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mc:AlternateContent xmlns:mc="http://schemas.openxmlformats.org/markup-compatibility/2006">
    <mc:Choice Requires="x15">
      <x15ac:absPath xmlns:x15ac="http://schemas.microsoft.com/office/spreadsheetml/2010/11/ac" url="C:\Users\magrimaldi\Desktop\"/>
    </mc:Choice>
  </mc:AlternateContent>
  <bookViews>
    <workbookView xWindow="0" yWindow="0" windowWidth="19200" windowHeight="11010" tabRatio="898" activeTab="2"/>
  </bookViews>
  <sheets>
    <sheet name="Certification Statement" sheetId="1" r:id="rId1"/>
    <sheet name="Instructions &amp; Check figures" sheetId="2" r:id="rId2"/>
    <sheet name="Medicaid Monitoring" sheetId="46" r:id="rId3"/>
    <sheet name="A (Balance Sheet)" sheetId="3" r:id="rId4"/>
    <sheet name="B (Medicaid Risk Reserve)" sheetId="44" r:id="rId5"/>
    <sheet name="C (Medicaid Income Statement)" sheetId="4" r:id="rId6"/>
    <sheet name="D (Total Profitability)" sheetId="54" r:id="rId7"/>
    <sheet name="D1 (Medicaid Profitability)" sheetId="31" r:id="rId8"/>
    <sheet name="D2 (Non-Medicaid Profitability)" sheetId="36" r:id="rId9"/>
    <sheet name="E (Medicaid-only Medical Lag)" sheetId="14" r:id="rId10"/>
    <sheet name="E1 (Medicaid Cash Summary)" sheetId="47" r:id="rId11"/>
    <sheet name="F (Medicaid Statistics Current)" sheetId="43" r:id="rId12"/>
    <sheet name="F1 (Medicaid Stats Prior)" sheetId="55" r:id="rId13"/>
    <sheet name="Schedule F2(Non Medicaid Stats)" sheetId="58" r:id="rId14"/>
    <sheet name="G (Medicaid Claim Aging)" sheetId="13" r:id="rId15"/>
    <sheet name="H (Medicaid Claim Processing)" sheetId="45" r:id="rId16"/>
    <sheet name="I (B3 Services Current)" sheetId="48" r:id="rId17"/>
    <sheet name="I1 (B3 Services Prior)" sheetId="50" r:id="rId18"/>
    <sheet name="J (Medicaid COB &amp; TPL)" sheetId="51" r:id="rId19"/>
    <sheet name="K (Medicaid Fraud &amp; Abuse)" sheetId="52" r:id="rId20"/>
    <sheet name="L (Supplemental Working Area)" sheetId="29" r:id="rId21"/>
    <sheet name="M (APAs)" sheetId="56" r:id="rId22"/>
    <sheet name="N (Fund Balance)" sheetId="57" r:id="rId23"/>
  </sheets>
  <externalReferences>
    <externalReference r:id="rId24"/>
    <externalReference r:id="rId25"/>
    <externalReference r:id="rId26"/>
    <externalReference r:id="rId27"/>
    <externalReference r:id="rId28"/>
  </externalReferences>
  <definedNames>
    <definedName name="Age_Group">[1]Lookups!$F$1:$F$4</definedName>
    <definedName name="AgeGroups">[2]Lists!$H$2:$H$4</definedName>
    <definedName name="BenPlan">'[3]BenPlan Table'!$A$3:$C$29</definedName>
    <definedName name="Disabilities">[2]Lists!$G$2:$G$5</definedName>
    <definedName name="Disability">[1]Lookups!$E$1:$E$5</definedName>
    <definedName name="Division_Initiatives">[1]Lookups!$G$1:$G$8</definedName>
    <definedName name="ExpCategories">[2]Lists!$A$2:$A$37</definedName>
    <definedName name="FY">[3]Lookup!$A$2:$B$44</definedName>
    <definedName name="Initiatives">[2]Lists!$I$2:$I$8</definedName>
    <definedName name="LME_Name">[1]Lookups!$B$1:$B$12</definedName>
    <definedName name="_xlnm.Print_Area" localSheetId="3">'A (Balance Sheet)'!$A$1:$F$63</definedName>
    <definedName name="_xlnm.Print_Area" localSheetId="5" xml:space="preserve">    'C (Medicaid Income Statement)'!$A$1:$J$63</definedName>
    <definedName name="_xlnm.Print_Area" localSheetId="0">'Certification Statement'!$A$1:$K$48</definedName>
    <definedName name="_xlnm.Print_Area" localSheetId="7">'D1 (Medicaid Profitability)'!$A$1:$J$82</definedName>
    <definedName name="_xlnm.Print_Area" localSheetId="8">'D2 (Non-Medicaid Profitability)'!$A$1:$J$67</definedName>
    <definedName name="_xlnm.Print_Area" localSheetId="14">'G (Medicaid Claim Aging)'!$A$1:$J$13</definedName>
    <definedName name="_xlnm.Print_Area" localSheetId="1" xml:space="preserve">    'Instructions &amp; Check figures'!$A$1:$D$25</definedName>
    <definedName name="_xlnm.Print_Area" localSheetId="18">'J (Medicaid COB &amp; TPL)'!$A$1:$G$22</definedName>
    <definedName name="_xlnm.Print_Area" localSheetId="19">'K (Medicaid Fraud &amp; Abuse)'!$A$1:$H$38</definedName>
    <definedName name="_xlnm.Print_Area" localSheetId="20">'L (Supplemental Working Area)'!$A$1:$X$50</definedName>
    <definedName name="_xlnm.Print_Area" localSheetId="2">'Medicaid Monitoring'!$A$1:$P$46</definedName>
    <definedName name="_xlnm.Print_Area" localSheetId="22">'N (Fund Balance)'!$A$1:$I$47</definedName>
    <definedName name="_xlnm.Print_Titles" localSheetId="3">'A (Balance Sheet)'!$1:$6</definedName>
    <definedName name="_xlnm.Print_Titles" localSheetId="5">'C (Medicaid Income Statement)'!$1:$9</definedName>
    <definedName name="_xlnm.Print_Titles" localSheetId="9">'E (Medicaid-only Medical Lag)'!$A:$B,'E (Medicaid-only Medical Lag)'!$1:$6</definedName>
    <definedName name="_xlnm.Print_Titles" localSheetId="22">'N (Fund Balance)'!$2:$5</definedName>
    <definedName name="_xlnm.Print_Titles" localSheetId="13">'Schedule F2(Non Medicaid Stats)'!$1:$4</definedName>
    <definedName name="Providers">[4]Lists!$A$1:$A$2</definedName>
    <definedName name="ServiceCategories">[4]Lists!$C$1:$C$6</definedName>
    <definedName name="Z_00FF2166_4011_481F_B433_257EF0F99B97_.wvu.PrintArea" localSheetId="3" hidden="1">'A (Balance Sheet)'!$A$1:$F$63</definedName>
    <definedName name="Z_00FF2166_4011_481F_B433_257EF0F99B97_.wvu.PrintArea" localSheetId="5" hidden="1">'C (Medicaid Income Statement)'!$A$2:$H$63</definedName>
    <definedName name="Z_00FF2166_4011_481F_B433_257EF0F99B97_.wvu.PrintArea" localSheetId="0" hidden="1">'Certification Statement'!$A$1:$K$48</definedName>
    <definedName name="Z_00FF2166_4011_481F_B433_257EF0F99B97_.wvu.PrintArea" localSheetId="14" hidden="1">'G (Medicaid Claim Aging)'!$A$1:$J$13</definedName>
    <definedName name="Z_00FF2166_4011_481F_B433_257EF0F99B97_.wvu.PrintArea" localSheetId="1" hidden="1">'Instructions &amp; Check figures'!$A$1:$D$24</definedName>
    <definedName name="Z_00FF2166_4011_481F_B433_257EF0F99B97_.wvu.PrintArea" localSheetId="20" hidden="1">'L (Supplemental Working Area)'!$A$1:$I$30</definedName>
    <definedName name="Z_00FF2166_4011_481F_B433_257EF0F99B97_.wvu.PrintTitles" localSheetId="3" hidden="1">'A (Balance Sheet)'!$1:$6</definedName>
    <definedName name="Z_00FF2166_4011_481F_B433_257EF0F99B97_.wvu.PrintTitles" localSheetId="5" hidden="1">'C (Medicaid Income Statement)'!$1:$9</definedName>
    <definedName name="Z_00FF2166_4011_481F_B433_257EF0F99B97_.wvu.PrintTitles" localSheetId="9" hidden="1">'E (Medicaid-only Medical Lag)'!$A:$B,'E (Medicaid-only Medical Lag)'!$1:$6</definedName>
    <definedName name="Z_00FF2166_4011_481F_B433_257EF0F99B97_.wvu.Rows" localSheetId="3" hidden="1">'A (Balance Sheet)'!#REF!</definedName>
    <definedName name="Z_2D70F5AA_7D36_46E8_A318_3B786755C6E7_.wvu.PrintArea" localSheetId="3" hidden="1">'A (Balance Sheet)'!$A$1:$F$63</definedName>
    <definedName name="Z_2D70F5AA_7D36_46E8_A318_3B786755C6E7_.wvu.PrintArea" localSheetId="5" hidden="1">'C (Medicaid Income Statement)'!$A$2:$H$63</definedName>
    <definedName name="Z_2D70F5AA_7D36_46E8_A318_3B786755C6E7_.wvu.PrintArea" localSheetId="0" hidden="1">'Certification Statement'!$A$1:$K$48</definedName>
    <definedName name="Z_2D70F5AA_7D36_46E8_A318_3B786755C6E7_.wvu.PrintArea" localSheetId="14" hidden="1">'G (Medicaid Claim Aging)'!$A$1:$J$13</definedName>
    <definedName name="Z_2D70F5AA_7D36_46E8_A318_3B786755C6E7_.wvu.PrintArea" localSheetId="1" hidden="1">'Instructions &amp; Check figures'!$A$1:$D$24</definedName>
    <definedName name="Z_2D70F5AA_7D36_46E8_A318_3B786755C6E7_.wvu.PrintArea" localSheetId="20" hidden="1">'L (Supplemental Working Area)'!$A$1:$I$30</definedName>
    <definedName name="Z_2D70F5AA_7D36_46E8_A318_3B786755C6E7_.wvu.PrintTitles" localSheetId="3" hidden="1">'A (Balance Sheet)'!$1:$6</definedName>
    <definedName name="Z_2D70F5AA_7D36_46E8_A318_3B786755C6E7_.wvu.PrintTitles" localSheetId="5" hidden="1">'C (Medicaid Income Statement)'!$1:$9</definedName>
    <definedName name="Z_2D70F5AA_7D36_46E8_A318_3B786755C6E7_.wvu.PrintTitles" localSheetId="9" hidden="1">'E (Medicaid-only Medical Lag)'!$A:$B,'E (Medicaid-only Medical Lag)'!$1:$6</definedName>
    <definedName name="Z_2D70F5AA_7D36_46E8_A318_3B786755C6E7_.wvu.Rows" localSheetId="3" hidden="1">'A (Balance Sheet)'!#REF!</definedName>
    <definedName name="Z_6FB4DED4_66F9_44DC_B8F2_8843CC5A1098_.wvu.PrintArea" localSheetId="3" hidden="1">'A (Balance Sheet)'!$A$1:$F$63</definedName>
    <definedName name="Z_6FB4DED4_66F9_44DC_B8F2_8843CC5A1098_.wvu.PrintArea" localSheetId="5" hidden="1">'C (Medicaid Income Statement)'!$A$2:$H$63</definedName>
    <definedName name="Z_6FB4DED4_66F9_44DC_B8F2_8843CC5A1098_.wvu.PrintArea" localSheetId="0" hidden="1">'Certification Statement'!$A$1:$K$48</definedName>
    <definedName name="Z_6FB4DED4_66F9_44DC_B8F2_8843CC5A1098_.wvu.PrintArea" localSheetId="14" hidden="1">'G (Medicaid Claim Aging)'!$A$1:$J$13</definedName>
    <definedName name="Z_6FB4DED4_66F9_44DC_B8F2_8843CC5A1098_.wvu.PrintArea" localSheetId="1" hidden="1">'Instructions &amp; Check figures'!$A$1:$D$24</definedName>
    <definedName name="Z_6FB4DED4_66F9_44DC_B8F2_8843CC5A1098_.wvu.PrintArea" localSheetId="20" hidden="1">'L (Supplemental Working Area)'!$A$1:$I$30</definedName>
    <definedName name="Z_6FB4DED4_66F9_44DC_B8F2_8843CC5A1098_.wvu.PrintTitles" localSheetId="3" hidden="1">'A (Balance Sheet)'!$1:$6</definedName>
    <definedName name="Z_6FB4DED4_66F9_44DC_B8F2_8843CC5A1098_.wvu.PrintTitles" localSheetId="5" hidden="1">'C (Medicaid Income Statement)'!$1:$9</definedName>
    <definedName name="Z_6FB4DED4_66F9_44DC_B8F2_8843CC5A1098_.wvu.PrintTitles" localSheetId="9" hidden="1">'E (Medicaid-only Medical Lag)'!$A:$B,'E (Medicaid-only Medical Lag)'!$1:$6</definedName>
    <definedName name="Z_6FB4DED4_66F9_44DC_B8F2_8843CC5A1098_.wvu.Rows" localSheetId="3" hidden="1">'A (Balance Sheet)'!#REF!</definedName>
    <definedName name="Z_A7B35330_D2DD_429A_8919_9B315462BFEC_.wvu.PrintArea" localSheetId="3" hidden="1">'A (Balance Sheet)'!$A$1:$F$63</definedName>
    <definedName name="Z_A7B35330_D2DD_429A_8919_9B315462BFEC_.wvu.PrintArea" localSheetId="5" hidden="1">'C (Medicaid Income Statement)'!$A$2:$H$63</definedName>
    <definedName name="Z_A7B35330_D2DD_429A_8919_9B315462BFEC_.wvu.PrintArea" localSheetId="0" hidden="1">'Certification Statement'!$A$1:$K$48</definedName>
    <definedName name="Z_A7B35330_D2DD_429A_8919_9B315462BFEC_.wvu.PrintArea" localSheetId="14" hidden="1">'G (Medicaid Claim Aging)'!$A$1:$J$13</definedName>
    <definedName name="Z_A7B35330_D2DD_429A_8919_9B315462BFEC_.wvu.PrintArea" localSheetId="1" hidden="1">'Instructions &amp; Check figures'!$A$1:$D$24</definedName>
    <definedName name="Z_A7B35330_D2DD_429A_8919_9B315462BFEC_.wvu.PrintArea" localSheetId="20" hidden="1">'L (Supplemental Working Area)'!$A$1:$I$30</definedName>
    <definedName name="Z_A7B35330_D2DD_429A_8919_9B315462BFEC_.wvu.PrintTitles" localSheetId="3" hidden="1">'A (Balance Sheet)'!$1:$6</definedName>
    <definedName name="Z_A7B35330_D2DD_429A_8919_9B315462BFEC_.wvu.PrintTitles" localSheetId="5" hidden="1">'C (Medicaid Income Statement)'!$1:$9</definedName>
    <definedName name="Z_A7B35330_D2DD_429A_8919_9B315462BFEC_.wvu.PrintTitles" localSheetId="9" hidden="1">'E (Medicaid-only Medical Lag)'!$A:$B,'E (Medicaid-only Medical Lag)'!$1:$6</definedName>
    <definedName name="Z_A7B35330_D2DD_429A_8919_9B315462BFEC_.wvu.Rows" localSheetId="3" hidden="1">'A (Balance Sheet)'!#REF!</definedName>
    <definedName name="Z_E6134C40_CE71_4C6A_BA94_55CEDED65EAB_.wvu.PrintArea" localSheetId="3" hidden="1">'A (Balance Sheet)'!$A$1:$F$63</definedName>
    <definedName name="Z_E6134C40_CE71_4C6A_BA94_55CEDED65EAB_.wvu.PrintArea" localSheetId="5" hidden="1">'C (Medicaid Income Statement)'!$A$2:$H$63</definedName>
    <definedName name="Z_E6134C40_CE71_4C6A_BA94_55CEDED65EAB_.wvu.PrintArea" localSheetId="0" hidden="1">'Certification Statement'!$A$1:$K$48</definedName>
    <definedName name="Z_E6134C40_CE71_4C6A_BA94_55CEDED65EAB_.wvu.PrintArea" localSheetId="14" hidden="1">'G (Medicaid Claim Aging)'!$A$1:$J$13</definedName>
    <definedName name="Z_E6134C40_CE71_4C6A_BA94_55CEDED65EAB_.wvu.PrintArea" localSheetId="1" hidden="1">'Instructions &amp; Check figures'!$A$1:$D$24</definedName>
    <definedName name="Z_E6134C40_CE71_4C6A_BA94_55CEDED65EAB_.wvu.PrintArea" localSheetId="20" hidden="1">'L (Supplemental Working Area)'!$A$1:$I$30</definedName>
    <definedName name="Z_E6134C40_CE71_4C6A_BA94_55CEDED65EAB_.wvu.PrintTitles" localSheetId="3" hidden="1">'A (Balance Sheet)'!$1:$6</definedName>
    <definedName name="Z_E6134C40_CE71_4C6A_BA94_55CEDED65EAB_.wvu.PrintTitles" localSheetId="5" hidden="1">'C (Medicaid Income Statement)'!$1:$9</definedName>
    <definedName name="Z_E6134C40_CE71_4C6A_BA94_55CEDED65EAB_.wvu.PrintTitles" localSheetId="9" hidden="1">'E (Medicaid-only Medical Lag)'!$A:$B,'E (Medicaid-only Medical Lag)'!$1:$6</definedName>
    <definedName name="Z_E6134C40_CE71_4C6A_BA94_55CEDED65EAB_.wvu.Rows" localSheetId="3" hidden="1">'A (Balance Sheet)'!#REF!</definedName>
  </definedNames>
  <calcPr calcId="152511"/>
  <customWorkbookViews>
    <customWorkbookView name="Amanda Joyner - Personal View" guid="{2D70F5AA-7D36-46E8-A318-3B786755C6E7}" mergeInterval="0" personalView="1" maximized="1" windowWidth="1362" windowHeight="543" tabRatio="819" activeSheetId="6"/>
    <customWorkbookView name="nharrell - Personal View" guid="{E6134C40-CE71-4C6A-BA94-55CEDED65EAB}" mergeInterval="0" personalView="1" maximized="1" xWindow="1" yWindow="1" windowWidth="1276" windowHeight="547" tabRatio="819" activeSheetId="30"/>
    <customWorkbookView name="AJoyner - Personal View" guid="{00FF2166-4011-481F-B433-257EF0F99B97}" mergeInterval="0" personalView="1" maximized="1" xWindow="1" yWindow="1" windowWidth="1024" windowHeight="547" tabRatio="819" activeSheetId="4"/>
    <customWorkbookView name="staff - Personal View" guid="{6FB4DED4-66F9-44DC-B8F2-8843CC5A1098}" mergeInterval="0" personalView="1" maximized="1" xWindow="1" yWindow="1" windowWidth="1024" windowHeight="547" tabRatio="819" activeSheetId="31"/>
    <customWorkbookView name="Michael-Priniski - Personal View" guid="{A7B35330-D2DD-429A-8919-9B315462BFEC}" mergeInterval="0" personalView="1" maximized="1" xWindow="1" yWindow="1" windowWidth="1276" windowHeight="574" tabRatio="819" activeSheetId="7"/>
  </customWorkbookViews>
</workbook>
</file>

<file path=xl/calcChain.xml><?xml version="1.0" encoding="utf-8"?>
<calcChain xmlns="http://schemas.openxmlformats.org/spreadsheetml/2006/main">
  <c r="D51" i="3" l="1"/>
  <c r="C13" i="57"/>
  <c r="A53" i="3"/>
  <c r="AM49" i="47"/>
  <c r="AM48" i="47"/>
  <c r="AM46" i="47"/>
  <c r="AM44" i="47"/>
  <c r="N101" i="58" l="1"/>
  <c r="M101" i="58"/>
  <c r="J101" i="58"/>
  <c r="E101" i="58"/>
  <c r="N100" i="58"/>
  <c r="M100" i="58"/>
  <c r="J100" i="58"/>
  <c r="E100" i="58"/>
  <c r="N99" i="58"/>
  <c r="M99" i="58"/>
  <c r="J99" i="58"/>
  <c r="E99" i="58"/>
  <c r="N98" i="58"/>
  <c r="M98" i="58"/>
  <c r="J98" i="58"/>
  <c r="E98" i="58"/>
  <c r="N93" i="58"/>
  <c r="M93" i="58"/>
  <c r="J93" i="58"/>
  <c r="E93" i="58"/>
  <c r="N92" i="58"/>
  <c r="M92" i="58"/>
  <c r="J92" i="58"/>
  <c r="E92" i="58"/>
  <c r="N91" i="58"/>
  <c r="M91" i="58"/>
  <c r="J91" i="58"/>
  <c r="E91" i="58"/>
  <c r="N90" i="58"/>
  <c r="M90" i="58"/>
  <c r="J90" i="58"/>
  <c r="E90" i="58"/>
  <c r="N85" i="58"/>
  <c r="M85" i="58"/>
  <c r="J85" i="58"/>
  <c r="E85" i="58"/>
  <c r="N84" i="58"/>
  <c r="M84" i="58"/>
  <c r="J84" i="58"/>
  <c r="E84" i="58"/>
  <c r="N83" i="58"/>
  <c r="M83" i="58"/>
  <c r="J83" i="58"/>
  <c r="E83" i="58"/>
  <c r="N82" i="58"/>
  <c r="M82" i="58"/>
  <c r="J82" i="58"/>
  <c r="E82" i="58"/>
  <c r="N77" i="58"/>
  <c r="M77" i="58"/>
  <c r="J77" i="58"/>
  <c r="E77" i="58"/>
  <c r="N76" i="58"/>
  <c r="M76" i="58"/>
  <c r="J76" i="58"/>
  <c r="E76" i="58"/>
  <c r="N75" i="58"/>
  <c r="M75" i="58"/>
  <c r="J75" i="58"/>
  <c r="E75" i="58"/>
  <c r="N74" i="58"/>
  <c r="M74" i="58"/>
  <c r="J74" i="58"/>
  <c r="E74" i="58"/>
  <c r="N69" i="58"/>
  <c r="M69" i="58"/>
  <c r="J69" i="58"/>
  <c r="E69" i="58"/>
  <c r="N68" i="58"/>
  <c r="M68" i="58"/>
  <c r="J68" i="58"/>
  <c r="E68" i="58"/>
  <c r="N67" i="58"/>
  <c r="M67" i="58"/>
  <c r="J67" i="58"/>
  <c r="E67" i="58"/>
  <c r="N66" i="58"/>
  <c r="M66" i="58"/>
  <c r="J66" i="58"/>
  <c r="E66" i="58"/>
  <c r="N61" i="58"/>
  <c r="M61" i="58"/>
  <c r="J61" i="58"/>
  <c r="E61" i="58"/>
  <c r="N60" i="58"/>
  <c r="M60" i="58"/>
  <c r="J60" i="58"/>
  <c r="E60" i="58"/>
  <c r="N59" i="58"/>
  <c r="M59" i="58"/>
  <c r="J59" i="58"/>
  <c r="E59" i="58"/>
  <c r="N58" i="58"/>
  <c r="M58" i="58"/>
  <c r="J58" i="58"/>
  <c r="E58" i="58"/>
  <c r="N53" i="58"/>
  <c r="M53" i="58"/>
  <c r="J53" i="58"/>
  <c r="E53" i="58"/>
  <c r="N52" i="58"/>
  <c r="M52" i="58"/>
  <c r="J52" i="58"/>
  <c r="E52" i="58"/>
  <c r="N51" i="58"/>
  <c r="M51" i="58"/>
  <c r="J51" i="58"/>
  <c r="E51" i="58"/>
  <c r="N50" i="58"/>
  <c r="M50" i="58"/>
  <c r="J50" i="58"/>
  <c r="E50" i="58"/>
  <c r="N45" i="58"/>
  <c r="M45" i="58"/>
  <c r="J45" i="58"/>
  <c r="E45" i="58"/>
  <c r="N44" i="58"/>
  <c r="M44" i="58"/>
  <c r="J44" i="58"/>
  <c r="E44" i="58"/>
  <c r="N43" i="58"/>
  <c r="M43" i="58"/>
  <c r="J43" i="58"/>
  <c r="E43" i="58"/>
  <c r="N42" i="58"/>
  <c r="M42" i="58"/>
  <c r="J42" i="58"/>
  <c r="E42" i="58"/>
  <c r="N37" i="58"/>
  <c r="M37" i="58"/>
  <c r="J37" i="58"/>
  <c r="E37" i="58"/>
  <c r="N36" i="58"/>
  <c r="M36" i="58"/>
  <c r="J36" i="58"/>
  <c r="E36" i="58"/>
  <c r="N35" i="58"/>
  <c r="M35" i="58"/>
  <c r="J35" i="58"/>
  <c r="E35" i="58"/>
  <c r="N34" i="58"/>
  <c r="M34" i="58"/>
  <c r="J34" i="58"/>
  <c r="E34" i="58"/>
  <c r="N29" i="58"/>
  <c r="M29" i="58"/>
  <c r="J29" i="58"/>
  <c r="E29" i="58"/>
  <c r="N28" i="58"/>
  <c r="M28" i="58"/>
  <c r="J28" i="58"/>
  <c r="E28" i="58"/>
  <c r="N27" i="58"/>
  <c r="M27" i="58"/>
  <c r="J27" i="58"/>
  <c r="E27" i="58"/>
  <c r="N26" i="58"/>
  <c r="M26" i="58"/>
  <c r="J26" i="58"/>
  <c r="E26" i="58"/>
  <c r="N21" i="58"/>
  <c r="M21" i="58"/>
  <c r="J21" i="58"/>
  <c r="E21" i="58"/>
  <c r="N20" i="58"/>
  <c r="M20" i="58"/>
  <c r="J20" i="58"/>
  <c r="E20" i="58"/>
  <c r="N19" i="58"/>
  <c r="M19" i="58"/>
  <c r="J19" i="58"/>
  <c r="E19" i="58"/>
  <c r="N18" i="58"/>
  <c r="M18" i="58"/>
  <c r="J18" i="58"/>
  <c r="E18" i="58"/>
  <c r="N13" i="58"/>
  <c r="M13" i="58"/>
  <c r="J13" i="58"/>
  <c r="E13" i="58"/>
  <c r="N12" i="58"/>
  <c r="M12" i="58"/>
  <c r="J12" i="58"/>
  <c r="E12" i="58"/>
  <c r="N11" i="58"/>
  <c r="M11" i="58"/>
  <c r="J11" i="58"/>
  <c r="E11" i="58"/>
  <c r="N10" i="58"/>
  <c r="M10" i="58"/>
  <c r="J10" i="58"/>
  <c r="E10" i="58"/>
  <c r="A13" i="36"/>
  <c r="A14" i="36" s="1"/>
  <c r="A15" i="36" s="1"/>
  <c r="A16" i="36" s="1"/>
  <c r="A18" i="36" s="1"/>
  <c r="A19" i="36" s="1"/>
  <c r="A20" i="36" s="1"/>
  <c r="A21" i="36" s="1"/>
  <c r="A22" i="36" s="1"/>
  <c r="A23" i="36" s="1"/>
  <c r="A24" i="36" s="1"/>
  <c r="A25" i="36" s="1"/>
  <c r="A26" i="36" s="1"/>
  <c r="A27" i="36" s="1"/>
  <c r="A28" i="36" s="1"/>
  <c r="A29" i="36" s="1"/>
  <c r="A30" i="36" s="1"/>
  <c r="A31" i="36" s="1"/>
  <c r="A32" i="36" s="1"/>
  <c r="A33" i="36" s="1"/>
  <c r="A34" i="36" s="1"/>
  <c r="A35" i="36" s="1"/>
  <c r="A36" i="36" s="1"/>
  <c r="A37" i="36" s="1"/>
  <c r="A38" i="36" s="1"/>
  <c r="A39" i="36" s="1"/>
  <c r="A40" i="36" s="1"/>
  <c r="A42" i="36" s="1"/>
  <c r="A43" i="36" s="1"/>
  <c r="A44" i="36" s="1"/>
  <c r="A45" i="36" s="1"/>
  <c r="A47" i="36" s="1"/>
  <c r="A48" i="36" s="1"/>
  <c r="A49" i="36" s="1"/>
  <c r="A50" i="36" s="1"/>
  <c r="A51" i="36" s="1"/>
  <c r="A52" i="36" s="1"/>
  <c r="A53" i="36" s="1"/>
  <c r="A54" i="36" s="1"/>
  <c r="A55" i="36" s="1"/>
  <c r="A56" i="36" s="1"/>
  <c r="A57" i="36" s="1"/>
  <c r="A58" i="36" s="1"/>
  <c r="A59" i="36" s="1"/>
  <c r="A60" i="36" s="1"/>
  <c r="A61" i="36" s="1"/>
  <c r="A62" i="36" s="1"/>
  <c r="A63" i="36" s="1"/>
  <c r="A64" i="36" s="1"/>
  <c r="A65" i="36" s="1"/>
  <c r="A66" i="36" s="1"/>
  <c r="A67" i="36" s="1"/>
  <c r="I66" i="36"/>
  <c r="D63" i="54" s="1"/>
  <c r="H63" i="36"/>
  <c r="G63" i="36"/>
  <c r="F63" i="36"/>
  <c r="E63" i="36"/>
  <c r="D63" i="36"/>
  <c r="C63" i="36"/>
  <c r="I62" i="36"/>
  <c r="D58" i="54" s="1"/>
  <c r="I61" i="36"/>
  <c r="D57" i="54" s="1"/>
  <c r="I60" i="36"/>
  <c r="D56" i="54" s="1"/>
  <c r="I59" i="36"/>
  <c r="D55" i="54" s="1"/>
  <c r="I58" i="36"/>
  <c r="D54" i="54" s="1"/>
  <c r="I57" i="36"/>
  <c r="D53" i="54" s="1"/>
  <c r="I56" i="36"/>
  <c r="D52" i="54" s="1"/>
  <c r="I55" i="36"/>
  <c r="D51" i="54" s="1"/>
  <c r="I54" i="36"/>
  <c r="D50" i="54" s="1"/>
  <c r="I53" i="36"/>
  <c r="D49" i="54" s="1"/>
  <c r="I52" i="36"/>
  <c r="D48" i="54" s="1"/>
  <c r="I51" i="36"/>
  <c r="D47" i="54" s="1"/>
  <c r="I50" i="36"/>
  <c r="D46" i="54" s="1"/>
  <c r="I49" i="36"/>
  <c r="D45" i="54" s="1"/>
  <c r="I48" i="36"/>
  <c r="D44" i="54" s="1"/>
  <c r="I47" i="36"/>
  <c r="D43" i="54" s="1"/>
  <c r="I44" i="36"/>
  <c r="D40" i="54" s="1"/>
  <c r="I43" i="36"/>
  <c r="D39" i="54" s="1"/>
  <c r="I42" i="36"/>
  <c r="D38" i="54" s="1"/>
  <c r="H40" i="36"/>
  <c r="H45" i="36" s="1"/>
  <c r="H64" i="36" s="1"/>
  <c r="G40" i="36"/>
  <c r="G45" i="36" s="1"/>
  <c r="G64" i="36" s="1"/>
  <c r="F40" i="36"/>
  <c r="F45" i="36" s="1"/>
  <c r="E40" i="36"/>
  <c r="E45" i="36" s="1"/>
  <c r="E64" i="36" s="1"/>
  <c r="D40" i="36"/>
  <c r="D45" i="36" s="1"/>
  <c r="D64" i="36" s="1"/>
  <c r="C40" i="36"/>
  <c r="C45" i="36" s="1"/>
  <c r="I39" i="36"/>
  <c r="I38" i="36"/>
  <c r="I37" i="36"/>
  <c r="I36" i="36"/>
  <c r="I35" i="36"/>
  <c r="I34" i="36"/>
  <c r="I33" i="36"/>
  <c r="I32" i="36"/>
  <c r="D31" i="54" s="1"/>
  <c r="I31" i="36"/>
  <c r="I30" i="36"/>
  <c r="I29" i="36"/>
  <c r="I28" i="36"/>
  <c r="I27" i="36"/>
  <c r="I26" i="36"/>
  <c r="I25" i="36"/>
  <c r="I24" i="36"/>
  <c r="I23" i="36"/>
  <c r="I22" i="36"/>
  <c r="I21" i="36"/>
  <c r="I20" i="36"/>
  <c r="I19" i="36"/>
  <c r="I18" i="36"/>
  <c r="H16" i="36"/>
  <c r="G16" i="36"/>
  <c r="G65" i="36" s="1"/>
  <c r="G67" i="36" s="1"/>
  <c r="F16" i="36"/>
  <c r="E16" i="36"/>
  <c r="D16" i="36"/>
  <c r="C16" i="36"/>
  <c r="I15" i="36"/>
  <c r="I14" i="36"/>
  <c r="I13" i="36"/>
  <c r="I12" i="36"/>
  <c r="I16" i="36" s="1"/>
  <c r="D32" i="54" l="1"/>
  <c r="F64" i="36"/>
  <c r="F65" i="36" s="1"/>
  <c r="F67" i="36" s="1"/>
  <c r="I63" i="36"/>
  <c r="E65" i="36"/>
  <c r="E67" i="36" s="1"/>
  <c r="D65" i="36"/>
  <c r="D67" i="36" s="1"/>
  <c r="H65" i="36"/>
  <c r="H67" i="36" s="1"/>
  <c r="C64" i="36"/>
  <c r="I64" i="36" s="1"/>
  <c r="D61" i="54" s="1"/>
  <c r="I45" i="36"/>
  <c r="I40" i="36"/>
  <c r="D13" i="54"/>
  <c r="C65" i="36" l="1"/>
  <c r="C67" i="36" l="1"/>
  <c r="I67" i="36" s="1"/>
  <c r="D64" i="54" s="1"/>
  <c r="I65" i="36"/>
  <c r="D62" i="54" s="1"/>
  <c r="D12" i="54"/>
  <c r="D29" i="54" l="1"/>
  <c r="D28" i="54"/>
  <c r="D26" i="54"/>
  <c r="D25" i="54"/>
  <c r="D24" i="54"/>
  <c r="D23" i="54"/>
  <c r="D22" i="54"/>
  <c r="D20" i="54"/>
  <c r="D59" i="54" l="1"/>
  <c r="E31" i="54"/>
  <c r="A4" i="58"/>
  <c r="A54" i="3" l="1"/>
  <c r="A55" i="3" s="1"/>
  <c r="A57" i="3" s="1"/>
  <c r="A58" i="3" s="1"/>
  <c r="A59" i="3" s="1"/>
  <c r="A60" i="3" s="1"/>
  <c r="A61" i="3" s="1"/>
  <c r="A62" i="3" s="1"/>
  <c r="A63" i="3" s="1"/>
  <c r="F9" i="3" l="1"/>
  <c r="D53" i="3" l="1"/>
  <c r="F53" i="3" s="1"/>
  <c r="D50" i="3" l="1"/>
  <c r="F50" i="3" l="1"/>
  <c r="A4" i="57"/>
  <c r="C22" i="57" l="1"/>
  <c r="D55" i="3" s="1"/>
  <c r="C39" i="57" l="1"/>
  <c r="D61" i="3" s="1"/>
  <c r="C37" i="57"/>
  <c r="D60" i="3" s="1"/>
  <c r="F60" i="3" s="1"/>
  <c r="C31" i="57"/>
  <c r="C24" i="57" l="1"/>
  <c r="F51" i="3"/>
  <c r="D59" i="3"/>
  <c r="C41" i="57"/>
  <c r="AM8" i="47"/>
  <c r="AM9" i="47"/>
  <c r="AM10" i="47"/>
  <c r="AM11" i="47"/>
  <c r="AM12" i="47"/>
  <c r="AM13" i="47"/>
  <c r="AM14" i="47"/>
  <c r="AM15" i="47"/>
  <c r="AM16" i="47"/>
  <c r="AM17" i="47"/>
  <c r="AM18" i="47"/>
  <c r="AM19" i="47"/>
  <c r="AM20" i="47"/>
  <c r="AM21" i="47"/>
  <c r="AM22" i="47"/>
  <c r="AM23" i="47"/>
  <c r="AM24" i="47"/>
  <c r="AM25" i="47"/>
  <c r="AM26" i="47"/>
  <c r="AM27" i="47"/>
  <c r="AM28" i="47"/>
  <c r="AM29" i="47"/>
  <c r="AM30" i="47"/>
  <c r="AM31" i="47"/>
  <c r="AM32" i="47"/>
  <c r="AM33" i="47"/>
  <c r="AM34" i="47"/>
  <c r="AM35" i="47"/>
  <c r="AM36" i="47"/>
  <c r="AM37" i="47"/>
  <c r="AM38" i="47"/>
  <c r="AM39" i="47"/>
  <c r="AM40" i="47"/>
  <c r="AM41" i="47"/>
  <c r="AM42" i="47"/>
  <c r="AM7" i="47"/>
  <c r="AM50" i="47"/>
  <c r="AM43" i="47" l="1"/>
  <c r="AM45" i="47" s="1"/>
  <c r="AM47" i="47" s="1"/>
  <c r="C46" i="57"/>
  <c r="E46" i="57" s="1"/>
  <c r="F59" i="3"/>
  <c r="D62" i="3"/>
  <c r="AM51" i="47"/>
  <c r="M6" i="56"/>
  <c r="L45" i="56"/>
  <c r="M45" i="56"/>
  <c r="A4" i="3"/>
  <c r="B3" i="46" s="1"/>
  <c r="I12" i="13"/>
  <c r="I11" i="13"/>
  <c r="I10" i="13"/>
  <c r="V89" i="55"/>
  <c r="U89" i="55"/>
  <c r="T89" i="55"/>
  <c r="O89" i="55"/>
  <c r="N89" i="55"/>
  <c r="M89" i="55"/>
  <c r="H89" i="55"/>
  <c r="G89" i="55"/>
  <c r="F89" i="55"/>
  <c r="V88" i="55"/>
  <c r="U88" i="55"/>
  <c r="T88" i="55"/>
  <c r="O88" i="55"/>
  <c r="N88" i="55"/>
  <c r="M88" i="55"/>
  <c r="H88" i="55"/>
  <c r="G88" i="55"/>
  <c r="F88" i="55"/>
  <c r="V87" i="55"/>
  <c r="U87" i="55"/>
  <c r="T87" i="55"/>
  <c r="O87" i="55"/>
  <c r="N87" i="55"/>
  <c r="M87" i="55"/>
  <c r="H87" i="55"/>
  <c r="G87" i="55"/>
  <c r="F87" i="55"/>
  <c r="V86" i="55"/>
  <c r="U86" i="55"/>
  <c r="T86" i="55"/>
  <c r="O86" i="55"/>
  <c r="N86" i="55"/>
  <c r="M86" i="55"/>
  <c r="H86" i="55"/>
  <c r="G86" i="55"/>
  <c r="F86" i="55"/>
  <c r="V85" i="55"/>
  <c r="U85" i="55"/>
  <c r="T85" i="55"/>
  <c r="O85" i="55"/>
  <c r="N85" i="55"/>
  <c r="M85" i="55"/>
  <c r="H85" i="55"/>
  <c r="G85" i="55"/>
  <c r="F85" i="55"/>
  <c r="V84" i="55"/>
  <c r="U84" i="55"/>
  <c r="T84" i="55"/>
  <c r="O84" i="55"/>
  <c r="N84" i="55"/>
  <c r="M84" i="55"/>
  <c r="H84" i="55"/>
  <c r="G84" i="55"/>
  <c r="F84" i="55"/>
  <c r="V83" i="55"/>
  <c r="U83" i="55"/>
  <c r="T83" i="55"/>
  <c r="O83" i="55"/>
  <c r="N83" i="55"/>
  <c r="M83" i="55"/>
  <c r="H83" i="55"/>
  <c r="G83" i="55"/>
  <c r="F83" i="55"/>
  <c r="V82" i="55"/>
  <c r="U82" i="55"/>
  <c r="T82" i="55"/>
  <c r="O82" i="55"/>
  <c r="N82" i="55"/>
  <c r="M82" i="55"/>
  <c r="H82" i="55"/>
  <c r="G82" i="55"/>
  <c r="F82" i="55"/>
  <c r="V81" i="55"/>
  <c r="U81" i="55"/>
  <c r="T81" i="55"/>
  <c r="O81" i="55"/>
  <c r="N81" i="55"/>
  <c r="M81" i="55"/>
  <c r="H81" i="55"/>
  <c r="G81" i="55"/>
  <c r="F81" i="55"/>
  <c r="V80" i="55"/>
  <c r="U80" i="55"/>
  <c r="T80" i="55"/>
  <c r="O80" i="55"/>
  <c r="N80" i="55"/>
  <c r="M80" i="55"/>
  <c r="H80" i="55"/>
  <c r="G80" i="55"/>
  <c r="F80" i="55"/>
  <c r="V79" i="55"/>
  <c r="U79" i="55"/>
  <c r="T79" i="55"/>
  <c r="O79" i="55"/>
  <c r="N79" i="55"/>
  <c r="M79" i="55"/>
  <c r="H79" i="55"/>
  <c r="G79" i="55"/>
  <c r="F79" i="55"/>
  <c r="V78" i="55"/>
  <c r="U78" i="55"/>
  <c r="T78" i="55"/>
  <c r="O78" i="55"/>
  <c r="N78" i="55"/>
  <c r="M78" i="55"/>
  <c r="H78" i="55"/>
  <c r="G78" i="55"/>
  <c r="F78" i="55"/>
  <c r="V77" i="55"/>
  <c r="U77" i="55"/>
  <c r="T77" i="55"/>
  <c r="O77" i="55"/>
  <c r="N77" i="55"/>
  <c r="M77" i="55"/>
  <c r="H77" i="55"/>
  <c r="G77" i="55"/>
  <c r="F77" i="55"/>
  <c r="V76" i="55"/>
  <c r="U76" i="55"/>
  <c r="T76" i="55"/>
  <c r="O76" i="55"/>
  <c r="N76" i="55"/>
  <c r="M76" i="55"/>
  <c r="H76" i="55"/>
  <c r="G76" i="55"/>
  <c r="F76" i="55"/>
  <c r="V75" i="55"/>
  <c r="U75" i="55"/>
  <c r="T75" i="55"/>
  <c r="O75" i="55"/>
  <c r="N75" i="55"/>
  <c r="M75" i="55"/>
  <c r="H75" i="55"/>
  <c r="G75" i="55"/>
  <c r="F75" i="55"/>
  <c r="V68" i="55"/>
  <c r="U68" i="55"/>
  <c r="T68" i="55"/>
  <c r="O68" i="55"/>
  <c r="N68" i="55"/>
  <c r="M68" i="55"/>
  <c r="H68" i="55"/>
  <c r="G68" i="55"/>
  <c r="F68" i="55"/>
  <c r="V67" i="55"/>
  <c r="U67" i="55"/>
  <c r="T67" i="55"/>
  <c r="O67" i="55"/>
  <c r="N67" i="55"/>
  <c r="M67" i="55"/>
  <c r="H67" i="55"/>
  <c r="G67" i="55"/>
  <c r="F67" i="55"/>
  <c r="V66" i="55"/>
  <c r="U66" i="55"/>
  <c r="T66" i="55"/>
  <c r="O66" i="55"/>
  <c r="N66" i="55"/>
  <c r="M66" i="55"/>
  <c r="H66" i="55"/>
  <c r="G66" i="55"/>
  <c r="F66" i="55"/>
  <c r="V65" i="55"/>
  <c r="U65" i="55"/>
  <c r="T65" i="55"/>
  <c r="O65" i="55"/>
  <c r="N65" i="55"/>
  <c r="M65" i="55"/>
  <c r="H65" i="55"/>
  <c r="G65" i="55"/>
  <c r="F65" i="55"/>
  <c r="V64" i="55"/>
  <c r="U64" i="55"/>
  <c r="T64" i="55"/>
  <c r="O64" i="55"/>
  <c r="N64" i="55"/>
  <c r="M64" i="55"/>
  <c r="H64" i="55"/>
  <c r="G64" i="55"/>
  <c r="F64" i="55"/>
  <c r="V63" i="55"/>
  <c r="U63" i="55"/>
  <c r="T63" i="55"/>
  <c r="O63" i="55"/>
  <c r="N63" i="55"/>
  <c r="M63" i="55"/>
  <c r="H63" i="55"/>
  <c r="G63" i="55"/>
  <c r="F63" i="55"/>
  <c r="V62" i="55"/>
  <c r="U62" i="55"/>
  <c r="T62" i="55"/>
  <c r="O62" i="55"/>
  <c r="N62" i="55"/>
  <c r="M62" i="55"/>
  <c r="H62" i="55"/>
  <c r="G62" i="55"/>
  <c r="F62" i="55"/>
  <c r="V61" i="55"/>
  <c r="U61" i="55"/>
  <c r="T61" i="55"/>
  <c r="O61" i="55"/>
  <c r="N61" i="55"/>
  <c r="M61" i="55"/>
  <c r="H61" i="55"/>
  <c r="G61" i="55"/>
  <c r="F61" i="55"/>
  <c r="V60" i="55"/>
  <c r="U60" i="55"/>
  <c r="T60" i="55"/>
  <c r="O60" i="55"/>
  <c r="N60" i="55"/>
  <c r="M60" i="55"/>
  <c r="H60" i="55"/>
  <c r="G60" i="55"/>
  <c r="F60" i="55"/>
  <c r="V59" i="55"/>
  <c r="U59" i="55"/>
  <c r="T59" i="55"/>
  <c r="O59" i="55"/>
  <c r="N59" i="55"/>
  <c r="M59" i="55"/>
  <c r="H59" i="55"/>
  <c r="G59" i="55"/>
  <c r="F59" i="55"/>
  <c r="V58" i="55"/>
  <c r="U58" i="55"/>
  <c r="T58" i="55"/>
  <c r="O58" i="55"/>
  <c r="N58" i="55"/>
  <c r="M58" i="55"/>
  <c r="H58" i="55"/>
  <c r="G58" i="55"/>
  <c r="F58" i="55"/>
  <c r="V57" i="55"/>
  <c r="U57" i="55"/>
  <c r="T57" i="55"/>
  <c r="O57" i="55"/>
  <c r="N57" i="55"/>
  <c r="M57" i="55"/>
  <c r="H57" i="55"/>
  <c r="G57" i="55"/>
  <c r="F57" i="55"/>
  <c r="V56" i="55"/>
  <c r="U56" i="55"/>
  <c r="T56" i="55"/>
  <c r="O56" i="55"/>
  <c r="N56" i="55"/>
  <c r="M56" i="55"/>
  <c r="H56" i="55"/>
  <c r="G56" i="55"/>
  <c r="F56" i="55"/>
  <c r="V55" i="55"/>
  <c r="U55" i="55"/>
  <c r="T55" i="55"/>
  <c r="O55" i="55"/>
  <c r="N55" i="55"/>
  <c r="M55" i="55"/>
  <c r="H55" i="55"/>
  <c r="G55" i="55"/>
  <c r="F55" i="55"/>
  <c r="V54" i="55"/>
  <c r="U54" i="55"/>
  <c r="T54" i="55"/>
  <c r="O54" i="55"/>
  <c r="N54" i="55"/>
  <c r="M54" i="55"/>
  <c r="H54" i="55"/>
  <c r="G54" i="55"/>
  <c r="F54" i="55"/>
  <c r="V47" i="55"/>
  <c r="U47" i="55"/>
  <c r="T47" i="55"/>
  <c r="O47" i="55"/>
  <c r="N47" i="55"/>
  <c r="M47" i="55"/>
  <c r="H47" i="55"/>
  <c r="G47" i="55"/>
  <c r="F47" i="55"/>
  <c r="V46" i="55"/>
  <c r="U46" i="55"/>
  <c r="T46" i="55"/>
  <c r="O46" i="55"/>
  <c r="N46" i="55"/>
  <c r="M46" i="55"/>
  <c r="H46" i="55"/>
  <c r="G46" i="55"/>
  <c r="F46" i="55"/>
  <c r="V45" i="55"/>
  <c r="U45" i="55"/>
  <c r="T45" i="55"/>
  <c r="O45" i="55"/>
  <c r="N45" i="55"/>
  <c r="M45" i="55"/>
  <c r="H45" i="55"/>
  <c r="G45" i="55"/>
  <c r="F45" i="55"/>
  <c r="V44" i="55"/>
  <c r="U44" i="55"/>
  <c r="T44" i="55"/>
  <c r="O44" i="55"/>
  <c r="N44" i="55"/>
  <c r="M44" i="55"/>
  <c r="H44" i="55"/>
  <c r="G44" i="55"/>
  <c r="F44" i="55"/>
  <c r="V43" i="55"/>
  <c r="U43" i="55"/>
  <c r="T43" i="55"/>
  <c r="O43" i="55"/>
  <c r="N43" i="55"/>
  <c r="M43" i="55"/>
  <c r="H43" i="55"/>
  <c r="G43" i="55"/>
  <c r="F43" i="55"/>
  <c r="V42" i="55"/>
  <c r="U42" i="55"/>
  <c r="T42" i="55"/>
  <c r="O42" i="55"/>
  <c r="N42" i="55"/>
  <c r="M42" i="55"/>
  <c r="H42" i="55"/>
  <c r="G42" i="55"/>
  <c r="F42" i="55"/>
  <c r="V41" i="55"/>
  <c r="U41" i="55"/>
  <c r="T41" i="55"/>
  <c r="O41" i="55"/>
  <c r="N41" i="55"/>
  <c r="M41" i="55"/>
  <c r="H41" i="55"/>
  <c r="G41" i="55"/>
  <c r="F41" i="55"/>
  <c r="V40" i="55"/>
  <c r="U40" i="55"/>
  <c r="T40" i="55"/>
  <c r="O40" i="55"/>
  <c r="N40" i="55"/>
  <c r="M40" i="55"/>
  <c r="H40" i="55"/>
  <c r="G40" i="55"/>
  <c r="F40" i="55"/>
  <c r="V39" i="55"/>
  <c r="U39" i="55"/>
  <c r="T39" i="55"/>
  <c r="O39" i="55"/>
  <c r="N39" i="55"/>
  <c r="M39" i="55"/>
  <c r="H39" i="55"/>
  <c r="G39" i="55"/>
  <c r="F39" i="55"/>
  <c r="V38" i="55"/>
  <c r="U38" i="55"/>
  <c r="T38" i="55"/>
  <c r="O38" i="55"/>
  <c r="N38" i="55"/>
  <c r="M38" i="55"/>
  <c r="H38" i="55"/>
  <c r="G38" i="55"/>
  <c r="F38" i="55"/>
  <c r="V37" i="55"/>
  <c r="U37" i="55"/>
  <c r="T37" i="55"/>
  <c r="O37" i="55"/>
  <c r="N37" i="55"/>
  <c r="M37" i="55"/>
  <c r="H37" i="55"/>
  <c r="G37" i="55"/>
  <c r="F37" i="55"/>
  <c r="V36" i="55"/>
  <c r="U36" i="55"/>
  <c r="T36" i="55"/>
  <c r="O36" i="55"/>
  <c r="N36" i="55"/>
  <c r="M36" i="55"/>
  <c r="H36" i="55"/>
  <c r="G36" i="55"/>
  <c r="F36" i="55"/>
  <c r="V35" i="55"/>
  <c r="U35" i="55"/>
  <c r="T35" i="55"/>
  <c r="O35" i="55"/>
  <c r="N35" i="55"/>
  <c r="M35" i="55"/>
  <c r="H35" i="55"/>
  <c r="G35" i="55"/>
  <c r="F35" i="55"/>
  <c r="V34" i="55"/>
  <c r="U34" i="55"/>
  <c r="T34" i="55"/>
  <c r="O34" i="55"/>
  <c r="N34" i="55"/>
  <c r="M34" i="55"/>
  <c r="H34" i="55"/>
  <c r="G34" i="55"/>
  <c r="F34" i="55"/>
  <c r="V33" i="55"/>
  <c r="U33" i="55"/>
  <c r="T33" i="55"/>
  <c r="O33" i="55"/>
  <c r="N33" i="55"/>
  <c r="M33" i="55"/>
  <c r="H33" i="55"/>
  <c r="G33" i="55"/>
  <c r="F33" i="55"/>
  <c r="V26" i="55"/>
  <c r="U26" i="55"/>
  <c r="T26" i="55"/>
  <c r="O26" i="55"/>
  <c r="N26" i="55"/>
  <c r="M26" i="55"/>
  <c r="H26" i="55"/>
  <c r="G26" i="55"/>
  <c r="F26" i="55"/>
  <c r="V25" i="55"/>
  <c r="U25" i="55"/>
  <c r="T25" i="55"/>
  <c r="O25" i="55"/>
  <c r="N25" i="55"/>
  <c r="M25" i="55"/>
  <c r="H25" i="55"/>
  <c r="G25" i="55"/>
  <c r="F25" i="55"/>
  <c r="V24" i="55"/>
  <c r="U24" i="55"/>
  <c r="T24" i="55"/>
  <c r="O24" i="55"/>
  <c r="N24" i="55"/>
  <c r="M24" i="55"/>
  <c r="H24" i="55"/>
  <c r="G24" i="55"/>
  <c r="F24" i="55"/>
  <c r="V23" i="55"/>
  <c r="U23" i="55"/>
  <c r="T23" i="55"/>
  <c r="O23" i="55"/>
  <c r="N23" i="55"/>
  <c r="M23" i="55"/>
  <c r="H23" i="55"/>
  <c r="G23" i="55"/>
  <c r="F23" i="55"/>
  <c r="V22" i="55"/>
  <c r="U22" i="55"/>
  <c r="T22" i="55"/>
  <c r="O22" i="55"/>
  <c r="N22" i="55"/>
  <c r="M22" i="55"/>
  <c r="H22" i="55"/>
  <c r="G22" i="55"/>
  <c r="F22" i="55"/>
  <c r="V21" i="55"/>
  <c r="U21" i="55"/>
  <c r="T21" i="55"/>
  <c r="O21" i="55"/>
  <c r="N21" i="55"/>
  <c r="M21" i="55"/>
  <c r="H21" i="55"/>
  <c r="G21" i="55"/>
  <c r="F21" i="55"/>
  <c r="V20" i="55"/>
  <c r="U20" i="55"/>
  <c r="T20" i="55"/>
  <c r="O20" i="55"/>
  <c r="N20" i="55"/>
  <c r="M20" i="55"/>
  <c r="H20" i="55"/>
  <c r="G20" i="55"/>
  <c r="F20" i="55"/>
  <c r="V19" i="55"/>
  <c r="U19" i="55"/>
  <c r="T19" i="55"/>
  <c r="O19" i="55"/>
  <c r="N19" i="55"/>
  <c r="M19" i="55"/>
  <c r="H19" i="55"/>
  <c r="G19" i="55"/>
  <c r="F19" i="55"/>
  <c r="V18" i="55"/>
  <c r="U18" i="55"/>
  <c r="T18" i="55"/>
  <c r="O18" i="55"/>
  <c r="N18" i="55"/>
  <c r="M18" i="55"/>
  <c r="H18" i="55"/>
  <c r="G18" i="55"/>
  <c r="F18" i="55"/>
  <c r="V17" i="55"/>
  <c r="U17" i="55"/>
  <c r="T17" i="55"/>
  <c r="O17" i="55"/>
  <c r="N17" i="55"/>
  <c r="M17" i="55"/>
  <c r="H17" i="55"/>
  <c r="G17" i="55"/>
  <c r="F17" i="55"/>
  <c r="V16" i="55"/>
  <c r="U16" i="55"/>
  <c r="T16" i="55"/>
  <c r="O16" i="55"/>
  <c r="N16" i="55"/>
  <c r="M16" i="55"/>
  <c r="H16" i="55"/>
  <c r="G16" i="55"/>
  <c r="F16" i="55"/>
  <c r="V15" i="55"/>
  <c r="U15" i="55"/>
  <c r="T15" i="55"/>
  <c r="O15" i="55"/>
  <c r="N15" i="55"/>
  <c r="M15" i="55"/>
  <c r="H15" i="55"/>
  <c r="G15" i="55"/>
  <c r="F15" i="55"/>
  <c r="V14" i="55"/>
  <c r="U14" i="55"/>
  <c r="T14" i="55"/>
  <c r="O14" i="55"/>
  <c r="N14" i="55"/>
  <c r="M14" i="55"/>
  <c r="H14" i="55"/>
  <c r="G14" i="55"/>
  <c r="F14" i="55"/>
  <c r="V13" i="55"/>
  <c r="U13" i="55"/>
  <c r="T13" i="55"/>
  <c r="O13" i="55"/>
  <c r="N13" i="55"/>
  <c r="M13" i="55"/>
  <c r="H13" i="55"/>
  <c r="G13" i="55"/>
  <c r="F13" i="55"/>
  <c r="V12" i="55"/>
  <c r="U12" i="55"/>
  <c r="T12" i="55"/>
  <c r="O12" i="55"/>
  <c r="N12" i="55"/>
  <c r="M12" i="55"/>
  <c r="H12" i="55"/>
  <c r="G12" i="55"/>
  <c r="F12" i="55"/>
  <c r="A4" i="55"/>
  <c r="A1" i="3"/>
  <c r="A1" i="43" s="1"/>
  <c r="J68" i="31"/>
  <c r="C50" i="54" s="1"/>
  <c r="G49" i="4"/>
  <c r="I49" i="4" s="1"/>
  <c r="J49" i="4"/>
  <c r="P27" i="46"/>
  <c r="P44" i="46" s="1"/>
  <c r="P28" i="46"/>
  <c r="P29" i="46"/>
  <c r="P30" i="46"/>
  <c r="P31" i="46"/>
  <c r="P32" i="46"/>
  <c r="P33" i="46"/>
  <c r="P34" i="46"/>
  <c r="P35" i="46"/>
  <c r="P36" i="46"/>
  <c r="P37" i="46"/>
  <c r="P38" i="46"/>
  <c r="P39" i="46"/>
  <c r="P40" i="46"/>
  <c r="P41" i="46"/>
  <c r="O27" i="46"/>
  <c r="O44" i="46" s="1"/>
  <c r="O28" i="46"/>
  <c r="O29" i="46"/>
  <c r="O30" i="46"/>
  <c r="O31" i="46"/>
  <c r="O32" i="46"/>
  <c r="O33" i="46"/>
  <c r="O34" i="46"/>
  <c r="O35" i="46"/>
  <c r="O36" i="46"/>
  <c r="O37" i="46"/>
  <c r="O38" i="46"/>
  <c r="O39" i="46"/>
  <c r="O40" i="46"/>
  <c r="O41" i="46"/>
  <c r="N27" i="46"/>
  <c r="N44" i="46" s="1"/>
  <c r="N28" i="46"/>
  <c r="N29" i="46"/>
  <c r="N30" i="46"/>
  <c r="N31" i="46"/>
  <c r="N32" i="46"/>
  <c r="N33" i="46"/>
  <c r="N34" i="46"/>
  <c r="N35" i="46"/>
  <c r="N36" i="46"/>
  <c r="N37" i="46"/>
  <c r="N38" i="46"/>
  <c r="N39" i="46"/>
  <c r="N40" i="46"/>
  <c r="N41" i="46"/>
  <c r="M27" i="46"/>
  <c r="M44" i="46" s="1"/>
  <c r="M28" i="46"/>
  <c r="M29" i="46"/>
  <c r="M30" i="46"/>
  <c r="M31" i="46"/>
  <c r="M32" i="46"/>
  <c r="M33" i="46"/>
  <c r="M34" i="46"/>
  <c r="M35" i="46"/>
  <c r="M36" i="46"/>
  <c r="M37" i="46"/>
  <c r="M38" i="46"/>
  <c r="M39" i="46"/>
  <c r="M40" i="46"/>
  <c r="M41" i="46"/>
  <c r="L27" i="46"/>
  <c r="L44" i="46" s="1"/>
  <c r="L28" i="46"/>
  <c r="L29" i="46"/>
  <c r="L30" i="46"/>
  <c r="L31" i="46"/>
  <c r="L32" i="46"/>
  <c r="L33" i="46"/>
  <c r="L34" i="46"/>
  <c r="L35" i="46"/>
  <c r="L36" i="46"/>
  <c r="L37" i="46"/>
  <c r="L38" i="46"/>
  <c r="L39" i="46"/>
  <c r="L40" i="46"/>
  <c r="L41" i="46"/>
  <c r="K27" i="46"/>
  <c r="K44" i="46" s="1"/>
  <c r="K28" i="46"/>
  <c r="K29" i="46"/>
  <c r="K30" i="46"/>
  <c r="K31" i="46"/>
  <c r="K32" i="46"/>
  <c r="K33" i="46"/>
  <c r="K34" i="46"/>
  <c r="K35" i="46"/>
  <c r="K36" i="46"/>
  <c r="K37" i="46"/>
  <c r="K38" i="46"/>
  <c r="K39" i="46"/>
  <c r="K40" i="46"/>
  <c r="K41" i="46"/>
  <c r="J27" i="46"/>
  <c r="J44" i="46" s="1"/>
  <c r="J28" i="46"/>
  <c r="J29" i="46"/>
  <c r="J30" i="46"/>
  <c r="J31" i="46"/>
  <c r="J32" i="46"/>
  <c r="J33" i="46"/>
  <c r="J34" i="46"/>
  <c r="J35" i="46"/>
  <c r="J36" i="46"/>
  <c r="J37" i="46"/>
  <c r="J38" i="46"/>
  <c r="J39" i="46"/>
  <c r="J40" i="46"/>
  <c r="J41" i="46"/>
  <c r="I27" i="46"/>
  <c r="I44" i="46" s="1"/>
  <c r="I28" i="46"/>
  <c r="I29" i="46"/>
  <c r="I30" i="46"/>
  <c r="I31" i="46"/>
  <c r="I32" i="46"/>
  <c r="I33" i="46"/>
  <c r="I34" i="46"/>
  <c r="I35" i="46"/>
  <c r="I36" i="46"/>
  <c r="I37" i="46"/>
  <c r="I38" i="46"/>
  <c r="I39" i="46"/>
  <c r="I40" i="46"/>
  <c r="I41" i="46"/>
  <c r="H27" i="46"/>
  <c r="H44" i="46" s="1"/>
  <c r="H28" i="46"/>
  <c r="H29" i="46"/>
  <c r="H30" i="46"/>
  <c r="H31" i="46"/>
  <c r="H32" i="46"/>
  <c r="H33" i="46"/>
  <c r="H34" i="46"/>
  <c r="H35" i="46"/>
  <c r="H36" i="46"/>
  <c r="H37" i="46"/>
  <c r="H38" i="46"/>
  <c r="H39" i="46"/>
  <c r="H40" i="46"/>
  <c r="H41" i="46"/>
  <c r="G27" i="46"/>
  <c r="G44" i="46" s="1"/>
  <c r="G28" i="46"/>
  <c r="G29" i="46"/>
  <c r="G30" i="46"/>
  <c r="G31" i="46"/>
  <c r="G32" i="46"/>
  <c r="G33" i="46"/>
  <c r="G34" i="46"/>
  <c r="G35" i="46"/>
  <c r="G36" i="46"/>
  <c r="G37" i="46"/>
  <c r="G38" i="46"/>
  <c r="G39" i="46"/>
  <c r="G40" i="46"/>
  <c r="G41" i="46"/>
  <c r="F27" i="46"/>
  <c r="F44" i="46" s="1"/>
  <c r="F28" i="46"/>
  <c r="F29" i="46"/>
  <c r="F30" i="46"/>
  <c r="F31" i="46"/>
  <c r="F32" i="46"/>
  <c r="F33" i="46"/>
  <c r="F34" i="46"/>
  <c r="F35" i="46"/>
  <c r="F36" i="46"/>
  <c r="F37" i="46"/>
  <c r="F38" i="46"/>
  <c r="F39" i="46"/>
  <c r="F40" i="46"/>
  <c r="F41" i="46"/>
  <c r="E27" i="46"/>
  <c r="E44" i="46" s="1"/>
  <c r="E28" i="46"/>
  <c r="E29" i="46"/>
  <c r="E30" i="46"/>
  <c r="E31" i="46"/>
  <c r="E32" i="46"/>
  <c r="E33" i="46"/>
  <c r="E34" i="46"/>
  <c r="E35" i="46"/>
  <c r="E36" i="46"/>
  <c r="E37" i="46"/>
  <c r="E38" i="46"/>
  <c r="E39" i="46"/>
  <c r="E40" i="46"/>
  <c r="E41" i="46"/>
  <c r="F70" i="50"/>
  <c r="E70" i="50"/>
  <c r="D70" i="50"/>
  <c r="C70" i="50"/>
  <c r="F69" i="50"/>
  <c r="E69" i="50"/>
  <c r="D69" i="50"/>
  <c r="G69" i="50" s="1"/>
  <c r="C69" i="50"/>
  <c r="F68" i="50"/>
  <c r="E68" i="50"/>
  <c r="D68" i="50"/>
  <c r="G68" i="50" s="1"/>
  <c r="C68" i="50"/>
  <c r="F67" i="50"/>
  <c r="E67" i="50"/>
  <c r="D67" i="50"/>
  <c r="C67" i="50"/>
  <c r="F66" i="50"/>
  <c r="E66" i="50"/>
  <c r="D66" i="50"/>
  <c r="C66" i="50"/>
  <c r="F65" i="50"/>
  <c r="E65" i="50"/>
  <c r="D65" i="50"/>
  <c r="C65" i="50"/>
  <c r="F64" i="50"/>
  <c r="E64" i="50"/>
  <c r="D64" i="50"/>
  <c r="C64" i="50"/>
  <c r="F63" i="50"/>
  <c r="E63" i="50"/>
  <c r="D63" i="50"/>
  <c r="C63" i="50"/>
  <c r="G63" i="50"/>
  <c r="F62" i="50"/>
  <c r="E62" i="50"/>
  <c r="D62" i="50"/>
  <c r="C62" i="50"/>
  <c r="G61" i="50"/>
  <c r="G60" i="50"/>
  <c r="G59" i="50"/>
  <c r="G58" i="50"/>
  <c r="G57" i="50"/>
  <c r="G56" i="50"/>
  <c r="G55" i="50"/>
  <c r="G54" i="50"/>
  <c r="G53" i="50"/>
  <c r="G52" i="50"/>
  <c r="G51" i="50"/>
  <c r="G50" i="50"/>
  <c r="G49" i="50"/>
  <c r="G48" i="50"/>
  <c r="G47" i="50"/>
  <c r="G46" i="50"/>
  <c r="G45" i="50"/>
  <c r="G44" i="50"/>
  <c r="G43" i="50"/>
  <c r="G42" i="50"/>
  <c r="G41" i="50"/>
  <c r="G40" i="50"/>
  <c r="G39" i="50"/>
  <c r="G38" i="50"/>
  <c r="G37" i="50"/>
  <c r="G36" i="50"/>
  <c r="G35" i="50"/>
  <c r="G34" i="50"/>
  <c r="G33" i="50"/>
  <c r="G32" i="50"/>
  <c r="G31" i="50"/>
  <c r="G30" i="50"/>
  <c r="G29" i="50"/>
  <c r="G28" i="50"/>
  <c r="G27" i="50"/>
  <c r="G26" i="50"/>
  <c r="G25" i="50"/>
  <c r="G24" i="50"/>
  <c r="G23" i="50"/>
  <c r="G22" i="50"/>
  <c r="G21" i="50"/>
  <c r="G20" i="50"/>
  <c r="G19" i="50"/>
  <c r="G18" i="50"/>
  <c r="G17" i="50"/>
  <c r="G16" i="50"/>
  <c r="G15" i="50"/>
  <c r="G14" i="50"/>
  <c r="G13" i="50"/>
  <c r="G12" i="50"/>
  <c r="G11" i="50"/>
  <c r="G10" i="50"/>
  <c r="G9" i="50"/>
  <c r="G8" i="50"/>
  <c r="J69" i="31"/>
  <c r="C51" i="54" s="1"/>
  <c r="E51" i="54" s="1"/>
  <c r="J70" i="31"/>
  <c r="C52" i="54" s="1"/>
  <c r="E52" i="54" s="1"/>
  <c r="J71" i="31"/>
  <c r="C53" i="54" s="1"/>
  <c r="J72" i="31"/>
  <c r="C54" i="54" s="1"/>
  <c r="G51" i="4"/>
  <c r="I51" i="4" s="1"/>
  <c r="J51" i="4"/>
  <c r="G52" i="4"/>
  <c r="I52" i="4"/>
  <c r="J52" i="4"/>
  <c r="J53" i="4"/>
  <c r="G53" i="4"/>
  <c r="I53" i="4"/>
  <c r="J50" i="4"/>
  <c r="G50" i="4"/>
  <c r="I50" i="4" s="1"/>
  <c r="A4" i="54"/>
  <c r="D34" i="4"/>
  <c r="D40" i="4" s="1"/>
  <c r="D60" i="4" s="1"/>
  <c r="D58" i="4"/>
  <c r="G11" i="4"/>
  <c r="D13" i="46" s="1"/>
  <c r="G12" i="4"/>
  <c r="D17" i="46"/>
  <c r="G14" i="4"/>
  <c r="I14" i="4"/>
  <c r="B7" i="14"/>
  <c r="B8" i="14"/>
  <c r="B9" i="14" s="1"/>
  <c r="B10" i="14" s="1"/>
  <c r="B11" i="14" s="1"/>
  <c r="B12" i="14" s="1"/>
  <c r="C21" i="51"/>
  <c r="C43" i="47"/>
  <c r="D43" i="47"/>
  <c r="E43" i="47"/>
  <c r="E45" i="47" s="1"/>
  <c r="E47" i="47" s="1"/>
  <c r="F43" i="47"/>
  <c r="F45" i="47" s="1"/>
  <c r="F47" i="47" s="1"/>
  <c r="G43" i="47"/>
  <c r="G45" i="47"/>
  <c r="G47" i="47" s="1"/>
  <c r="H43" i="47"/>
  <c r="H45" i="47" s="1"/>
  <c r="H47" i="47" s="1"/>
  <c r="I43" i="47"/>
  <c r="I45" i="47" s="1"/>
  <c r="I47" i="47" s="1"/>
  <c r="J43" i="47"/>
  <c r="J45" i="47" s="1"/>
  <c r="J47" i="47"/>
  <c r="K43" i="47"/>
  <c r="K45" i="47"/>
  <c r="K47" i="47" s="1"/>
  <c r="L43" i="47"/>
  <c r="M43" i="47"/>
  <c r="M45" i="47" s="1"/>
  <c r="M47" i="47" s="1"/>
  <c r="N43" i="47"/>
  <c r="N45" i="47"/>
  <c r="N47" i="47" s="1"/>
  <c r="O43" i="47"/>
  <c r="P43" i="47"/>
  <c r="Q43" i="47"/>
  <c r="Q45" i="47" s="1"/>
  <c r="Q47" i="47"/>
  <c r="R43" i="47"/>
  <c r="R45" i="47" s="1"/>
  <c r="S43" i="47"/>
  <c r="T43" i="47"/>
  <c r="T45" i="47" s="1"/>
  <c r="T47" i="47" s="1"/>
  <c r="U43" i="47"/>
  <c r="U45" i="47" s="1"/>
  <c r="U47" i="47" s="1"/>
  <c r="V43" i="47"/>
  <c r="V45" i="47" s="1"/>
  <c r="V47" i="47" s="1"/>
  <c r="W43" i="47"/>
  <c r="X43" i="47"/>
  <c r="X45" i="47"/>
  <c r="X47" i="47" s="1"/>
  <c r="Y43" i="47"/>
  <c r="Y45" i="47" s="1"/>
  <c r="Y47" i="47" s="1"/>
  <c r="Z43" i="47"/>
  <c r="AA43" i="47"/>
  <c r="AB43" i="47"/>
  <c r="AC43" i="47"/>
  <c r="AC45" i="47" s="1"/>
  <c r="AC47" i="47" s="1"/>
  <c r="AD43" i="47"/>
  <c r="AD45" i="47" s="1"/>
  <c r="AD47" i="47" s="1"/>
  <c r="AE43" i="47"/>
  <c r="AF43" i="47"/>
  <c r="AG43" i="47"/>
  <c r="AG45" i="47" s="1"/>
  <c r="AG47" i="47" s="1"/>
  <c r="AH43" i="47"/>
  <c r="AH45" i="47" s="1"/>
  <c r="AI43" i="47"/>
  <c r="AI45" i="47" s="1"/>
  <c r="AJ43" i="47"/>
  <c r="AK43" i="47"/>
  <c r="AK45" i="47" s="1"/>
  <c r="AK47" i="47" s="1"/>
  <c r="AL43" i="47"/>
  <c r="G8" i="4"/>
  <c r="C70" i="48"/>
  <c r="D70" i="48"/>
  <c r="E70" i="48"/>
  <c r="F70" i="48"/>
  <c r="G70" i="48"/>
  <c r="G61" i="48"/>
  <c r="G52" i="48"/>
  <c r="G43" i="48"/>
  <c r="G34" i="48"/>
  <c r="G25" i="48"/>
  <c r="G16" i="48"/>
  <c r="G25" i="4"/>
  <c r="I25" i="4"/>
  <c r="J25" i="4"/>
  <c r="J44" i="31"/>
  <c r="C24" i="54" s="1"/>
  <c r="F83" i="43"/>
  <c r="G83" i="43"/>
  <c r="H83" i="43"/>
  <c r="M83" i="43"/>
  <c r="N83" i="43"/>
  <c r="O83" i="43"/>
  <c r="T83" i="43"/>
  <c r="U83" i="43"/>
  <c r="V83" i="43"/>
  <c r="F62" i="43"/>
  <c r="G62" i="43"/>
  <c r="H62" i="43"/>
  <c r="M62" i="43"/>
  <c r="N62" i="43"/>
  <c r="O62" i="43"/>
  <c r="T62" i="43"/>
  <c r="U62" i="43"/>
  <c r="V62" i="43"/>
  <c r="F41" i="43"/>
  <c r="G41" i="43"/>
  <c r="H41" i="43"/>
  <c r="M41" i="43"/>
  <c r="N41" i="43"/>
  <c r="O41" i="43"/>
  <c r="T41" i="43"/>
  <c r="U41" i="43"/>
  <c r="V41" i="43"/>
  <c r="F20" i="43"/>
  <c r="G20" i="43"/>
  <c r="H20" i="43"/>
  <c r="M20" i="43"/>
  <c r="N20" i="43"/>
  <c r="O20" i="43"/>
  <c r="T20" i="43"/>
  <c r="U20" i="43"/>
  <c r="V20" i="43"/>
  <c r="AN9" i="14"/>
  <c r="C22" i="2"/>
  <c r="AN7" i="14"/>
  <c r="D18" i="2"/>
  <c r="AN8" i="14"/>
  <c r="C21" i="2" s="1"/>
  <c r="I14" i="2"/>
  <c r="I15" i="2" s="1"/>
  <c r="I16" i="2" s="1"/>
  <c r="I17" i="2" s="1"/>
  <c r="I18" i="2" s="1"/>
  <c r="I19" i="2" s="1"/>
  <c r="I20" i="2" s="1"/>
  <c r="I21" i="2" s="1"/>
  <c r="I22" i="2" s="1"/>
  <c r="I23" i="2" s="1"/>
  <c r="I24" i="2" s="1"/>
  <c r="C34" i="4"/>
  <c r="C40" i="4"/>
  <c r="E34" i="4"/>
  <c r="F34" i="4"/>
  <c r="F40" i="4" s="1"/>
  <c r="J13" i="13"/>
  <c r="C18" i="2" s="1"/>
  <c r="H34" i="4"/>
  <c r="J34" i="4" s="1"/>
  <c r="D20" i="2"/>
  <c r="H15" i="4"/>
  <c r="J15" i="4" s="1"/>
  <c r="C15" i="4"/>
  <c r="C58" i="4"/>
  <c r="D15" i="4"/>
  <c r="F15" i="4"/>
  <c r="J62" i="4"/>
  <c r="J59" i="4"/>
  <c r="J57" i="4"/>
  <c r="J56" i="4"/>
  <c r="J55" i="4"/>
  <c r="J54" i="4"/>
  <c r="J48" i="4"/>
  <c r="J47" i="4"/>
  <c r="J46" i="4"/>
  <c r="J45" i="4"/>
  <c r="J44" i="4"/>
  <c r="J43" i="4"/>
  <c r="J42" i="4"/>
  <c r="J39" i="4"/>
  <c r="J38" i="4"/>
  <c r="J37" i="4"/>
  <c r="J33" i="4"/>
  <c r="J32" i="4"/>
  <c r="J31" i="4"/>
  <c r="J30" i="4"/>
  <c r="J29" i="4"/>
  <c r="J28" i="4"/>
  <c r="J27" i="4"/>
  <c r="J26" i="4"/>
  <c r="J24" i="4"/>
  <c r="J23" i="4"/>
  <c r="J22" i="4"/>
  <c r="J21" i="4"/>
  <c r="J20" i="4"/>
  <c r="J19" i="4"/>
  <c r="G18" i="4"/>
  <c r="I18" i="4"/>
  <c r="J18" i="4"/>
  <c r="J17" i="4"/>
  <c r="J14" i="4"/>
  <c r="J13" i="4"/>
  <c r="J12" i="4"/>
  <c r="J11" i="4"/>
  <c r="J8" i="4"/>
  <c r="V89" i="43"/>
  <c r="U89" i="43"/>
  <c r="T89" i="43"/>
  <c r="V88" i="43"/>
  <c r="U88" i="43"/>
  <c r="T88" i="43"/>
  <c r="V87" i="43"/>
  <c r="U87" i="43"/>
  <c r="T87" i="43"/>
  <c r="V86" i="43"/>
  <c r="U86" i="43"/>
  <c r="T86" i="43"/>
  <c r="V85" i="43"/>
  <c r="U85" i="43"/>
  <c r="T85" i="43"/>
  <c r="V84" i="43"/>
  <c r="U84" i="43"/>
  <c r="T84" i="43"/>
  <c r="V82" i="43"/>
  <c r="U82" i="43"/>
  <c r="T82" i="43"/>
  <c r="V81" i="43"/>
  <c r="U81" i="43"/>
  <c r="T81" i="43"/>
  <c r="V80" i="43"/>
  <c r="U80" i="43"/>
  <c r="T80" i="43"/>
  <c r="V79" i="43"/>
  <c r="U79" i="43"/>
  <c r="T79" i="43"/>
  <c r="V78" i="43"/>
  <c r="U78" i="43"/>
  <c r="T78" i="43"/>
  <c r="V77" i="43"/>
  <c r="U77" i="43"/>
  <c r="T77" i="43"/>
  <c r="V76" i="43"/>
  <c r="U76" i="43"/>
  <c r="T76" i="43"/>
  <c r="V75" i="43"/>
  <c r="U75" i="43"/>
  <c r="T75" i="43"/>
  <c r="O89" i="43"/>
  <c r="N89" i="43"/>
  <c r="M89" i="43"/>
  <c r="O88" i="43"/>
  <c r="N88" i="43"/>
  <c r="M88" i="43"/>
  <c r="O87" i="43"/>
  <c r="N87" i="43"/>
  <c r="M87" i="43"/>
  <c r="O86" i="43"/>
  <c r="N86" i="43"/>
  <c r="M86" i="43"/>
  <c r="O85" i="43"/>
  <c r="N85" i="43"/>
  <c r="M85" i="43"/>
  <c r="O84" i="43"/>
  <c r="N84" i="43"/>
  <c r="M84" i="43"/>
  <c r="O82" i="43"/>
  <c r="N82" i="43"/>
  <c r="M82" i="43"/>
  <c r="O81" i="43"/>
  <c r="N81" i="43"/>
  <c r="M81" i="43"/>
  <c r="O80" i="43"/>
  <c r="N80" i="43"/>
  <c r="M80" i="43"/>
  <c r="O79" i="43"/>
  <c r="N79" i="43"/>
  <c r="M79" i="43"/>
  <c r="O78" i="43"/>
  <c r="N78" i="43"/>
  <c r="M78" i="43"/>
  <c r="O77" i="43"/>
  <c r="N77" i="43"/>
  <c r="M77" i="43"/>
  <c r="O76" i="43"/>
  <c r="N76" i="43"/>
  <c r="M76" i="43"/>
  <c r="O75" i="43"/>
  <c r="N75" i="43"/>
  <c r="M75" i="43"/>
  <c r="H89" i="43"/>
  <c r="G89" i="43"/>
  <c r="F89" i="43"/>
  <c r="H88" i="43"/>
  <c r="G88" i="43"/>
  <c r="F88" i="43"/>
  <c r="H87" i="43"/>
  <c r="G87" i="43"/>
  <c r="F87" i="43"/>
  <c r="H86" i="43"/>
  <c r="G86" i="43"/>
  <c r="F86" i="43"/>
  <c r="H85" i="43"/>
  <c r="G85" i="43"/>
  <c r="F85" i="43"/>
  <c r="H84" i="43"/>
  <c r="G84" i="43"/>
  <c r="F84" i="43"/>
  <c r="H82" i="43"/>
  <c r="G82" i="43"/>
  <c r="F82" i="43"/>
  <c r="H81" i="43"/>
  <c r="G81" i="43"/>
  <c r="F81" i="43"/>
  <c r="H80" i="43"/>
  <c r="G80" i="43"/>
  <c r="F80" i="43"/>
  <c r="H79" i="43"/>
  <c r="G79" i="43"/>
  <c r="F79" i="43"/>
  <c r="H78" i="43"/>
  <c r="G78" i="43"/>
  <c r="F78" i="43"/>
  <c r="H77" i="43"/>
  <c r="G77" i="43"/>
  <c r="F77" i="43"/>
  <c r="H76" i="43"/>
  <c r="G76" i="43"/>
  <c r="F76" i="43"/>
  <c r="H75" i="43"/>
  <c r="G75" i="43"/>
  <c r="F75" i="43"/>
  <c r="V68" i="43"/>
  <c r="U68" i="43"/>
  <c r="T68" i="43"/>
  <c r="V67" i="43"/>
  <c r="U67" i="43"/>
  <c r="T67" i="43"/>
  <c r="V66" i="43"/>
  <c r="U66" i="43"/>
  <c r="T66" i="43"/>
  <c r="V65" i="43"/>
  <c r="U65" i="43"/>
  <c r="T65" i="43"/>
  <c r="V64" i="43"/>
  <c r="U64" i="43"/>
  <c r="T64" i="43"/>
  <c r="V63" i="43"/>
  <c r="U63" i="43"/>
  <c r="T63" i="43"/>
  <c r="V61" i="43"/>
  <c r="U61" i="43"/>
  <c r="T61" i="43"/>
  <c r="V60" i="43"/>
  <c r="U60" i="43"/>
  <c r="T60" i="43"/>
  <c r="V59" i="43"/>
  <c r="U59" i="43"/>
  <c r="T59" i="43"/>
  <c r="V58" i="43"/>
  <c r="U58" i="43"/>
  <c r="T58" i="43"/>
  <c r="V57" i="43"/>
  <c r="U57" i="43"/>
  <c r="T57" i="43"/>
  <c r="V56" i="43"/>
  <c r="U56" i="43"/>
  <c r="T56" i="43"/>
  <c r="V55" i="43"/>
  <c r="U55" i="43"/>
  <c r="T55" i="43"/>
  <c r="V54" i="43"/>
  <c r="U54" i="43"/>
  <c r="T54" i="43"/>
  <c r="O68" i="43"/>
  <c r="N68" i="43"/>
  <c r="M68" i="43"/>
  <c r="O67" i="43"/>
  <c r="N67" i="43"/>
  <c r="M67" i="43"/>
  <c r="O66" i="43"/>
  <c r="N66" i="43"/>
  <c r="M66" i="43"/>
  <c r="O65" i="43"/>
  <c r="N65" i="43"/>
  <c r="M65" i="43"/>
  <c r="O64" i="43"/>
  <c r="N64" i="43"/>
  <c r="M64" i="43"/>
  <c r="O63" i="43"/>
  <c r="N63" i="43"/>
  <c r="M63" i="43"/>
  <c r="O61" i="43"/>
  <c r="N61" i="43"/>
  <c r="M61" i="43"/>
  <c r="O60" i="43"/>
  <c r="N60" i="43"/>
  <c r="M60" i="43"/>
  <c r="O59" i="43"/>
  <c r="N59" i="43"/>
  <c r="M59" i="43"/>
  <c r="O58" i="43"/>
  <c r="N58" i="43"/>
  <c r="M58" i="43"/>
  <c r="O57" i="43"/>
  <c r="N57" i="43"/>
  <c r="M57" i="43"/>
  <c r="O56" i="43"/>
  <c r="N56" i="43"/>
  <c r="M56" i="43"/>
  <c r="O55" i="43"/>
  <c r="N55" i="43"/>
  <c r="M55" i="43"/>
  <c r="O54" i="43"/>
  <c r="N54" i="43"/>
  <c r="M54" i="43"/>
  <c r="H68" i="43"/>
  <c r="G68" i="43"/>
  <c r="F68" i="43"/>
  <c r="H67" i="43"/>
  <c r="G67" i="43"/>
  <c r="F67" i="43"/>
  <c r="H66" i="43"/>
  <c r="G66" i="43"/>
  <c r="F66" i="43"/>
  <c r="H65" i="43"/>
  <c r="G65" i="43"/>
  <c r="F65" i="43"/>
  <c r="H64" i="43"/>
  <c r="G64" i="43"/>
  <c r="F64" i="43"/>
  <c r="H63" i="43"/>
  <c r="G63" i="43"/>
  <c r="F63" i="43"/>
  <c r="H61" i="43"/>
  <c r="G61" i="43"/>
  <c r="F61" i="43"/>
  <c r="H60" i="43"/>
  <c r="G60" i="43"/>
  <c r="F60" i="43"/>
  <c r="H59" i="43"/>
  <c r="G59" i="43"/>
  <c r="F59" i="43"/>
  <c r="H58" i="43"/>
  <c r="G58" i="43"/>
  <c r="F58" i="43"/>
  <c r="H57" i="43"/>
  <c r="G57" i="43"/>
  <c r="F57" i="43"/>
  <c r="H56" i="43"/>
  <c r="G56" i="43"/>
  <c r="F56" i="43"/>
  <c r="H55" i="43"/>
  <c r="G55" i="43"/>
  <c r="F55" i="43"/>
  <c r="H54" i="43"/>
  <c r="G54" i="43"/>
  <c r="F54" i="43"/>
  <c r="V47" i="43"/>
  <c r="U47" i="43"/>
  <c r="T47" i="43"/>
  <c r="V46" i="43"/>
  <c r="U46" i="43"/>
  <c r="T46" i="43"/>
  <c r="V45" i="43"/>
  <c r="U45" i="43"/>
  <c r="T45" i="43"/>
  <c r="V44" i="43"/>
  <c r="U44" i="43"/>
  <c r="T44" i="43"/>
  <c r="V43" i="43"/>
  <c r="U43" i="43"/>
  <c r="T43" i="43"/>
  <c r="V42" i="43"/>
  <c r="U42" i="43"/>
  <c r="T42" i="43"/>
  <c r="V40" i="43"/>
  <c r="U40" i="43"/>
  <c r="T40" i="43"/>
  <c r="V39" i="43"/>
  <c r="U39" i="43"/>
  <c r="T39" i="43"/>
  <c r="V38" i="43"/>
  <c r="U38" i="43"/>
  <c r="T38" i="43"/>
  <c r="V37" i="43"/>
  <c r="U37" i="43"/>
  <c r="T37" i="43"/>
  <c r="V36" i="43"/>
  <c r="U36" i="43"/>
  <c r="T36" i="43"/>
  <c r="V35" i="43"/>
  <c r="U35" i="43"/>
  <c r="T35" i="43"/>
  <c r="V34" i="43"/>
  <c r="U34" i="43"/>
  <c r="T34" i="43"/>
  <c r="V33" i="43"/>
  <c r="U33" i="43"/>
  <c r="T33" i="43"/>
  <c r="O47" i="43"/>
  <c r="N47" i="43"/>
  <c r="M47" i="43"/>
  <c r="O46" i="43"/>
  <c r="N46" i="43"/>
  <c r="M46" i="43"/>
  <c r="O45" i="43"/>
  <c r="N45" i="43"/>
  <c r="M45" i="43"/>
  <c r="O44" i="43"/>
  <c r="N44" i="43"/>
  <c r="M44" i="43"/>
  <c r="O43" i="43"/>
  <c r="N43" i="43"/>
  <c r="M43" i="43"/>
  <c r="O42" i="43"/>
  <c r="N42" i="43"/>
  <c r="M42" i="43"/>
  <c r="O40" i="43"/>
  <c r="N40" i="43"/>
  <c r="M40" i="43"/>
  <c r="O39" i="43"/>
  <c r="N39" i="43"/>
  <c r="M39" i="43"/>
  <c r="O38" i="43"/>
  <c r="N38" i="43"/>
  <c r="M38" i="43"/>
  <c r="O37" i="43"/>
  <c r="N37" i="43"/>
  <c r="M37" i="43"/>
  <c r="O36" i="43"/>
  <c r="N36" i="43"/>
  <c r="M36" i="43"/>
  <c r="O35" i="43"/>
  <c r="N35" i="43"/>
  <c r="M35" i="43"/>
  <c r="O34" i="43"/>
  <c r="N34" i="43"/>
  <c r="M34" i="43"/>
  <c r="O33" i="43"/>
  <c r="N33" i="43"/>
  <c r="M33" i="43"/>
  <c r="H47" i="43"/>
  <c r="G47" i="43"/>
  <c r="F47" i="43"/>
  <c r="H46" i="43"/>
  <c r="G46" i="43"/>
  <c r="F46" i="43"/>
  <c r="H45" i="43"/>
  <c r="G45" i="43"/>
  <c r="F45" i="43"/>
  <c r="H44" i="43"/>
  <c r="G44" i="43"/>
  <c r="F44" i="43"/>
  <c r="H43" i="43"/>
  <c r="G43" i="43"/>
  <c r="F43" i="43"/>
  <c r="H42" i="43"/>
  <c r="G42" i="43"/>
  <c r="F42" i="43"/>
  <c r="H40" i="43"/>
  <c r="G40" i="43"/>
  <c r="F40" i="43"/>
  <c r="H39" i="43"/>
  <c r="G39" i="43"/>
  <c r="F39" i="43"/>
  <c r="H38" i="43"/>
  <c r="G38" i="43"/>
  <c r="F38" i="43"/>
  <c r="H37" i="43"/>
  <c r="G37" i="43"/>
  <c r="F37" i="43"/>
  <c r="H36" i="43"/>
  <c r="G36" i="43"/>
  <c r="F36" i="43"/>
  <c r="H35" i="43"/>
  <c r="G35" i="43"/>
  <c r="F35" i="43"/>
  <c r="H34" i="43"/>
  <c r="G34" i="43"/>
  <c r="F34" i="43"/>
  <c r="H33" i="43"/>
  <c r="G33" i="43"/>
  <c r="F33" i="43"/>
  <c r="V26" i="43"/>
  <c r="U26" i="43"/>
  <c r="T26" i="43"/>
  <c r="V25" i="43"/>
  <c r="U25" i="43"/>
  <c r="T25" i="43"/>
  <c r="V24" i="43"/>
  <c r="U24" i="43"/>
  <c r="T24" i="43"/>
  <c r="V23" i="43"/>
  <c r="U23" i="43"/>
  <c r="T23" i="43"/>
  <c r="V22" i="43"/>
  <c r="U22" i="43"/>
  <c r="T22" i="43"/>
  <c r="V21" i="43"/>
  <c r="U21" i="43"/>
  <c r="T21" i="43"/>
  <c r="V19" i="43"/>
  <c r="U19" i="43"/>
  <c r="T19" i="43"/>
  <c r="V18" i="43"/>
  <c r="U18" i="43"/>
  <c r="T18" i="43"/>
  <c r="V17" i="43"/>
  <c r="U17" i="43"/>
  <c r="T17" i="43"/>
  <c r="V16" i="43"/>
  <c r="U16" i="43"/>
  <c r="T16" i="43"/>
  <c r="V15" i="43"/>
  <c r="U15" i="43"/>
  <c r="T15" i="43"/>
  <c r="V14" i="43"/>
  <c r="U14" i="43"/>
  <c r="T14" i="43"/>
  <c r="V13" i="43"/>
  <c r="U13" i="43"/>
  <c r="T13" i="43"/>
  <c r="V12" i="43"/>
  <c r="U12" i="43"/>
  <c r="T12" i="43"/>
  <c r="O26" i="43"/>
  <c r="N26" i="43"/>
  <c r="M26" i="43"/>
  <c r="O25" i="43"/>
  <c r="N25" i="43"/>
  <c r="M25" i="43"/>
  <c r="O24" i="43"/>
  <c r="N24" i="43"/>
  <c r="M24" i="43"/>
  <c r="O23" i="43"/>
  <c r="N23" i="43"/>
  <c r="M23" i="43"/>
  <c r="O22" i="43"/>
  <c r="N22" i="43"/>
  <c r="M22" i="43"/>
  <c r="O21" i="43"/>
  <c r="N21" i="43"/>
  <c r="M21" i="43"/>
  <c r="O19" i="43"/>
  <c r="N19" i="43"/>
  <c r="M19" i="43"/>
  <c r="O18" i="43"/>
  <c r="N18" i="43"/>
  <c r="M18" i="43"/>
  <c r="O17" i="43"/>
  <c r="N17" i="43"/>
  <c r="M17" i="43"/>
  <c r="O16" i="43"/>
  <c r="N16" i="43"/>
  <c r="M16" i="43"/>
  <c r="O15" i="43"/>
  <c r="N15" i="43"/>
  <c r="M15" i="43"/>
  <c r="O14" i="43"/>
  <c r="N14" i="43"/>
  <c r="M14" i="43"/>
  <c r="O13" i="43"/>
  <c r="N13" i="43"/>
  <c r="M13" i="43"/>
  <c r="O12" i="43"/>
  <c r="N12" i="43"/>
  <c r="M12" i="43"/>
  <c r="H26" i="43"/>
  <c r="G26" i="43"/>
  <c r="F26" i="43"/>
  <c r="H25" i="43"/>
  <c r="G25" i="43"/>
  <c r="F25" i="43"/>
  <c r="H24" i="43"/>
  <c r="G24" i="43"/>
  <c r="F24" i="43"/>
  <c r="H23" i="43"/>
  <c r="G23" i="43"/>
  <c r="F23" i="43"/>
  <c r="H22" i="43"/>
  <c r="G22" i="43"/>
  <c r="F22" i="43"/>
  <c r="H21" i="43"/>
  <c r="G21" i="43"/>
  <c r="F21" i="43"/>
  <c r="H19" i="43"/>
  <c r="G19" i="43"/>
  <c r="F19" i="43"/>
  <c r="H18" i="43"/>
  <c r="G18" i="43"/>
  <c r="F18" i="43"/>
  <c r="H17" i="43"/>
  <c r="G17" i="43"/>
  <c r="F17" i="43"/>
  <c r="H16" i="43"/>
  <c r="G16" i="43"/>
  <c r="F16" i="43"/>
  <c r="H15" i="43"/>
  <c r="G15" i="43"/>
  <c r="F15" i="43"/>
  <c r="H14" i="43"/>
  <c r="G14" i="43"/>
  <c r="F14" i="43"/>
  <c r="H13" i="43"/>
  <c r="G13" i="43"/>
  <c r="F13" i="43"/>
  <c r="H12" i="43"/>
  <c r="G12" i="43"/>
  <c r="F12" i="43"/>
  <c r="J61" i="31"/>
  <c r="C43" i="54" s="1"/>
  <c r="C53" i="31"/>
  <c r="D53" i="31"/>
  <c r="D59" i="31" s="1"/>
  <c r="E53" i="31"/>
  <c r="E59" i="31" s="1"/>
  <c r="F53" i="31"/>
  <c r="F59" i="31"/>
  <c r="G53" i="31"/>
  <c r="G59" i="31" s="1"/>
  <c r="H53" i="31"/>
  <c r="H59" i="31" s="1"/>
  <c r="I53" i="31"/>
  <c r="I59" i="31" s="1"/>
  <c r="D43" i="46"/>
  <c r="J11" i="31"/>
  <c r="C20" i="31"/>
  <c r="C77" i="31"/>
  <c r="I77" i="31"/>
  <c r="C28" i="31"/>
  <c r="C41" i="3"/>
  <c r="D41" i="3"/>
  <c r="E41" i="3"/>
  <c r="C15" i="3"/>
  <c r="T7" i="46"/>
  <c r="T8" i="46"/>
  <c r="T9" i="46"/>
  <c r="T10" i="46"/>
  <c r="T11" i="46"/>
  <c r="T12" i="46"/>
  <c r="T13" i="46"/>
  <c r="T14" i="46"/>
  <c r="T15" i="46"/>
  <c r="T16" i="46"/>
  <c r="T17" i="46"/>
  <c r="T6" i="46"/>
  <c r="R7" i="46"/>
  <c r="R8" i="46" s="1"/>
  <c r="R9" i="46" s="1"/>
  <c r="R10" i="46" s="1"/>
  <c r="R11" i="46" s="1"/>
  <c r="R12" i="46" s="1"/>
  <c r="R13" i="46" s="1"/>
  <c r="R14" i="46" s="1"/>
  <c r="R15" i="46" s="1"/>
  <c r="R16" i="46" s="1"/>
  <c r="R17" i="46" s="1"/>
  <c r="D45" i="3"/>
  <c r="D47" i="3" s="1"/>
  <c r="D15" i="3"/>
  <c r="D20" i="3"/>
  <c r="D27" i="3"/>
  <c r="AN46" i="14"/>
  <c r="C44" i="46"/>
  <c r="A4" i="52"/>
  <c r="H37" i="52"/>
  <c r="G37" i="52"/>
  <c r="C37" i="52"/>
  <c r="A4" i="51"/>
  <c r="G9" i="51"/>
  <c r="G16" i="51" s="1"/>
  <c r="G14" i="51"/>
  <c r="F9" i="51"/>
  <c r="F14" i="51"/>
  <c r="F16" i="51"/>
  <c r="E9" i="51"/>
  <c r="E14" i="51"/>
  <c r="E16" i="51" s="1"/>
  <c r="D9" i="51"/>
  <c r="D14" i="51"/>
  <c r="C9" i="51"/>
  <c r="C14" i="51"/>
  <c r="C16" i="51" s="1"/>
  <c r="E58" i="4"/>
  <c r="F58" i="4"/>
  <c r="G58" i="4"/>
  <c r="E15" i="3"/>
  <c r="C44" i="14"/>
  <c r="C48" i="14" s="1"/>
  <c r="D44" i="14"/>
  <c r="D48" i="14" s="1"/>
  <c r="E44" i="14"/>
  <c r="E48" i="14" s="1"/>
  <c r="C16" i="2"/>
  <c r="C15" i="2"/>
  <c r="C62" i="3"/>
  <c r="C45" i="3"/>
  <c r="C20" i="3"/>
  <c r="C27" i="3"/>
  <c r="C29" i="3" s="1"/>
  <c r="E15" i="4"/>
  <c r="H58" i="4"/>
  <c r="H60" i="4" s="1"/>
  <c r="G62" i="4"/>
  <c r="I62" i="4" s="1"/>
  <c r="G59" i="4"/>
  <c r="I59" i="4" s="1"/>
  <c r="G57" i="4"/>
  <c r="I57" i="4" s="1"/>
  <c r="G56" i="4"/>
  <c r="I56" i="4" s="1"/>
  <c r="G55" i="4"/>
  <c r="I55" i="4" s="1"/>
  <c r="G54" i="4"/>
  <c r="I54" i="4"/>
  <c r="G48" i="4"/>
  <c r="I48" i="4" s="1"/>
  <c r="G47" i="4"/>
  <c r="I47" i="4" s="1"/>
  <c r="G46" i="4"/>
  <c r="I46" i="4" s="1"/>
  <c r="G45" i="4"/>
  <c r="I45" i="4"/>
  <c r="G44" i="4"/>
  <c r="I44" i="4" s="1"/>
  <c r="G43" i="4"/>
  <c r="I43" i="4" s="1"/>
  <c r="G42" i="4"/>
  <c r="I42" i="4" s="1"/>
  <c r="G39" i="4"/>
  <c r="I39" i="4" s="1"/>
  <c r="G38" i="4"/>
  <c r="I38" i="4" s="1"/>
  <c r="G37" i="4"/>
  <c r="I37" i="4" s="1"/>
  <c r="G33" i="4"/>
  <c r="I33" i="4" s="1"/>
  <c r="G32" i="4"/>
  <c r="I32" i="4"/>
  <c r="G31" i="4"/>
  <c r="I31" i="4" s="1"/>
  <c r="G30" i="4"/>
  <c r="I30" i="4" s="1"/>
  <c r="G29" i="4"/>
  <c r="I29" i="4" s="1"/>
  <c r="G28" i="4"/>
  <c r="I28" i="4" s="1"/>
  <c r="G27" i="4"/>
  <c r="I27" i="4" s="1"/>
  <c r="G26" i="4"/>
  <c r="I26" i="4" s="1"/>
  <c r="G24" i="4"/>
  <c r="I24" i="4" s="1"/>
  <c r="G23" i="4"/>
  <c r="I23" i="4"/>
  <c r="G22" i="4"/>
  <c r="I22" i="4" s="1"/>
  <c r="G21" i="4"/>
  <c r="I21" i="4" s="1"/>
  <c r="G20" i="4"/>
  <c r="I20" i="4" s="1"/>
  <c r="G19" i="4"/>
  <c r="I19" i="4" s="1"/>
  <c r="G17" i="4"/>
  <c r="I17" i="4" s="1"/>
  <c r="I12" i="4"/>
  <c r="G13" i="4"/>
  <c r="I13" i="4" s="1"/>
  <c r="A4" i="50"/>
  <c r="C62" i="48"/>
  <c r="C63" i="48"/>
  <c r="C64" i="48"/>
  <c r="C65" i="48"/>
  <c r="C66" i="48"/>
  <c r="C67" i="48"/>
  <c r="C68" i="48"/>
  <c r="C69" i="48"/>
  <c r="D62" i="48"/>
  <c r="D63" i="48"/>
  <c r="D64" i="48"/>
  <c r="D65" i="48"/>
  <c r="D66" i="48"/>
  <c r="D67" i="48"/>
  <c r="D68" i="48"/>
  <c r="D69" i="48"/>
  <c r="E62" i="48"/>
  <c r="E63" i="48"/>
  <c r="E64" i="48"/>
  <c r="E65" i="48"/>
  <c r="E66" i="48"/>
  <c r="E67" i="48"/>
  <c r="E68" i="48"/>
  <c r="E69" i="48"/>
  <c r="F62" i="48"/>
  <c r="F63" i="48"/>
  <c r="F64" i="48"/>
  <c r="F65" i="48"/>
  <c r="F66" i="48"/>
  <c r="F67" i="48"/>
  <c r="F68" i="48"/>
  <c r="F69" i="48"/>
  <c r="G60" i="48"/>
  <c r="G59" i="48"/>
  <c r="G58" i="48"/>
  <c r="G57" i="48"/>
  <c r="G56" i="48"/>
  <c r="G55" i="48"/>
  <c r="G54" i="48"/>
  <c r="G53" i="48"/>
  <c r="G51" i="48"/>
  <c r="G50" i="48"/>
  <c r="G49" i="48"/>
  <c r="G48" i="48"/>
  <c r="G47" i="48"/>
  <c r="G46" i="48"/>
  <c r="G45" i="48"/>
  <c r="G44" i="48"/>
  <c r="G42" i="48"/>
  <c r="G41" i="48"/>
  <c r="G40" i="48"/>
  <c r="G39" i="48"/>
  <c r="G38" i="48"/>
  <c r="G37" i="48"/>
  <c r="G36" i="48"/>
  <c r="G35" i="48"/>
  <c r="G33" i="48"/>
  <c r="G32" i="48"/>
  <c r="G31" i="48"/>
  <c r="G30" i="48"/>
  <c r="G29" i="48"/>
  <c r="G28" i="48"/>
  <c r="G27" i="48"/>
  <c r="G26" i="48"/>
  <c r="G24" i="48"/>
  <c r="G23" i="48"/>
  <c r="G22" i="48"/>
  <c r="G21" i="48"/>
  <c r="G20" i="48"/>
  <c r="G19" i="48"/>
  <c r="G18" i="48"/>
  <c r="G17" i="48"/>
  <c r="G15" i="48"/>
  <c r="G14" i="48"/>
  <c r="G13" i="48"/>
  <c r="G12" i="48"/>
  <c r="G11" i="48"/>
  <c r="G10" i="48"/>
  <c r="G9" i="48"/>
  <c r="G8" i="48"/>
  <c r="J51" i="31"/>
  <c r="C33" i="54" s="1"/>
  <c r="E33" i="54" s="1"/>
  <c r="E62" i="3"/>
  <c r="E45" i="3"/>
  <c r="F61" i="3"/>
  <c r="F58" i="3"/>
  <c r="F57" i="3"/>
  <c r="F55" i="3"/>
  <c r="F54" i="3"/>
  <c r="F44" i="3"/>
  <c r="F43" i="3"/>
  <c r="F35" i="3"/>
  <c r="F36" i="3"/>
  <c r="F37" i="3"/>
  <c r="F38" i="3"/>
  <c r="F39" i="3"/>
  <c r="F40" i="3"/>
  <c r="F34" i="3"/>
  <c r="E20" i="3"/>
  <c r="E27" i="3"/>
  <c r="E29" i="3" s="1"/>
  <c r="F28" i="3"/>
  <c r="F26" i="3"/>
  <c r="F25" i="3"/>
  <c r="F24" i="3"/>
  <c r="F23" i="3"/>
  <c r="F22" i="3"/>
  <c r="F19" i="3"/>
  <c r="F18" i="3"/>
  <c r="F17" i="3"/>
  <c r="F11" i="3"/>
  <c r="F12" i="3"/>
  <c r="F13" i="3"/>
  <c r="F14" i="3"/>
  <c r="F10" i="3"/>
  <c r="A4" i="48"/>
  <c r="AN49" i="14"/>
  <c r="D15" i="2" s="1"/>
  <c r="D45" i="47"/>
  <c r="D47" i="47" s="1"/>
  <c r="D51" i="47" s="1"/>
  <c r="D50" i="47"/>
  <c r="E50" i="47"/>
  <c r="F50" i="47"/>
  <c r="G50" i="47"/>
  <c r="G51" i="47" s="1"/>
  <c r="H50" i="47"/>
  <c r="I50" i="47"/>
  <c r="J50" i="47"/>
  <c r="J51" i="47" s="1"/>
  <c r="K50" i="47"/>
  <c r="L45" i="47"/>
  <c r="L47" i="47"/>
  <c r="L51" i="47" s="1"/>
  <c r="L50" i="47"/>
  <c r="M50" i="47"/>
  <c r="N50" i="47"/>
  <c r="N51" i="47" s="1"/>
  <c r="O45" i="47"/>
  <c r="O47" i="47" s="1"/>
  <c r="O51" i="47" s="1"/>
  <c r="O50" i="47"/>
  <c r="P45" i="47"/>
  <c r="P47" i="47" s="1"/>
  <c r="P51" i="47" s="1"/>
  <c r="P50" i="47"/>
  <c r="Q50" i="47"/>
  <c r="R47" i="47"/>
  <c r="R50" i="47"/>
  <c r="S45" i="47"/>
  <c r="S47" i="47"/>
  <c r="S51" i="47" s="1"/>
  <c r="S50" i="47"/>
  <c r="T50" i="47"/>
  <c r="U50" i="47"/>
  <c r="V50" i="47"/>
  <c r="W45" i="47"/>
  <c r="W47" i="47"/>
  <c r="W51" i="47" s="1"/>
  <c r="W50" i="47"/>
  <c r="X50" i="47"/>
  <c r="Y50" i="47"/>
  <c r="Z45" i="47"/>
  <c r="Z47" i="47" s="1"/>
  <c r="Z51" i="47" s="1"/>
  <c r="Z50" i="47"/>
  <c r="AA45" i="47"/>
  <c r="AA47" i="47" s="1"/>
  <c r="AA51" i="47" s="1"/>
  <c r="AA50" i="47"/>
  <c r="AB45" i="47"/>
  <c r="AB47" i="47" s="1"/>
  <c r="AB50" i="47"/>
  <c r="AC50" i="47"/>
  <c r="AD50" i="47"/>
  <c r="AE45" i="47"/>
  <c r="AE47" i="47" s="1"/>
  <c r="AE50" i="47"/>
  <c r="AE51" i="47" s="1"/>
  <c r="AF45" i="47"/>
  <c r="AF47" i="47"/>
  <c r="AF51" i="47" s="1"/>
  <c r="AF50" i="47"/>
  <c r="AG50" i="47"/>
  <c r="AH47" i="47"/>
  <c r="AH50" i="47"/>
  <c r="AI47" i="47"/>
  <c r="AI51" i="47"/>
  <c r="AI50" i="47"/>
  <c r="AJ45" i="47"/>
  <c r="AJ47" i="47" s="1"/>
  <c r="AJ50" i="47"/>
  <c r="AJ51" i="47" s="1"/>
  <c r="AK50" i="47"/>
  <c r="AL45" i="47"/>
  <c r="AL47" i="47" s="1"/>
  <c r="AL51" i="47" s="1"/>
  <c r="AL50" i="47"/>
  <c r="C45" i="47"/>
  <c r="C47" i="47" s="1"/>
  <c r="C51" i="47" s="1"/>
  <c r="C50" i="47"/>
  <c r="B7" i="47"/>
  <c r="B8" i="47" s="1"/>
  <c r="B9" i="47" s="1"/>
  <c r="B10" i="47" s="1"/>
  <c r="B11" i="47" s="1"/>
  <c r="B12" i="47" s="1"/>
  <c r="B13" i="47" s="1"/>
  <c r="B14" i="47" s="1"/>
  <c r="B15" i="47" s="1"/>
  <c r="B16" i="47" s="1"/>
  <c r="B17" i="47" s="1"/>
  <c r="B18" i="47" s="1"/>
  <c r="B19" i="47" s="1"/>
  <c r="B20" i="47" s="1"/>
  <c r="B21" i="47" s="1"/>
  <c r="B22" i="47" s="1"/>
  <c r="B23" i="47" s="1"/>
  <c r="B24" i="47" s="1"/>
  <c r="B25" i="47" s="1"/>
  <c r="B26" i="47" s="1"/>
  <c r="B27" i="47" s="1"/>
  <c r="B28" i="47" s="1"/>
  <c r="B29" i="47" s="1"/>
  <c r="B30" i="47" s="1"/>
  <c r="B31" i="47" s="1"/>
  <c r="B32" i="47" s="1"/>
  <c r="B33" i="47" s="1"/>
  <c r="B34" i="47" s="1"/>
  <c r="B35" i="47" s="1"/>
  <c r="B36" i="47" s="1"/>
  <c r="B37" i="47" s="1"/>
  <c r="B38" i="47" s="1"/>
  <c r="B39" i="47" s="1"/>
  <c r="B40" i="47" s="1"/>
  <c r="B41" i="47" s="1"/>
  <c r="B42" i="47" s="1"/>
  <c r="A4" i="47"/>
  <c r="J63" i="31"/>
  <c r="C45" i="54" s="1"/>
  <c r="J65" i="31"/>
  <c r="C47" i="54"/>
  <c r="J56" i="31"/>
  <c r="C38" i="54" s="1"/>
  <c r="E38" i="54"/>
  <c r="D16" i="54"/>
  <c r="D17" i="54"/>
  <c r="D18" i="54"/>
  <c r="D19" i="54"/>
  <c r="D21" i="54"/>
  <c r="D27" i="54"/>
  <c r="J50" i="31"/>
  <c r="C30" i="54" s="1"/>
  <c r="J43" i="31"/>
  <c r="C23" i="54" s="1"/>
  <c r="J36" i="31"/>
  <c r="C16" i="54"/>
  <c r="D10" i="54"/>
  <c r="D11" i="54"/>
  <c r="J78" i="31"/>
  <c r="C60" i="54" s="1"/>
  <c r="E60" i="54" s="1"/>
  <c r="D22" i="2"/>
  <c r="D21" i="2"/>
  <c r="C13" i="13"/>
  <c r="H13" i="13"/>
  <c r="D13" i="13"/>
  <c r="E13" i="13"/>
  <c r="F13" i="13"/>
  <c r="G13" i="13"/>
  <c r="C15" i="45"/>
  <c r="D15" i="45"/>
  <c r="E15" i="45"/>
  <c r="A4" i="45"/>
  <c r="D17" i="2"/>
  <c r="J30" i="31"/>
  <c r="C17" i="2" s="1"/>
  <c r="C12" i="44"/>
  <c r="D16" i="2" s="1"/>
  <c r="A4" i="44"/>
  <c r="C5" i="44" s="1"/>
  <c r="A1" i="44"/>
  <c r="A4" i="29"/>
  <c r="A4" i="13"/>
  <c r="A4" i="43"/>
  <c r="A4" i="14"/>
  <c r="A4" i="36"/>
  <c r="A4" i="31"/>
  <c r="A4" i="4"/>
  <c r="D77" i="31"/>
  <c r="E77" i="31"/>
  <c r="E79" i="31"/>
  <c r="F77" i="31"/>
  <c r="F79" i="31"/>
  <c r="G77" i="31"/>
  <c r="H77" i="31"/>
  <c r="D20" i="31"/>
  <c r="D28" i="31"/>
  <c r="E20" i="31"/>
  <c r="E28" i="31"/>
  <c r="F20" i="31"/>
  <c r="F34" i="31" s="1"/>
  <c r="F28" i="31"/>
  <c r="G20" i="31"/>
  <c r="G28" i="31"/>
  <c r="H20" i="31"/>
  <c r="H34" i="31" s="1"/>
  <c r="H28" i="31"/>
  <c r="I20" i="31"/>
  <c r="I28" i="31"/>
  <c r="I34" i="31"/>
  <c r="J27" i="31"/>
  <c r="J26" i="31"/>
  <c r="J25" i="31"/>
  <c r="J24" i="31"/>
  <c r="J23" i="31"/>
  <c r="J17" i="31"/>
  <c r="J18" i="31"/>
  <c r="J19" i="31"/>
  <c r="J38" i="31"/>
  <c r="C18" i="54"/>
  <c r="J14" i="31"/>
  <c r="J15" i="31"/>
  <c r="J16" i="31"/>
  <c r="J32" i="31"/>
  <c r="C13" i="54" s="1"/>
  <c r="J37" i="31"/>
  <c r="C17" i="54" s="1"/>
  <c r="J49" i="31"/>
  <c r="C29" i="54" s="1"/>
  <c r="J52" i="31"/>
  <c r="C34" i="54"/>
  <c r="E34" i="54" s="1"/>
  <c r="J57" i="31"/>
  <c r="C39" i="54" s="1"/>
  <c r="J58" i="31"/>
  <c r="C40" i="54" s="1"/>
  <c r="J62" i="31"/>
  <c r="C44" i="54"/>
  <c r="J64" i="31"/>
  <c r="C46" i="54" s="1"/>
  <c r="J66" i="31"/>
  <c r="C48" i="54" s="1"/>
  <c r="J67" i="31"/>
  <c r="C49" i="54" s="1"/>
  <c r="J73" i="31"/>
  <c r="C55" i="54" s="1"/>
  <c r="E55" i="54" s="1"/>
  <c r="J74" i="31"/>
  <c r="C56" i="54" s="1"/>
  <c r="J75" i="31"/>
  <c r="C57" i="54" s="1"/>
  <c r="J76" i="31"/>
  <c r="C58" i="54"/>
  <c r="J81" i="31"/>
  <c r="C63" i="54" s="1"/>
  <c r="J46" i="31"/>
  <c r="C26" i="54" s="1"/>
  <c r="J48" i="31"/>
  <c r="C28" i="54" s="1"/>
  <c r="E28" i="54" s="1"/>
  <c r="J47" i="31"/>
  <c r="C27" i="54" s="1"/>
  <c r="J45" i="31"/>
  <c r="C25" i="54" s="1"/>
  <c r="J42" i="31"/>
  <c r="C22" i="54" s="1"/>
  <c r="J41" i="31"/>
  <c r="C21" i="54" s="1"/>
  <c r="J40" i="31"/>
  <c r="C20" i="54"/>
  <c r="J39" i="31"/>
  <c r="C19" i="54"/>
  <c r="AN10" i="14"/>
  <c r="AN11" i="14"/>
  <c r="AN12" i="14"/>
  <c r="AN13" i="14"/>
  <c r="AN14" i="14"/>
  <c r="AN15" i="14"/>
  <c r="AN16" i="14"/>
  <c r="AN17" i="14"/>
  <c r="AN18" i="14"/>
  <c r="AN19" i="14"/>
  <c r="AN20" i="14"/>
  <c r="AN21" i="14"/>
  <c r="AN22" i="14"/>
  <c r="AN23" i="14"/>
  <c r="AN24" i="14"/>
  <c r="AN25" i="14"/>
  <c r="AN26" i="14"/>
  <c r="AN27" i="14"/>
  <c r="AN28" i="14"/>
  <c r="AN29" i="14"/>
  <c r="AN30" i="14"/>
  <c r="AN31" i="14"/>
  <c r="AN32" i="14"/>
  <c r="AN33" i="14"/>
  <c r="AN34" i="14"/>
  <c r="AN35" i="14"/>
  <c r="AN36" i="14"/>
  <c r="AN37" i="14"/>
  <c r="AN38" i="14"/>
  <c r="AN39" i="14"/>
  <c r="AN40" i="14"/>
  <c r="AN41" i="14"/>
  <c r="AN42" i="14"/>
  <c r="AN43" i="14"/>
  <c r="F44" i="14"/>
  <c r="F48" i="14"/>
  <c r="G44" i="14"/>
  <c r="G48" i="14" s="1"/>
  <c r="H44" i="14"/>
  <c r="H48" i="14"/>
  <c r="H50" i="14" s="1"/>
  <c r="I44" i="14"/>
  <c r="I48" i="14"/>
  <c r="I50" i="14" s="1"/>
  <c r="J44" i="14"/>
  <c r="K44" i="14"/>
  <c r="K48" i="14" s="1"/>
  <c r="L44" i="14"/>
  <c r="M44" i="14"/>
  <c r="M48" i="14" s="1"/>
  <c r="N44" i="14"/>
  <c r="N48" i="14" s="1"/>
  <c r="O44" i="14"/>
  <c r="O48" i="14" s="1"/>
  <c r="O54" i="14" s="1"/>
  <c r="P44" i="14"/>
  <c r="Q44" i="14"/>
  <c r="Q48" i="14" s="1"/>
  <c r="Q54" i="14" s="1"/>
  <c r="R44" i="14"/>
  <c r="R48" i="14" s="1"/>
  <c r="S44" i="14"/>
  <c r="S48" i="14" s="1"/>
  <c r="T44" i="14"/>
  <c r="T48" i="14" s="1"/>
  <c r="U44" i="14"/>
  <c r="U48" i="14" s="1"/>
  <c r="V44" i="14"/>
  <c r="V48" i="14" s="1"/>
  <c r="V50" i="14" s="1"/>
  <c r="W44" i="14"/>
  <c r="W48" i="14" s="1"/>
  <c r="X44" i="14"/>
  <c r="X48" i="14"/>
  <c r="X54" i="14" s="1"/>
  <c r="Y44" i="14"/>
  <c r="Y48" i="14"/>
  <c r="Y54" i="14" s="1"/>
  <c r="Z44" i="14"/>
  <c r="Z48" i="14" s="1"/>
  <c r="AA44" i="14"/>
  <c r="AA48" i="14"/>
  <c r="AA54" i="14" s="1"/>
  <c r="AB44" i="14"/>
  <c r="AB48" i="14"/>
  <c r="AC44" i="14"/>
  <c r="AC48" i="14"/>
  <c r="AC50" i="14" s="1"/>
  <c r="AD44" i="14"/>
  <c r="AD48" i="14" s="1"/>
  <c r="AE44" i="14"/>
  <c r="AE48" i="14" s="1"/>
  <c r="AF44" i="14"/>
  <c r="AF48" i="14" s="1"/>
  <c r="AF54" i="14" s="1"/>
  <c r="AG44" i="14"/>
  <c r="AG48" i="14" s="1"/>
  <c r="AG54" i="14" s="1"/>
  <c r="AH44" i="14"/>
  <c r="AI44" i="14"/>
  <c r="AJ44" i="14"/>
  <c r="AJ48" i="14" s="1"/>
  <c r="AK44" i="14"/>
  <c r="AK48" i="14"/>
  <c r="AK50" i="14" s="1"/>
  <c r="AL44" i="14"/>
  <c r="AL48" i="14" s="1"/>
  <c r="AL50" i="14" s="1"/>
  <c r="AM44" i="14"/>
  <c r="AM48" i="14" s="1"/>
  <c r="AM50" i="14" s="1"/>
  <c r="AN45" i="14"/>
  <c r="AN47" i="14"/>
  <c r="J48" i="14"/>
  <c r="L48" i="14"/>
  <c r="P48" i="14"/>
  <c r="AH48" i="14"/>
  <c r="AH54" i="14" s="1"/>
  <c r="AI48" i="14"/>
  <c r="A1" i="4"/>
  <c r="A1" i="36"/>
  <c r="G34" i="31"/>
  <c r="C6" i="46"/>
  <c r="C34" i="31"/>
  <c r="C59" i="31"/>
  <c r="J59" i="31" s="1"/>
  <c r="E40" i="4"/>
  <c r="C71" i="50"/>
  <c r="G68" i="48"/>
  <c r="G64" i="48"/>
  <c r="G65" i="48"/>
  <c r="G62" i="48"/>
  <c r="E54" i="54"/>
  <c r="H40" i="4"/>
  <c r="J40" i="4"/>
  <c r="C18" i="46"/>
  <c r="AA50" i="14"/>
  <c r="C60" i="4"/>
  <c r="C61" i="4" s="1"/>
  <c r="C63" i="4" s="1"/>
  <c r="D41" i="46"/>
  <c r="D32" i="46"/>
  <c r="D29" i="46"/>
  <c r="D38" i="46"/>
  <c r="D22" i="46"/>
  <c r="D35" i="46"/>
  <c r="D39" i="46"/>
  <c r="D30" i="46"/>
  <c r="D31" i="46"/>
  <c r="D40" i="46"/>
  <c r="D18" i="46"/>
  <c r="D34" i="46"/>
  <c r="D36" i="46"/>
  <c r="D37" i="46"/>
  <c r="D42" i="46"/>
  <c r="D27" i="46"/>
  <c r="D14" i="46"/>
  <c r="I8" i="4"/>
  <c r="D28" i="46"/>
  <c r="AK54" i="14"/>
  <c r="AC54" i="14"/>
  <c r="S54" i="14"/>
  <c r="S50" i="14"/>
  <c r="H54" i="14"/>
  <c r="E71" i="50"/>
  <c r="G62" i="50"/>
  <c r="I54" i="14"/>
  <c r="D19" i="46"/>
  <c r="AF50" i="14"/>
  <c r="X50" i="14"/>
  <c r="D33" i="46"/>
  <c r="I11" i="4"/>
  <c r="F71" i="50"/>
  <c r="D21" i="46"/>
  <c r="J25" i="2"/>
  <c r="Y50" i="14"/>
  <c r="H51" i="47"/>
  <c r="G15" i="4"/>
  <c r="D61" i="4"/>
  <c r="D63" i="4"/>
  <c r="C14" i="46"/>
  <c r="C22" i="46"/>
  <c r="C50" i="14"/>
  <c r="C52" i="14" s="1"/>
  <c r="C54" i="14"/>
  <c r="P54" i="14" l="1"/>
  <c r="P50" i="14"/>
  <c r="J54" i="14"/>
  <c r="J50" i="14"/>
  <c r="J77" i="31"/>
  <c r="V54" i="14"/>
  <c r="F80" i="31"/>
  <c r="F82" i="31" s="1"/>
  <c r="D54" i="14"/>
  <c r="D50" i="14"/>
  <c r="D52" i="14" s="1"/>
  <c r="H79" i="31"/>
  <c r="H80" i="31" s="1"/>
  <c r="H82" i="31" s="1"/>
  <c r="AG51" i="47"/>
  <c r="F54" i="14"/>
  <c r="F50" i="14"/>
  <c r="E71" i="48"/>
  <c r="G69" i="48"/>
  <c r="X51" i="47"/>
  <c r="Q51" i="47"/>
  <c r="I51" i="47"/>
  <c r="J28" i="31"/>
  <c r="C19" i="46" s="1"/>
  <c r="AH51" i="47"/>
  <c r="AB51" i="47"/>
  <c r="Y51" i="47"/>
  <c r="R51" i="47"/>
  <c r="E47" i="3"/>
  <c r="D71" i="48"/>
  <c r="G66" i="48"/>
  <c r="C71" i="48"/>
  <c r="G79" i="31"/>
  <c r="G80" i="31" s="1"/>
  <c r="G82" i="31" s="1"/>
  <c r="AK51" i="47"/>
  <c r="V51" i="47"/>
  <c r="G65" i="50"/>
  <c r="G66" i="50"/>
  <c r="G70" i="50"/>
  <c r="C47" i="3"/>
  <c r="I79" i="31"/>
  <c r="I80" i="31" s="1"/>
  <c r="I82" i="31" s="1"/>
  <c r="J53" i="31"/>
  <c r="C59" i="54"/>
  <c r="F60" i="4"/>
  <c r="F61" i="4" s="1"/>
  <c r="F63" i="4" s="1"/>
  <c r="AC51" i="47"/>
  <c r="M51" i="47"/>
  <c r="K51" i="47"/>
  <c r="F51" i="47"/>
  <c r="A1" i="55"/>
  <c r="A1" i="58"/>
  <c r="E30" i="54"/>
  <c r="E32" i="54"/>
  <c r="E16" i="54"/>
  <c r="E58" i="54"/>
  <c r="E23" i="54"/>
  <c r="E21" i="54"/>
  <c r="E48" i="54"/>
  <c r="E18" i="54"/>
  <c r="E22" i="54"/>
  <c r="E25" i="54"/>
  <c r="E56" i="54"/>
  <c r="E49" i="54"/>
  <c r="E50" i="54"/>
  <c r="C35" i="54"/>
  <c r="C41" i="54" s="1"/>
  <c r="E53" i="54"/>
  <c r="E57" i="54"/>
  <c r="E46" i="54"/>
  <c r="E17" i="54"/>
  <c r="E19" i="54"/>
  <c r="E47" i="54"/>
  <c r="E44" i="54"/>
  <c r="E40" i="54"/>
  <c r="E29" i="54"/>
  <c r="D14" i="54"/>
  <c r="E43" i="54"/>
  <c r="E59" i="54"/>
  <c r="E26" i="54"/>
  <c r="E63" i="54"/>
  <c r="E45" i="54"/>
  <c r="E20" i="54"/>
  <c r="F20" i="3"/>
  <c r="F27" i="3"/>
  <c r="F29" i="3" s="1"/>
  <c r="F15" i="3"/>
  <c r="A1" i="13"/>
  <c r="A1" i="45"/>
  <c r="B2" i="46"/>
  <c r="A1" i="50"/>
  <c r="A1" i="14"/>
  <c r="A1" i="47"/>
  <c r="A1" i="51"/>
  <c r="A1" i="54"/>
  <c r="A1" i="57"/>
  <c r="C5" i="57" s="1"/>
  <c r="A1" i="56"/>
  <c r="A1" i="31"/>
  <c r="A1" i="29"/>
  <c r="F41" i="3"/>
  <c r="C7" i="46" s="1"/>
  <c r="F45" i="3"/>
  <c r="D29" i="3"/>
  <c r="D31" i="3" s="1"/>
  <c r="F5" i="3"/>
  <c r="C31" i="3"/>
  <c r="C14" i="2" s="1"/>
  <c r="E63" i="3"/>
  <c r="F62" i="3"/>
  <c r="C12" i="54"/>
  <c r="E12" i="54" s="1"/>
  <c r="C63" i="3"/>
  <c r="F47" i="3"/>
  <c r="AI54" i="14"/>
  <c r="AI50" i="14"/>
  <c r="AD50" i="14"/>
  <c r="AD54" i="14"/>
  <c r="U50" i="14"/>
  <c r="U54" i="14"/>
  <c r="N50" i="14"/>
  <c r="N54" i="14"/>
  <c r="J20" i="31"/>
  <c r="D34" i="31"/>
  <c r="J60" i="4"/>
  <c r="H61" i="4"/>
  <c r="I15" i="4"/>
  <c r="C14" i="44"/>
  <c r="O50" i="14"/>
  <c r="D44" i="46"/>
  <c r="AJ54" i="14"/>
  <c r="AJ50" i="14"/>
  <c r="W54" i="14"/>
  <c r="W50" i="14"/>
  <c r="T50" i="14"/>
  <c r="T54" i="14"/>
  <c r="M50" i="14"/>
  <c r="M54" i="14"/>
  <c r="G54" i="14"/>
  <c r="G50" i="14"/>
  <c r="C11" i="54"/>
  <c r="E11" i="54" s="1"/>
  <c r="C17" i="46"/>
  <c r="E13" i="54"/>
  <c r="F71" i="48"/>
  <c r="G71" i="48" s="1"/>
  <c r="G67" i="48"/>
  <c r="G63" i="48"/>
  <c r="AD51" i="47"/>
  <c r="B13" i="14"/>
  <c r="B14" i="14" s="1"/>
  <c r="B15" i="14" s="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AG50" i="14"/>
  <c r="Z54" i="14"/>
  <c r="Z50" i="14"/>
  <c r="E27" i="54"/>
  <c r="C6" i="47" a="1"/>
  <c r="Q50" i="14"/>
  <c r="E60" i="4"/>
  <c r="G60" i="4" s="1"/>
  <c r="I60" i="4" s="1"/>
  <c r="G40" i="4"/>
  <c r="AL54" i="14"/>
  <c r="R50" i="14"/>
  <c r="R54" i="14"/>
  <c r="L54" i="14"/>
  <c r="L50" i="14"/>
  <c r="AE54" i="14"/>
  <c r="AE50" i="14"/>
  <c r="AB54" i="14"/>
  <c r="AB50" i="14"/>
  <c r="K50" i="14"/>
  <c r="K54" i="14"/>
  <c r="E39" i="54"/>
  <c r="D79" i="31"/>
  <c r="I58" i="4"/>
  <c r="E51" i="47"/>
  <c r="D23" i="46"/>
  <c r="E34" i="31"/>
  <c r="E80" i="31" s="1"/>
  <c r="E82" i="31" s="1"/>
  <c r="C79" i="31"/>
  <c r="J58" i="4"/>
  <c r="G34" i="4"/>
  <c r="I34" i="4" s="1"/>
  <c r="AN44" i="14"/>
  <c r="AN48" i="14" s="1"/>
  <c r="AN50" i="14" s="1"/>
  <c r="C20" i="2"/>
  <c r="U51" i="47"/>
  <c r="E50" i="14"/>
  <c r="E52" i="14" s="1"/>
  <c r="E54" i="14"/>
  <c r="D16" i="51"/>
  <c r="D63" i="3"/>
  <c r="AH50" i="14"/>
  <c r="I13" i="13"/>
  <c r="E31" i="3"/>
  <c r="E24" i="54"/>
  <c r="T51" i="47"/>
  <c r="D71" i="50"/>
  <c r="G71" i="50" s="1"/>
  <c r="G64" i="50"/>
  <c r="G67" i="50"/>
  <c r="A1" i="52"/>
  <c r="A1" i="48"/>
  <c r="D35" i="54" l="1"/>
  <c r="D41" i="54" s="1"/>
  <c r="F31" i="3"/>
  <c r="C13" i="2" s="1"/>
  <c r="C9" i="46"/>
  <c r="C8" i="46"/>
  <c r="I40" i="4"/>
  <c r="C11" i="46"/>
  <c r="C10" i="46"/>
  <c r="C6" i="14" a="1"/>
  <c r="F63" i="3"/>
  <c r="D13" i="2" s="1"/>
  <c r="D14" i="2"/>
  <c r="J79" i="31"/>
  <c r="C61" i="54" s="1"/>
  <c r="C80" i="31"/>
  <c r="D6" i="47"/>
  <c r="AG6" i="47"/>
  <c r="AH6" i="47"/>
  <c r="L6" i="47"/>
  <c r="N6" i="47"/>
  <c r="P6" i="47"/>
  <c r="S6" i="47"/>
  <c r="X6" i="47"/>
  <c r="W6" i="47"/>
  <c r="Y6" i="47"/>
  <c r="AI6" i="47"/>
  <c r="O6" i="47"/>
  <c r="M6" i="47"/>
  <c r="AD6" i="47"/>
  <c r="AK6" i="47"/>
  <c r="F6" i="47"/>
  <c r="V6" i="47"/>
  <c r="T6" i="47"/>
  <c r="J6" i="47"/>
  <c r="K6" i="47"/>
  <c r="H6" i="47"/>
  <c r="Q6" i="47"/>
  <c r="C6" i="47"/>
  <c r="AA6" i="47"/>
  <c r="R6" i="47"/>
  <c r="AC6" i="47"/>
  <c r="G6" i="47"/>
  <c r="AL6" i="47"/>
  <c r="U6" i="47"/>
  <c r="AB6" i="47"/>
  <c r="Z6" i="47"/>
  <c r="AJ6" i="47"/>
  <c r="I6" i="47"/>
  <c r="E6" i="47"/>
  <c r="AF6" i="47"/>
  <c r="AE6" i="47"/>
  <c r="C15" i="46"/>
  <c r="C10" i="54"/>
  <c r="C21" i="46"/>
  <c r="C23" i="46"/>
  <c r="C13" i="46"/>
  <c r="E61" i="4"/>
  <c r="D15" i="46"/>
  <c r="H63" i="4"/>
  <c r="J63" i="4" s="1"/>
  <c r="J61" i="4"/>
  <c r="J34" i="31"/>
  <c r="D80" i="31"/>
  <c r="D82" i="31" s="1"/>
  <c r="E35" i="54" l="1"/>
  <c r="E41" i="54" s="1"/>
  <c r="E61" i="54"/>
  <c r="C6" i="14"/>
  <c r="AF6" i="14"/>
  <c r="Q6" i="14"/>
  <c r="F6" i="14"/>
  <c r="AL6" i="14"/>
  <c r="P6" i="14"/>
  <c r="AI6" i="14"/>
  <c r="AB6" i="14"/>
  <c r="W6" i="14"/>
  <c r="D6" i="14"/>
  <c r="U6" i="14"/>
  <c r="AC6" i="14"/>
  <c r="M6" i="14"/>
  <c r="AE6" i="14"/>
  <c r="N6" i="14"/>
  <c r="S6" i="14"/>
  <c r="AJ6" i="14"/>
  <c r="AH6" i="14"/>
  <c r="K6" i="14"/>
  <c r="G6" i="14"/>
  <c r="T6" i="14"/>
  <c r="AA6" i="14"/>
  <c r="AG6" i="14"/>
  <c r="J6" i="14"/>
  <c r="E6" i="14"/>
  <c r="I6" i="14"/>
  <c r="H6" i="14"/>
  <c r="AK6" i="14"/>
  <c r="O6" i="14"/>
  <c r="Z6" i="14"/>
  <c r="X6" i="14"/>
  <c r="V6" i="14"/>
  <c r="L6" i="14"/>
  <c r="Y6" i="14"/>
  <c r="AD6" i="14"/>
  <c r="R6" i="14"/>
  <c r="E63" i="4"/>
  <c r="G63" i="4" s="1"/>
  <c r="I63" i="4" s="1"/>
  <c r="G61" i="4"/>
  <c r="I61" i="4" s="1"/>
  <c r="C14" i="54"/>
  <c r="E14" i="54" s="1"/>
  <c r="E10" i="54"/>
  <c r="C82" i="31"/>
  <c r="J82" i="31" s="1"/>
  <c r="C64" i="54" s="1"/>
  <c r="E64" i="54" s="1"/>
  <c r="J80" i="31"/>
  <c r="C62" i="54" s="1"/>
  <c r="E62" i="54" s="1"/>
</calcChain>
</file>

<file path=xl/sharedStrings.xml><?xml version="1.0" encoding="utf-8"?>
<sst xmlns="http://schemas.openxmlformats.org/spreadsheetml/2006/main" count="1473" uniqueCount="501">
  <si>
    <t>REVENUE &amp; EXPENSES</t>
  </si>
  <si>
    <t>REVENUES</t>
  </si>
  <si>
    <t>TOTAL REVENUES</t>
  </si>
  <si>
    <t>TOTAL EXPENSES</t>
  </si>
  <si>
    <t>Total</t>
  </si>
  <si>
    <t>Other</t>
  </si>
  <si>
    <t>Grand</t>
  </si>
  <si>
    <t>YTD</t>
  </si>
  <si>
    <t>BALANCE SHEET</t>
  </si>
  <si>
    <t>ASSETS</t>
  </si>
  <si>
    <t>Current Assets</t>
  </si>
  <si>
    <t>Short-term investments</t>
  </si>
  <si>
    <t>Other current assets</t>
  </si>
  <si>
    <t>Total Current Assets</t>
  </si>
  <si>
    <t>Other Assets</t>
  </si>
  <si>
    <t>Long-term investments</t>
  </si>
  <si>
    <t>Other non-current assets</t>
  </si>
  <si>
    <t>Land</t>
  </si>
  <si>
    <t>Buildings</t>
  </si>
  <si>
    <t>Leasehold improvements</t>
  </si>
  <si>
    <t>TOTAL ASSETS</t>
  </si>
  <si>
    <t>LIABILITIES</t>
  </si>
  <si>
    <t>Current Liabilities</t>
  </si>
  <si>
    <t>Accounts payable</t>
  </si>
  <si>
    <t>Other current liabilities</t>
  </si>
  <si>
    <t>Total Current Liabilities</t>
  </si>
  <si>
    <t>Other Liabilities</t>
  </si>
  <si>
    <t>TOTAL LIABILITIES</t>
  </si>
  <si>
    <t>Title</t>
  </si>
  <si>
    <t>Amount 1</t>
  </si>
  <si>
    <t>Amount 2</t>
  </si>
  <si>
    <t>Name of Preparer</t>
  </si>
  <si>
    <t>Phone Number</t>
  </si>
  <si>
    <t>(Date Signed)</t>
  </si>
  <si>
    <t>Investment income receivable</t>
  </si>
  <si>
    <t>Other property and equipment</t>
  </si>
  <si>
    <t>Furniture and equipment</t>
  </si>
  <si>
    <t>Property and Equipment</t>
  </si>
  <si>
    <t>Total Property and Equipment</t>
  </si>
  <si>
    <t>Accrued administrative expenses</t>
  </si>
  <si>
    <t>Other non-current liabilities</t>
  </si>
  <si>
    <t>Non-current portion long-term debt</t>
  </si>
  <si>
    <t>Cash and cash equivalents</t>
  </si>
  <si>
    <t>Accumulated depreciation/amortization</t>
  </si>
  <si>
    <t>mm/dd/yyyy</t>
  </si>
  <si>
    <t xml:space="preserve">. . . Month in Which Service Provided . . . </t>
  </si>
  <si>
    <t>Line</t>
  </si>
  <si>
    <t>Months Before 35th Prior Month</t>
  </si>
  <si>
    <t>Total Claim Payments 
(Total lines 1 through 37)</t>
  </si>
  <si>
    <t>* Settlements that could not be reflected in the paid claims above.</t>
  </si>
  <si>
    <t>121 + Days</t>
  </si>
  <si>
    <t>Line #</t>
  </si>
  <si>
    <t>Schedule B</t>
  </si>
  <si>
    <t>Schedule A</t>
  </si>
  <si>
    <t>Certification Statement</t>
  </si>
  <si>
    <t>Schedule D</t>
  </si>
  <si>
    <t>Utilization</t>
  </si>
  <si>
    <t>TOTAL NET MEDICAL EXPENSES</t>
  </si>
  <si>
    <t>Month of payment</t>
  </si>
  <si>
    <t>Check Figures</t>
  </si>
  <si>
    <t>Balance Sheet Total Assets = Balance Sheet Total Liabilities + Balance Sheet Total Equity</t>
  </si>
  <si>
    <t>Aging Analysis of Received But Unpaid Claims</t>
  </si>
  <si>
    <t xml:space="preserve">   </t>
  </si>
  <si>
    <t>1.</t>
  </si>
  <si>
    <t>2.</t>
  </si>
  <si>
    <t>Enter information in red cells only in all worksheets. Each worksheet must be entered separately.</t>
  </si>
  <si>
    <t>3.</t>
  </si>
  <si>
    <t>4.</t>
  </si>
  <si>
    <t>5.</t>
  </si>
  <si>
    <t>Confirm that audit check figures below match. If they do not match, please submit a separate enclosure explaining why the check figures do not match.</t>
  </si>
  <si>
    <t xml:space="preserve"> </t>
  </si>
  <si>
    <t>to</t>
  </si>
  <si>
    <t>FOR THE PERIOD ENDING</t>
  </si>
  <si>
    <t>Signature</t>
  </si>
  <si>
    <t>Supplemental Working Area</t>
  </si>
  <si>
    <t xml:space="preserve"> 1st Qtr </t>
  </si>
  <si>
    <t xml:space="preserve"> 2nd Qtr </t>
  </si>
  <si>
    <t xml:space="preserve"> 3rd Qtr </t>
  </si>
  <si>
    <t xml:space="preserve"> 4th Qtr </t>
  </si>
  <si>
    <t>Schedule D1</t>
  </si>
  <si>
    <t>Schedule D2</t>
  </si>
  <si>
    <t>CAPITATED REVENUES</t>
  </si>
  <si>
    <t>NON-RISK REVENUES</t>
  </si>
  <si>
    <t>Open</t>
  </si>
  <si>
    <t>Subtotal</t>
  </si>
  <si>
    <t>Total Profitability</t>
  </si>
  <si>
    <t>Schedule F</t>
  </si>
  <si>
    <t>Schedule I</t>
  </si>
  <si>
    <t>Inpatient</t>
  </si>
  <si>
    <t>Financial Reporting Templates</t>
  </si>
  <si>
    <t>Preparer Name</t>
  </si>
  <si>
    <t>Preparer Title</t>
  </si>
  <si>
    <t>Preparer Phone Number</t>
  </si>
  <si>
    <t>Aged</t>
  </si>
  <si>
    <t>TPL/COB Recoveries</t>
  </si>
  <si>
    <t>Fraud and Abuse Recoveries</t>
  </si>
  <si>
    <t>Other Recoveries (describe)</t>
  </si>
  <si>
    <t>Total Other Liabilities</t>
  </si>
  <si>
    <t>Total Other Assets</t>
  </si>
  <si>
    <t>Net Property and Equipment</t>
  </si>
  <si>
    <t>Member months - Medicaid at-risk</t>
  </si>
  <si>
    <t>Date</t>
  </si>
  <si>
    <t>Medicaid</t>
  </si>
  <si>
    <t>Total claims received not paid count</t>
  </si>
  <si>
    <t>EARNINGS FROM OPERATIONS</t>
  </si>
  <si>
    <t>Inpatient claims inventory</t>
  </si>
  <si>
    <t>Other services claims inventory</t>
  </si>
  <si>
    <t>Total claims inventory</t>
  </si>
  <si>
    <t>PIHP Name</t>
  </si>
  <si>
    <t>North Carolina</t>
  </si>
  <si>
    <t>Division of Medical Assistance</t>
  </si>
  <si>
    <t>Prepaid Inpatient Health Plan</t>
  </si>
  <si>
    <t>Blind/Disabled</t>
  </si>
  <si>
    <t>Innovations</t>
  </si>
  <si>
    <t>Community Support</t>
  </si>
  <si>
    <t>BH Long-Term Residential</t>
  </si>
  <si>
    <t>PRTF</t>
  </si>
  <si>
    <t>Case Management</t>
  </si>
  <si>
    <t>Outpatient</t>
  </si>
  <si>
    <t>ACTT</t>
  </si>
  <si>
    <t>Partial Hosp/Day Tx</t>
  </si>
  <si>
    <t>Psych Rehab</t>
  </si>
  <si>
    <t>Crisis Services</t>
  </si>
  <si>
    <t>ICF/MR</t>
  </si>
  <si>
    <t>1915 (b)(3) Services</t>
  </si>
  <si>
    <t>Incurred But Not Reported Claims Expense</t>
  </si>
  <si>
    <t>Medicaid B</t>
  </si>
  <si>
    <t>Medicaid B Transfer to C</t>
  </si>
  <si>
    <t>Medicaid B3</t>
  </si>
  <si>
    <t>Medicaid Fee For Service</t>
  </si>
  <si>
    <t>Medicaid C</t>
  </si>
  <si>
    <t>Medicaid C Transfer from B</t>
  </si>
  <si>
    <t>Service Revenue</t>
  </si>
  <si>
    <t>Total Service Revenue</t>
  </si>
  <si>
    <t>Administrative Revenue</t>
  </si>
  <si>
    <t>Medicaid ADM - MDCD B</t>
  </si>
  <si>
    <t>Medicaid ADM - B Transfer to Medicaid C</t>
  </si>
  <si>
    <t>Medicaid ADM - MDCD B3</t>
  </si>
  <si>
    <t>Medicaid ADM - MDCD C</t>
  </si>
  <si>
    <t>Medicaid ADM - Transfer from Medicaid B</t>
  </si>
  <si>
    <t>Total Administrative Revenue</t>
  </si>
  <si>
    <t>Risk Reserve Revenue</t>
  </si>
  <si>
    <t>Other Income/Revenue</t>
  </si>
  <si>
    <t xml:space="preserve">     Unreserved:</t>
  </si>
  <si>
    <t>Risk reserve account</t>
  </si>
  <si>
    <t>Medicaid capitation receivable</t>
  </si>
  <si>
    <t>Salary &amp; Wages</t>
  </si>
  <si>
    <t>Payroll Benefits &amp; Expenses</t>
  </si>
  <si>
    <t>Professional Services</t>
  </si>
  <si>
    <t>Supplies &amp; Materials</t>
  </si>
  <si>
    <t>Travel &amp; Vehicles</t>
  </si>
  <si>
    <t>Utilities &amp; Postage</t>
  </si>
  <si>
    <t>Capital Expenses</t>
  </si>
  <si>
    <t>Other Expenses</t>
  </si>
  <si>
    <t>DD Treatment Planning</t>
  </si>
  <si>
    <t>MH/SA Treatment Planning</t>
  </si>
  <si>
    <t>Property Expenses</t>
  </si>
  <si>
    <t>Total Service Expenditures</t>
  </si>
  <si>
    <t>Recoveries</t>
  </si>
  <si>
    <t>Total Administrative Expenses</t>
  </si>
  <si>
    <t>Administrative Expenses</t>
  </si>
  <si>
    <t>Receiving Services</t>
  </si>
  <si>
    <t>Month 1</t>
  </si>
  <si>
    <t>Month 2</t>
  </si>
  <si>
    <t xml:space="preserve">Month 3 </t>
  </si>
  <si>
    <t>Paid Claims</t>
  </si>
  <si>
    <t>Cost per user</t>
  </si>
  <si>
    <t>Cost per service</t>
  </si>
  <si>
    <t>Utilization per user</t>
  </si>
  <si>
    <t>Risk Reserve Balance</t>
  </si>
  <si>
    <t>Balance at beginning of reporting period</t>
  </si>
  <si>
    <t>Interest earned in risk reserve account</t>
  </si>
  <si>
    <t>Ending Risk Reserve Balance</t>
  </si>
  <si>
    <t>Deposits to risk reserve account</t>
  </si>
  <si>
    <t>Adjustment to bring to 15% of last year's revenue*</t>
  </si>
  <si>
    <t>Balance Sheet Risk Reserve = Risk Reserve Account Balance</t>
  </si>
  <si>
    <t>Income Statement Risk Reserve Revenue = Risk Reserve Account Deposits</t>
  </si>
  <si>
    <t>Claims with no status</t>
  </si>
  <si>
    <t>Claim Inventory Count (Received days prior to current reporting period)</t>
  </si>
  <si>
    <t>Total Number of Claims Received</t>
  </si>
  <si>
    <t>Note: This information must be completed by claims processing dates - not by service month.</t>
  </si>
  <si>
    <t>Count of claims processing statistics</t>
  </si>
  <si>
    <t>Dollar amount of claims processing statistics</t>
  </si>
  <si>
    <t>Claims approved and paid</t>
  </si>
  <si>
    <t>Claims denied</t>
  </si>
  <si>
    <t>Claims approved not paid</t>
  </si>
  <si>
    <t>Claims pended</t>
  </si>
  <si>
    <t>Total claims</t>
  </si>
  <si>
    <t>Total Claims Adjudicated in Reporting Period</t>
  </si>
  <si>
    <t>Claim Aging Total Claims Adjudicated = Claims Processing Total Claims Adjudicated</t>
  </si>
  <si>
    <t>Medical Lag Claims Paid Amount = Claims Processing Claims Paid Amount</t>
  </si>
  <si>
    <t>Profitability by Fund Source</t>
  </si>
  <si>
    <t>Profitability by Eligibility Category</t>
  </si>
  <si>
    <t>Federal</t>
  </si>
  <si>
    <t>Lines of</t>
  </si>
  <si>
    <t>Business</t>
  </si>
  <si>
    <t>Non-Medicaid</t>
  </si>
  <si>
    <t>Administrative Revenue (LME &amp; Administratvie Case Management)</t>
  </si>
  <si>
    <t>TOTAL NON-MEDICAID REVENUES</t>
  </si>
  <si>
    <t>Medicaid only medical services lag report</t>
  </si>
  <si>
    <t>Risk Reserve Set Aside</t>
  </si>
  <si>
    <t>Service Expenses</t>
  </si>
  <si>
    <t>Total Service Expenses</t>
  </si>
  <si>
    <t>TOTAL NET SERVICE EXPENSES</t>
  </si>
  <si>
    <t>TOTAL EXPENSES &amp; RISK RESERVE SET-ASIDE</t>
  </si>
  <si>
    <t>PROFIT OR (LOSS)</t>
  </si>
  <si>
    <t>MEMBER MONTHS</t>
  </si>
  <si>
    <t>Total Member Months</t>
  </si>
  <si>
    <t xml:space="preserve">   - PMPM</t>
  </si>
  <si>
    <t>Indicators</t>
  </si>
  <si>
    <t>Not Applicable</t>
  </si>
  <si>
    <t>Total Expenses</t>
  </si>
  <si>
    <t xml:space="preserve">   - % of Total Revenue</t>
  </si>
  <si>
    <t>Balance Sheet</t>
  </si>
  <si>
    <t>Medicaid Year To Date Income Statement</t>
  </si>
  <si>
    <t>Schedule C</t>
  </si>
  <si>
    <t>Schedule E</t>
  </si>
  <si>
    <t>Schedule G</t>
  </si>
  <si>
    <t>Schedule H</t>
  </si>
  <si>
    <t>Medicaid cash summary</t>
  </si>
  <si>
    <t>Schedule E1</t>
  </si>
  <si>
    <t>Sum of Cash Payments for Service Expenses</t>
  </si>
  <si>
    <t>Total Service Revenue Received for Month</t>
  </si>
  <si>
    <t>Total Cash Remaining for Services</t>
  </si>
  <si>
    <t>Total Cash Remaining for Administration</t>
  </si>
  <si>
    <t>Total Cash from Medicaid</t>
  </si>
  <si>
    <t>Balance Sheet Medicaid Accruals = Lag Report IBNR</t>
  </si>
  <si>
    <r>
      <t>I hereby attest that the information submitted in the reports herein is current, complete and accurate to the best of my knowledge.  I understand that whoever knowingly and willfully makes or causes to be made a false statement or representation on the reports may be prosecuted under the applicable state laws.  In addition, knowingly and willfully failing to fully and accurately disclose the information requested may result in denial of a request to participate, or where the entity already participates, a termination of a Plan's agreement or contract</t>
    </r>
    <r>
      <rPr>
        <b/>
        <sz val="10"/>
        <rFont val="Arial"/>
        <family val="2"/>
      </rPr>
      <t>.  Failure to sign a Certification Statement will result in non acceptance of the attached reports.</t>
    </r>
  </si>
  <si>
    <t>Current Estimate of Remaining Medical Expense Liability by Service Month (Claims Incurred But Not Reported)</t>
  </si>
  <si>
    <t>Prior Period IBNR Estimate Adjustments Recorded in General Ledger</t>
  </si>
  <si>
    <t>Service Expense</t>
  </si>
  <si>
    <t xml:space="preserve">   - % of Service Revenue</t>
  </si>
  <si>
    <t xml:space="preserve">   - Total Service Revenue Greater than Expenses</t>
  </si>
  <si>
    <t>Schedule J</t>
  </si>
  <si>
    <t>1915(b)(3) Services</t>
  </si>
  <si>
    <t>AFDC</t>
  </si>
  <si>
    <t>Respite</t>
  </si>
  <si>
    <t>Foster Children</t>
  </si>
  <si>
    <t>All</t>
  </si>
  <si>
    <t>Medicaid Risk Reserve Balance Report</t>
  </si>
  <si>
    <t>Medicaid Financial Management and Monitoring</t>
  </si>
  <si>
    <t>Medicaid claim inventory aging report</t>
  </si>
  <si>
    <t>Emergency room claims inventory</t>
  </si>
  <si>
    <t>CERTIFICATION STATEMENT OF</t>
  </si>
  <si>
    <t>Original Estimate of Total Incurred Claims for Service Month</t>
  </si>
  <si>
    <t>IBNR claims payable</t>
  </si>
  <si>
    <t>Other services payable</t>
  </si>
  <si>
    <t>Units of Service</t>
  </si>
  <si>
    <t>Prior Period Incurred But Not Reported Claims Adjustments</t>
  </si>
  <si>
    <t>Medicaid statistics - Current Year</t>
  </si>
  <si>
    <t>Schedule F1</t>
  </si>
  <si>
    <t>Medicaid statistics - Prior Year</t>
  </si>
  <si>
    <t>Personal Care (Individual Support)</t>
  </si>
  <si>
    <t>One-Time Transitional Costs</t>
  </si>
  <si>
    <t>Physician Consultation</t>
  </si>
  <si>
    <t>Quarter 1</t>
  </si>
  <si>
    <t>Quarter 2</t>
  </si>
  <si>
    <t>Quarter 3</t>
  </si>
  <si>
    <t>Quarter 4</t>
  </si>
  <si>
    <t>B3 Services Report - Current Year</t>
  </si>
  <si>
    <t>Schedule I1</t>
  </si>
  <si>
    <t>B3 Services Report - Prior Year</t>
  </si>
  <si>
    <t>Change</t>
  </si>
  <si>
    <t>Percentage</t>
  </si>
  <si>
    <t>Medicaid Current Ratio</t>
  </si>
  <si>
    <t>Total Current Ratio</t>
  </si>
  <si>
    <t>Days of Service Expenses in IBNR</t>
  </si>
  <si>
    <t>Days of Service Expenses in Risk Reserve Account</t>
  </si>
  <si>
    <t>Days of Service Expenses in Unreserved Fund Balance</t>
  </si>
  <si>
    <t>Current Year</t>
  </si>
  <si>
    <t>Prior Year</t>
  </si>
  <si>
    <t>Schedule K</t>
  </si>
  <si>
    <t>At-risk Medicaid Members</t>
  </si>
  <si>
    <t>Count of Claims</t>
  </si>
  <si>
    <t>Amount Billed</t>
  </si>
  <si>
    <t>Other Insurance Paid</t>
  </si>
  <si>
    <t>Commercial</t>
  </si>
  <si>
    <t>Count of Claims Cost Avoided</t>
  </si>
  <si>
    <t>Paid Amount</t>
  </si>
  <si>
    <t>Inpatient services</t>
  </si>
  <si>
    <t>Other services</t>
  </si>
  <si>
    <t>Subtotal Commercial</t>
  </si>
  <si>
    <t>Medicare</t>
  </si>
  <si>
    <t>Subtotal Medicare</t>
  </si>
  <si>
    <t>Totals</t>
  </si>
  <si>
    <t>Members with active resources at end of quarter</t>
  </si>
  <si>
    <t>Total Resource Count</t>
  </si>
  <si>
    <t>Receivable from State</t>
  </si>
  <si>
    <t>Payable to State</t>
  </si>
  <si>
    <t xml:space="preserve">         Restricted - Risk Reserve</t>
  </si>
  <si>
    <t xml:space="preserve">         Restricted - Other</t>
  </si>
  <si>
    <t xml:space="preserve">     Restricted:</t>
  </si>
  <si>
    <t xml:space="preserve">         Unreserved - Medicaid earnings prior years</t>
  </si>
  <si>
    <t xml:space="preserve">         Unreserved - Medicaid earnings current year</t>
  </si>
  <si>
    <t>Other income/(loss)</t>
  </si>
  <si>
    <t>Count of Related Claims</t>
  </si>
  <si>
    <t>Active Case Y/N</t>
  </si>
  <si>
    <t>New Case    Y/N</t>
  </si>
  <si>
    <t>Amount of Recoveries</t>
  </si>
  <si>
    <t>Provider / Case ID #</t>
  </si>
  <si>
    <t>Case Closed   Y/N</t>
  </si>
  <si>
    <t>Amount of Lien</t>
  </si>
  <si>
    <t>*</t>
  </si>
  <si>
    <t>Do not include member specific names or ID numbers</t>
  </si>
  <si>
    <t>Medicaid Fraud and Abuse Activity</t>
  </si>
  <si>
    <t>Medicaid Coordination of Benefits and Third Party Liability</t>
  </si>
  <si>
    <t>Rate Development PMPM to YTD PMPM</t>
  </si>
  <si>
    <t>Year To Date</t>
  </si>
  <si>
    <t>PMPM</t>
  </si>
  <si>
    <t>Capitation Rate</t>
  </si>
  <si>
    <t>Days of Service Expenses in Cash</t>
  </si>
  <si>
    <t xml:space="preserve">  Total PMPM Service Expenses</t>
  </si>
  <si>
    <t>Sum of Claim Payments, Capitation Payments and Settlements (lines 38+39+40+41)</t>
  </si>
  <si>
    <t>Total Incurred Claims by Service Month (lines 42+ 43)</t>
  </si>
  <si>
    <t>Total Service Expenses Per General Ledger (lines 44 + 45)</t>
  </si>
  <si>
    <t>Claims Paid Outside Claim System (describe in supplemental working area)</t>
  </si>
  <si>
    <t xml:space="preserve">Settlements* (describe in supplemental working area) </t>
  </si>
  <si>
    <t xml:space="preserve">Subcapitation and other non-claim payments (describe in supplemental working area) </t>
  </si>
  <si>
    <t>6.</t>
  </si>
  <si>
    <t>(Enter 1 through 12)</t>
  </si>
  <si>
    <t>Medicaid Profitability</t>
  </si>
  <si>
    <t>Non-Medicaid Profitability</t>
  </si>
  <si>
    <t>Blind/Disabled &lt; 21</t>
  </si>
  <si>
    <t>Blind/Disabled &gt; 21</t>
  </si>
  <si>
    <t>Population Category</t>
  </si>
  <si>
    <t>Medicaid claim processing</t>
  </si>
  <si>
    <t>Claims in process or no status</t>
  </si>
  <si>
    <t>Category</t>
  </si>
  <si>
    <t>All non-claim medical payments (cash NOT accrual)</t>
  </si>
  <si>
    <t>Total Administrative Revenue Received for Month</t>
  </si>
  <si>
    <t>Total Administrative Expenses (cash NOT accrual)</t>
  </si>
  <si>
    <t>w/ IBNR</t>
  </si>
  <si>
    <t>Month</t>
  </si>
  <si>
    <t>Monthly PMPM Paid Claims (Not Including IBNR)</t>
  </si>
  <si>
    <t>Member Months</t>
  </si>
  <si>
    <t>Local</t>
  </si>
  <si>
    <t>Note: State Fund Risk Reserve will be maintained and accounted for by DMH/DD/SAS in a reserve account and is not to be included in totals above.</t>
  </si>
  <si>
    <t>LME Fund Balance</t>
  </si>
  <si>
    <t xml:space="preserve">   - % of Administrative Revenue</t>
  </si>
  <si>
    <t>Current portion  long-term debt</t>
  </si>
  <si>
    <t xml:space="preserve">   - Total Administrative Revenue Greater than Expenses</t>
  </si>
  <si>
    <t xml:space="preserve">   - Total Revenue Greater than Expenses</t>
  </si>
  <si>
    <t>Use</t>
  </si>
  <si>
    <t>Reporting Month of Contract/Rate Year</t>
  </si>
  <si>
    <t>On the Certification cover sheet enter 1 through 12 of the reporting month of contract/rate year. For example, enter a 2 if it is the second month of the contract/rate year.</t>
  </si>
  <si>
    <t>Balance Sheet Medicaid Assets = Balance Sheet Medicaid Liabilities + Balance Sheet Medicaid Fund Equity</t>
  </si>
  <si>
    <t xml:space="preserve">          - Current Month</t>
  </si>
  <si>
    <t xml:space="preserve">          - Prior Month</t>
  </si>
  <si>
    <t xml:space="preserve">          - Second Prior Month</t>
  </si>
  <si>
    <t>Current Month</t>
  </si>
  <si>
    <t>Prior Month</t>
  </si>
  <si>
    <t>Second Prior Month</t>
  </si>
  <si>
    <t>MST</t>
  </si>
  <si>
    <t>IIHS</t>
  </si>
  <si>
    <t>Month 4</t>
  </si>
  <si>
    <t>Month 5</t>
  </si>
  <si>
    <t>Month 6</t>
  </si>
  <si>
    <t>Month 7</t>
  </si>
  <si>
    <t>Month 8</t>
  </si>
  <si>
    <t>Month 10</t>
  </si>
  <si>
    <t>Month 11</t>
  </si>
  <si>
    <t>Month 12</t>
  </si>
  <si>
    <t>Month 9</t>
  </si>
  <si>
    <t>On the Certification cover sheet, fill in PIHP name, period ended, preparer's information and signatures.</t>
  </si>
  <si>
    <t>Submit electronic copy to the PIHP's DMA financial analyst.</t>
  </si>
  <si>
    <t>Community Guide</t>
  </si>
  <si>
    <t>Enter appropriate PIHP name and period ending dates on rows 8 and 17 of the Certification Statement.</t>
  </si>
  <si>
    <t>3-20</t>
  </si>
  <si>
    <t>21+</t>
  </si>
  <si>
    <t>Total Waiver Year Payments</t>
  </si>
  <si>
    <t>65+</t>
  </si>
  <si>
    <t>All Ages</t>
  </si>
  <si>
    <t>3+</t>
  </si>
  <si>
    <t>Interest Expense</t>
  </si>
  <si>
    <t>Lobbying Costs</t>
  </si>
  <si>
    <t>Sanctions</t>
  </si>
  <si>
    <t>Supported Employment/Employment Specialist</t>
  </si>
  <si>
    <t>NC Innovations Waiver Services</t>
  </si>
  <si>
    <t>ACT</t>
  </si>
  <si>
    <t>One-Time Investments/Discontinued Operations</t>
  </si>
  <si>
    <t>Estimated % of Capitation Reached:</t>
  </si>
  <si>
    <t>* Only after the initial 15% has been reached from the 2% portion of the capitation payment.</t>
  </si>
  <si>
    <t>Information Technology</t>
  </si>
  <si>
    <t>1-30 Days</t>
  </si>
  <si>
    <t>31-60 Days</t>
  </si>
  <si>
    <t>61-90 Days</t>
  </si>
  <si>
    <t>91-120 Days</t>
  </si>
  <si>
    <t>Schedule L</t>
  </si>
  <si>
    <t>Psychological Rehab (Peer Support)</t>
  </si>
  <si>
    <t>Completion Percentage</t>
  </si>
  <si>
    <t>Profitability</t>
  </si>
  <si>
    <t>Income Statement</t>
  </si>
  <si>
    <t>Applies to all populations</t>
  </si>
  <si>
    <t>Active</t>
  </si>
  <si>
    <t>Case Rate - Weekly</t>
  </si>
  <si>
    <t>$0.01 in paid field</t>
  </si>
  <si>
    <t>H2033</t>
  </si>
  <si>
    <t>0001</t>
  </si>
  <si>
    <t>SAMPLE</t>
  </si>
  <si>
    <t>Total Paid</t>
  </si>
  <si>
    <t>Number of Units</t>
  </si>
  <si>
    <t>Payment Rate</t>
  </si>
  <si>
    <t>Comments</t>
  </si>
  <si>
    <t>Currently Active?</t>
  </si>
  <si>
    <t>Implementation Date</t>
  </si>
  <si>
    <t>Type of APA and Frequency</t>
  </si>
  <si>
    <t>How Identified in Encounters</t>
  </si>
  <si>
    <t>Procedure Codes Included</t>
  </si>
  <si>
    <t>Service Location Codes</t>
  </si>
  <si>
    <t>Provider ID</t>
  </si>
  <si>
    <t>Provider Name</t>
  </si>
  <si>
    <t>Service Description</t>
  </si>
  <si>
    <t>Alternative Payment Arrangements (APAs)</t>
  </si>
  <si>
    <t>Schedule M</t>
  </si>
  <si>
    <t>Total Fund Equity (All Sources)</t>
  </si>
  <si>
    <t>State Fund Balance</t>
  </si>
  <si>
    <t>Reserved Fund Balance Items</t>
  </si>
  <si>
    <t>Reserved Amount</t>
  </si>
  <si>
    <t>Date Approved by Board</t>
  </si>
  <si>
    <t>Approved Date by DMH</t>
  </si>
  <si>
    <t>End Date of Approval</t>
  </si>
  <si>
    <t>Non-Spendable (e.g. Prepaid Expenses, Endowments)</t>
  </si>
  <si>
    <t>Non-Spendable Subtotal</t>
  </si>
  <si>
    <t>Restricted - (e.g. Debt Covanents, Approvals by DMH/DD/SAS Director) Please list by purpose below:</t>
  </si>
  <si>
    <t>Debt. Covenants/DMH Director Approval Subtotal</t>
  </si>
  <si>
    <t>&lt;-----State Funds Reserved Amount</t>
  </si>
  <si>
    <t>Unreserved Fund Balance Items</t>
  </si>
  <si>
    <t>Committed (Board Only Approval) Please list by purpose below:</t>
  </si>
  <si>
    <t>Committed Subtotal</t>
  </si>
  <si>
    <t>Assigned -(Area Authority Assignment for Use but no Board Approval) Please list by purpose below:</t>
  </si>
  <si>
    <t>Assigned Subtotal</t>
  </si>
  <si>
    <t>Unassigned (All other fund balance not included in other reserved or unreserved categories)</t>
  </si>
  <si>
    <t>Unassigned Subtotal</t>
  </si>
  <si>
    <t>&lt;-----State Funds Unreserved Amount</t>
  </si>
  <si>
    <t>Investment in Fixed Assets</t>
  </si>
  <si>
    <t>Division of Mental Health, Developmental Disabilities and Substance Abuse Services</t>
  </si>
  <si>
    <t>Monthly LME Fund Reserved/Unreserved Fund Balance Report - SFY 16</t>
  </si>
  <si>
    <t>Local Management Entity/Managed Care Org.</t>
  </si>
  <si>
    <t>FUND BALANCES</t>
  </si>
  <si>
    <t xml:space="preserve">     Non-Spendable:</t>
  </si>
  <si>
    <t xml:space="preserve">         Unreserved - Committed</t>
  </si>
  <si>
    <t xml:space="preserve">         Unreserved - Assigned</t>
  </si>
  <si>
    <t xml:space="preserve">         Unreserved - Unassigned/Other</t>
  </si>
  <si>
    <t xml:space="preserve">Restricted - State Statute </t>
  </si>
  <si>
    <t>Fund Equity Items (State)</t>
  </si>
  <si>
    <t xml:space="preserve">         Restricted - Statutes and Prepaids</t>
  </si>
  <si>
    <t xml:space="preserve">         Investment in fixed assets</t>
  </si>
  <si>
    <t>Total Fund Balances</t>
  </si>
  <si>
    <t>TOTAL LIABILITIES &amp; FUND BALANCES</t>
  </si>
  <si>
    <t>Schedule F2</t>
  </si>
  <si>
    <t>YTD # Rcvg Services</t>
  </si>
  <si>
    <t>Total  (Client Counts Unduplicated)</t>
  </si>
  <si>
    <t>Other-UCR</t>
  </si>
  <si>
    <t>Other-Non UCR</t>
  </si>
  <si>
    <t>State/Federal</t>
  </si>
  <si>
    <t>Service Expenditures</t>
  </si>
  <si>
    <t>Mental Health Disorders</t>
  </si>
  <si>
    <t>Substance Use Disorders</t>
  </si>
  <si>
    <t>Intellectual &amp; Developmental Disabilities</t>
  </si>
  <si>
    <t>Risk Reserve Revenue/LME Fund Balance</t>
  </si>
  <si>
    <t>State and Fund Balance</t>
  </si>
  <si>
    <t>Residential Services</t>
  </si>
  <si>
    <t>IDD Hourly/Day Services</t>
  </si>
  <si>
    <t>Substance Use Disorder Services</t>
  </si>
  <si>
    <t xml:space="preserve">Supported Employment </t>
  </si>
  <si>
    <t>NonUCR - MH</t>
  </si>
  <si>
    <t>NonUCR - SUD</t>
  </si>
  <si>
    <t>NonUCR - IDD</t>
  </si>
  <si>
    <t>Current Year - Month 1</t>
  </si>
  <si>
    <t>Prior Year - Month 1</t>
  </si>
  <si>
    <t>Persons Receiving Svcs</t>
  </si>
  <si>
    <t>% Change - Month</t>
  </si>
  <si>
    <t>% Change - YTD</t>
  </si>
  <si>
    <t>Current Year - Month 2</t>
  </si>
  <si>
    <t>Prior Year - Month 2</t>
  </si>
  <si>
    <t>Current Year - Month 3</t>
  </si>
  <si>
    <t>Prior Year - Month 3</t>
  </si>
  <si>
    <t>Current Year - Month 4</t>
  </si>
  <si>
    <t>Prior Year - Month 4</t>
  </si>
  <si>
    <t>Current Year - Month 5</t>
  </si>
  <si>
    <t>Prior Year - Month 5</t>
  </si>
  <si>
    <t>Current Year - Month 6</t>
  </si>
  <si>
    <t>Prior Year - Month 6</t>
  </si>
  <si>
    <t>Current Year - Month 7</t>
  </si>
  <si>
    <t>Prior Year - Month 7</t>
  </si>
  <si>
    <t>Current Year - Month 8</t>
  </si>
  <si>
    <t>Prior Year - Month 8</t>
  </si>
  <si>
    <t>Current Year - Month 9</t>
  </si>
  <si>
    <t>Prior Year - Month 9</t>
  </si>
  <si>
    <t>Current Year - Month 10</t>
  </si>
  <si>
    <t>Prior Year - Month 10</t>
  </si>
  <si>
    <t>Current Year - Month 11</t>
  </si>
  <si>
    <t>Prior Year - Month 11</t>
  </si>
  <si>
    <t>Current Year - Month 12</t>
  </si>
  <si>
    <t>Prior Year - Month 12</t>
  </si>
  <si>
    <t xml:space="preserve">Non-Medicaid statistics </t>
  </si>
  <si>
    <t>BH Long-Term Residential / Residential Services</t>
  </si>
  <si>
    <t>Innovations / IDD Hourly/Day Services</t>
  </si>
  <si>
    <t>DOP YTD # Rcvng Services</t>
  </si>
  <si>
    <t xml:space="preserve">         Other - Non Spendable</t>
  </si>
  <si>
    <t xml:space="preserve">     Version: v1.7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</si>
</sst>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quot;$&quot;#,##0"/>
    <numFmt numFmtId="166" formatCode="_(* #,##0_);_(* \(#,##0\);_(* &quot;-&quot;??_);_(@_)"/>
    <numFmt numFmtId="167" formatCode="&quot;$&quot;#,##0.00"/>
    <numFmt numFmtId="168" formatCode="_(&quot;$&quot;* #,##0_);_(&quot;$&quot;* \(#,##0\);_(&quot;$&quot;* &quot;-&quot;??_);_(@_)"/>
    <numFmt numFmtId="169" formatCode="[$-409]mmm\-yy;@"/>
    <numFmt numFmtId="170" formatCode="[$-409]mmmm\-yy;@"/>
    <numFmt numFmtId="171" formatCode="mm/dd/yyyy"/>
    <numFmt numFmtId="172" formatCode="[$-10409]&quot;$&quot;#,##0;\(&quot;$&quot;#,##0\)"/>
    <numFmt numFmtId="173" formatCode="_(&quot;$&quot;* #,##0.00_);_(&quot;$&quot;* \(#,##0.00\);_(&quot;$&quot;* &quot;-&quot;_);_(@_)"/>
    <numFmt numFmtId="174" formatCode="#,##0.0"/>
  </numFmts>
  <fonts count="63" x14ac:knownFonts="1">
    <font>
      <sz val="10"/>
      <name val="Arial"/>
    </font>
    <font>
      <sz val="11"/>
      <color theme="1"/>
      <name val="Arial"/>
      <family val="2"/>
    </font>
    <font>
      <sz val="11"/>
      <color theme="1"/>
      <name val="Calibri"/>
      <family val="2"/>
      <scheme val="minor"/>
    </font>
    <font>
      <sz val="11"/>
      <color theme="1"/>
      <name val="Calibri"/>
      <family val="2"/>
      <scheme val="minor"/>
    </font>
    <font>
      <b/>
      <sz val="10"/>
      <name val="Arial"/>
      <family val="2"/>
    </font>
    <font>
      <sz val="10"/>
      <name val="Arial"/>
      <family val="2"/>
    </font>
    <font>
      <sz val="10"/>
      <color indexed="8"/>
      <name val="Arial"/>
      <family val="2"/>
    </font>
    <font>
      <sz val="10"/>
      <name val="Arial"/>
      <family val="2"/>
    </font>
    <font>
      <b/>
      <sz val="10"/>
      <color indexed="8"/>
      <name val="Arial"/>
      <family val="2"/>
    </font>
    <font>
      <b/>
      <u/>
      <sz val="10"/>
      <color indexed="8"/>
      <name val="Arial"/>
      <family val="2"/>
    </font>
    <font>
      <sz val="10"/>
      <color indexed="8"/>
      <name val="Arial"/>
      <family val="2"/>
    </font>
    <font>
      <sz val="9"/>
      <name val="Arial"/>
      <family val="2"/>
    </font>
    <font>
      <sz val="9"/>
      <color indexed="8"/>
      <name val="Arial"/>
      <family val="2"/>
    </font>
    <font>
      <b/>
      <sz val="9"/>
      <color indexed="8"/>
      <name val="Arial"/>
      <family val="2"/>
    </font>
    <font>
      <b/>
      <sz val="9"/>
      <name val="Arial"/>
      <family val="2"/>
    </font>
    <font>
      <b/>
      <sz val="10"/>
      <name val="Arial"/>
      <family val="2"/>
    </font>
    <font>
      <b/>
      <sz val="10"/>
      <color indexed="8"/>
      <name val="Arial"/>
      <family val="2"/>
    </font>
    <font>
      <sz val="9"/>
      <color indexed="10"/>
      <name val="Arial"/>
      <family val="2"/>
    </font>
    <font>
      <sz val="10"/>
      <color indexed="10"/>
      <name val="Arial"/>
      <family val="2"/>
    </font>
    <font>
      <b/>
      <sz val="10"/>
      <color indexed="10"/>
      <name val="Arial"/>
      <family val="2"/>
    </font>
    <font>
      <sz val="8"/>
      <name val="Arial"/>
      <family val="2"/>
    </font>
    <font>
      <sz val="10"/>
      <name val="Times New Roman"/>
      <family val="1"/>
    </font>
    <font>
      <b/>
      <i/>
      <sz val="10"/>
      <name val="Arial"/>
      <family val="2"/>
    </font>
    <font>
      <b/>
      <u/>
      <sz val="10"/>
      <name val="Arial"/>
      <family val="2"/>
    </font>
    <font>
      <b/>
      <sz val="8"/>
      <name val="Arial"/>
      <family val="2"/>
    </font>
    <font>
      <b/>
      <sz val="10"/>
      <color indexed="9"/>
      <name val="Arial"/>
      <family val="2"/>
    </font>
    <font>
      <sz val="10"/>
      <color indexed="9"/>
      <name val="Arial"/>
      <family val="2"/>
    </font>
    <font>
      <sz val="10"/>
      <color indexed="9"/>
      <name val="Arial"/>
      <family val="2"/>
    </font>
    <font>
      <b/>
      <sz val="10"/>
      <color indexed="9"/>
      <name val="Arial"/>
      <family val="2"/>
    </font>
    <font>
      <sz val="10"/>
      <name val="Arial"/>
      <family val="2"/>
    </font>
    <font>
      <b/>
      <sz val="12"/>
      <name val="Arial"/>
      <family val="2"/>
    </font>
    <font>
      <sz val="12"/>
      <name val="Arial"/>
      <family val="2"/>
    </font>
    <font>
      <b/>
      <sz val="10"/>
      <color indexed="10"/>
      <name val="Arial"/>
      <family val="2"/>
    </font>
    <font>
      <sz val="9"/>
      <color indexed="10"/>
      <name val="Arial"/>
      <family val="2"/>
    </font>
    <font>
      <sz val="10"/>
      <color indexed="10"/>
      <name val="Arial"/>
      <family val="2"/>
    </font>
    <font>
      <sz val="8"/>
      <name val="Arial"/>
      <family val="2"/>
    </font>
    <font>
      <sz val="10"/>
      <color indexed="8"/>
      <name val="Arial"/>
      <family val="2"/>
    </font>
    <font>
      <sz val="8"/>
      <color indexed="8"/>
      <name val="Arial"/>
      <family val="2"/>
    </font>
    <font>
      <sz val="10"/>
      <color indexed="22"/>
      <name val="Arial"/>
      <family val="2"/>
    </font>
    <font>
      <sz val="9"/>
      <color indexed="22"/>
      <name val="Arial"/>
      <family val="2"/>
    </font>
    <font>
      <b/>
      <sz val="8"/>
      <color indexed="10"/>
      <name val="Arial"/>
      <family val="2"/>
    </font>
    <font>
      <sz val="8"/>
      <color indexed="10"/>
      <name val="Arial"/>
      <family val="2"/>
    </font>
    <font>
      <sz val="8"/>
      <color indexed="10"/>
      <name val="Arial"/>
      <family val="2"/>
    </font>
    <font>
      <b/>
      <sz val="10"/>
      <color indexed="10"/>
      <name val="Arial"/>
      <family val="2"/>
    </font>
    <font>
      <b/>
      <sz val="9"/>
      <color indexed="10"/>
      <name val="Arial"/>
      <family val="2"/>
    </font>
    <font>
      <i/>
      <sz val="10"/>
      <name val="Arial"/>
      <family val="2"/>
    </font>
    <font>
      <sz val="10"/>
      <name val="Arial"/>
      <family val="2"/>
    </font>
    <font>
      <sz val="10"/>
      <color rgb="FFFF0000"/>
      <name val="Arial"/>
      <family val="2"/>
    </font>
    <font>
      <sz val="10"/>
      <name val="Arial Black"/>
      <family val="2"/>
    </font>
    <font>
      <b/>
      <sz val="14"/>
      <name val="Arial"/>
      <family val="2"/>
    </font>
    <font>
      <b/>
      <sz val="11"/>
      <color theme="1"/>
      <name val="Arial"/>
      <family val="2"/>
    </font>
    <font>
      <sz val="9"/>
      <color theme="1"/>
      <name val="Arial"/>
      <family val="2"/>
    </font>
    <font>
      <sz val="8"/>
      <color theme="1"/>
      <name val="Arial"/>
      <family val="2"/>
    </font>
    <font>
      <sz val="11"/>
      <color theme="1"/>
      <name val="Arial"/>
      <family val="2"/>
    </font>
    <font>
      <sz val="9"/>
      <color rgb="FFFF0000"/>
      <name val="Arial"/>
      <family val="2"/>
    </font>
    <font>
      <b/>
      <sz val="9"/>
      <color theme="1"/>
      <name val="Arial"/>
      <family val="2"/>
    </font>
    <font>
      <sz val="11"/>
      <color rgb="FFFF0000"/>
      <name val="Arial"/>
      <family val="2"/>
    </font>
    <font>
      <b/>
      <sz val="10"/>
      <color theme="1"/>
      <name val="Arial"/>
      <family val="2"/>
    </font>
    <font>
      <sz val="10"/>
      <color theme="1"/>
      <name val="Arial"/>
      <family val="2"/>
    </font>
    <font>
      <sz val="11"/>
      <name val="Calibri"/>
      <family val="2"/>
    </font>
    <font>
      <b/>
      <i/>
      <sz val="12"/>
      <color rgb="FFFF0000"/>
      <name val="Arial"/>
      <family val="2"/>
    </font>
    <font>
      <b/>
      <sz val="11"/>
      <name val="Calibri"/>
      <family val="2"/>
    </font>
    <font>
      <b/>
      <sz val="11"/>
      <name val="Arial"/>
      <family val="2"/>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5"/>
        <bgColor indexed="64"/>
      </patternFill>
    </fill>
    <fill>
      <patternFill patternType="solid">
        <fgColor indexed="8"/>
        <bgColor indexed="64"/>
      </patternFill>
    </fill>
    <fill>
      <patternFill patternType="solid">
        <fgColor indexed="63"/>
        <bgColor indexed="64"/>
      </patternFill>
    </fill>
    <fill>
      <patternFill patternType="solid">
        <fgColor indexed="43"/>
        <bgColor indexed="64"/>
      </patternFill>
    </fill>
    <fill>
      <patternFill patternType="solid">
        <fgColor indexed="65"/>
        <bgColor indexed="64"/>
      </patternFill>
    </fill>
    <fill>
      <patternFill patternType="solid">
        <fgColor indexed="9"/>
        <bgColor indexed="0"/>
      </patternFill>
    </fill>
    <fill>
      <patternFill patternType="solid">
        <fgColor indexed="13"/>
        <bgColor indexed="64"/>
      </patternFill>
    </fill>
    <fill>
      <patternFill patternType="solid">
        <fgColor indexed="44"/>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theme="0"/>
        <bgColor indexed="64"/>
      </patternFill>
    </fill>
    <fill>
      <patternFill patternType="solid">
        <fgColor theme="9" tint="0.79998168889431442"/>
        <bgColor indexed="64"/>
      </patternFill>
    </fill>
  </fills>
  <borders count="74">
    <border>
      <left/>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top style="thin">
        <color indexed="64"/>
      </top>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8"/>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14">
    <xf numFmtId="0" fontId="0" fillId="0" borderId="0"/>
    <xf numFmtId="43" fontId="5" fillId="0" borderId="0" applyFont="0" applyFill="0" applyBorder="0" applyAlignment="0" applyProtection="0"/>
    <xf numFmtId="44" fontId="5" fillId="0" borderId="0" applyFont="0" applyFill="0" applyBorder="0" applyAlignment="0" applyProtection="0"/>
    <xf numFmtId="0" fontId="36" fillId="0" borderId="0">
      <alignment vertical="top"/>
    </xf>
    <xf numFmtId="0" fontId="21" fillId="0" borderId="0"/>
    <xf numFmtId="9" fontId="5" fillId="0" borderId="0" applyFont="0" applyFill="0" applyBorder="0" applyAlignment="0" applyProtection="0"/>
    <xf numFmtId="0" fontId="6" fillId="0" borderId="0"/>
    <xf numFmtId="0" fontId="3" fillId="0" borderId="0"/>
    <xf numFmtId="44"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9" fillId="0" borderId="0"/>
    <xf numFmtId="44" fontId="59" fillId="0" borderId="0" applyFont="0" applyFill="0" applyBorder="0" applyAlignment="0" applyProtection="0"/>
    <xf numFmtId="43" fontId="59" fillId="0" borderId="0" applyFont="0" applyFill="0" applyBorder="0" applyAlignment="0" applyProtection="0"/>
  </cellStyleXfs>
  <cellXfs count="926">
    <xf numFmtId="0" fontId="0" fillId="0" borderId="0" xfId="0"/>
    <xf numFmtId="0" fontId="8" fillId="2" borderId="1" xfId="0" applyFont="1" applyFill="1" applyBorder="1" applyAlignment="1" applyProtection="1"/>
    <xf numFmtId="0" fontId="8" fillId="2" borderId="2" xfId="0" applyFont="1" applyFill="1" applyBorder="1" applyAlignment="1" applyProtection="1">
      <alignment horizontal="center"/>
    </xf>
    <xf numFmtId="0" fontId="0" fillId="3" borderId="0" xfId="0" applyFill="1"/>
    <xf numFmtId="0" fontId="0" fillId="3" borderId="0" xfId="0" applyFill="1" applyBorder="1"/>
    <xf numFmtId="0" fontId="15" fillId="3" borderId="0" xfId="0" applyFont="1" applyFill="1"/>
    <xf numFmtId="0" fontId="9" fillId="3" borderId="0" xfId="0" applyFont="1" applyFill="1" applyBorder="1" applyAlignment="1" applyProtection="1"/>
    <xf numFmtId="0" fontId="6" fillId="3" borderId="3" xfId="0" applyFont="1" applyFill="1" applyBorder="1" applyAlignment="1" applyProtection="1">
      <alignment horizontal="center"/>
    </xf>
    <xf numFmtId="0" fontId="6" fillId="3" borderId="0" xfId="0" applyFont="1" applyFill="1" applyBorder="1" applyAlignment="1" applyProtection="1"/>
    <xf numFmtId="0" fontId="9" fillId="3" borderId="4" xfId="0" applyFont="1" applyFill="1" applyBorder="1" applyAlignment="1" applyProtection="1"/>
    <xf numFmtId="0" fontId="8" fillId="3" borderId="0" xfId="0" applyFont="1" applyFill="1" applyBorder="1" applyAlignment="1" applyProtection="1">
      <protection locked="0"/>
    </xf>
    <xf numFmtId="0" fontId="8" fillId="3" borderId="5" xfId="0" applyFont="1" applyFill="1" applyBorder="1" applyAlignment="1" applyProtection="1"/>
    <xf numFmtId="0" fontId="8" fillId="3" borderId="0" xfId="0" applyFont="1" applyFill="1" applyBorder="1" applyAlignment="1" applyProtection="1"/>
    <xf numFmtId="0" fontId="16" fillId="2" borderId="6" xfId="0" applyFont="1" applyFill="1" applyBorder="1" applyAlignment="1" applyProtection="1">
      <alignment horizontal="center"/>
    </xf>
    <xf numFmtId="0" fontId="0" fillId="2" borderId="7" xfId="0" applyFill="1" applyBorder="1"/>
    <xf numFmtId="0" fontId="7" fillId="3" borderId="0" xfId="0" applyFont="1" applyFill="1"/>
    <xf numFmtId="0" fontId="0" fillId="3" borderId="3" xfId="0" applyFill="1" applyBorder="1" applyAlignment="1">
      <alignment horizontal="center"/>
    </xf>
    <xf numFmtId="0" fontId="15" fillId="3" borderId="3" xfId="0" applyFont="1" applyFill="1" applyBorder="1" applyAlignment="1">
      <alignment horizontal="center"/>
    </xf>
    <xf numFmtId="0" fontId="0" fillId="0" borderId="0" xfId="0" applyFill="1"/>
    <xf numFmtId="0" fontId="5" fillId="3" borderId="0" xfId="0" applyFont="1" applyFill="1"/>
    <xf numFmtId="0" fontId="5" fillId="3" borderId="10" xfId="0" applyFont="1" applyFill="1" applyBorder="1"/>
    <xf numFmtId="0" fontId="29" fillId="3" borderId="0" xfId="0" applyFont="1" applyFill="1"/>
    <xf numFmtId="0" fontId="29" fillId="3" borderId="11" xfId="0" applyFont="1" applyFill="1" applyBorder="1" applyAlignment="1">
      <alignment horizontal="center"/>
    </xf>
    <xf numFmtId="0" fontId="4" fillId="4" borderId="12" xfId="0" quotePrefix="1" applyFont="1" applyFill="1" applyBorder="1" applyAlignment="1">
      <alignment horizontal="left" vertical="center"/>
    </xf>
    <xf numFmtId="0" fontId="4" fillId="2" borderId="3" xfId="0" applyFont="1" applyFill="1" applyBorder="1" applyAlignment="1">
      <alignment horizontal="left" vertical="center"/>
    </xf>
    <xf numFmtId="0" fontId="5" fillId="3" borderId="13" xfId="0" applyFont="1" applyFill="1" applyBorder="1" applyAlignment="1">
      <alignment horizontal="center"/>
    </xf>
    <xf numFmtId="0" fontId="4" fillId="2" borderId="8" xfId="0" applyFont="1" applyFill="1" applyBorder="1" applyAlignment="1">
      <alignment horizontal="left" vertical="center"/>
    </xf>
    <xf numFmtId="0" fontId="25" fillId="5" borderId="7" xfId="0" applyFont="1" applyFill="1" applyBorder="1" applyAlignment="1">
      <alignment horizontal="centerContinuous" vertical="center" wrapText="1"/>
    </xf>
    <xf numFmtId="0" fontId="7" fillId="0" borderId="0" xfId="0" applyFont="1" applyFill="1"/>
    <xf numFmtId="0" fontId="7" fillId="3" borderId="0" xfId="4" applyFont="1" applyFill="1" applyAlignment="1" applyProtection="1">
      <alignment vertical="center" wrapText="1"/>
    </xf>
    <xf numFmtId="0" fontId="7" fillId="3" borderId="0" xfId="4" applyFont="1" applyFill="1" applyProtection="1"/>
    <xf numFmtId="0" fontId="7" fillId="6" borderId="12" xfId="4" applyFont="1" applyFill="1" applyBorder="1" applyAlignment="1" applyProtection="1">
      <alignment horizontal="centerContinuous" vertical="center"/>
    </xf>
    <xf numFmtId="0" fontId="26" fillId="6" borderId="14" xfId="4" applyFont="1" applyFill="1" applyBorder="1" applyAlignment="1" applyProtection="1">
      <alignment vertical="center" wrapText="1"/>
    </xf>
    <xf numFmtId="0" fontId="25" fillId="6" borderId="14" xfId="4" quotePrefix="1" applyFont="1" applyFill="1" applyBorder="1" applyAlignment="1" applyProtection="1">
      <alignment horizontal="center" vertical="center"/>
    </xf>
    <xf numFmtId="0" fontId="26" fillId="6" borderId="14" xfId="4" applyFont="1" applyFill="1" applyBorder="1" applyAlignment="1" applyProtection="1">
      <alignment vertical="center"/>
    </xf>
    <xf numFmtId="0" fontId="26" fillId="6" borderId="15" xfId="4" applyFont="1" applyFill="1" applyBorder="1" applyAlignment="1" applyProtection="1">
      <alignment vertical="center"/>
    </xf>
    <xf numFmtId="0" fontId="7" fillId="3" borderId="0" xfId="4" applyFont="1" applyFill="1" applyAlignment="1" applyProtection="1">
      <alignment vertical="center"/>
    </xf>
    <xf numFmtId="0" fontId="15" fillId="2" borderId="16" xfId="4" applyFont="1" applyFill="1" applyBorder="1" applyAlignment="1" applyProtection="1">
      <alignment horizontal="center" vertical="center" wrapText="1"/>
    </xf>
    <xf numFmtId="0" fontId="15" fillId="2" borderId="17" xfId="4" applyFont="1" applyFill="1" applyBorder="1" applyAlignment="1" applyProtection="1">
      <alignment horizontal="left" vertical="center" wrapText="1"/>
    </xf>
    <xf numFmtId="169" fontId="15" fillId="2" borderId="18" xfId="4" applyNumberFormat="1" applyFont="1" applyFill="1" applyBorder="1" applyAlignment="1" applyProtection="1">
      <alignment horizontal="center" vertical="center" wrapText="1"/>
    </xf>
    <xf numFmtId="0" fontId="15" fillId="2" borderId="17" xfId="4" applyFont="1" applyFill="1" applyBorder="1" applyAlignment="1" applyProtection="1">
      <alignment horizontal="center" vertical="center" wrapText="1"/>
    </xf>
    <xf numFmtId="0" fontId="15" fillId="0" borderId="0" xfId="4" applyFont="1" applyFill="1" applyAlignment="1" applyProtection="1">
      <alignment horizontal="center" vertical="center" wrapText="1"/>
    </xf>
    <xf numFmtId="0" fontId="7" fillId="0" borderId="19" xfId="4" applyFont="1" applyBorder="1" applyAlignment="1" applyProtection="1">
      <alignment horizontal="center" vertical="center"/>
    </xf>
    <xf numFmtId="0" fontId="7" fillId="0" borderId="20" xfId="4" applyFont="1" applyBorder="1" applyAlignment="1" applyProtection="1">
      <alignment horizontal="center" vertical="center"/>
    </xf>
    <xf numFmtId="170" fontId="7" fillId="0" borderId="21" xfId="4" applyNumberFormat="1" applyFont="1" applyFill="1" applyBorder="1" applyAlignment="1" applyProtection="1">
      <alignment horizontal="left" vertical="center" wrapText="1"/>
    </xf>
    <xf numFmtId="0" fontId="7" fillId="0" borderId="22" xfId="4" applyFont="1" applyBorder="1" applyAlignment="1" applyProtection="1">
      <alignment horizontal="center" vertical="center"/>
    </xf>
    <xf numFmtId="0" fontId="7" fillId="0" borderId="23" xfId="4" applyFont="1" applyBorder="1" applyAlignment="1" applyProtection="1">
      <alignment vertical="center" wrapText="1"/>
    </xf>
    <xf numFmtId="0" fontId="7" fillId="0" borderId="24" xfId="4" applyFont="1" applyFill="1" applyBorder="1" applyAlignment="1" applyProtection="1">
      <alignment vertical="center" wrapText="1"/>
    </xf>
    <xf numFmtId="168" fontId="7" fillId="7" borderId="19" xfId="2" applyNumberFormat="1" applyFont="1" applyFill="1" applyBorder="1" applyAlignment="1" applyProtection="1">
      <alignment vertical="center"/>
    </xf>
    <xf numFmtId="168" fontId="7" fillId="7" borderId="25" xfId="2" applyNumberFormat="1" applyFont="1" applyFill="1" applyBorder="1" applyAlignment="1" applyProtection="1">
      <alignment vertical="center"/>
    </xf>
    <xf numFmtId="168" fontId="7" fillId="7" borderId="24" xfId="2" applyNumberFormat="1" applyFont="1" applyFill="1" applyBorder="1" applyAlignment="1" applyProtection="1">
      <alignment vertical="center"/>
    </xf>
    <xf numFmtId="0" fontId="7" fillId="0" borderId="26" xfId="4" applyFont="1" applyBorder="1" applyAlignment="1" applyProtection="1">
      <alignment horizontal="center" vertical="center"/>
    </xf>
    <xf numFmtId="0" fontId="7" fillId="0" borderId="21" xfId="4" quotePrefix="1" applyFont="1" applyFill="1" applyBorder="1" applyAlignment="1" applyProtection="1">
      <alignment horizontal="left" vertical="center" wrapText="1"/>
    </xf>
    <xf numFmtId="168" fontId="7" fillId="7" borderId="21" xfId="2" applyNumberFormat="1" applyFont="1" applyFill="1" applyBorder="1" applyAlignment="1" applyProtection="1">
      <alignment vertical="center"/>
    </xf>
    <xf numFmtId="0" fontId="7" fillId="0" borderId="21" xfId="4" applyFont="1" applyFill="1" applyBorder="1" applyAlignment="1" applyProtection="1">
      <alignment vertical="center" wrapText="1"/>
    </xf>
    <xf numFmtId="168" fontId="7" fillId="7" borderId="20" xfId="2" applyNumberFormat="1" applyFont="1" applyFill="1" applyBorder="1" applyAlignment="1" applyProtection="1">
      <alignment vertical="center"/>
    </xf>
    <xf numFmtId="168" fontId="7" fillId="7" borderId="27" xfId="2" applyNumberFormat="1" applyFont="1" applyFill="1" applyBorder="1" applyAlignment="1" applyProtection="1">
      <alignment vertical="center"/>
    </xf>
    <xf numFmtId="0" fontId="7" fillId="0" borderId="23" xfId="4" applyFont="1" applyFill="1" applyBorder="1" applyAlignment="1" applyProtection="1">
      <alignment vertical="center" wrapText="1"/>
    </xf>
    <xf numFmtId="168" fontId="7" fillId="7" borderId="22" xfId="2" applyNumberFormat="1" applyFont="1" applyFill="1" applyBorder="1" applyAlignment="1" applyProtection="1">
      <alignment vertical="center"/>
    </xf>
    <xf numFmtId="168" fontId="7" fillId="7" borderId="28" xfId="2" applyNumberFormat="1" applyFont="1" applyFill="1" applyBorder="1" applyAlignment="1" applyProtection="1">
      <alignment vertical="center"/>
    </xf>
    <xf numFmtId="168" fontId="7" fillId="7" borderId="23" xfId="2" applyNumberFormat="1" applyFont="1" applyFill="1" applyBorder="1" applyAlignment="1" applyProtection="1">
      <alignment vertical="center"/>
    </xf>
    <xf numFmtId="168" fontId="7" fillId="3" borderId="0" xfId="4" applyNumberFormat="1" applyFont="1" applyFill="1" applyProtection="1"/>
    <xf numFmtId="166" fontId="7" fillId="3" borderId="0" xfId="1" applyNumberFormat="1" applyFont="1" applyFill="1" applyProtection="1"/>
    <xf numFmtId="0" fontId="15" fillId="3" borderId="0" xfId="0" applyFont="1" applyFill="1" applyBorder="1" applyAlignment="1" applyProtection="1">
      <alignment horizontal="left"/>
    </xf>
    <xf numFmtId="0" fontId="0" fillId="3" borderId="0" xfId="0" applyFill="1" applyProtection="1"/>
    <xf numFmtId="0" fontId="15" fillId="3" borderId="0" xfId="0" applyFont="1" applyFill="1" applyProtection="1"/>
    <xf numFmtId="0" fontId="15" fillId="2" borderId="7" xfId="0" applyFont="1" applyFill="1" applyBorder="1" applyProtection="1"/>
    <xf numFmtId="0" fontId="16" fillId="3" borderId="3" xfId="0" applyFont="1" applyFill="1" applyBorder="1" applyAlignment="1" applyProtection="1">
      <alignment horizontal="center"/>
    </xf>
    <xf numFmtId="0" fontId="0" fillId="3" borderId="0" xfId="0" applyFill="1" applyBorder="1" applyProtection="1"/>
    <xf numFmtId="0" fontId="4" fillId="3" borderId="0" xfId="0" applyFont="1" applyFill="1" applyBorder="1" applyAlignment="1" applyProtection="1">
      <protection locked="0"/>
    </xf>
    <xf numFmtId="0" fontId="15" fillId="3" borderId="0" xfId="0" applyFont="1" applyFill="1" applyAlignment="1">
      <alignment horizontal="left"/>
    </xf>
    <xf numFmtId="0" fontId="8" fillId="0" borderId="0" xfId="0" applyFont="1" applyFill="1" applyBorder="1" applyAlignment="1" applyProtection="1"/>
    <xf numFmtId="0" fontId="16" fillId="3" borderId="0" xfId="0" applyFont="1" applyFill="1" applyBorder="1" applyProtection="1"/>
    <xf numFmtId="0" fontId="16" fillId="3" borderId="0" xfId="0" applyFont="1" applyFill="1" applyBorder="1" applyAlignment="1" applyProtection="1">
      <alignment horizontal="left"/>
    </xf>
    <xf numFmtId="0" fontId="0" fillId="0" borderId="0" xfId="0" applyFill="1" applyProtection="1"/>
    <xf numFmtId="0" fontId="15" fillId="3" borderId="0" xfId="0" applyFont="1" applyFill="1" applyBorder="1" applyProtection="1"/>
    <xf numFmtId="0" fontId="15" fillId="0" borderId="0" xfId="0" applyFont="1" applyFill="1" applyProtection="1"/>
    <xf numFmtId="0" fontId="15" fillId="3" borderId="0" xfId="4" applyFont="1" applyFill="1" applyBorder="1" applyAlignment="1" applyProtection="1">
      <alignment horizontal="left" vertical="center"/>
    </xf>
    <xf numFmtId="168" fontId="18" fillId="0" borderId="20" xfId="2" applyNumberFormat="1" applyFont="1" applyBorder="1" applyAlignment="1" applyProtection="1">
      <alignment vertical="center"/>
      <protection locked="0"/>
    </xf>
    <xf numFmtId="168" fontId="18" fillId="7" borderId="27" xfId="2" applyNumberFormat="1" applyFont="1" applyFill="1" applyBorder="1" applyAlignment="1" applyProtection="1">
      <alignment vertical="center"/>
      <protection locked="0"/>
    </xf>
    <xf numFmtId="168" fontId="18" fillId="7" borderId="21" xfId="2" applyNumberFormat="1" applyFont="1" applyFill="1" applyBorder="1" applyAlignment="1" applyProtection="1">
      <alignment vertical="center"/>
      <protection locked="0"/>
    </xf>
    <xf numFmtId="168" fontId="18" fillId="7" borderId="20" xfId="2" applyNumberFormat="1" applyFont="1" applyFill="1" applyBorder="1" applyAlignment="1" applyProtection="1">
      <alignment vertical="center"/>
      <protection locked="0"/>
    </xf>
    <xf numFmtId="168" fontId="18" fillId="0" borderId="27" xfId="2" applyNumberFormat="1" applyFont="1" applyBorder="1" applyAlignment="1" applyProtection="1">
      <alignment vertical="center"/>
      <protection locked="0"/>
    </xf>
    <xf numFmtId="168" fontId="18" fillId="0" borderId="27" xfId="2" quotePrefix="1" applyNumberFormat="1" applyFont="1" applyBorder="1" applyAlignment="1" applyProtection="1">
      <alignment horizontal="left" vertical="center"/>
      <protection locked="0"/>
    </xf>
    <xf numFmtId="168" fontId="18" fillId="0" borderId="22" xfId="2" applyNumberFormat="1" applyFont="1" applyBorder="1" applyAlignment="1" applyProtection="1">
      <alignment vertical="center"/>
      <protection locked="0"/>
    </xf>
    <xf numFmtId="168" fontId="18" fillId="0" borderId="28" xfId="2" applyNumberFormat="1" applyFont="1" applyBorder="1" applyAlignment="1" applyProtection="1">
      <alignment vertical="center"/>
      <protection locked="0"/>
    </xf>
    <xf numFmtId="0" fontId="15" fillId="3" borderId="0" xfId="4" applyFont="1" applyFill="1" applyBorder="1" applyProtection="1"/>
    <xf numFmtId="0" fontId="0" fillId="0" borderId="0" xfId="0" applyProtection="1">
      <protection locked="0"/>
    </xf>
    <xf numFmtId="0" fontId="0" fillId="3" borderId="0" xfId="0" quotePrefix="1" applyFill="1" applyAlignment="1" applyProtection="1"/>
    <xf numFmtId="0" fontId="15" fillId="3" borderId="12" xfId="0" applyFont="1" applyFill="1" applyBorder="1" applyProtection="1"/>
    <xf numFmtId="0" fontId="0" fillId="3" borderId="14" xfId="0" applyFill="1" applyBorder="1" applyProtection="1"/>
    <xf numFmtId="0" fontId="0" fillId="3" borderId="15" xfId="0" applyFill="1" applyBorder="1" applyProtection="1"/>
    <xf numFmtId="0" fontId="0" fillId="3" borderId="29" xfId="0" applyFill="1" applyBorder="1" applyProtection="1"/>
    <xf numFmtId="0" fontId="0" fillId="3" borderId="3" xfId="0" applyFill="1" applyBorder="1" applyProtection="1"/>
    <xf numFmtId="0" fontId="15" fillId="3" borderId="30" xfId="0" applyFont="1" applyFill="1" applyBorder="1" applyAlignment="1" applyProtection="1">
      <alignment horizontal="center"/>
    </xf>
    <xf numFmtId="0" fontId="15" fillId="3" borderId="31" xfId="0" applyFont="1" applyFill="1" applyBorder="1" applyAlignment="1" applyProtection="1">
      <alignment horizontal="center"/>
    </xf>
    <xf numFmtId="0" fontId="0" fillId="3" borderId="8" xfId="0" applyFill="1" applyBorder="1" applyProtection="1"/>
    <xf numFmtId="0" fontId="0" fillId="3" borderId="9" xfId="0" applyFill="1" applyBorder="1" applyProtection="1"/>
    <xf numFmtId="42" fontId="0" fillId="3" borderId="0" xfId="0" applyNumberFormat="1" applyFill="1" applyProtection="1"/>
    <xf numFmtId="42" fontId="15" fillId="2" borderId="32" xfId="0" applyNumberFormat="1" applyFont="1" applyFill="1" applyBorder="1" applyAlignment="1" applyProtection="1">
      <alignment horizontal="center"/>
    </xf>
    <xf numFmtId="42" fontId="15" fillId="2" borderId="33" xfId="0" applyNumberFormat="1" applyFont="1" applyFill="1" applyBorder="1" applyAlignment="1" applyProtection="1">
      <alignment horizontal="center"/>
    </xf>
    <xf numFmtId="42" fontId="6" fillId="3" borderId="0" xfId="0" applyNumberFormat="1" applyFont="1" applyFill="1" applyBorder="1" applyProtection="1"/>
    <xf numFmtId="42" fontId="15" fillId="2" borderId="34" xfId="0" applyNumberFormat="1" applyFont="1" applyFill="1" applyBorder="1" applyAlignment="1" applyProtection="1">
      <alignment horizontal="center"/>
    </xf>
    <xf numFmtId="42" fontId="18" fillId="7" borderId="27" xfId="2" applyNumberFormat="1" applyFont="1" applyFill="1" applyBorder="1" applyAlignment="1" applyProtection="1">
      <alignment vertical="center"/>
      <protection locked="0"/>
    </xf>
    <xf numFmtId="171" fontId="0" fillId="3" borderId="0" xfId="0" applyNumberFormat="1" applyFill="1" applyProtection="1"/>
    <xf numFmtId="171" fontId="15" fillId="2" borderId="8" xfId="0" applyNumberFormat="1" applyFont="1" applyFill="1" applyBorder="1" applyProtection="1"/>
    <xf numFmtId="49" fontId="0" fillId="3" borderId="0" xfId="0" applyNumberFormat="1" applyFill="1" applyAlignment="1" applyProtection="1">
      <alignment horizontal="right" vertical="top"/>
    </xf>
    <xf numFmtId="14" fontId="0" fillId="3" borderId="0" xfId="0" applyNumberFormat="1" applyFill="1" applyAlignment="1" applyProtection="1">
      <alignment horizontal="left"/>
    </xf>
    <xf numFmtId="0" fontId="15" fillId="3" borderId="0" xfId="0" applyFont="1" applyFill="1" applyBorder="1" applyAlignment="1" applyProtection="1">
      <protection locked="0"/>
    </xf>
    <xf numFmtId="14" fontId="15" fillId="3" borderId="0" xfId="0" applyNumberFormat="1" applyFont="1" applyFill="1" applyAlignment="1" applyProtection="1"/>
    <xf numFmtId="0" fontId="15" fillId="0" borderId="0" xfId="0" applyFont="1" applyAlignment="1" applyProtection="1">
      <alignment horizontal="left"/>
    </xf>
    <xf numFmtId="0" fontId="0" fillId="0" borderId="0" xfId="0" applyProtection="1"/>
    <xf numFmtId="0" fontId="15" fillId="0" borderId="0" xfId="0" applyFont="1" applyProtection="1"/>
    <xf numFmtId="0" fontId="0" fillId="0" borderId="0" xfId="0" applyAlignment="1" applyProtection="1"/>
    <xf numFmtId="0" fontId="0" fillId="0" borderId="0" xfId="0" applyAlignment="1" applyProtection="1">
      <alignment horizontal="centerContinuous"/>
    </xf>
    <xf numFmtId="0" fontId="19" fillId="0" borderId="0" xfId="0" applyFont="1" applyFill="1" applyBorder="1" applyAlignment="1" applyProtection="1">
      <alignment horizontal="centerContinuous"/>
    </xf>
    <xf numFmtId="0" fontId="18" fillId="0" borderId="0" xfId="0" applyFont="1" applyFill="1" applyBorder="1" applyAlignment="1" applyProtection="1">
      <alignment horizontal="centerContinuous"/>
    </xf>
    <xf numFmtId="0" fontId="0" fillId="0" borderId="0" xfId="0" quotePrefix="1" applyAlignment="1" applyProtection="1">
      <alignment horizontal="centerContinuous"/>
    </xf>
    <xf numFmtId="0" fontId="31" fillId="0" borderId="0" xfId="0" applyFont="1" applyAlignment="1" applyProtection="1">
      <alignment horizontal="centerContinuous"/>
    </xf>
    <xf numFmtId="171" fontId="19" fillId="0" borderId="0" xfId="0" applyNumberFormat="1" applyFont="1" applyBorder="1" applyAlignment="1" applyProtection="1">
      <alignment horizontal="centerContinuous"/>
    </xf>
    <xf numFmtId="0" fontId="7" fillId="0" borderId="0" xfId="0" applyFont="1" applyBorder="1" applyProtection="1"/>
    <xf numFmtId="0" fontId="18" fillId="0" borderId="0" xfId="0" applyFont="1" applyBorder="1" applyProtection="1"/>
    <xf numFmtId="0" fontId="18" fillId="0" borderId="0" xfId="0" applyFont="1" applyProtection="1"/>
    <xf numFmtId="0" fontId="18" fillId="0" borderId="0" xfId="0" applyFont="1" applyFill="1" applyBorder="1" applyProtection="1"/>
    <xf numFmtId="0" fontId="0" fillId="0" borderId="0" xfId="0" applyBorder="1" applyProtection="1"/>
    <xf numFmtId="0" fontId="7" fillId="0" borderId="0" xfId="0" applyFont="1" applyProtection="1"/>
    <xf numFmtId="171" fontId="19" fillId="0" borderId="9" xfId="0" applyNumberFormat="1" applyFont="1" applyBorder="1" applyProtection="1">
      <protection locked="0"/>
    </xf>
    <xf numFmtId="42" fontId="15" fillId="2" borderId="35" xfId="0" applyNumberFormat="1" applyFont="1" applyFill="1" applyBorder="1" applyAlignment="1" applyProtection="1">
      <alignment horizontal="center"/>
    </xf>
    <xf numFmtId="42" fontId="15" fillId="2" borderId="36" xfId="0" applyNumberFormat="1" applyFont="1" applyFill="1" applyBorder="1" applyAlignment="1" applyProtection="1">
      <alignment horizontal="center"/>
    </xf>
    <xf numFmtId="42" fontId="15" fillId="2" borderId="37" xfId="0" applyNumberFormat="1" applyFont="1" applyFill="1" applyBorder="1" applyAlignment="1" applyProtection="1">
      <alignment horizontal="center"/>
    </xf>
    <xf numFmtId="0" fontId="7" fillId="3" borderId="5" xfId="4" quotePrefix="1" applyFont="1" applyFill="1" applyBorder="1" applyAlignment="1" applyProtection="1">
      <alignment horizontal="center"/>
    </xf>
    <xf numFmtId="0" fontId="5" fillId="3" borderId="0" xfId="0" applyFont="1" applyFill="1" applyProtection="1"/>
    <xf numFmtId="0" fontId="31" fillId="3" borderId="0" xfId="0" applyFont="1" applyFill="1" applyAlignment="1" applyProtection="1">
      <alignment horizontal="centerContinuous"/>
    </xf>
    <xf numFmtId="0" fontId="0" fillId="3" borderId="0" xfId="0" applyFill="1" applyAlignment="1" applyProtection="1">
      <alignment horizontal="centerContinuous"/>
    </xf>
    <xf numFmtId="0" fontId="5" fillId="3" borderId="3" xfId="0" applyFont="1" applyFill="1" applyBorder="1" applyProtection="1"/>
    <xf numFmtId="0" fontId="6" fillId="0" borderId="0" xfId="0" applyFont="1" applyFill="1" applyBorder="1" applyAlignment="1" applyProtection="1"/>
    <xf numFmtId="43" fontId="7" fillId="3" borderId="0" xfId="1" applyFont="1" applyFill="1"/>
    <xf numFmtId="43" fontId="25" fillId="5" borderId="5" xfId="1" applyFont="1" applyFill="1" applyBorder="1" applyAlignment="1">
      <alignment horizontal="centerContinuous" vertical="center" wrapText="1"/>
    </xf>
    <xf numFmtId="43" fontId="27" fillId="5" borderId="38" xfId="1" applyFont="1" applyFill="1" applyBorder="1" applyAlignment="1">
      <alignment horizontal="centerContinuous" vertical="center" wrapText="1"/>
    </xf>
    <xf numFmtId="43" fontId="28" fillId="4" borderId="14" xfId="1" applyFont="1" applyFill="1" applyBorder="1" applyAlignment="1">
      <alignment vertical="center" wrapText="1"/>
    </xf>
    <xf numFmtId="43" fontId="4" fillId="4" borderId="14" xfId="1" applyFont="1" applyFill="1" applyBorder="1" applyAlignment="1">
      <alignment horizontal="left" vertical="center"/>
    </xf>
    <xf numFmtId="43" fontId="28" fillId="4" borderId="14" xfId="1" applyFont="1" applyFill="1" applyBorder="1" applyAlignment="1">
      <alignment horizontal="left" vertical="center"/>
    </xf>
    <xf numFmtId="43" fontId="28" fillId="4" borderId="15" xfId="1" applyFont="1" applyFill="1" applyBorder="1" applyAlignment="1">
      <alignment horizontal="left" vertical="center"/>
    </xf>
    <xf numFmtId="43" fontId="4" fillId="2" borderId="12" xfId="1" applyFont="1" applyFill="1" applyBorder="1" applyAlignment="1">
      <alignment horizontal="centerContinuous" vertical="center" wrapText="1"/>
    </xf>
    <xf numFmtId="43" fontId="4" fillId="2" borderId="14" xfId="1" applyFont="1" applyFill="1" applyBorder="1" applyAlignment="1">
      <alignment horizontal="centerContinuous" vertical="center" wrapText="1"/>
    </xf>
    <xf numFmtId="43" fontId="4" fillId="2" borderId="15" xfId="1" applyFont="1" applyFill="1" applyBorder="1" applyAlignment="1">
      <alignment horizontal="centerContinuous" vertical="center" wrapText="1"/>
    </xf>
    <xf numFmtId="43" fontId="4" fillId="2" borderId="11" xfId="1" applyFont="1" applyFill="1" applyBorder="1" applyAlignment="1">
      <alignment horizontal="center" vertical="center" wrapText="1"/>
    </xf>
    <xf numFmtId="43" fontId="4" fillId="2" borderId="16" xfId="1" applyFont="1" applyFill="1" applyBorder="1" applyAlignment="1">
      <alignment horizontal="center" vertical="center" wrapText="1"/>
    </xf>
    <xf numFmtId="43" fontId="4" fillId="2" borderId="18" xfId="1" applyFont="1" applyFill="1" applyBorder="1" applyAlignment="1">
      <alignment horizontal="center" vertical="center" wrapText="1"/>
    </xf>
    <xf numFmtId="43" fontId="4" fillId="2" borderId="15" xfId="1" applyFont="1" applyFill="1" applyBorder="1" applyAlignment="1">
      <alignment horizontal="center" vertical="center" wrapText="1"/>
    </xf>
    <xf numFmtId="43" fontId="4" fillId="2" borderId="13" xfId="1" applyFont="1" applyFill="1" applyBorder="1" applyAlignment="1">
      <alignment horizontal="center" vertical="center" wrapText="1"/>
    </xf>
    <xf numFmtId="43" fontId="0" fillId="3" borderId="0" xfId="1" applyFont="1" applyFill="1"/>
    <xf numFmtId="0" fontId="5" fillId="0" borderId="21" xfId="4" applyFont="1" applyFill="1" applyBorder="1" applyAlignment="1" applyProtection="1">
      <alignment horizontal="left" vertical="center" wrapText="1"/>
    </xf>
    <xf numFmtId="43" fontId="15" fillId="5" borderId="10" xfId="1" applyFont="1" applyFill="1" applyBorder="1" applyAlignment="1">
      <alignment horizontal="right" wrapText="1"/>
    </xf>
    <xf numFmtId="0" fontId="8" fillId="2" borderId="39" xfId="0" applyFont="1" applyFill="1" applyBorder="1" applyAlignment="1" applyProtection="1"/>
    <xf numFmtId="0" fontId="8" fillId="3" borderId="3" xfId="0" applyFont="1" applyFill="1" applyBorder="1" applyAlignment="1" applyProtection="1">
      <alignment horizontal="center"/>
    </xf>
    <xf numFmtId="0" fontId="16" fillId="2" borderId="12" xfId="0" applyFont="1" applyFill="1" applyBorder="1" applyAlignment="1" applyProtection="1">
      <alignment horizontal="center"/>
    </xf>
    <xf numFmtId="0" fontId="16" fillId="2" borderId="40" xfId="0" applyFont="1" applyFill="1" applyBorder="1" applyAlignment="1" applyProtection="1"/>
    <xf numFmtId="42" fontId="11" fillId="3" borderId="0" xfId="0" applyNumberFormat="1" applyFont="1" applyFill="1" applyProtection="1"/>
    <xf numFmtId="37" fontId="8" fillId="2" borderId="1" xfId="0" applyNumberFormat="1" applyFont="1" applyFill="1" applyBorder="1" applyProtection="1"/>
    <xf numFmtId="0" fontId="8" fillId="2" borderId="2" xfId="0" applyNumberFormat="1" applyFont="1" applyFill="1" applyBorder="1" applyAlignment="1" applyProtection="1">
      <alignment horizontal="center"/>
    </xf>
    <xf numFmtId="0" fontId="8" fillId="2" borderId="14" xfId="0" applyFont="1" applyFill="1" applyBorder="1" applyAlignment="1" applyProtection="1"/>
    <xf numFmtId="37" fontId="8" fillId="2" borderId="30" xfId="0" applyNumberFormat="1" applyFont="1" applyFill="1" applyBorder="1" applyProtection="1"/>
    <xf numFmtId="0" fontId="32" fillId="0" borderId="9" xfId="0" applyFont="1" applyBorder="1" applyProtection="1">
      <protection locked="0"/>
    </xf>
    <xf numFmtId="0" fontId="5" fillId="0" borderId="21" xfId="4" quotePrefix="1" applyFont="1" applyFill="1" applyBorder="1" applyAlignment="1" applyProtection="1">
      <alignment horizontal="left" vertical="center" wrapText="1"/>
    </xf>
    <xf numFmtId="0" fontId="15" fillId="2" borderId="32" xfId="0" applyNumberFormat="1" applyFont="1" applyFill="1" applyBorder="1" applyAlignment="1" applyProtection="1">
      <alignment horizontal="center"/>
    </xf>
    <xf numFmtId="43" fontId="15" fillId="5" borderId="41" xfId="1" applyFont="1" applyFill="1" applyBorder="1" applyAlignment="1">
      <alignment horizontal="right" wrapText="1"/>
    </xf>
    <xf numFmtId="43" fontId="15" fillId="5" borderId="32" xfId="1" applyFont="1" applyFill="1" applyBorder="1" applyAlignment="1">
      <alignment horizontal="right" wrapText="1"/>
    </xf>
    <xf numFmtId="43" fontId="15" fillId="5" borderId="38" xfId="1" applyFont="1" applyFill="1" applyBorder="1" applyAlignment="1">
      <alignment horizontal="right" wrapText="1"/>
    </xf>
    <xf numFmtId="43" fontId="7" fillId="3" borderId="0" xfId="1" applyFont="1" applyFill="1" applyBorder="1"/>
    <xf numFmtId="42" fontId="15" fillId="2" borderId="33" xfId="0" quotePrefix="1" applyNumberFormat="1" applyFont="1" applyFill="1" applyBorder="1" applyAlignment="1" applyProtection="1">
      <alignment horizontal="center"/>
    </xf>
    <xf numFmtId="168" fontId="5" fillId="5" borderId="15" xfId="2" applyNumberFormat="1" applyFont="1" applyFill="1" applyBorder="1" applyAlignment="1" applyProtection="1">
      <alignment vertical="center"/>
    </xf>
    <xf numFmtId="0" fontId="5" fillId="3" borderId="0" xfId="4" applyFont="1" applyFill="1" applyAlignment="1" applyProtection="1">
      <alignment vertical="center"/>
    </xf>
    <xf numFmtId="14" fontId="15" fillId="3" borderId="0" xfId="0" applyNumberFormat="1" applyFont="1" applyFill="1" applyAlignment="1" applyProtection="1">
      <alignment horizontal="left"/>
    </xf>
    <xf numFmtId="0" fontId="31" fillId="0" borderId="0" xfId="0" applyFont="1" applyFill="1" applyAlignment="1">
      <alignment horizontal="center"/>
    </xf>
    <xf numFmtId="1" fontId="0" fillId="0" borderId="0" xfId="0" applyNumberFormat="1" applyFill="1"/>
    <xf numFmtId="0" fontId="0" fillId="0" borderId="0" xfId="0" applyAlignment="1">
      <alignment wrapText="1"/>
    </xf>
    <xf numFmtId="0" fontId="0" fillId="0" borderId="0" xfId="0" applyFill="1" applyAlignment="1">
      <alignment wrapText="1"/>
    </xf>
    <xf numFmtId="44" fontId="0" fillId="0" borderId="29" xfId="0" applyNumberFormat="1" applyFill="1" applyBorder="1" applyProtection="1"/>
    <xf numFmtId="43" fontId="15" fillId="5" borderId="5" xfId="1" applyFont="1" applyFill="1" applyBorder="1" applyAlignment="1">
      <alignment horizontal="right" wrapText="1"/>
    </xf>
    <xf numFmtId="44" fontId="0" fillId="0" borderId="0" xfId="0" applyNumberFormat="1" applyFill="1" applyBorder="1" applyProtection="1"/>
    <xf numFmtId="0" fontId="6" fillId="3" borderId="42" xfId="0" applyFont="1" applyFill="1" applyBorder="1" applyAlignment="1" applyProtection="1">
      <alignment horizontal="center"/>
    </xf>
    <xf numFmtId="0" fontId="6" fillId="3" borderId="31" xfId="0" applyFont="1" applyFill="1" applyBorder="1" applyAlignment="1" applyProtection="1"/>
    <xf numFmtId="0" fontId="8" fillId="2" borderId="6" xfId="0" applyFont="1" applyFill="1" applyBorder="1" applyAlignment="1" applyProtection="1">
      <alignment horizontal="center"/>
    </xf>
    <xf numFmtId="0" fontId="8" fillId="2" borderId="8" xfId="0" applyFont="1" applyFill="1" applyBorder="1" applyAlignment="1" applyProtection="1">
      <alignment horizontal="center"/>
    </xf>
    <xf numFmtId="0" fontId="8" fillId="2" borderId="9" xfId="0" applyFont="1" applyFill="1" applyBorder="1" applyAlignment="1" applyProtection="1"/>
    <xf numFmtId="0" fontId="6" fillId="3" borderId="6" xfId="0" applyFont="1" applyFill="1" applyBorder="1" applyAlignment="1" applyProtection="1">
      <alignment horizontal="center"/>
    </xf>
    <xf numFmtId="0" fontId="8" fillId="2" borderId="42" xfId="0" applyFont="1" applyFill="1" applyBorder="1" applyAlignment="1" applyProtection="1">
      <alignment horizontal="center"/>
    </xf>
    <xf numFmtId="0" fontId="6" fillId="3" borderId="43" xfId="0" applyFont="1" applyFill="1" applyBorder="1" applyAlignment="1" applyProtection="1">
      <alignment horizontal="center"/>
    </xf>
    <xf numFmtId="0" fontId="6" fillId="3" borderId="44" xfId="0" applyFont="1" applyFill="1" applyBorder="1" applyAlignment="1" applyProtection="1"/>
    <xf numFmtId="0" fontId="9" fillId="3" borderId="38" xfId="0" applyFont="1" applyFill="1" applyBorder="1" applyAlignment="1" applyProtection="1"/>
    <xf numFmtId="0" fontId="6" fillId="3" borderId="29" xfId="0" applyFont="1" applyFill="1" applyBorder="1" applyAlignment="1" applyProtection="1"/>
    <xf numFmtId="0" fontId="8" fillId="3" borderId="29" xfId="0" applyFont="1" applyFill="1" applyBorder="1" applyAlignment="1" applyProtection="1"/>
    <xf numFmtId="0" fontId="9" fillId="3" borderId="29" xfId="0" applyFont="1" applyFill="1" applyBorder="1" applyAlignment="1" applyProtection="1"/>
    <xf numFmtId="0" fontId="7" fillId="0" borderId="45" xfId="4" applyFont="1" applyBorder="1" applyAlignment="1" applyProtection="1">
      <alignment horizontal="center" vertical="center"/>
    </xf>
    <xf numFmtId="169" fontId="15" fillId="2" borderId="17" xfId="4" applyNumberFormat="1" applyFont="1" applyFill="1" applyBorder="1" applyAlignment="1" applyProtection="1">
      <alignment horizontal="center" vertical="center" wrapText="1"/>
    </xf>
    <xf numFmtId="0" fontId="5" fillId="0" borderId="46" xfId="4" applyFont="1" applyFill="1" applyBorder="1" applyAlignment="1" applyProtection="1">
      <alignment horizontal="left" vertical="center" wrapText="1"/>
    </xf>
    <xf numFmtId="168" fontId="18" fillId="7" borderId="26" xfId="2" applyNumberFormat="1" applyFont="1" applyFill="1" applyBorder="1" applyAlignment="1" applyProtection="1">
      <alignment vertical="center"/>
      <protection locked="0"/>
    </xf>
    <xf numFmtId="168" fontId="18" fillId="7" borderId="47" xfId="2" applyNumberFormat="1" applyFont="1" applyFill="1" applyBorder="1" applyAlignment="1" applyProtection="1">
      <alignment vertical="center"/>
      <protection locked="0"/>
    </xf>
    <xf numFmtId="168" fontId="18" fillId="7" borderId="46" xfId="2" applyNumberFormat="1" applyFont="1" applyFill="1" applyBorder="1" applyAlignment="1" applyProtection="1">
      <alignment vertical="center"/>
      <protection locked="0"/>
    </xf>
    <xf numFmtId="0" fontId="7" fillId="0" borderId="23" xfId="4" quotePrefix="1" applyFont="1" applyFill="1" applyBorder="1" applyAlignment="1" applyProtection="1">
      <alignment horizontal="left" vertical="center" wrapText="1"/>
    </xf>
    <xf numFmtId="168" fontId="18" fillId="2" borderId="18" xfId="2" applyNumberFormat="1" applyFont="1" applyFill="1" applyBorder="1" applyAlignment="1" applyProtection="1">
      <alignment vertical="center"/>
      <protection locked="0"/>
    </xf>
    <xf numFmtId="0" fontId="7" fillId="0" borderId="9" xfId="4" applyFont="1" applyFill="1" applyBorder="1" applyAlignment="1" applyProtection="1">
      <alignment vertical="center" wrapText="1"/>
    </xf>
    <xf numFmtId="0" fontId="7" fillId="0" borderId="44" xfId="4" applyFont="1" applyFill="1" applyBorder="1" applyAlignment="1" applyProtection="1">
      <alignment vertical="center" wrapText="1"/>
    </xf>
    <xf numFmtId="0" fontId="7" fillId="0" borderId="48" xfId="4" applyFont="1" applyBorder="1" applyAlignment="1" applyProtection="1">
      <alignment horizontal="center" vertical="center"/>
    </xf>
    <xf numFmtId="0" fontId="5" fillId="2" borderId="49" xfId="4" applyFont="1" applyFill="1" applyBorder="1" applyAlignment="1" applyProtection="1">
      <alignment horizontal="center" vertical="center"/>
    </xf>
    <xf numFmtId="168" fontId="7" fillId="5" borderId="50" xfId="2" applyNumberFormat="1" applyFont="1" applyFill="1" applyBorder="1" applyAlignment="1" applyProtection="1">
      <alignment vertical="center"/>
    </xf>
    <xf numFmtId="0" fontId="5" fillId="2" borderId="17" xfId="4" applyFont="1" applyFill="1" applyBorder="1" applyAlignment="1" applyProtection="1">
      <alignment vertical="center" wrapText="1"/>
    </xf>
    <xf numFmtId="167" fontId="0" fillId="2" borderId="51" xfId="0" applyNumberFormat="1" applyFill="1" applyBorder="1" applyAlignment="1">
      <alignment horizontal="center"/>
    </xf>
    <xf numFmtId="0" fontId="5" fillId="0" borderId="34" xfId="0" applyFont="1" applyFill="1" applyBorder="1" applyAlignment="1">
      <alignment vertical="center"/>
    </xf>
    <xf numFmtId="167" fontId="0" fillId="2" borderId="52" xfId="0" applyNumberFormat="1" applyFill="1" applyBorder="1" applyAlignment="1">
      <alignment horizontal="center"/>
    </xf>
    <xf numFmtId="167" fontId="0" fillId="2" borderId="53" xfId="0" applyNumberFormat="1" applyFill="1" applyBorder="1" applyAlignment="1">
      <alignment horizontal="center"/>
    </xf>
    <xf numFmtId="167" fontId="0" fillId="2" borderId="54" xfId="0" applyNumberFormat="1" applyFill="1" applyBorder="1" applyAlignment="1">
      <alignment horizontal="center"/>
    </xf>
    <xf numFmtId="167" fontId="0" fillId="2" borderId="55" xfId="0" applyNumberFormat="1" applyFill="1" applyBorder="1" applyAlignment="1">
      <alignment horizontal="center"/>
    </xf>
    <xf numFmtId="167" fontId="0" fillId="2" borderId="34" xfId="0" applyNumberFormat="1" applyFill="1" applyBorder="1" applyAlignment="1">
      <alignment horizontal="center"/>
    </xf>
    <xf numFmtId="168" fontId="7" fillId="5" borderId="28" xfId="2" applyNumberFormat="1" applyFont="1" applyFill="1" applyBorder="1" applyAlignment="1" applyProtection="1">
      <alignment vertical="center"/>
    </xf>
    <xf numFmtId="0" fontId="0" fillId="3" borderId="34" xfId="0" applyFill="1" applyBorder="1" applyProtection="1"/>
    <xf numFmtId="0" fontId="9" fillId="3" borderId="32" xfId="0" applyFont="1" applyFill="1" applyBorder="1" applyAlignment="1" applyProtection="1"/>
    <xf numFmtId="0" fontId="9" fillId="3" borderId="34" xfId="0" applyFont="1" applyFill="1" applyBorder="1" applyAlignment="1" applyProtection="1"/>
    <xf numFmtId="172" fontId="42" fillId="0" borderId="52" xfId="0" applyNumberFormat="1" applyFont="1" applyBorder="1" applyAlignment="1" applyProtection="1">
      <alignment horizontal="right" vertical="center" wrapText="1" readingOrder="1"/>
      <protection locked="0"/>
    </xf>
    <xf numFmtId="172" fontId="42" fillId="0" borderId="52" xfId="0" applyNumberFormat="1" applyFont="1" applyBorder="1" applyAlignment="1" applyProtection="1">
      <alignment vertical="center" wrapText="1" readingOrder="1"/>
      <protection locked="0"/>
    </xf>
    <xf numFmtId="172" fontId="42" fillId="0" borderId="27" xfId="0" applyNumberFormat="1" applyFont="1" applyBorder="1" applyAlignment="1" applyProtection="1">
      <alignment horizontal="right" vertical="center" wrapText="1" readingOrder="1"/>
      <protection locked="0"/>
    </xf>
    <xf numFmtId="172" fontId="42" fillId="0" borderId="56" xfId="0" applyNumberFormat="1" applyFont="1" applyBorder="1" applyAlignment="1" applyProtection="1">
      <alignment horizontal="right" vertical="center" wrapText="1" readingOrder="1"/>
      <protection locked="0"/>
    </xf>
    <xf numFmtId="172" fontId="42" fillId="0" borderId="56" xfId="0" applyNumberFormat="1" applyFont="1" applyBorder="1" applyAlignment="1" applyProtection="1">
      <alignment vertical="center" wrapText="1" readingOrder="1"/>
      <protection locked="0"/>
    </xf>
    <xf numFmtId="0" fontId="5" fillId="0" borderId="34" xfId="0" applyFont="1" applyFill="1" applyBorder="1" applyAlignment="1">
      <alignment vertical="center" wrapText="1"/>
    </xf>
    <xf numFmtId="0" fontId="5" fillId="0" borderId="47" xfId="0" applyFont="1" applyFill="1" applyBorder="1" applyAlignment="1">
      <alignment vertical="center"/>
    </xf>
    <xf numFmtId="0" fontId="15" fillId="2" borderId="38" xfId="0" applyFont="1" applyFill="1" applyBorder="1" applyProtection="1"/>
    <xf numFmtId="0" fontId="15" fillId="3" borderId="38" xfId="0" applyFont="1" applyFill="1" applyBorder="1" applyAlignment="1" applyProtection="1">
      <alignment horizontal="center"/>
    </xf>
    <xf numFmtId="172" fontId="42" fillId="0" borderId="28" xfId="0" applyNumberFormat="1" applyFont="1" applyBorder="1" applyAlignment="1" applyProtection="1">
      <alignment horizontal="right" vertical="center" wrapText="1" readingOrder="1"/>
      <protection locked="0"/>
    </xf>
    <xf numFmtId="172" fontId="42" fillId="0" borderId="28" xfId="0" applyNumberFormat="1" applyFont="1" applyBorder="1" applyAlignment="1" applyProtection="1">
      <alignment vertical="center" wrapText="1" readingOrder="1"/>
      <protection locked="0"/>
    </xf>
    <xf numFmtId="44" fontId="0" fillId="3" borderId="29" xfId="2" applyFont="1" applyFill="1" applyBorder="1" applyProtection="1"/>
    <xf numFmtId="44" fontId="0" fillId="0" borderId="29" xfId="2" applyFont="1" applyFill="1" applyBorder="1" applyProtection="1"/>
    <xf numFmtId="44" fontId="0" fillId="5" borderId="0" xfId="0" applyNumberFormat="1" applyFill="1" applyBorder="1" applyProtection="1"/>
    <xf numFmtId="44" fontId="0" fillId="5" borderId="29" xfId="0" applyNumberFormat="1" applyFill="1" applyBorder="1" applyProtection="1"/>
    <xf numFmtId="0" fontId="0" fillId="3" borderId="37" xfId="0" applyFill="1" applyBorder="1" applyProtection="1"/>
    <xf numFmtId="0" fontId="5" fillId="3" borderId="37" xfId="0" applyFont="1" applyFill="1" applyBorder="1" applyProtection="1"/>
    <xf numFmtId="0" fontId="5" fillId="3" borderId="35" xfId="0" applyFont="1" applyFill="1" applyBorder="1" applyProtection="1"/>
    <xf numFmtId="44" fontId="0" fillId="0" borderId="34" xfId="0" applyNumberFormat="1" applyFill="1" applyBorder="1" applyProtection="1"/>
    <xf numFmtId="44" fontId="0" fillId="5" borderId="34" xfId="0" applyNumberFormat="1" applyFill="1" applyBorder="1" applyProtection="1"/>
    <xf numFmtId="166" fontId="15" fillId="3" borderId="0" xfId="1" applyNumberFormat="1" applyFont="1" applyFill="1" applyBorder="1" applyAlignment="1" applyProtection="1">
      <alignment vertical="center" wrapText="1"/>
    </xf>
    <xf numFmtId="0" fontId="15" fillId="3" borderId="27" xfId="0" applyFont="1" applyFill="1" applyBorder="1" applyAlignment="1" applyProtection="1">
      <alignment horizontal="center" wrapText="1"/>
      <protection locked="0"/>
    </xf>
    <xf numFmtId="42" fontId="15" fillId="3" borderId="27" xfId="0" applyNumberFormat="1" applyFont="1" applyFill="1" applyBorder="1" applyAlignment="1" applyProtection="1">
      <alignment horizontal="center" wrapText="1"/>
      <protection locked="0"/>
    </xf>
    <xf numFmtId="44" fontId="15" fillId="3" borderId="27" xfId="2" applyFont="1" applyFill="1" applyBorder="1" applyAlignment="1" applyProtection="1">
      <alignment horizontal="center" wrapText="1"/>
      <protection locked="0"/>
    </xf>
    <xf numFmtId="44" fontId="15" fillId="3" borderId="21" xfId="2" applyFont="1" applyFill="1" applyBorder="1" applyAlignment="1" applyProtection="1">
      <alignment horizontal="center" wrapText="1"/>
      <protection locked="0"/>
    </xf>
    <xf numFmtId="0" fontId="6" fillId="3" borderId="37" xfId="0" applyFont="1" applyFill="1" applyBorder="1" applyAlignment="1" applyProtection="1"/>
    <xf numFmtId="0" fontId="6" fillId="0" borderId="37" xfId="0" applyFont="1" applyFill="1" applyBorder="1" applyAlignment="1" applyProtection="1"/>
    <xf numFmtId="0" fontId="0" fillId="3" borderId="35" xfId="0" applyFill="1" applyBorder="1" applyProtection="1"/>
    <xf numFmtId="0" fontId="0" fillId="3" borderId="36" xfId="0" applyFill="1" applyBorder="1" applyAlignment="1" applyProtection="1">
      <alignment horizontal="center"/>
    </xf>
    <xf numFmtId="44" fontId="0" fillId="3" borderId="57" xfId="0" applyNumberFormat="1" applyFill="1" applyBorder="1" applyProtection="1"/>
    <xf numFmtId="0" fontId="15" fillId="3" borderId="37" xfId="0" applyFont="1" applyFill="1" applyBorder="1" applyAlignment="1" applyProtection="1">
      <alignment horizontal="center"/>
    </xf>
    <xf numFmtId="0" fontId="15" fillId="3" borderId="26" xfId="0" applyFont="1" applyFill="1" applyBorder="1" applyAlignment="1" applyProtection="1">
      <alignment horizontal="center"/>
    </xf>
    <xf numFmtId="0" fontId="15" fillId="3" borderId="47" xfId="0" applyFont="1" applyFill="1" applyBorder="1" applyAlignment="1" applyProtection="1">
      <alignment horizontal="center"/>
    </xf>
    <xf numFmtId="0" fontId="5" fillId="3" borderId="0" xfId="0" applyFont="1" applyFill="1" applyAlignment="1" applyProtection="1">
      <alignment horizontal="left" vertical="top" wrapText="1"/>
    </xf>
    <xf numFmtId="0" fontId="0" fillId="0" borderId="0" xfId="0" applyAlignment="1">
      <alignment horizontal="left" vertical="top" wrapText="1"/>
    </xf>
    <xf numFmtId="0" fontId="0" fillId="0" borderId="5" xfId="0" applyBorder="1" applyProtection="1"/>
    <xf numFmtId="0" fontId="15" fillId="3" borderId="52" xfId="0" applyFont="1" applyFill="1" applyBorder="1" applyAlignment="1" applyProtection="1">
      <alignment horizontal="center"/>
    </xf>
    <xf numFmtId="0" fontId="15" fillId="3" borderId="58" xfId="0" applyFont="1" applyFill="1" applyBorder="1" applyAlignment="1" applyProtection="1">
      <alignment horizontal="center"/>
    </xf>
    <xf numFmtId="0" fontId="0" fillId="3" borderId="5" xfId="0" applyFill="1" applyBorder="1" applyProtection="1"/>
    <xf numFmtId="0" fontId="19" fillId="0" borderId="0" xfId="0" applyFont="1" applyProtection="1"/>
    <xf numFmtId="0" fontId="30" fillId="0" borderId="0" xfId="0" applyFont="1" applyProtection="1"/>
    <xf numFmtId="0" fontId="0" fillId="0" borderId="9" xfId="0" applyBorder="1" applyProtection="1">
      <protection locked="0"/>
    </xf>
    <xf numFmtId="14" fontId="15" fillId="3" borderId="7" xfId="0" applyNumberFormat="1" applyFont="1" applyFill="1" applyBorder="1" applyAlignment="1" applyProtection="1">
      <alignment horizontal="left"/>
    </xf>
    <xf numFmtId="0" fontId="0" fillId="3" borderId="38" xfId="0" applyFill="1" applyBorder="1" applyProtection="1"/>
    <xf numFmtId="0" fontId="15" fillId="3" borderId="9" xfId="0" applyFont="1" applyFill="1" applyBorder="1" applyAlignment="1" applyProtection="1">
      <alignment horizontal="left"/>
    </xf>
    <xf numFmtId="0" fontId="15" fillId="3" borderId="50" xfId="0" applyFont="1" applyFill="1" applyBorder="1" applyAlignment="1" applyProtection="1">
      <alignment horizontal="left"/>
    </xf>
    <xf numFmtId="0" fontId="5" fillId="3" borderId="26" xfId="0" applyFont="1" applyFill="1" applyBorder="1" applyProtection="1"/>
    <xf numFmtId="0" fontId="16" fillId="3" borderId="36" xfId="0" applyFont="1" applyFill="1" applyBorder="1" applyAlignment="1" applyProtection="1">
      <alignment horizontal="center"/>
    </xf>
    <xf numFmtId="42" fontId="12" fillId="3" borderId="59" xfId="0" applyNumberFormat="1" applyFont="1" applyFill="1" applyBorder="1" applyProtection="1">
      <protection locked="0"/>
    </xf>
    <xf numFmtId="0" fontId="6" fillId="3" borderId="37" xfId="0" applyFont="1" applyFill="1" applyBorder="1" applyAlignment="1" applyProtection="1">
      <alignment horizontal="center"/>
    </xf>
    <xf numFmtId="42" fontId="12" fillId="3" borderId="60" xfId="0" applyNumberFormat="1" applyFont="1" applyFill="1" applyBorder="1" applyProtection="1">
      <protection locked="0"/>
    </xf>
    <xf numFmtId="0" fontId="6" fillId="3" borderId="34" xfId="0" applyFont="1" applyFill="1" applyBorder="1" applyAlignment="1" applyProtection="1"/>
    <xf numFmtId="42" fontId="17" fillId="3" borderId="34" xfId="0" applyNumberFormat="1" applyFont="1" applyFill="1" applyBorder="1" applyProtection="1">
      <protection locked="0"/>
    </xf>
    <xf numFmtId="0" fontId="6" fillId="3" borderId="37" xfId="0" applyFont="1" applyFill="1" applyBorder="1" applyAlignment="1" applyProtection="1">
      <alignment horizontal="center" vertical="top"/>
    </xf>
    <xf numFmtId="43" fontId="0" fillId="0" borderId="0" xfId="1" applyFont="1" applyFill="1" applyBorder="1" applyProtection="1"/>
    <xf numFmtId="0" fontId="6" fillId="3" borderId="34" xfId="0" applyFont="1" applyFill="1" applyBorder="1" applyAlignment="1" applyProtection="1">
      <alignment vertical="center" wrapText="1"/>
    </xf>
    <xf numFmtId="42" fontId="13" fillId="2" borderId="27" xfId="0" applyNumberFormat="1" applyFont="1" applyFill="1" applyBorder="1" applyProtection="1"/>
    <xf numFmtId="42" fontId="13" fillId="2" borderId="21" xfId="0" applyNumberFormat="1" applyFont="1" applyFill="1" applyBorder="1" applyProtection="1"/>
    <xf numFmtId="42" fontId="12" fillId="3" borderId="54" xfId="0" applyNumberFormat="1" applyFont="1" applyFill="1" applyBorder="1" applyProtection="1"/>
    <xf numFmtId="42" fontId="12" fillId="3" borderId="61" xfId="0" applyNumberFormat="1" applyFont="1" applyFill="1" applyBorder="1" applyProtection="1"/>
    <xf numFmtId="0" fontId="8" fillId="2" borderId="20" xfId="0" applyFont="1" applyFill="1" applyBorder="1" applyAlignment="1" applyProtection="1">
      <alignment horizontal="center"/>
    </xf>
    <xf numFmtId="0" fontId="8" fillId="2" borderId="27" xfId="0" applyFont="1" applyFill="1" applyBorder="1" applyAlignment="1" applyProtection="1"/>
    <xf numFmtId="42" fontId="12" fillId="3" borderId="34" xfId="0" applyNumberFormat="1" applyFont="1" applyFill="1" applyBorder="1" applyProtection="1"/>
    <xf numFmtId="42" fontId="12" fillId="3" borderId="60" xfId="0" applyNumberFormat="1" applyFont="1" applyFill="1" applyBorder="1" applyProtection="1"/>
    <xf numFmtId="0" fontId="6" fillId="3" borderId="34" xfId="0" applyFont="1" applyFill="1" applyBorder="1" applyAlignment="1" applyProtection="1">
      <alignment horizontal="left" wrapText="1"/>
    </xf>
    <xf numFmtId="0" fontId="8" fillId="3" borderId="27" xfId="0" applyFont="1" applyFill="1" applyBorder="1" applyAlignment="1" applyProtection="1"/>
    <xf numFmtId="0" fontId="7" fillId="3" borderId="34" xfId="0" applyFont="1" applyFill="1" applyBorder="1" applyAlignment="1" applyProtection="1">
      <alignment horizontal="left"/>
    </xf>
    <xf numFmtId="0" fontId="6" fillId="3" borderId="34" xfId="0" applyFont="1" applyFill="1" applyBorder="1" applyProtection="1"/>
    <xf numFmtId="42" fontId="14" fillId="2" borderId="27" xfId="0" applyNumberFormat="1" applyFont="1" applyFill="1" applyBorder="1" applyProtection="1"/>
    <xf numFmtId="42" fontId="14" fillId="2" borderId="21" xfId="0" applyNumberFormat="1" applyFont="1" applyFill="1" applyBorder="1" applyProtection="1"/>
    <xf numFmtId="0" fontId="15" fillId="3" borderId="0" xfId="0" applyFont="1" applyFill="1" applyBorder="1" applyAlignment="1" applyProtection="1"/>
    <xf numFmtId="42" fontId="12" fillId="3" borderId="59" xfId="0" applyNumberFormat="1" applyFont="1" applyFill="1" applyBorder="1" applyProtection="1"/>
    <xf numFmtId="42" fontId="11" fillId="3" borderId="60" xfId="0" applyNumberFormat="1" applyFont="1" applyFill="1" applyBorder="1" applyProtection="1"/>
    <xf numFmtId="171" fontId="15" fillId="2" borderId="50" xfId="0" applyNumberFormat="1" applyFont="1" applyFill="1" applyBorder="1" applyProtection="1"/>
    <xf numFmtId="0" fontId="6" fillId="3" borderId="62" xfId="0" applyFont="1" applyFill="1" applyBorder="1" applyAlignment="1" applyProtection="1">
      <alignment horizontal="center"/>
    </xf>
    <xf numFmtId="0" fontId="8" fillId="3" borderId="63" xfId="0" applyFont="1" applyFill="1" applyBorder="1" applyAlignment="1" applyProtection="1"/>
    <xf numFmtId="0" fontId="5" fillId="3" borderId="0" xfId="0" applyFont="1" applyFill="1" applyBorder="1" applyProtection="1"/>
    <xf numFmtId="0" fontId="0" fillId="8" borderId="0" xfId="0" applyFill="1" applyBorder="1" applyProtection="1"/>
    <xf numFmtId="0" fontId="4" fillId="3" borderId="0" xfId="0" applyFont="1" applyFill="1" applyBorder="1" applyAlignment="1" applyProtection="1"/>
    <xf numFmtId="0" fontId="0" fillId="2" borderId="7" xfId="0" applyFill="1" applyBorder="1" applyProtection="1"/>
    <xf numFmtId="0" fontId="16" fillId="2" borderId="5" xfId="0" applyFont="1" applyFill="1" applyBorder="1" applyProtection="1"/>
    <xf numFmtId="0" fontId="15" fillId="2" borderId="3" xfId="0" applyFont="1" applyFill="1" applyBorder="1" applyProtection="1"/>
    <xf numFmtId="0" fontId="16" fillId="2" borderId="0" xfId="0" applyFont="1" applyFill="1" applyBorder="1" applyProtection="1"/>
    <xf numFmtId="0" fontId="15" fillId="2" borderId="8" xfId="0" applyFont="1" applyFill="1" applyBorder="1" applyProtection="1"/>
    <xf numFmtId="0" fontId="7" fillId="2" borderId="9" xfId="0" applyFont="1" applyFill="1" applyBorder="1" applyProtection="1"/>
    <xf numFmtId="0" fontId="0" fillId="8" borderId="0" xfId="0" applyFill="1" applyProtection="1"/>
    <xf numFmtId="0" fontId="16" fillId="2" borderId="39" xfId="0" applyFont="1" applyFill="1" applyBorder="1" applyAlignment="1" applyProtection="1"/>
    <xf numFmtId="0" fontId="6" fillId="3" borderId="30" xfId="0" applyFont="1" applyFill="1" applyBorder="1" applyAlignment="1" applyProtection="1"/>
    <xf numFmtId="42" fontId="8" fillId="2" borderId="32" xfId="0" applyNumberFormat="1" applyFont="1" applyFill="1" applyBorder="1" applyAlignment="1" applyProtection="1">
      <alignment horizontal="center"/>
    </xf>
    <xf numFmtId="42" fontId="16" fillId="2" borderId="59" xfId="0" quotePrefix="1" applyNumberFormat="1" applyFont="1" applyFill="1" applyBorder="1" applyAlignment="1" applyProtection="1">
      <alignment horizontal="center" wrapText="1"/>
    </xf>
    <xf numFmtId="42" fontId="8" fillId="2" borderId="34" xfId="0" applyNumberFormat="1" applyFont="1" applyFill="1" applyBorder="1" applyAlignment="1" applyProtection="1">
      <alignment horizontal="center"/>
    </xf>
    <xf numFmtId="42" fontId="16" fillId="2" borderId="60" xfId="0" quotePrefix="1" applyNumberFormat="1" applyFont="1" applyFill="1" applyBorder="1" applyAlignment="1" applyProtection="1">
      <alignment horizontal="center" wrapText="1"/>
    </xf>
    <xf numFmtId="42" fontId="16" fillId="2" borderId="60" xfId="0" applyNumberFormat="1" applyFont="1" applyFill="1" applyBorder="1" applyAlignment="1" applyProtection="1">
      <alignment horizontal="center" wrapText="1"/>
    </xf>
    <xf numFmtId="42" fontId="15" fillId="2" borderId="57" xfId="0" applyNumberFormat="1" applyFont="1" applyFill="1" applyBorder="1" applyAlignment="1" applyProtection="1">
      <alignment horizontal="center"/>
    </xf>
    <xf numFmtId="42" fontId="0" fillId="3" borderId="32" xfId="0" applyNumberFormat="1" applyFill="1" applyBorder="1"/>
    <xf numFmtId="42" fontId="15" fillId="2" borderId="59" xfId="0" applyNumberFormat="1" applyFont="1" applyFill="1" applyBorder="1" applyProtection="1"/>
    <xf numFmtId="0" fontId="33" fillId="3" borderId="47" xfId="1" applyNumberFormat="1" applyFont="1" applyFill="1" applyBorder="1" applyProtection="1">
      <protection locked="0"/>
    </xf>
    <xf numFmtId="42" fontId="11" fillId="3" borderId="34" xfId="0" applyNumberFormat="1" applyFont="1" applyFill="1" applyBorder="1" applyProtection="1">
      <protection locked="0"/>
    </xf>
    <xf numFmtId="43" fontId="14" fillId="2" borderId="60" xfId="1" applyFont="1" applyFill="1" applyBorder="1" applyProtection="1"/>
    <xf numFmtId="42" fontId="33" fillId="3" borderId="34" xfId="0" applyNumberFormat="1" applyFont="1" applyFill="1" applyBorder="1" applyProtection="1">
      <protection locked="0"/>
    </xf>
    <xf numFmtId="44" fontId="14" fillId="2" borderId="60" xfId="1" applyNumberFormat="1" applyFont="1" applyFill="1" applyBorder="1" applyProtection="1"/>
    <xf numFmtId="42" fontId="33" fillId="3" borderId="47" xfId="0" applyNumberFormat="1" applyFont="1" applyFill="1" applyBorder="1" applyProtection="1">
      <protection locked="0"/>
    </xf>
    <xf numFmtId="42" fontId="5" fillId="3" borderId="34" xfId="0" applyNumberFormat="1" applyFont="1" applyFill="1" applyBorder="1"/>
    <xf numFmtId="42" fontId="15" fillId="2" borderId="60" xfId="0" applyNumberFormat="1" applyFont="1" applyFill="1" applyBorder="1" applyProtection="1"/>
    <xf numFmtId="42" fontId="14" fillId="2" borderId="61" xfId="0" applyNumberFormat="1" applyFont="1" applyFill="1" applyBorder="1" applyProtection="1"/>
    <xf numFmtId="42" fontId="14" fillId="0" borderId="34" xfId="0" applyNumberFormat="1" applyFont="1" applyFill="1" applyBorder="1" applyProtection="1"/>
    <xf numFmtId="42" fontId="14" fillId="2" borderId="60" xfId="0" applyNumberFormat="1" applyFont="1" applyFill="1" applyBorder="1" applyProtection="1"/>
    <xf numFmtId="42" fontId="14" fillId="2" borderId="28" xfId="0" applyNumberFormat="1" applyFont="1" applyFill="1" applyBorder="1" applyProtection="1"/>
    <xf numFmtId="42" fontId="14" fillId="2" borderId="23" xfId="0" applyNumberFormat="1" applyFont="1" applyFill="1" applyBorder="1" applyProtection="1"/>
    <xf numFmtId="42" fontId="11" fillId="3" borderId="34" xfId="0" applyNumberFormat="1" applyFont="1" applyFill="1" applyBorder="1"/>
    <xf numFmtId="42" fontId="11" fillId="2" borderId="59" xfId="0" applyNumberFormat="1" applyFont="1" applyFill="1" applyBorder="1"/>
    <xf numFmtId="0" fontId="8" fillId="3" borderId="51" xfId="0" applyFont="1" applyFill="1" applyBorder="1" applyAlignment="1" applyProtection="1"/>
    <xf numFmtId="0" fontId="0" fillId="2" borderId="3" xfId="0" applyFill="1" applyBorder="1" applyProtection="1"/>
    <xf numFmtId="42" fontId="0" fillId="3" borderId="32" xfId="0" applyNumberFormat="1" applyFill="1" applyBorder="1" applyProtection="1"/>
    <xf numFmtId="42" fontId="11" fillId="3" borderId="34" xfId="0" applyNumberFormat="1" applyFont="1" applyFill="1" applyBorder="1" applyProtection="1"/>
    <xf numFmtId="42" fontId="33" fillId="3" borderId="34" xfId="0" applyNumberFormat="1" applyFont="1" applyFill="1" applyBorder="1" applyProtection="1"/>
    <xf numFmtId="42" fontId="5" fillId="3" borderId="34" xfId="0" applyNumberFormat="1" applyFont="1" applyFill="1" applyBorder="1" applyProtection="1"/>
    <xf numFmtId="44" fontId="11" fillId="3" borderId="34" xfId="0" applyNumberFormat="1" applyFont="1" applyFill="1" applyBorder="1" applyProtection="1"/>
    <xf numFmtId="42" fontId="11" fillId="2" borderId="59" xfId="0" applyNumberFormat="1" applyFont="1" applyFill="1" applyBorder="1" applyProtection="1"/>
    <xf numFmtId="0" fontId="11" fillId="3" borderId="0" xfId="0" applyFont="1" applyFill="1" applyProtection="1"/>
    <xf numFmtId="42" fontId="8" fillId="2" borderId="36" xfId="0" applyNumberFormat="1" applyFont="1" applyFill="1" applyBorder="1" applyAlignment="1" applyProtection="1">
      <alignment horizontal="center"/>
    </xf>
    <xf numFmtId="42" fontId="0" fillId="3" borderId="36" xfId="0" applyNumberFormat="1" applyFill="1" applyBorder="1"/>
    <xf numFmtId="42" fontId="38" fillId="2" borderId="59" xfId="0" applyNumberFormat="1" applyFont="1" applyFill="1" applyBorder="1"/>
    <xf numFmtId="42" fontId="11" fillId="3" borderId="37" xfId="0" applyNumberFormat="1" applyFont="1" applyFill="1" applyBorder="1" applyProtection="1">
      <protection locked="0"/>
    </xf>
    <xf numFmtId="42" fontId="39" fillId="2" borderId="60" xfId="0" applyNumberFormat="1" applyFont="1" applyFill="1" applyBorder="1" applyProtection="1">
      <protection locked="0"/>
    </xf>
    <xf numFmtId="42" fontId="33" fillId="3" borderId="37" xfId="0" applyNumberFormat="1" applyFont="1" applyFill="1" applyBorder="1" applyProtection="1">
      <protection locked="0"/>
    </xf>
    <xf numFmtId="42" fontId="14" fillId="2" borderId="22" xfId="0" applyNumberFormat="1" applyFont="1" applyFill="1" applyBorder="1" applyProtection="1"/>
    <xf numFmtId="42" fontId="11" fillId="3" borderId="37" xfId="0" applyNumberFormat="1" applyFont="1" applyFill="1" applyBorder="1"/>
    <xf numFmtId="168" fontId="18" fillId="5" borderId="27" xfId="2" applyNumberFormat="1" applyFont="1" applyFill="1" applyBorder="1" applyAlignment="1" applyProtection="1">
      <alignment vertical="center"/>
    </xf>
    <xf numFmtId="168" fontId="18" fillId="5" borderId="21" xfId="2" applyNumberFormat="1" applyFont="1" applyFill="1" applyBorder="1" applyAlignment="1" applyProtection="1">
      <alignment vertical="center"/>
    </xf>
    <xf numFmtId="0" fontId="5" fillId="0" borderId="16" xfId="4" applyFont="1" applyBorder="1" applyAlignment="1" applyProtection="1">
      <alignment horizontal="center" vertical="center"/>
    </xf>
    <xf numFmtId="0" fontId="5" fillId="0" borderId="17" xfId="4" applyFont="1" applyFill="1" applyBorder="1" applyAlignment="1" applyProtection="1">
      <alignment vertical="center" wrapText="1"/>
    </xf>
    <xf numFmtId="168" fontId="5" fillId="7" borderId="16" xfId="2" applyNumberFormat="1" applyFont="1" applyFill="1" applyBorder="1" applyAlignment="1" applyProtection="1">
      <alignment vertical="center"/>
    </xf>
    <xf numFmtId="168" fontId="5" fillId="7" borderId="18" xfId="2" applyNumberFormat="1" applyFont="1" applyFill="1" applyBorder="1" applyAlignment="1" applyProtection="1">
      <alignment vertical="center"/>
    </xf>
    <xf numFmtId="168" fontId="5" fillId="7" borderId="17" xfId="2" applyNumberFormat="1" applyFont="1" applyFill="1" applyBorder="1" applyAlignment="1" applyProtection="1">
      <alignment vertical="center"/>
    </xf>
    <xf numFmtId="169" fontId="15" fillId="2" borderId="16" xfId="4" applyNumberFormat="1" applyFont="1" applyFill="1" applyBorder="1" applyAlignment="1" applyProtection="1">
      <alignment horizontal="center" vertical="center" wrapText="1"/>
    </xf>
    <xf numFmtId="168" fontId="18" fillId="0" borderId="27" xfId="2" applyNumberFormat="1" applyFont="1" applyFill="1" applyBorder="1" applyAlignment="1" applyProtection="1">
      <alignment vertical="center"/>
      <protection locked="0"/>
    </xf>
    <xf numFmtId="0" fontId="15" fillId="2" borderId="15" xfId="4" applyFont="1" applyFill="1" applyBorder="1" applyAlignment="1" applyProtection="1">
      <alignment horizontal="center" vertical="center" wrapText="1"/>
    </xf>
    <xf numFmtId="168" fontId="7" fillId="0" borderId="44" xfId="2" applyNumberFormat="1" applyFont="1" applyFill="1" applyBorder="1" applyAlignment="1" applyProtection="1">
      <alignment vertical="center"/>
    </xf>
    <xf numFmtId="168" fontId="7" fillId="0" borderId="31" xfId="2" applyNumberFormat="1" applyFont="1" applyFill="1" applyBorder="1" applyAlignment="1" applyProtection="1">
      <alignment vertical="center"/>
    </xf>
    <xf numFmtId="168" fontId="7" fillId="0" borderId="50" xfId="2" applyNumberFormat="1" applyFont="1" applyFill="1" applyBorder="1" applyAlignment="1" applyProtection="1">
      <alignment vertical="center"/>
    </xf>
    <xf numFmtId="168" fontId="7" fillId="7" borderId="44" xfId="2" applyNumberFormat="1" applyFont="1" applyFill="1" applyBorder="1" applyAlignment="1" applyProtection="1">
      <alignment vertical="center"/>
    </xf>
    <xf numFmtId="168" fontId="7" fillId="7" borderId="64" xfId="2" applyNumberFormat="1" applyFont="1" applyFill="1" applyBorder="1" applyAlignment="1" applyProtection="1">
      <alignment vertical="center"/>
    </xf>
    <xf numFmtId="168" fontId="7" fillId="7" borderId="40" xfId="2" applyNumberFormat="1" applyFont="1" applyFill="1" applyBorder="1" applyAlignment="1" applyProtection="1">
      <alignment vertical="center"/>
    </xf>
    <xf numFmtId="168" fontId="7" fillId="5" borderId="64" xfId="2" applyNumberFormat="1" applyFont="1" applyFill="1" applyBorder="1" applyAlignment="1" applyProtection="1">
      <alignment vertical="center"/>
    </xf>
    <xf numFmtId="168" fontId="7" fillId="5" borderId="23" xfId="2" applyNumberFormat="1" applyFont="1" applyFill="1" applyBorder="1" applyAlignment="1" applyProtection="1">
      <alignment vertical="center"/>
    </xf>
    <xf numFmtId="168" fontId="18" fillId="2" borderId="35" xfId="2" applyNumberFormat="1" applyFont="1" applyFill="1" applyBorder="1" applyAlignment="1" applyProtection="1">
      <alignment vertical="center"/>
      <protection locked="0"/>
    </xf>
    <xf numFmtId="168" fontId="18" fillId="2" borderId="33" xfId="2" applyNumberFormat="1" applyFont="1" applyFill="1" applyBorder="1" applyAlignment="1" applyProtection="1">
      <alignment vertical="center"/>
      <protection locked="0"/>
    </xf>
    <xf numFmtId="168" fontId="18" fillId="5" borderId="17" xfId="2" applyNumberFormat="1" applyFont="1" applyFill="1" applyBorder="1" applyAlignment="1" applyProtection="1">
      <alignment vertical="center"/>
    </xf>
    <xf numFmtId="166" fontId="34" fillId="0" borderId="27" xfId="1" applyNumberFormat="1" applyFont="1" applyFill="1" applyBorder="1" applyAlignment="1" applyProtection="1">
      <protection locked="0"/>
    </xf>
    <xf numFmtId="44" fontId="0" fillId="0" borderId="27" xfId="2" applyFont="1" applyFill="1" applyBorder="1" applyAlignment="1"/>
    <xf numFmtId="39" fontId="0" fillId="0" borderId="27" xfId="1" applyNumberFormat="1" applyFont="1" applyFill="1" applyBorder="1" applyAlignment="1"/>
    <xf numFmtId="44" fontId="34" fillId="0" borderId="20" xfId="2" applyFont="1" applyFill="1" applyBorder="1" applyProtection="1">
      <protection locked="0"/>
    </xf>
    <xf numFmtId="44" fontId="0" fillId="0" borderId="21" xfId="2" applyFont="1" applyFill="1" applyBorder="1" applyAlignment="1"/>
    <xf numFmtId="44" fontId="34" fillId="0" borderId="22" xfId="2" applyFont="1" applyFill="1" applyBorder="1" applyProtection="1">
      <protection locked="0"/>
    </xf>
    <xf numFmtId="166" fontId="34" fillId="0" borderId="28" xfId="1" applyNumberFormat="1" applyFont="1" applyFill="1" applyBorder="1" applyAlignment="1" applyProtection="1">
      <protection locked="0"/>
    </xf>
    <xf numFmtId="44" fontId="0" fillId="0" borderId="28" xfId="2" applyFont="1" applyFill="1" applyBorder="1" applyAlignment="1"/>
    <xf numFmtId="39" fontId="0" fillId="0" borderId="28" xfId="1" applyNumberFormat="1" applyFont="1" applyFill="1" applyBorder="1" applyAlignment="1"/>
    <xf numFmtId="44" fontId="0" fillId="0" borderId="23" xfId="2" applyFont="1" applyFill="1" applyBorder="1" applyAlignment="1"/>
    <xf numFmtId="44" fontId="34" fillId="0" borderId="26" xfId="2" applyFont="1" applyFill="1" applyBorder="1" applyProtection="1">
      <protection locked="0"/>
    </xf>
    <xf numFmtId="166" fontId="34" fillId="0" borderId="47" xfId="1" applyNumberFormat="1" applyFont="1" applyFill="1" applyBorder="1" applyAlignment="1" applyProtection="1">
      <protection locked="0"/>
    </xf>
    <xf numFmtId="44" fontId="0" fillId="0" borderId="47" xfId="2" applyFont="1" applyFill="1" applyBorder="1" applyAlignment="1"/>
    <xf numFmtId="39" fontId="0" fillId="0" borderId="47" xfId="1" applyNumberFormat="1" applyFont="1" applyFill="1" applyBorder="1" applyAlignment="1"/>
    <xf numFmtId="44" fontId="0" fillId="0" borderId="46" xfId="2" applyFont="1" applyFill="1" applyBorder="1" applyAlignment="1"/>
    <xf numFmtId="0" fontId="0" fillId="0" borderId="16"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7" xfId="0" applyFill="1" applyBorder="1" applyAlignment="1">
      <alignment horizontal="center" vertical="center" wrapText="1"/>
    </xf>
    <xf numFmtId="0" fontId="15" fillId="0" borderId="0" xfId="4" applyFont="1" applyFill="1" applyBorder="1" applyAlignment="1" applyProtection="1">
      <alignment horizontal="left" vertical="center"/>
    </xf>
    <xf numFmtId="0" fontId="15" fillId="0" borderId="0" xfId="4" applyFont="1" applyFill="1" applyBorder="1" applyProtection="1"/>
    <xf numFmtId="14" fontId="15" fillId="0" borderId="0" xfId="0" applyNumberFormat="1" applyFont="1" applyFill="1" applyAlignment="1" applyProtection="1">
      <alignment horizontal="left"/>
    </xf>
    <xf numFmtId="0" fontId="0" fillId="3" borderId="8" xfId="0" applyFill="1" applyBorder="1" applyAlignment="1">
      <alignment horizontal="center"/>
    </xf>
    <xf numFmtId="0" fontId="15" fillId="3" borderId="0" xfId="0" applyFont="1" applyFill="1" applyAlignment="1" applyProtection="1">
      <alignment horizontal="left"/>
    </xf>
    <xf numFmtId="0" fontId="29" fillId="3" borderId="0" xfId="0" applyFont="1" applyFill="1" applyProtection="1"/>
    <xf numFmtId="0" fontId="25" fillId="5" borderId="12" xfId="0" applyFont="1" applyFill="1" applyBorder="1" applyAlignment="1" applyProtection="1">
      <alignment horizontal="centerContinuous" vertical="center" wrapText="1"/>
    </xf>
    <xf numFmtId="43" fontId="25" fillId="5" borderId="14" xfId="1" applyFont="1" applyFill="1" applyBorder="1" applyAlignment="1" applyProtection="1">
      <alignment horizontal="centerContinuous" vertical="center" wrapText="1"/>
    </xf>
    <xf numFmtId="43" fontId="27" fillId="5" borderId="15" xfId="1" applyFont="1" applyFill="1" applyBorder="1" applyAlignment="1" applyProtection="1">
      <alignment horizontal="centerContinuous" vertical="center" wrapText="1"/>
    </xf>
    <xf numFmtId="0" fontId="15" fillId="3" borderId="19" xfId="0" applyFont="1" applyFill="1" applyBorder="1" applyAlignment="1" applyProtection="1">
      <alignment horizontal="center"/>
    </xf>
    <xf numFmtId="0" fontId="15" fillId="9" borderId="25" xfId="0" applyFont="1" applyFill="1" applyBorder="1" applyAlignment="1" applyProtection="1">
      <alignment vertical="top" wrapText="1"/>
    </xf>
    <xf numFmtId="0" fontId="0" fillId="3" borderId="22" xfId="0" applyFill="1" applyBorder="1" applyAlignment="1" applyProtection="1">
      <alignment horizontal="center"/>
    </xf>
    <xf numFmtId="0" fontId="8" fillId="0" borderId="28" xfId="0" applyFont="1" applyFill="1" applyBorder="1" applyAlignment="1" applyProtection="1">
      <alignment vertical="center" wrapText="1" readingOrder="1"/>
    </xf>
    <xf numFmtId="0" fontId="0" fillId="3" borderId="26" xfId="0" applyFill="1" applyBorder="1" applyAlignment="1" applyProtection="1">
      <alignment horizontal="center"/>
    </xf>
    <xf numFmtId="0" fontId="6" fillId="0" borderId="47" xfId="0" applyFont="1" applyBorder="1" applyAlignment="1" applyProtection="1">
      <alignment vertical="center" wrapText="1" readingOrder="1"/>
    </xf>
    <xf numFmtId="0" fontId="0" fillId="0" borderId="20" xfId="0" applyBorder="1" applyAlignment="1" applyProtection="1">
      <alignment horizontal="center"/>
    </xf>
    <xf numFmtId="0" fontId="6" fillId="0" borderId="27" xfId="0" applyFont="1" applyBorder="1" applyAlignment="1" applyProtection="1">
      <alignment vertical="center" wrapText="1" readingOrder="1"/>
    </xf>
    <xf numFmtId="0" fontId="7" fillId="0" borderId="27" xfId="0" applyFont="1" applyBorder="1" applyAlignment="1" applyProtection="1">
      <alignment vertical="top" wrapText="1"/>
    </xf>
    <xf numFmtId="0" fontId="10" fillId="0" borderId="27" xfId="0" applyFont="1" applyBorder="1" applyAlignment="1" applyProtection="1">
      <alignment vertical="center" wrapText="1" readingOrder="1"/>
    </xf>
    <xf numFmtId="0" fontId="0" fillId="0" borderId="16" xfId="0" applyBorder="1" applyAlignment="1" applyProtection="1">
      <alignment horizontal="center"/>
    </xf>
    <xf numFmtId="0" fontId="15" fillId="0" borderId="18" xfId="0" applyFont="1" applyBorder="1" applyAlignment="1" applyProtection="1">
      <alignment vertical="top" wrapText="1"/>
    </xf>
    <xf numFmtId="0" fontId="29" fillId="3" borderId="29" xfId="0" applyFont="1" applyFill="1" applyBorder="1" applyProtection="1"/>
    <xf numFmtId="0" fontId="15" fillId="3" borderId="7" xfId="0" applyFont="1" applyFill="1" applyBorder="1" applyAlignment="1" applyProtection="1">
      <alignment horizontal="center"/>
    </xf>
    <xf numFmtId="0" fontId="15" fillId="9" borderId="65" xfId="0" applyFont="1" applyFill="1" applyBorder="1" applyAlignment="1" applyProtection="1">
      <alignment vertical="top" wrapText="1"/>
    </xf>
    <xf numFmtId="0" fontId="0" fillId="3" borderId="20" xfId="0" applyFill="1" applyBorder="1" applyAlignment="1" applyProtection="1">
      <alignment horizontal="center"/>
    </xf>
    <xf numFmtId="0" fontId="5" fillId="0" borderId="52" xfId="0" applyFont="1" applyBorder="1" applyAlignment="1" applyProtection="1">
      <alignment vertical="top" wrapText="1" readingOrder="1"/>
    </xf>
    <xf numFmtId="0" fontId="0" fillId="0" borderId="37" xfId="0" applyBorder="1" applyAlignment="1" applyProtection="1">
      <alignment horizontal="center"/>
    </xf>
    <xf numFmtId="0" fontId="5" fillId="0" borderId="27" xfId="0" applyFont="1" applyBorder="1" applyAlignment="1" applyProtection="1">
      <alignment vertical="top" wrapText="1"/>
    </xf>
    <xf numFmtId="0" fontId="0" fillId="0" borderId="66" xfId="0" applyBorder="1" applyAlignment="1" applyProtection="1">
      <alignment horizontal="center"/>
    </xf>
    <xf numFmtId="0" fontId="0" fillId="0" borderId="22" xfId="0" applyBorder="1" applyAlignment="1" applyProtection="1">
      <alignment horizontal="center"/>
    </xf>
    <xf numFmtId="0" fontId="7" fillId="0" borderId="48" xfId="0" applyFont="1" applyBorder="1" applyAlignment="1" applyProtection="1">
      <alignment vertical="top" wrapText="1"/>
    </xf>
    <xf numFmtId="0" fontId="0" fillId="0" borderId="66" xfId="0" applyBorder="1" applyAlignment="1">
      <alignment horizontal="center" vertical="center"/>
    </xf>
    <xf numFmtId="167" fontId="0" fillId="2" borderId="63" xfId="0" applyNumberFormat="1" applyFill="1" applyBorder="1" applyAlignment="1">
      <alignment horizontal="center"/>
    </xf>
    <xf numFmtId="0" fontId="0" fillId="0" borderId="37" xfId="0" quotePrefix="1" applyBorder="1" applyAlignment="1">
      <alignment horizontal="center" vertical="center"/>
    </xf>
    <xf numFmtId="167" fontId="0" fillId="2" borderId="29" xfId="0" applyNumberFormat="1" applyFill="1" applyBorder="1" applyAlignment="1">
      <alignment horizontal="center"/>
    </xf>
    <xf numFmtId="0" fontId="0" fillId="0" borderId="37" xfId="0" applyBorder="1" applyAlignment="1">
      <alignment horizontal="center" vertical="center"/>
    </xf>
    <xf numFmtId="0" fontId="0" fillId="0" borderId="66" xfId="0" applyFill="1" applyBorder="1" applyAlignment="1">
      <alignment horizontal="center" vertical="center"/>
    </xf>
    <xf numFmtId="0" fontId="0" fillId="0" borderId="3" xfId="0" applyFill="1" applyBorder="1" applyAlignment="1">
      <alignment horizontal="center" vertical="center"/>
    </xf>
    <xf numFmtId="0" fontId="30" fillId="0" borderId="6" xfId="0" applyFont="1" applyFill="1" applyBorder="1" applyAlignment="1">
      <alignment horizontal="center" vertical="center"/>
    </xf>
    <xf numFmtId="0" fontId="30" fillId="0" borderId="28" xfId="0" applyFont="1" applyFill="1" applyBorder="1" applyAlignment="1">
      <alignment vertical="center"/>
    </xf>
    <xf numFmtId="167" fontId="30" fillId="2" borderId="28" xfId="0" applyNumberFormat="1" applyFont="1" applyFill="1" applyBorder="1" applyAlignment="1">
      <alignment horizontal="center" vertical="center"/>
    </xf>
    <xf numFmtId="167" fontId="30" fillId="2" borderId="48" xfId="0" applyNumberFormat="1" applyFont="1" applyFill="1" applyBorder="1" applyAlignment="1">
      <alignment horizontal="center" vertical="center"/>
    </xf>
    <xf numFmtId="167" fontId="30" fillId="2" borderId="40" xfId="0" applyNumberFormat="1" applyFont="1" applyFill="1" applyBorder="1" applyAlignment="1">
      <alignment horizontal="center" vertical="center"/>
    </xf>
    <xf numFmtId="0" fontId="15" fillId="0" borderId="16" xfId="0" applyFont="1" applyBorder="1" applyAlignment="1">
      <alignment horizontal="center"/>
    </xf>
    <xf numFmtId="0" fontId="15" fillId="0" borderId="18" xfId="0" applyFont="1" applyBorder="1" applyAlignment="1">
      <alignment horizontal="center"/>
    </xf>
    <xf numFmtId="0" fontId="15" fillId="0" borderId="17" xfId="0" applyFont="1" applyBorder="1" applyAlignment="1">
      <alignment horizontal="center" wrapText="1"/>
    </xf>
    <xf numFmtId="167" fontId="34" fillId="0" borderId="52" xfId="0" applyNumberFormat="1" applyFont="1" applyBorder="1" applyAlignment="1" applyProtection="1">
      <alignment horizontal="center"/>
      <protection locked="0"/>
    </xf>
    <xf numFmtId="167" fontId="34" fillId="0" borderId="51" xfId="0" applyNumberFormat="1" applyFont="1" applyBorder="1" applyAlignment="1" applyProtection="1">
      <alignment horizontal="center"/>
      <protection locked="0"/>
    </xf>
    <xf numFmtId="3" fontId="19" fillId="3" borderId="27" xfId="2" applyNumberFormat="1" applyFont="1" applyFill="1" applyBorder="1" applyAlignment="1" applyProtection="1">
      <alignment vertical="center" wrapText="1"/>
      <protection locked="0"/>
    </xf>
    <xf numFmtId="168" fontId="19" fillId="3" borderId="27" xfId="2" applyNumberFormat="1" applyFont="1" applyFill="1" applyBorder="1" applyAlignment="1" applyProtection="1">
      <alignment vertical="center" wrapText="1"/>
      <protection locked="0"/>
    </xf>
    <xf numFmtId="166" fontId="15" fillId="3" borderId="27" xfId="1" applyNumberFormat="1" applyFont="1" applyFill="1" applyBorder="1" applyAlignment="1" applyProtection="1">
      <alignment vertical="center" wrapText="1"/>
    </xf>
    <xf numFmtId="168" fontId="19" fillId="3" borderId="21" xfId="2" applyNumberFormat="1" applyFont="1" applyFill="1" applyBorder="1" applyAlignment="1" applyProtection="1">
      <alignment horizontal="left" vertical="center" wrapText="1"/>
      <protection locked="0"/>
    </xf>
    <xf numFmtId="168" fontId="15" fillId="3" borderId="28" xfId="2" applyNumberFormat="1" applyFont="1" applyFill="1" applyBorder="1" applyAlignment="1" applyProtection="1">
      <alignment vertical="center" wrapText="1"/>
    </xf>
    <xf numFmtId="168" fontId="15" fillId="3" borderId="23" xfId="2" applyNumberFormat="1" applyFont="1" applyFill="1" applyBorder="1" applyAlignment="1" applyProtection="1">
      <alignment horizontal="left" vertical="center" wrapText="1"/>
    </xf>
    <xf numFmtId="166" fontId="15" fillId="3" borderId="28" xfId="1" applyNumberFormat="1" applyFont="1" applyFill="1" applyBorder="1" applyAlignment="1" applyProtection="1">
      <alignment vertical="center" wrapText="1"/>
    </xf>
    <xf numFmtId="166" fontId="22" fillId="3" borderId="0" xfId="1" applyNumberFormat="1" applyFont="1" applyFill="1" applyBorder="1" applyAlignment="1" applyProtection="1">
      <alignment vertical="center" wrapText="1"/>
    </xf>
    <xf numFmtId="1" fontId="15" fillId="3" borderId="0" xfId="1" applyNumberFormat="1" applyFont="1" applyFill="1" applyBorder="1" applyAlignment="1" applyProtection="1">
      <alignment vertical="center" wrapText="1"/>
    </xf>
    <xf numFmtId="0" fontId="15" fillId="3" borderId="20" xfId="1" applyNumberFormat="1" applyFont="1" applyFill="1" applyBorder="1" applyAlignment="1" applyProtection="1">
      <alignment horizontal="center" vertical="center" wrapText="1"/>
    </xf>
    <xf numFmtId="0" fontId="15" fillId="3" borderId="22" xfId="1" applyNumberFormat="1" applyFont="1" applyFill="1" applyBorder="1" applyAlignment="1" applyProtection="1">
      <alignment horizontal="center" vertical="center" wrapText="1"/>
    </xf>
    <xf numFmtId="168" fontId="15" fillId="3" borderId="0" xfId="2" applyNumberFormat="1" applyFont="1" applyFill="1" applyBorder="1" applyAlignment="1" applyProtection="1">
      <alignment vertical="center" wrapText="1"/>
    </xf>
    <xf numFmtId="168" fontId="15" fillId="3" borderId="0" xfId="2" applyNumberFormat="1" applyFont="1" applyFill="1" applyBorder="1" applyAlignment="1" applyProtection="1">
      <alignment horizontal="left" vertical="center" wrapText="1"/>
    </xf>
    <xf numFmtId="168" fontId="15" fillId="3" borderId="14" xfId="2" applyNumberFormat="1" applyFont="1" applyFill="1" applyBorder="1" applyAlignment="1" applyProtection="1">
      <alignment vertical="center" wrapText="1"/>
    </xf>
    <xf numFmtId="168" fontId="15" fillId="3" borderId="14" xfId="2" applyNumberFormat="1" applyFont="1" applyFill="1" applyBorder="1" applyAlignment="1" applyProtection="1">
      <alignment horizontal="left" vertical="center" wrapText="1"/>
    </xf>
    <xf numFmtId="166" fontId="15" fillId="3" borderId="14" xfId="1" applyNumberFormat="1" applyFont="1" applyFill="1" applyBorder="1" applyAlignment="1" applyProtection="1">
      <alignment vertical="center" wrapText="1"/>
    </xf>
    <xf numFmtId="3" fontId="19" fillId="3" borderId="47" xfId="2" applyNumberFormat="1" applyFont="1" applyFill="1" applyBorder="1" applyAlignment="1" applyProtection="1">
      <alignment vertical="center" wrapText="1"/>
      <protection locked="0"/>
    </xf>
    <xf numFmtId="168" fontId="19" fillId="3" borderId="47" xfId="2" applyNumberFormat="1" applyFont="1" applyFill="1" applyBorder="1" applyAlignment="1" applyProtection="1">
      <alignment vertical="center" wrapText="1"/>
      <protection locked="0"/>
    </xf>
    <xf numFmtId="168" fontId="19" fillId="3" borderId="46" xfId="2" applyNumberFormat="1" applyFont="1" applyFill="1" applyBorder="1" applyAlignment="1" applyProtection="1">
      <alignment horizontal="left" vertical="center" wrapText="1"/>
      <protection locked="0"/>
    </xf>
    <xf numFmtId="166" fontId="22" fillId="2" borderId="24" xfId="1" applyNumberFormat="1" applyFont="1" applyFill="1" applyBorder="1" applyAlignment="1" applyProtection="1">
      <alignment vertical="center"/>
    </xf>
    <xf numFmtId="166" fontId="22" fillId="2" borderId="25" xfId="1" applyNumberFormat="1" applyFont="1" applyFill="1" applyBorder="1" applyAlignment="1" applyProtection="1">
      <alignment horizontal="left" vertical="center"/>
    </xf>
    <xf numFmtId="3" fontId="15" fillId="3" borderId="54" xfId="2" applyNumberFormat="1" applyFont="1" applyFill="1" applyBorder="1" applyAlignment="1" applyProtection="1">
      <alignment vertical="center" wrapText="1"/>
    </xf>
    <xf numFmtId="166" fontId="15" fillId="3" borderId="18" xfId="1" applyNumberFormat="1" applyFont="1" applyFill="1" applyBorder="1" applyAlignment="1" applyProtection="1">
      <alignment vertical="center" wrapText="1"/>
    </xf>
    <xf numFmtId="168" fontId="15" fillId="3" borderId="18" xfId="2" applyNumberFormat="1" applyFont="1" applyFill="1" applyBorder="1" applyAlignment="1" applyProtection="1">
      <alignment vertical="center" wrapText="1"/>
    </xf>
    <xf numFmtId="168" fontId="15" fillId="3" borderId="17" xfId="2" applyNumberFormat="1" applyFont="1" applyFill="1" applyBorder="1" applyAlignment="1" applyProtection="1">
      <alignment horizontal="left" vertical="center" wrapText="1"/>
    </xf>
    <xf numFmtId="3" fontId="15" fillId="3" borderId="14" xfId="2" applyNumberFormat="1" applyFont="1" applyFill="1" applyBorder="1" applyAlignment="1" applyProtection="1">
      <alignment vertical="center" wrapText="1"/>
    </xf>
    <xf numFmtId="165" fontId="15" fillId="3" borderId="14" xfId="2" applyNumberFormat="1" applyFont="1" applyFill="1" applyBorder="1" applyAlignment="1" applyProtection="1">
      <alignment vertical="center" wrapText="1"/>
    </xf>
    <xf numFmtId="0" fontId="15" fillId="3" borderId="0" xfId="0" applyFont="1" applyFill="1" applyAlignment="1" applyProtection="1"/>
    <xf numFmtId="42" fontId="15" fillId="3" borderId="0" xfId="0" applyNumberFormat="1" applyFont="1" applyFill="1" applyBorder="1" applyAlignment="1" applyProtection="1"/>
    <xf numFmtId="42" fontId="15" fillId="3" borderId="0" xfId="0" applyNumberFormat="1" applyFont="1" applyFill="1" applyBorder="1" applyAlignment="1" applyProtection="1">
      <alignment vertical="center"/>
    </xf>
    <xf numFmtId="42" fontId="15" fillId="3" borderId="0" xfId="0" applyNumberFormat="1" applyFont="1" applyFill="1" applyProtection="1"/>
    <xf numFmtId="0" fontId="5" fillId="0" borderId="0" xfId="0" applyFont="1" applyFill="1" applyProtection="1"/>
    <xf numFmtId="42" fontId="5" fillId="3" borderId="0" xfId="0" applyNumberFormat="1" applyFont="1" applyFill="1" applyProtection="1"/>
    <xf numFmtId="15" fontId="19" fillId="3" borderId="0" xfId="0" quotePrefix="1" applyNumberFormat="1" applyFont="1" applyFill="1" applyBorder="1" applyAlignment="1" applyProtection="1">
      <alignment horizontal="left"/>
    </xf>
    <xf numFmtId="0" fontId="15" fillId="2" borderId="7" xfId="0" applyFont="1" applyFill="1" applyBorder="1" applyAlignment="1" applyProtection="1">
      <alignment horizontal="left"/>
    </xf>
    <xf numFmtId="0" fontId="15" fillId="2" borderId="5" xfId="0" applyFont="1" applyFill="1" applyBorder="1" applyAlignment="1" applyProtection="1">
      <alignment horizontal="center"/>
    </xf>
    <xf numFmtId="0" fontId="15" fillId="3" borderId="19" xfId="0" applyFont="1" applyFill="1" applyBorder="1" applyAlignment="1" applyProtection="1">
      <alignment horizontal="center" wrapText="1"/>
    </xf>
    <xf numFmtId="0" fontId="15" fillId="3" borderId="25" xfId="0" applyFont="1" applyFill="1" applyBorder="1" applyAlignment="1" applyProtection="1">
      <alignment horizontal="center" wrapText="1"/>
    </xf>
    <xf numFmtId="42" fontId="15" fillId="3" borderId="25" xfId="0" applyNumberFormat="1" applyFont="1" applyFill="1" applyBorder="1" applyAlignment="1" applyProtection="1">
      <alignment horizontal="center" wrapText="1"/>
    </xf>
    <xf numFmtId="42" fontId="15" fillId="3" borderId="24" xfId="0" applyNumberFormat="1" applyFont="1" applyFill="1" applyBorder="1" applyAlignment="1" applyProtection="1">
      <alignment horizontal="center" wrapText="1"/>
    </xf>
    <xf numFmtId="0" fontId="5" fillId="3" borderId="20" xfId="0" applyFont="1" applyFill="1" applyBorder="1" applyAlignment="1" applyProtection="1">
      <alignment horizontal="center"/>
    </xf>
    <xf numFmtId="0" fontId="5" fillId="3" borderId="27" xfId="0" applyFont="1" applyFill="1" applyBorder="1" applyAlignment="1" applyProtection="1">
      <alignment horizontal="center"/>
    </xf>
    <xf numFmtId="0" fontId="5" fillId="3" borderId="22" xfId="0" applyFont="1" applyFill="1" applyBorder="1" applyAlignment="1" applyProtection="1">
      <alignment horizontal="center"/>
    </xf>
    <xf numFmtId="0" fontId="45" fillId="3" borderId="28" xfId="0" applyFont="1" applyFill="1" applyBorder="1" applyAlignment="1" applyProtection="1">
      <alignment horizontal="center"/>
    </xf>
    <xf numFmtId="0" fontId="5" fillId="3" borderId="14" xfId="0" applyFont="1" applyFill="1" applyBorder="1" applyAlignment="1" applyProtection="1">
      <alignment horizontal="center"/>
    </xf>
    <xf numFmtId="0" fontId="45" fillId="3" borderId="14" xfId="0" applyFont="1" applyFill="1" applyBorder="1" applyAlignment="1" applyProtection="1">
      <alignment horizontal="center"/>
    </xf>
    <xf numFmtId="0" fontId="5" fillId="3" borderId="16" xfId="0" applyFont="1" applyFill="1" applyBorder="1" applyAlignment="1" applyProtection="1">
      <alignment horizontal="center"/>
    </xf>
    <xf numFmtId="0" fontId="15" fillId="3" borderId="18" xfId="0" applyFont="1" applyFill="1" applyBorder="1" applyAlignment="1" applyProtection="1">
      <alignment horizontal="center"/>
    </xf>
    <xf numFmtId="3" fontId="15" fillId="3" borderId="18" xfId="2" applyNumberFormat="1" applyFont="1" applyFill="1" applyBorder="1" applyAlignment="1" applyProtection="1">
      <alignment horizontal="center" wrapText="1"/>
    </xf>
    <xf numFmtId="168" fontId="15" fillId="3" borderId="18" xfId="2" applyNumberFormat="1" applyFont="1" applyFill="1" applyBorder="1" applyAlignment="1" applyProtection="1">
      <alignment horizontal="center" wrapText="1"/>
    </xf>
    <xf numFmtId="168" fontId="15" fillId="3" borderId="17" xfId="2" applyNumberFormat="1" applyFont="1" applyFill="1" applyBorder="1" applyAlignment="1" applyProtection="1">
      <alignment horizontal="center" wrapText="1"/>
    </xf>
    <xf numFmtId="0" fontId="5" fillId="3" borderId="26" xfId="0" applyFont="1" applyFill="1" applyBorder="1" applyAlignment="1" applyProtection="1">
      <alignment horizontal="center"/>
    </xf>
    <xf numFmtId="0" fontId="5" fillId="3" borderId="47" xfId="0" applyFont="1" applyFill="1" applyBorder="1" applyAlignment="1" applyProtection="1">
      <alignment horizontal="center"/>
    </xf>
    <xf numFmtId="0" fontId="5" fillId="3" borderId="66" xfId="0" applyFont="1" applyFill="1" applyBorder="1" applyAlignment="1" applyProtection="1">
      <alignment horizontal="center"/>
    </xf>
    <xf numFmtId="0" fontId="45" fillId="3" borderId="54" xfId="0" applyFont="1" applyFill="1" applyBorder="1" applyAlignment="1" applyProtection="1">
      <alignment horizontal="center"/>
    </xf>
    <xf numFmtId="0" fontId="15" fillId="3" borderId="14" xfId="0" applyFont="1" applyFill="1" applyBorder="1" applyAlignment="1" applyProtection="1">
      <alignment horizontal="center"/>
    </xf>
    <xf numFmtId="0" fontId="0" fillId="0" borderId="0" xfId="0" applyAlignment="1" applyProtection="1">
      <alignment horizontal="right"/>
    </xf>
    <xf numFmtId="0" fontId="20" fillId="0" borderId="0" xfId="0" applyFont="1" applyProtection="1"/>
    <xf numFmtId="1" fontId="19" fillId="3" borderId="21" xfId="1" applyNumberFormat="1" applyFont="1" applyFill="1" applyBorder="1" applyAlignment="1" applyProtection="1">
      <alignment vertical="center" wrapText="1"/>
      <protection locked="0"/>
    </xf>
    <xf numFmtId="0" fontId="15" fillId="2" borderId="12" xfId="0" applyFont="1" applyFill="1" applyBorder="1" applyAlignment="1" applyProtection="1"/>
    <xf numFmtId="0" fontId="15" fillId="2" borderId="14" xfId="0" applyFont="1" applyFill="1" applyBorder="1" applyAlignment="1" applyProtection="1"/>
    <xf numFmtId="3" fontId="15" fillId="2" borderId="15" xfId="0" applyNumberFormat="1" applyFont="1" applyFill="1" applyBorder="1" applyAlignment="1" applyProtection="1"/>
    <xf numFmtId="0" fontId="15" fillId="3" borderId="26" xfId="0" applyFont="1" applyFill="1" applyBorder="1" applyAlignment="1" applyProtection="1">
      <alignment horizontal="center" wrapText="1"/>
    </xf>
    <xf numFmtId="0" fontId="15" fillId="3" borderId="47" xfId="0" applyFont="1" applyFill="1" applyBorder="1" applyAlignment="1" applyProtection="1">
      <alignment horizontal="center" wrapText="1"/>
    </xf>
    <xf numFmtId="42" fontId="15" fillId="3" borderId="47" xfId="0" applyNumberFormat="1" applyFont="1" applyFill="1" applyBorder="1" applyAlignment="1" applyProtection="1">
      <alignment horizontal="center" wrapText="1"/>
    </xf>
    <xf numFmtId="3" fontId="15" fillId="3" borderId="46" xfId="0" applyNumberFormat="1" applyFont="1" applyFill="1" applyBorder="1" applyAlignment="1" applyProtection="1">
      <alignment horizontal="center" wrapText="1"/>
    </xf>
    <xf numFmtId="0" fontId="15" fillId="3" borderId="20" xfId="0" applyFont="1" applyFill="1" applyBorder="1" applyAlignment="1" applyProtection="1">
      <alignment horizontal="center" wrapText="1"/>
    </xf>
    <xf numFmtId="0" fontId="15" fillId="3" borderId="22" xfId="0" applyFont="1" applyFill="1" applyBorder="1" applyAlignment="1" applyProtection="1">
      <alignment horizontal="center"/>
    </xf>
    <xf numFmtId="166" fontId="22" fillId="3" borderId="28" xfId="1" applyNumberFormat="1" applyFont="1" applyFill="1" applyBorder="1" applyAlignment="1" applyProtection="1">
      <alignment horizontal="center"/>
    </xf>
    <xf numFmtId="44" fontId="22" fillId="3" borderId="28" xfId="2" applyFont="1" applyFill="1" applyBorder="1" applyAlignment="1" applyProtection="1">
      <alignment horizontal="center"/>
    </xf>
    <xf numFmtId="44" fontId="22" fillId="3" borderId="23" xfId="2" applyFont="1" applyFill="1" applyBorder="1" applyAlignment="1" applyProtection="1">
      <alignment horizontal="center"/>
    </xf>
    <xf numFmtId="3" fontId="0" fillId="0" borderId="0" xfId="0" applyNumberFormat="1" applyProtection="1"/>
    <xf numFmtId="0" fontId="15" fillId="0" borderId="0" xfId="0" applyFont="1" applyFill="1" applyBorder="1" applyAlignment="1" applyProtection="1"/>
    <xf numFmtId="14" fontId="15" fillId="0" borderId="0" xfId="0" applyNumberFormat="1" applyFont="1" applyFill="1" applyAlignment="1" applyProtection="1"/>
    <xf numFmtId="0" fontId="15" fillId="3" borderId="29" xfId="0" applyFont="1" applyFill="1" applyBorder="1" applyAlignment="1" applyProtection="1">
      <alignment horizontal="center"/>
    </xf>
    <xf numFmtId="0" fontId="15" fillId="3" borderId="66" xfId="0" applyFont="1" applyFill="1" applyBorder="1" applyAlignment="1" applyProtection="1">
      <alignment horizontal="center"/>
    </xf>
    <xf numFmtId="0" fontId="15" fillId="3" borderId="54" xfId="0" applyFont="1" applyFill="1" applyBorder="1" applyAlignment="1" applyProtection="1">
      <alignment horizontal="center"/>
    </xf>
    <xf numFmtId="0" fontId="15" fillId="3" borderId="61" xfId="0" applyFont="1" applyFill="1" applyBorder="1" applyAlignment="1" applyProtection="1">
      <alignment horizontal="center"/>
    </xf>
    <xf numFmtId="0" fontId="15" fillId="3" borderId="46" xfId="0" applyFont="1" applyFill="1" applyBorder="1" applyAlignment="1" applyProtection="1">
      <alignment horizontal="center"/>
    </xf>
    <xf numFmtId="0" fontId="23" fillId="3" borderId="7" xfId="0" applyFont="1" applyFill="1" applyBorder="1" applyProtection="1"/>
    <xf numFmtId="14" fontId="15" fillId="3" borderId="9" xfId="0" applyNumberFormat="1" applyFont="1" applyFill="1" applyBorder="1" applyAlignment="1" applyProtection="1">
      <alignment horizontal="left"/>
    </xf>
    <xf numFmtId="0" fontId="0" fillId="3" borderId="41" xfId="0" applyFill="1" applyBorder="1" applyProtection="1"/>
    <xf numFmtId="173" fontId="33" fillId="5" borderId="52" xfId="0" applyNumberFormat="1" applyFont="1" applyFill="1" applyBorder="1" applyProtection="1"/>
    <xf numFmtId="173" fontId="33" fillId="5" borderId="58" xfId="0" applyNumberFormat="1" applyFont="1" applyFill="1" applyBorder="1" applyProtection="1"/>
    <xf numFmtId="0" fontId="15" fillId="2" borderId="36" xfId="0" applyFont="1" applyFill="1" applyBorder="1" applyAlignment="1" applyProtection="1">
      <alignment horizontal="center"/>
    </xf>
    <xf numFmtId="0" fontId="15" fillId="2" borderId="32" xfId="0" applyFont="1" applyFill="1" applyBorder="1" applyAlignment="1" applyProtection="1">
      <alignment horizontal="center"/>
    </xf>
    <xf numFmtId="42" fontId="4" fillId="2" borderId="32" xfId="0" applyNumberFormat="1" applyFont="1" applyFill="1" applyBorder="1" applyAlignment="1" applyProtection="1">
      <alignment horizontal="center"/>
    </xf>
    <xf numFmtId="0" fontId="15" fillId="3" borderId="32" xfId="0" applyFont="1" applyFill="1" applyBorder="1" applyAlignment="1" applyProtection="1">
      <alignment horizontal="center"/>
    </xf>
    <xf numFmtId="0" fontId="15" fillId="3" borderId="59" xfId="0" applyFont="1" applyFill="1" applyBorder="1" applyAlignment="1" applyProtection="1">
      <alignment horizontal="center"/>
    </xf>
    <xf numFmtId="171" fontId="19" fillId="2" borderId="35" xfId="0" applyNumberFormat="1" applyFont="1" applyFill="1" applyBorder="1" applyAlignment="1" applyProtection="1">
      <alignment horizontal="center"/>
      <protection locked="0"/>
    </xf>
    <xf numFmtId="171" fontId="19" fillId="2" borderId="33" xfId="0" applyNumberFormat="1" applyFont="1" applyFill="1" applyBorder="1" applyAlignment="1" applyProtection="1">
      <alignment horizontal="center"/>
      <protection locked="0"/>
    </xf>
    <xf numFmtId="42" fontId="4" fillId="2" borderId="33" xfId="0" applyNumberFormat="1" applyFont="1" applyFill="1" applyBorder="1" applyAlignment="1" applyProtection="1">
      <alignment horizontal="center"/>
    </xf>
    <xf numFmtId="171" fontId="15" fillId="3" borderId="33" xfId="0" applyNumberFormat="1" applyFont="1" applyFill="1" applyBorder="1" applyAlignment="1" applyProtection="1">
      <alignment horizontal="center"/>
    </xf>
    <xf numFmtId="171" fontId="15" fillId="3" borderId="57" xfId="0" applyNumberFormat="1" applyFont="1" applyFill="1" applyBorder="1" applyAlignment="1" applyProtection="1">
      <alignment horizontal="center"/>
    </xf>
    <xf numFmtId="0" fontId="9" fillId="3" borderId="36" xfId="0" applyFont="1" applyFill="1" applyBorder="1" applyAlignment="1" applyProtection="1"/>
    <xf numFmtId="42" fontId="4" fillId="2" borderId="34" xfId="0" applyNumberFormat="1" applyFont="1" applyFill="1" applyBorder="1" applyAlignment="1" applyProtection="1">
      <alignment horizontal="center"/>
    </xf>
    <xf numFmtId="171" fontId="0" fillId="3" borderId="34" xfId="0" applyNumberFormat="1" applyFill="1" applyBorder="1" applyProtection="1"/>
    <xf numFmtId="171" fontId="0" fillId="3" borderId="60" xfId="0" applyNumberFormat="1" applyFill="1" applyBorder="1" applyProtection="1"/>
    <xf numFmtId="37" fontId="33" fillId="3" borderId="37" xfId="0" applyNumberFormat="1" applyFont="1" applyFill="1" applyBorder="1" applyProtection="1">
      <protection locked="0"/>
    </xf>
    <xf numFmtId="37" fontId="33" fillId="3" borderId="34" xfId="0" applyNumberFormat="1" applyFont="1" applyFill="1" applyBorder="1" applyProtection="1">
      <protection locked="0"/>
    </xf>
    <xf numFmtId="37" fontId="4" fillId="2" borderId="34" xfId="0" applyNumberFormat="1" applyFont="1" applyFill="1" applyBorder="1" applyAlignment="1" applyProtection="1">
      <alignment horizontal="right"/>
    </xf>
    <xf numFmtId="37" fontId="43" fillId="2" borderId="34" xfId="0" applyNumberFormat="1" applyFont="1" applyFill="1" applyBorder="1" applyAlignment="1" applyProtection="1">
      <alignment horizontal="right"/>
      <protection locked="0"/>
    </xf>
    <xf numFmtId="10" fontId="0" fillId="3" borderId="60" xfId="5" applyNumberFormat="1" applyFont="1" applyFill="1" applyBorder="1" applyProtection="1"/>
    <xf numFmtId="42" fontId="15" fillId="2" borderId="34" xfId="0" applyNumberFormat="1" applyFont="1" applyFill="1" applyBorder="1" applyProtection="1"/>
    <xf numFmtId="42" fontId="15" fillId="2" borderId="34" xfId="0" applyNumberFormat="1" applyFont="1" applyFill="1" applyBorder="1" applyProtection="1">
      <protection locked="0"/>
    </xf>
    <xf numFmtId="0" fontId="0" fillId="3" borderId="60" xfId="0" applyFill="1" applyBorder="1" applyProtection="1"/>
    <xf numFmtId="0" fontId="9" fillId="3" borderId="37" xfId="0" applyFont="1" applyFill="1" applyBorder="1" applyAlignment="1" applyProtection="1"/>
    <xf numFmtId="10" fontId="0" fillId="3" borderId="46" xfId="5" applyNumberFormat="1" applyFont="1" applyFill="1" applyBorder="1" applyProtection="1"/>
    <xf numFmtId="10" fontId="29" fillId="3" borderId="21" xfId="5" applyNumberFormat="1" applyFont="1" applyFill="1" applyBorder="1" applyProtection="1"/>
    <xf numFmtId="42" fontId="33" fillId="3" borderId="37" xfId="0" applyNumberFormat="1" applyFont="1" applyFill="1" applyBorder="1" applyProtection="1"/>
    <xf numFmtId="42" fontId="14" fillId="0" borderId="37" xfId="0" applyNumberFormat="1" applyFont="1" applyFill="1" applyBorder="1" applyProtection="1"/>
    <xf numFmtId="42" fontId="14" fillId="2" borderId="34" xfId="0" applyNumberFormat="1" applyFont="1" applyFill="1" applyBorder="1" applyProtection="1"/>
    <xf numFmtId="42" fontId="11" fillId="3" borderId="37" xfId="0" applyNumberFormat="1" applyFont="1" applyFill="1" applyBorder="1" applyProtection="1"/>
    <xf numFmtId="10" fontId="0" fillId="3" borderId="23" xfId="5" applyNumberFormat="1" applyFont="1" applyFill="1" applyBorder="1" applyProtection="1"/>
    <xf numFmtId="42" fontId="11" fillId="2" borderId="32" xfId="0" applyNumberFormat="1" applyFont="1" applyFill="1" applyBorder="1" applyProtection="1"/>
    <xf numFmtId="10" fontId="0" fillId="3" borderId="57" xfId="5" applyNumberFormat="1" applyFont="1" applyFill="1" applyBorder="1" applyProtection="1"/>
    <xf numFmtId="10" fontId="0" fillId="3" borderId="24" xfId="5" applyNumberFormat="1" applyFont="1" applyFill="1" applyBorder="1" applyProtection="1"/>
    <xf numFmtId="10" fontId="0" fillId="3" borderId="17" xfId="5" applyNumberFormat="1" applyFont="1" applyFill="1" applyBorder="1" applyProtection="1"/>
    <xf numFmtId="42" fontId="17" fillId="3" borderId="60" xfId="0" applyNumberFormat="1" applyFont="1" applyFill="1" applyBorder="1" applyProtection="1">
      <protection locked="0"/>
    </xf>
    <xf numFmtId="0" fontId="16" fillId="2" borderId="22" xfId="0" quotePrefix="1" applyFont="1" applyFill="1" applyBorder="1" applyAlignment="1" applyProtection="1">
      <alignment horizontal="center"/>
    </xf>
    <xf numFmtId="0" fontId="16" fillId="2" borderId="28" xfId="0" applyFont="1" applyFill="1" applyBorder="1" applyAlignment="1" applyProtection="1"/>
    <xf numFmtId="42" fontId="13" fillId="2" borderId="23" xfId="0" applyNumberFormat="1" applyFont="1" applyFill="1" applyBorder="1" applyProtection="1"/>
    <xf numFmtId="171" fontId="0" fillId="2" borderId="16" xfId="0" applyNumberFormat="1" applyFill="1" applyBorder="1" applyProtection="1"/>
    <xf numFmtId="171" fontId="15" fillId="2" borderId="18" xfId="0" applyNumberFormat="1" applyFont="1" applyFill="1" applyBorder="1" applyProtection="1"/>
    <xf numFmtId="171" fontId="15" fillId="2" borderId="17" xfId="0" applyNumberFormat="1" applyFont="1" applyFill="1" applyBorder="1" applyAlignment="1" applyProtection="1">
      <alignment horizontal="center"/>
      <protection locked="0"/>
    </xf>
    <xf numFmtId="171" fontId="15" fillId="2" borderId="18" xfId="0" applyNumberFormat="1" applyFont="1" applyFill="1" applyBorder="1" applyAlignment="1" applyProtection="1">
      <alignment horizontal="center"/>
    </xf>
    <xf numFmtId="171" fontId="15" fillId="2" borderId="17" xfId="0" applyNumberFormat="1" applyFont="1" applyFill="1" applyBorder="1" applyAlignment="1" applyProtection="1">
      <alignment horizontal="center"/>
    </xf>
    <xf numFmtId="42" fontId="0" fillId="2" borderId="36" xfId="0" applyNumberFormat="1" applyFill="1" applyBorder="1" applyProtection="1"/>
    <xf numFmtId="42" fontId="0" fillId="2" borderId="32" xfId="0" applyNumberFormat="1" applyFill="1" applyBorder="1" applyProtection="1"/>
    <xf numFmtId="42" fontId="11" fillId="2" borderId="37" xfId="0" applyNumberFormat="1" applyFont="1" applyFill="1" applyBorder="1" applyProtection="1"/>
    <xf numFmtId="42" fontId="11" fillId="2" borderId="34" xfId="0" applyNumberFormat="1" applyFont="1" applyFill="1" applyBorder="1" applyProtection="1"/>
    <xf numFmtId="42" fontId="11" fillId="5" borderId="34" xfId="0" applyNumberFormat="1" applyFont="1" applyFill="1" applyBorder="1" applyProtection="1"/>
    <xf numFmtId="42" fontId="14" fillId="2" borderId="20" xfId="0" applyNumberFormat="1" applyFont="1" applyFill="1" applyBorder="1" applyProtection="1"/>
    <xf numFmtId="42" fontId="5" fillId="2" borderId="37" xfId="0" applyNumberFormat="1" applyFont="1" applyFill="1" applyBorder="1" applyProtection="1"/>
    <xf numFmtId="42" fontId="5" fillId="2" borderId="34" xfId="0" applyNumberFormat="1" applyFont="1" applyFill="1" applyBorder="1" applyProtection="1"/>
    <xf numFmtId="42" fontId="5" fillId="2" borderId="26" xfId="0" applyNumberFormat="1" applyFont="1" applyFill="1" applyBorder="1" applyProtection="1"/>
    <xf numFmtId="42" fontId="11" fillId="2" borderId="26" xfId="0" applyNumberFormat="1" applyFont="1" applyFill="1" applyBorder="1" applyProtection="1"/>
    <xf numFmtId="42" fontId="11" fillId="2" borderId="22" xfId="0" applyNumberFormat="1" applyFont="1" applyFill="1" applyBorder="1" applyProtection="1"/>
    <xf numFmtId="42" fontId="11" fillId="2" borderId="28" xfId="0" applyNumberFormat="1" applyFont="1" applyFill="1" applyBorder="1" applyProtection="1"/>
    <xf numFmtId="42" fontId="11" fillId="5" borderId="47" xfId="0" applyNumberFormat="1" applyFont="1" applyFill="1" applyBorder="1" applyProtection="1"/>
    <xf numFmtId="42" fontId="11" fillId="2" borderId="20" xfId="0" applyNumberFormat="1" applyFont="1" applyFill="1" applyBorder="1" applyProtection="1"/>
    <xf numFmtId="42" fontId="11" fillId="2" borderId="27" xfId="0" applyNumberFormat="1" applyFont="1" applyFill="1" applyBorder="1" applyProtection="1"/>
    <xf numFmtId="42" fontId="11" fillId="2" borderId="35" xfId="0" applyNumberFormat="1" applyFont="1" applyFill="1" applyBorder="1" applyProtection="1"/>
    <xf numFmtId="42" fontId="11" fillId="2" borderId="33" xfId="0" applyNumberFormat="1" applyFont="1" applyFill="1" applyBorder="1" applyProtection="1"/>
    <xf numFmtId="10" fontId="0" fillId="0" borderId="34" xfId="5" applyNumberFormat="1" applyFont="1" applyFill="1" applyBorder="1" applyProtection="1"/>
    <xf numFmtId="10" fontId="0" fillId="0" borderId="29" xfId="5" applyNumberFormat="1" applyFont="1" applyFill="1" applyBorder="1" applyProtection="1"/>
    <xf numFmtId="44" fontId="0" fillId="0" borderId="34" xfId="2" applyFont="1" applyFill="1" applyBorder="1" applyProtection="1"/>
    <xf numFmtId="44" fontId="0" fillId="3" borderId="46" xfId="2" applyFont="1" applyFill="1" applyBorder="1" applyProtection="1"/>
    <xf numFmtId="173" fontId="18" fillId="3" borderId="52" xfId="0" applyNumberFormat="1" applyFont="1" applyFill="1" applyBorder="1" applyProtection="1">
      <protection locked="0"/>
    </xf>
    <xf numFmtId="44" fontId="5" fillId="3" borderId="37" xfId="2" applyFont="1" applyFill="1" applyBorder="1" applyProtection="1"/>
    <xf numFmtId="44" fontId="5" fillId="3" borderId="34" xfId="2" applyFont="1" applyFill="1" applyBorder="1" applyProtection="1"/>
    <xf numFmtId="44" fontId="5" fillId="3" borderId="60" xfId="2" applyFont="1" applyFill="1" applyBorder="1" applyProtection="1"/>
    <xf numFmtId="0" fontId="5" fillId="5" borderId="3" xfId="0" applyFont="1" applyFill="1" applyBorder="1" applyProtection="1"/>
    <xf numFmtId="0" fontId="5" fillId="5" borderId="0" xfId="0" applyFont="1" applyFill="1" applyBorder="1" applyProtection="1"/>
    <xf numFmtId="0" fontId="5" fillId="5" borderId="29" xfId="0" applyFont="1" applyFill="1" applyBorder="1" applyProtection="1"/>
    <xf numFmtId="0" fontId="5" fillId="5" borderId="8" xfId="0" applyFont="1" applyFill="1" applyBorder="1" applyProtection="1"/>
    <xf numFmtId="0" fontId="5" fillId="5" borderId="9" xfId="0" applyFont="1" applyFill="1" applyBorder="1" applyProtection="1"/>
    <xf numFmtId="0" fontId="5" fillId="5" borderId="50" xfId="0" applyFont="1" applyFill="1" applyBorder="1" applyProtection="1"/>
    <xf numFmtId="174" fontId="0" fillId="0" borderId="0" xfId="0" applyNumberFormat="1" applyFill="1" applyBorder="1" applyProtection="1"/>
    <xf numFmtId="0" fontId="29" fillId="0" borderId="0" xfId="0" applyFont="1" applyFill="1" applyBorder="1" applyProtection="1"/>
    <xf numFmtId="42" fontId="29" fillId="0" borderId="0" xfId="0" applyNumberFormat="1" applyFont="1" applyFill="1" applyBorder="1" applyProtection="1"/>
    <xf numFmtId="0" fontId="29" fillId="0" borderId="0" xfId="0" applyFont="1" applyFill="1" applyProtection="1"/>
    <xf numFmtId="0" fontId="8" fillId="0" borderId="0" xfId="0" applyFont="1" applyFill="1" applyBorder="1" applyAlignment="1" applyProtection="1">
      <alignment horizontal="left"/>
    </xf>
    <xf numFmtId="14" fontId="29" fillId="0" borderId="0" xfId="0" applyNumberFormat="1" applyFont="1" applyFill="1" applyBorder="1" applyAlignment="1" applyProtection="1">
      <alignment horizontal="left"/>
    </xf>
    <xf numFmtId="171" fontId="29" fillId="2" borderId="16" xfId="0" applyNumberFormat="1" applyFont="1" applyFill="1" applyBorder="1" applyProtection="1"/>
    <xf numFmtId="171" fontId="29" fillId="3" borderId="0" xfId="0" applyNumberFormat="1" applyFont="1" applyFill="1" applyProtection="1"/>
    <xf numFmtId="0" fontId="8" fillId="3" borderId="36" xfId="0" applyFont="1" applyFill="1" applyBorder="1" applyAlignment="1" applyProtection="1">
      <alignment horizontal="center"/>
    </xf>
    <xf numFmtId="0" fontId="8" fillId="3" borderId="34" xfId="0" applyFont="1" applyFill="1" applyBorder="1" applyAlignment="1" applyProtection="1"/>
    <xf numFmtId="0" fontId="8" fillId="2" borderId="20" xfId="0" quotePrefix="1" applyFont="1" applyFill="1" applyBorder="1" applyAlignment="1" applyProtection="1">
      <alignment horizontal="center"/>
    </xf>
    <xf numFmtId="0" fontId="8" fillId="3" borderId="54" xfId="0" applyFont="1" applyFill="1" applyBorder="1" applyAlignment="1" applyProtection="1"/>
    <xf numFmtId="0" fontId="8" fillId="2" borderId="22" xfId="0" applyFont="1" applyFill="1" applyBorder="1" applyAlignment="1" applyProtection="1">
      <alignment horizontal="center"/>
    </xf>
    <xf numFmtId="0" fontId="8" fillId="2" borderId="28" xfId="0" applyFont="1" applyFill="1" applyBorder="1" applyAlignment="1" applyProtection="1"/>
    <xf numFmtId="42" fontId="13" fillId="2" borderId="28" xfId="0" applyNumberFormat="1" applyFont="1" applyFill="1" applyBorder="1" applyProtection="1"/>
    <xf numFmtId="0" fontId="7" fillId="0" borderId="34" xfId="0" applyFont="1" applyFill="1" applyBorder="1" applyAlignment="1" applyProtection="1">
      <alignment horizontal="left"/>
    </xf>
    <xf numFmtId="0" fontId="29" fillId="3" borderId="0" xfId="0" applyFont="1" applyFill="1" applyAlignment="1" applyProtection="1">
      <alignment horizontal="center"/>
    </xf>
    <xf numFmtId="42" fontId="29" fillId="3" borderId="0" xfId="0" applyNumberFormat="1" applyFont="1" applyFill="1" applyProtection="1"/>
    <xf numFmtId="42" fontId="33" fillId="3" borderId="26" xfId="0" applyNumberFormat="1" applyFont="1" applyFill="1" applyBorder="1" applyProtection="1">
      <protection locked="0"/>
    </xf>
    <xf numFmtId="42" fontId="14" fillId="2" borderId="46" xfId="1" applyNumberFormat="1" applyFont="1" applyFill="1" applyBorder="1" applyProtection="1"/>
    <xf numFmtId="42" fontId="14" fillId="2" borderId="60" xfId="1" applyNumberFormat="1" applyFont="1" applyFill="1" applyBorder="1" applyProtection="1"/>
    <xf numFmtId="42" fontId="14" fillId="2" borderId="22" xfId="0" applyNumberFormat="1" applyFont="1" applyFill="1" applyBorder="1"/>
    <xf numFmtId="42" fontId="14" fillId="2" borderId="28" xfId="0" applyNumberFormat="1" applyFont="1" applyFill="1" applyBorder="1"/>
    <xf numFmtId="42" fontId="14" fillId="2" borderId="23" xfId="1" applyNumberFormat="1" applyFont="1" applyFill="1" applyBorder="1" applyProtection="1"/>
    <xf numFmtId="42" fontId="14" fillId="2" borderId="21" xfId="1" applyNumberFormat="1" applyFont="1" applyFill="1" applyBorder="1" applyProtection="1"/>
    <xf numFmtId="42" fontId="14" fillId="2" borderId="20" xfId="0" applyNumberFormat="1" applyFont="1" applyFill="1" applyBorder="1"/>
    <xf numFmtId="42" fontId="14" fillId="2" borderId="27" xfId="0" applyNumberFormat="1" applyFont="1" applyFill="1" applyBorder="1"/>
    <xf numFmtId="42" fontId="14" fillId="2" borderId="21" xfId="0" applyNumberFormat="1" applyFont="1" applyFill="1" applyBorder="1"/>
    <xf numFmtId="42" fontId="33" fillId="3" borderId="37" xfId="0" applyNumberFormat="1" applyFont="1" applyFill="1" applyBorder="1" applyAlignment="1" applyProtection="1">
      <protection locked="0"/>
    </xf>
    <xf numFmtId="42" fontId="33" fillId="3" borderId="34" xfId="0" applyNumberFormat="1" applyFont="1" applyFill="1" applyBorder="1" applyAlignment="1" applyProtection="1">
      <protection locked="0"/>
    </xf>
    <xf numFmtId="42" fontId="14" fillId="2" borderId="60" xfId="0" applyNumberFormat="1" applyFont="1" applyFill="1" applyBorder="1" applyAlignment="1" applyProtection="1"/>
    <xf numFmtId="42" fontId="13" fillId="2" borderId="16" xfId="0" applyNumberFormat="1" applyFont="1" applyFill="1" applyBorder="1" applyAlignment="1" applyProtection="1"/>
    <xf numFmtId="42" fontId="13" fillId="2" borderId="18" xfId="0" applyNumberFormat="1" applyFont="1" applyFill="1" applyBorder="1" applyAlignment="1" applyProtection="1"/>
    <xf numFmtId="42" fontId="14" fillId="2" borderId="17" xfId="0" applyNumberFormat="1" applyFont="1" applyFill="1" applyBorder="1" applyAlignment="1" applyProtection="1"/>
    <xf numFmtId="42" fontId="0" fillId="0" borderId="0" xfId="2" applyNumberFormat="1" applyFont="1" applyFill="1" applyBorder="1" applyProtection="1"/>
    <xf numFmtId="42" fontId="0" fillId="0" borderId="29" xfId="2" applyNumberFormat="1" applyFont="1" applyFill="1" applyBorder="1" applyProtection="1"/>
    <xf numFmtId="42" fontId="0" fillId="0" borderId="34" xfId="0" applyNumberFormat="1" applyFill="1" applyBorder="1" applyProtection="1"/>
    <xf numFmtId="42" fontId="0" fillId="0" borderId="29" xfId="0" applyNumberFormat="1" applyFill="1" applyBorder="1" applyProtection="1"/>
    <xf numFmtId="42" fontId="0" fillId="0" borderId="33" xfId="0" applyNumberFormat="1" applyFill="1" applyBorder="1" applyProtection="1"/>
    <xf numFmtId="42" fontId="0" fillId="0" borderId="50" xfId="0" applyNumberFormat="1" applyFill="1" applyBorder="1" applyProtection="1"/>
    <xf numFmtId="44" fontId="0" fillId="3" borderId="67" xfId="0" applyNumberFormat="1" applyFill="1" applyBorder="1" applyProtection="1"/>
    <xf numFmtId="44" fontId="5" fillId="3" borderId="52" xfId="0" applyNumberFormat="1" applyFont="1" applyFill="1" applyBorder="1" applyProtection="1"/>
    <xf numFmtId="44" fontId="5" fillId="3" borderId="34" xfId="0" applyNumberFormat="1" applyFont="1" applyFill="1" applyBorder="1" applyProtection="1"/>
    <xf numFmtId="42" fontId="14" fillId="2" borderId="34" xfId="1" applyNumberFormat="1" applyFont="1" applyFill="1" applyBorder="1" applyProtection="1"/>
    <xf numFmtId="42" fontId="44" fillId="2" borderId="34" xfId="1" applyNumberFormat="1" applyFont="1" applyFill="1" applyBorder="1" applyProtection="1">
      <protection locked="0"/>
    </xf>
    <xf numFmtId="42" fontId="0" fillId="3" borderId="34" xfId="0" applyNumberFormat="1" applyFill="1" applyBorder="1" applyProtection="1"/>
    <xf numFmtId="42" fontId="0" fillId="3" borderId="47" xfId="0" applyNumberFormat="1" applyFill="1" applyBorder="1" applyProtection="1"/>
    <xf numFmtId="42" fontId="14" fillId="2" borderId="27" xfId="1" applyNumberFormat="1" applyFont="1" applyFill="1" applyBorder="1" applyProtection="1"/>
    <xf numFmtId="42" fontId="29" fillId="3" borderId="47" xfId="0" applyNumberFormat="1" applyFont="1" applyFill="1" applyBorder="1" applyProtection="1"/>
    <xf numFmtId="42" fontId="14" fillId="2" borderId="47" xfId="1" applyNumberFormat="1" applyFont="1" applyFill="1" applyBorder="1" applyProtection="1"/>
    <xf numFmtId="42" fontId="44" fillId="2" borderId="47" xfId="1" applyNumberFormat="1" applyFont="1" applyFill="1" applyBorder="1" applyProtection="1">
      <protection locked="0"/>
    </xf>
    <xf numFmtId="42" fontId="0" fillId="3" borderId="54" xfId="0" applyNumberFormat="1" applyFill="1" applyBorder="1" applyProtection="1"/>
    <xf numFmtId="42" fontId="0" fillId="3" borderId="28" xfId="0" applyNumberFormat="1" applyFill="1" applyBorder="1" applyProtection="1"/>
    <xf numFmtId="42" fontId="14" fillId="2" borderId="28" xfId="1" applyNumberFormat="1" applyFont="1" applyFill="1" applyBorder="1" applyProtection="1"/>
    <xf numFmtId="42" fontId="0" fillId="3" borderId="33" xfId="0" applyNumberFormat="1" applyFill="1" applyBorder="1" applyProtection="1"/>
    <xf numFmtId="42" fontId="0" fillId="3" borderId="25" xfId="0" applyNumberFormat="1" applyFill="1" applyBorder="1" applyProtection="1"/>
    <xf numFmtId="42" fontId="0" fillId="3" borderId="27" xfId="0" applyNumberFormat="1" applyFill="1" applyBorder="1" applyProtection="1"/>
    <xf numFmtId="42" fontId="14" fillId="2" borderId="34" xfId="0" applyNumberFormat="1" applyFont="1" applyFill="1" applyBorder="1" applyAlignment="1" applyProtection="1"/>
    <xf numFmtId="42" fontId="44" fillId="2" borderId="34" xfId="0" applyNumberFormat="1" applyFont="1" applyFill="1" applyBorder="1" applyAlignment="1" applyProtection="1">
      <protection locked="0"/>
    </xf>
    <xf numFmtId="42" fontId="14" fillId="2" borderId="18" xfId="0" applyNumberFormat="1" applyFont="1" applyFill="1" applyBorder="1" applyAlignment="1" applyProtection="1"/>
    <xf numFmtId="42" fontId="14" fillId="2" borderId="57" xfId="1" applyNumberFormat="1" applyFont="1" applyFill="1" applyBorder="1" applyProtection="1"/>
    <xf numFmtId="42" fontId="34" fillId="0" borderId="26" xfId="2" applyNumberFormat="1" applyFont="1" applyFill="1" applyBorder="1" applyProtection="1">
      <protection locked="0"/>
    </xf>
    <xf numFmtId="42" fontId="34" fillId="0" borderId="20" xfId="2" applyNumberFormat="1" applyFont="1" applyFill="1" applyBorder="1" applyProtection="1">
      <protection locked="0"/>
    </xf>
    <xf numFmtId="42" fontId="34" fillId="0" borderId="22" xfId="2" applyNumberFormat="1" applyFont="1" applyFill="1" applyBorder="1" applyProtection="1">
      <protection locked="0"/>
    </xf>
    <xf numFmtId="0" fontId="15" fillId="3" borderId="0" xfId="0" applyFont="1" applyFill="1" applyAlignment="1" applyProtection="1">
      <alignment horizontal="right"/>
    </xf>
    <xf numFmtId="0" fontId="0" fillId="0" borderId="3" xfId="0" applyFill="1" applyBorder="1" applyProtection="1"/>
    <xf numFmtId="0" fontId="24" fillId="0" borderId="25" xfId="0" applyFont="1" applyFill="1" applyBorder="1" applyAlignment="1" applyProtection="1">
      <alignment horizontal="center" vertical="center" wrapText="1" readingOrder="1"/>
    </xf>
    <xf numFmtId="0" fontId="24" fillId="0" borderId="45" xfId="0" applyFont="1" applyFill="1" applyBorder="1" applyAlignment="1" applyProtection="1">
      <alignment horizontal="center" vertical="center" wrapText="1" readingOrder="1"/>
    </xf>
    <xf numFmtId="37" fontId="0" fillId="0" borderId="0" xfId="2" applyNumberFormat="1" applyFont="1" applyFill="1" applyBorder="1" applyProtection="1"/>
    <xf numFmtId="37" fontId="0" fillId="0" borderId="29" xfId="2" applyNumberFormat="1" applyFont="1" applyFill="1" applyBorder="1" applyProtection="1"/>
    <xf numFmtId="0" fontId="0" fillId="0" borderId="9" xfId="0" applyBorder="1" applyProtection="1"/>
    <xf numFmtId="41" fontId="19" fillId="3" borderId="52" xfId="1" applyNumberFormat="1" applyFont="1" applyFill="1" applyBorder="1" applyAlignment="1" applyProtection="1">
      <alignment horizontal="right" wrapText="1"/>
      <protection locked="0"/>
    </xf>
    <xf numFmtId="41" fontId="19" fillId="3" borderId="34" xfId="1" applyNumberFormat="1" applyFont="1" applyFill="1" applyBorder="1" applyAlignment="1" applyProtection="1">
      <alignment horizontal="right" wrapText="1"/>
      <protection locked="0"/>
    </xf>
    <xf numFmtId="41" fontId="19" fillId="3" borderId="29" xfId="1" applyNumberFormat="1" applyFont="1" applyFill="1" applyBorder="1" applyAlignment="1" applyProtection="1">
      <alignment horizontal="right" wrapText="1"/>
      <protection locked="0"/>
    </xf>
    <xf numFmtId="41" fontId="15" fillId="3" borderId="11" xfId="1" applyNumberFormat="1" applyFont="1" applyFill="1" applyBorder="1" applyAlignment="1">
      <alignment horizontal="right" wrapText="1"/>
    </xf>
    <xf numFmtId="41" fontId="19" fillId="3" borderId="60" xfId="1" applyNumberFormat="1" applyFont="1" applyFill="1" applyBorder="1" applyAlignment="1" applyProtection="1">
      <alignment horizontal="right" wrapText="1"/>
      <protection locked="0"/>
    </xf>
    <xf numFmtId="41" fontId="18" fillId="3" borderId="52" xfId="1" applyNumberFormat="1" applyFont="1" applyFill="1" applyBorder="1" applyAlignment="1" applyProtection="1">
      <alignment horizontal="right" wrapText="1"/>
      <protection locked="0"/>
    </xf>
    <xf numFmtId="41" fontId="18" fillId="3" borderId="34" xfId="1" applyNumberFormat="1" applyFont="1" applyFill="1" applyBorder="1" applyAlignment="1" applyProtection="1">
      <alignment horizontal="right" wrapText="1"/>
      <protection locked="0"/>
    </xf>
    <xf numFmtId="41" fontId="22" fillId="2" borderId="49" xfId="1" applyNumberFormat="1" applyFont="1" applyFill="1" applyBorder="1" applyAlignment="1">
      <alignment horizontal="right" wrapText="1"/>
    </xf>
    <xf numFmtId="41" fontId="22" fillId="2" borderId="15" xfId="1" applyNumberFormat="1" applyFont="1" applyFill="1" applyBorder="1" applyAlignment="1">
      <alignment horizontal="right" wrapText="1"/>
    </xf>
    <xf numFmtId="3" fontId="41" fillId="0" borderId="47" xfId="0" applyNumberFormat="1" applyFont="1" applyBorder="1" applyAlignment="1" applyProtection="1">
      <alignment horizontal="right" vertical="center" wrapText="1" readingOrder="1"/>
      <protection locked="0"/>
    </xf>
    <xf numFmtId="3" fontId="37" fillId="0" borderId="18" xfId="1" applyNumberFormat="1" applyFont="1" applyBorder="1" applyAlignment="1" applyProtection="1">
      <alignment horizontal="right" vertical="center" wrapText="1" readingOrder="1"/>
    </xf>
    <xf numFmtId="3" fontId="40" fillId="0" borderId="28" xfId="0" applyNumberFormat="1" applyFont="1" applyFill="1" applyBorder="1" applyAlignment="1" applyProtection="1">
      <alignment horizontal="right" vertical="center" wrapText="1" readingOrder="1"/>
      <protection locked="0"/>
    </xf>
    <xf numFmtId="3" fontId="40" fillId="0" borderId="28" xfId="0" applyNumberFormat="1" applyFont="1" applyFill="1" applyBorder="1" applyAlignment="1" applyProtection="1">
      <alignment vertical="center" wrapText="1" readingOrder="1"/>
      <protection locked="0"/>
    </xf>
    <xf numFmtId="1" fontId="19" fillId="3" borderId="23" xfId="1" applyNumberFormat="1" applyFont="1" applyFill="1" applyBorder="1" applyAlignment="1" applyProtection="1">
      <alignment vertical="center" wrapText="1"/>
    </xf>
    <xf numFmtId="41" fontId="0" fillId="3" borderId="34" xfId="0" applyNumberFormat="1" applyFill="1" applyBorder="1" applyProtection="1"/>
    <xf numFmtId="3" fontId="41" fillId="0" borderId="27" xfId="0" applyNumberFormat="1" applyFont="1" applyBorder="1" applyAlignment="1" applyProtection="1">
      <alignment horizontal="right" vertical="center" wrapText="1" readingOrder="1"/>
      <protection locked="0"/>
    </xf>
    <xf numFmtId="3" fontId="34" fillId="3" borderId="49" xfId="0" applyNumberFormat="1" applyFont="1" applyFill="1" applyBorder="1" applyProtection="1">
      <protection locked="0"/>
    </xf>
    <xf numFmtId="3" fontId="34" fillId="3" borderId="14" xfId="0" applyNumberFormat="1" applyFont="1" applyFill="1" applyBorder="1" applyProtection="1">
      <protection locked="0"/>
    </xf>
    <xf numFmtId="3" fontId="34" fillId="3" borderId="18" xfId="0" applyNumberFormat="1" applyFont="1" applyFill="1" applyBorder="1" applyProtection="1">
      <protection locked="0"/>
    </xf>
    <xf numFmtId="3" fontId="34" fillId="3" borderId="68" xfId="0" applyNumberFormat="1" applyFont="1" applyFill="1" applyBorder="1" applyProtection="1">
      <protection locked="0"/>
    </xf>
    <xf numFmtId="3" fontId="34" fillId="3" borderId="59" xfId="0" applyNumberFormat="1" applyFont="1" applyFill="1" applyBorder="1" applyProtection="1">
      <protection locked="0"/>
    </xf>
    <xf numFmtId="0" fontId="5" fillId="0" borderId="0" xfId="0" applyFont="1"/>
    <xf numFmtId="166" fontId="14" fillId="2" borderId="46" xfId="1" applyNumberFormat="1" applyFont="1" applyFill="1" applyBorder="1" applyProtection="1"/>
    <xf numFmtId="164" fontId="46" fillId="0" borderId="0" xfId="5" applyNumberFormat="1" applyFont="1" applyFill="1" applyAlignment="1">
      <alignment horizontal="center"/>
    </xf>
    <xf numFmtId="170" fontId="6" fillId="0" borderId="24" xfId="4" applyNumberFormat="1" applyFont="1" applyFill="1" applyBorder="1" applyAlignment="1" applyProtection="1">
      <alignment horizontal="left" vertical="center" wrapText="1"/>
      <protection locked="0"/>
    </xf>
    <xf numFmtId="170" fontId="5" fillId="0" borderId="24" xfId="4" applyNumberFormat="1" applyFont="1" applyFill="1" applyBorder="1" applyAlignment="1" applyProtection="1">
      <alignment horizontal="left" vertical="center" wrapText="1"/>
      <protection locked="0"/>
    </xf>
    <xf numFmtId="168" fontId="18" fillId="7" borderId="19" xfId="2" applyNumberFormat="1" applyFont="1" applyFill="1" applyBorder="1" applyAlignment="1" applyProtection="1">
      <alignment vertical="center"/>
      <protection locked="0"/>
    </xf>
    <xf numFmtId="168" fontId="18" fillId="7" borderId="25" xfId="2" applyNumberFormat="1" applyFont="1" applyFill="1" applyBorder="1" applyAlignment="1" applyProtection="1">
      <alignment vertical="center"/>
      <protection locked="0"/>
    </xf>
    <xf numFmtId="168" fontId="18" fillId="7" borderId="24" xfId="2" applyNumberFormat="1" applyFont="1" applyFill="1" applyBorder="1" applyAlignment="1" applyProtection="1">
      <alignment vertical="center"/>
      <protection locked="0"/>
    </xf>
    <xf numFmtId="168" fontId="18" fillId="7" borderId="23" xfId="2" applyNumberFormat="1" applyFont="1" applyFill="1" applyBorder="1" applyAlignment="1" applyProtection="1">
      <alignment vertical="center"/>
      <protection locked="0"/>
    </xf>
    <xf numFmtId="0" fontId="7" fillId="3" borderId="0" xfId="4" quotePrefix="1" applyFont="1" applyFill="1" applyBorder="1" applyAlignment="1" applyProtection="1">
      <alignment horizontal="center"/>
    </xf>
    <xf numFmtId="164" fontId="7" fillId="7" borderId="16" xfId="5" applyNumberFormat="1" applyFont="1" applyFill="1" applyBorder="1" applyAlignment="1" applyProtection="1">
      <alignment vertical="center"/>
    </xf>
    <xf numFmtId="164" fontId="7" fillId="7" borderId="18" xfId="5" applyNumberFormat="1" applyFont="1" applyFill="1" applyBorder="1" applyAlignment="1" applyProtection="1">
      <alignment vertical="center"/>
    </xf>
    <xf numFmtId="168" fontId="7" fillId="7" borderId="17" xfId="2" applyNumberFormat="1" applyFont="1" applyFill="1" applyBorder="1" applyAlignment="1" applyProtection="1">
      <alignment vertical="center"/>
    </xf>
    <xf numFmtId="168" fontId="7" fillId="7" borderId="69" xfId="2" applyNumberFormat="1" applyFont="1" applyFill="1" applyBorder="1" applyAlignment="1" applyProtection="1">
      <alignment vertical="center"/>
    </xf>
    <xf numFmtId="0" fontId="15" fillId="3" borderId="0" xfId="4" applyFont="1" applyFill="1" applyAlignment="1" applyProtection="1">
      <alignment horizontal="center" vertical="center" wrapText="1"/>
    </xf>
    <xf numFmtId="0" fontId="7" fillId="0" borderId="16" xfId="4" applyFont="1" applyBorder="1" applyAlignment="1" applyProtection="1">
      <alignment horizontal="center" vertical="center"/>
    </xf>
    <xf numFmtId="0" fontId="7" fillId="3" borderId="0" xfId="4" applyFont="1" applyFill="1" applyBorder="1" applyProtection="1"/>
    <xf numFmtId="0" fontId="7" fillId="3" borderId="0" xfId="4" applyFont="1" applyFill="1" applyBorder="1" applyAlignment="1" applyProtection="1">
      <alignment vertical="center"/>
    </xf>
    <xf numFmtId="0" fontId="15" fillId="3" borderId="0" xfId="4" applyFont="1" applyFill="1" applyBorder="1" applyAlignment="1" applyProtection="1">
      <alignment horizontal="center" vertical="center" wrapText="1"/>
    </xf>
    <xf numFmtId="0" fontId="5" fillId="3" borderId="0" xfId="4" applyFont="1" applyFill="1" applyBorder="1" applyAlignment="1" applyProtection="1">
      <alignment vertical="center"/>
    </xf>
    <xf numFmtId="41" fontId="32" fillId="0" borderId="31" xfId="1" applyNumberFormat="1" applyFont="1" applyFill="1" applyBorder="1" applyAlignment="1" applyProtection="1">
      <alignment horizontal="right" wrapText="1"/>
      <protection locked="0"/>
    </xf>
    <xf numFmtId="0" fontId="23" fillId="3" borderId="10" xfId="0" applyFont="1" applyFill="1" applyBorder="1" applyAlignment="1"/>
    <xf numFmtId="0" fontId="5" fillId="3" borderId="11" xfId="0" applyFont="1" applyFill="1" applyBorder="1" applyAlignment="1" applyProtection="1">
      <protection locked="0"/>
    </xf>
    <xf numFmtId="0" fontId="22" fillId="2" borderId="69" xfId="0" applyFont="1" applyFill="1" applyBorder="1" applyAlignment="1">
      <alignment horizontal="left" wrapText="1"/>
    </xf>
    <xf numFmtId="41" fontId="18" fillId="3" borderId="57" xfId="1" applyNumberFormat="1" applyFont="1" applyFill="1" applyBorder="1" applyAlignment="1" applyProtection="1">
      <alignment horizontal="right" wrapText="1"/>
      <protection locked="0"/>
    </xf>
    <xf numFmtId="41" fontId="22" fillId="2" borderId="17" xfId="1" applyNumberFormat="1" applyFont="1" applyFill="1" applyBorder="1" applyAlignment="1">
      <alignment horizontal="right" wrapText="1"/>
    </xf>
    <xf numFmtId="41" fontId="15" fillId="3" borderId="13" xfId="1" applyNumberFormat="1" applyFont="1" applyFill="1" applyBorder="1" applyAlignment="1">
      <alignment horizontal="right" wrapText="1"/>
    </xf>
    <xf numFmtId="41" fontId="22" fillId="2" borderId="69" xfId="1" applyNumberFormat="1" applyFont="1" applyFill="1" applyBorder="1" applyAlignment="1">
      <alignment horizontal="right" wrapText="1"/>
    </xf>
    <xf numFmtId="0" fontId="36" fillId="3" borderId="0" xfId="3" applyFont="1" applyFill="1" applyProtection="1">
      <alignment vertical="top"/>
    </xf>
    <xf numFmtId="43" fontId="0" fillId="12" borderId="17" xfId="1" applyFont="1" applyFill="1" applyBorder="1"/>
    <xf numFmtId="166" fontId="0" fillId="12" borderId="18" xfId="0" applyNumberFormat="1" applyFill="1" applyBorder="1"/>
    <xf numFmtId="44" fontId="0" fillId="12" borderId="18" xfId="0" applyNumberFormat="1" applyFill="1" applyBorder="1"/>
    <xf numFmtId="14" fontId="0" fillId="12" borderId="18" xfId="0" applyNumberFormat="1" applyFill="1" applyBorder="1"/>
    <xf numFmtId="0" fontId="0" fillId="12" borderId="18" xfId="0" applyFill="1" applyBorder="1"/>
    <xf numFmtId="0" fontId="15" fillId="12" borderId="16" xfId="0" applyFont="1" applyFill="1" applyBorder="1" applyAlignment="1" applyProtection="1">
      <alignment horizontal="center"/>
    </xf>
    <xf numFmtId="44" fontId="47" fillId="0" borderId="21" xfId="2" applyFont="1" applyBorder="1" applyProtection="1">
      <protection locked="0"/>
    </xf>
    <xf numFmtId="166" fontId="47" fillId="0" borderId="27" xfId="1" applyNumberFormat="1" applyFont="1" applyBorder="1" applyProtection="1">
      <protection locked="0"/>
    </xf>
    <xf numFmtId="44" fontId="47" fillId="0" borderId="27" xfId="2" applyNumberFormat="1" applyFont="1" applyBorder="1" applyProtection="1">
      <protection locked="0"/>
    </xf>
    <xf numFmtId="14" fontId="47" fillId="0" borderId="54" xfId="0" applyNumberFormat="1" applyFont="1" applyBorder="1" applyAlignment="1" applyProtection="1">
      <alignment horizontal="left" wrapText="1"/>
      <protection locked="0"/>
    </xf>
    <xf numFmtId="14" fontId="47" fillId="0" borderId="54" xfId="0" applyNumberFormat="1" applyFont="1" applyBorder="1" applyAlignment="1" applyProtection="1">
      <alignment horizontal="left"/>
      <protection locked="0"/>
    </xf>
    <xf numFmtId="0" fontId="47" fillId="0" borderId="54" xfId="0" applyFont="1" applyBorder="1" applyAlignment="1" applyProtection="1">
      <protection locked="0"/>
    </xf>
    <xf numFmtId="0" fontId="47" fillId="0" borderId="54" xfId="0" applyFont="1" applyBorder="1" applyAlignment="1" applyProtection="1">
      <alignment wrapText="1"/>
      <protection locked="0"/>
    </xf>
    <xf numFmtId="0" fontId="47" fillId="0" borderId="66" xfId="0" applyFont="1" applyBorder="1" applyAlignment="1" applyProtection="1">
      <protection locked="0"/>
    </xf>
    <xf numFmtId="14" fontId="47" fillId="0" borderId="27" xfId="0" applyNumberFormat="1" applyFont="1" applyBorder="1" applyAlignment="1" applyProtection="1">
      <alignment horizontal="left" wrapText="1"/>
      <protection locked="0"/>
    </xf>
    <xf numFmtId="14" fontId="47" fillId="0" borderId="27" xfId="0" applyNumberFormat="1" applyFont="1" applyBorder="1" applyAlignment="1" applyProtection="1">
      <alignment horizontal="left"/>
      <protection locked="0"/>
    </xf>
    <xf numFmtId="0" fontId="47" fillId="0" borderId="27" xfId="0" applyFont="1" applyBorder="1" applyAlignment="1" applyProtection="1">
      <protection locked="0"/>
    </xf>
    <xf numFmtId="0" fontId="47" fillId="0" borderId="27" xfId="0" applyFont="1" applyBorder="1" applyAlignment="1" applyProtection="1">
      <alignment wrapText="1"/>
      <protection locked="0"/>
    </xf>
    <xf numFmtId="0" fontId="47" fillId="0" borderId="20" xfId="0" applyFont="1" applyBorder="1" applyAlignment="1" applyProtection="1">
      <protection locked="0"/>
    </xf>
    <xf numFmtId="14" fontId="47" fillId="0" borderId="27" xfId="6" applyNumberFormat="1" applyFont="1" applyFill="1" applyBorder="1" applyAlignment="1" applyProtection="1">
      <alignment horizontal="left" wrapText="1"/>
      <protection locked="0"/>
    </xf>
    <xf numFmtId="0" fontId="47" fillId="0" borderId="27" xfId="6" applyFont="1" applyFill="1" applyBorder="1" applyAlignment="1" applyProtection="1">
      <alignment wrapText="1"/>
      <protection locked="0"/>
    </xf>
    <xf numFmtId="44" fontId="45" fillId="0" borderId="21" xfId="2" applyFont="1" applyBorder="1"/>
    <xf numFmtId="166" fontId="45" fillId="0" borderId="27" xfId="1" applyNumberFormat="1" applyFont="1" applyBorder="1"/>
    <xf numFmtId="44" fontId="45" fillId="0" borderId="27" xfId="2" applyNumberFormat="1" applyFont="1" applyBorder="1"/>
    <xf numFmtId="14" fontId="45" fillId="0" borderId="27" xfId="0" applyNumberFormat="1" applyFont="1" applyBorder="1" applyAlignment="1">
      <alignment horizontal="left" wrapText="1"/>
    </xf>
    <xf numFmtId="14" fontId="45" fillId="0" borderId="27" xfId="0" applyNumberFormat="1" applyFont="1" applyBorder="1" applyAlignment="1">
      <alignment horizontal="left"/>
    </xf>
    <xf numFmtId="0" fontId="45" fillId="0" borderId="27" xfId="0" applyFont="1" applyBorder="1" applyAlignment="1"/>
    <xf numFmtId="0" fontId="45" fillId="0" borderId="27" xfId="0" applyFont="1" applyBorder="1" applyAlignment="1">
      <alignment wrapText="1"/>
    </xf>
    <xf numFmtId="0" fontId="45" fillId="0" borderId="27" xfId="0" quotePrefix="1" applyFont="1" applyBorder="1" applyAlignment="1"/>
    <xf numFmtId="0" fontId="45" fillId="0" borderId="20" xfId="0" applyFont="1" applyBorder="1" applyAlignment="1"/>
    <xf numFmtId="0" fontId="48" fillId="2" borderId="24" xfId="0" applyFont="1" applyFill="1" applyBorder="1" applyAlignment="1">
      <alignment horizontal="center" vertical="center" wrapText="1"/>
    </xf>
    <xf numFmtId="0" fontId="48" fillId="2" borderId="25" xfId="0" applyFont="1" applyFill="1" applyBorder="1" applyAlignment="1">
      <alignment horizontal="center" vertical="center" wrapText="1"/>
    </xf>
    <xf numFmtId="0" fontId="48" fillId="2" borderId="71" xfId="0" applyFont="1" applyFill="1" applyBorder="1" applyAlignment="1">
      <alignment horizontal="center" vertical="center" wrapText="1"/>
    </xf>
    <xf numFmtId="0" fontId="48" fillId="2" borderId="19" xfId="0" applyFont="1" applyFill="1" applyBorder="1" applyAlignment="1">
      <alignment horizontal="center" vertical="center" wrapText="1"/>
    </xf>
    <xf numFmtId="14" fontId="15" fillId="0" borderId="0" xfId="0" applyNumberFormat="1" applyFont="1" applyFill="1" applyBorder="1" applyAlignment="1" applyProtection="1">
      <alignment horizontal="left"/>
    </xf>
    <xf numFmtId="0" fontId="15" fillId="0" borderId="25" xfId="0" applyFont="1" applyFill="1" applyBorder="1" applyAlignment="1" applyProtection="1">
      <alignment horizontal="center"/>
    </xf>
    <xf numFmtId="0" fontId="15" fillId="0" borderId="44" xfId="0" applyFont="1" applyFill="1" applyBorder="1" applyAlignment="1" applyProtection="1">
      <alignment horizontal="center"/>
    </xf>
    <xf numFmtId="168" fontId="18" fillId="7" borderId="24" xfId="2" applyNumberFormat="1" applyFont="1" applyFill="1" applyBorder="1" applyAlignment="1" applyProtection="1">
      <alignment vertical="center"/>
    </xf>
    <xf numFmtId="0" fontId="3" fillId="0" borderId="0" xfId="7" applyProtection="1"/>
    <xf numFmtId="0" fontId="3" fillId="0" borderId="0" xfId="7"/>
    <xf numFmtId="0" fontId="51" fillId="13" borderId="27" xfId="7" applyFont="1" applyFill="1" applyBorder="1" applyAlignment="1" applyProtection="1">
      <alignment horizontal="center"/>
    </xf>
    <xf numFmtId="44" fontId="54" fillId="0" borderId="27" xfId="8" applyFont="1" applyBorder="1" applyProtection="1">
      <protection locked="0"/>
    </xf>
    <xf numFmtId="0" fontId="5" fillId="14" borderId="27" xfId="0" applyFont="1" applyFill="1" applyBorder="1"/>
    <xf numFmtId="44" fontId="54" fillId="0" borderId="27" xfId="2" applyFont="1" applyFill="1" applyBorder="1" applyProtection="1">
      <protection locked="0"/>
    </xf>
    <xf numFmtId="0" fontId="15" fillId="15" borderId="0" xfId="0" applyFont="1" applyFill="1" applyBorder="1" applyProtection="1"/>
    <xf numFmtId="0" fontId="3" fillId="15" borderId="0" xfId="7" applyFill="1"/>
    <xf numFmtId="0" fontId="2" fillId="15" borderId="0" xfId="7" applyFont="1" applyFill="1" applyProtection="1"/>
    <xf numFmtId="0" fontId="3" fillId="15" borderId="0" xfId="7" applyFill="1" applyProtection="1"/>
    <xf numFmtId="0" fontId="4" fillId="15" borderId="0" xfId="7" applyFont="1" applyFill="1" applyProtection="1"/>
    <xf numFmtId="0" fontId="53" fillId="15" borderId="0" xfId="7" applyFont="1" applyFill="1" applyProtection="1"/>
    <xf numFmtId="14" fontId="15" fillId="15" borderId="0" xfId="0" applyNumberFormat="1" applyFont="1" applyFill="1" applyAlignment="1" applyProtection="1">
      <alignment horizontal="left"/>
    </xf>
    <xf numFmtId="44" fontId="56" fillId="15" borderId="0" xfId="8" applyFont="1" applyFill="1" applyProtection="1">
      <protection locked="0"/>
    </xf>
    <xf numFmtId="0" fontId="49" fillId="15" borderId="0" xfId="7" applyFont="1" applyFill="1" applyProtection="1"/>
    <xf numFmtId="0" fontId="53" fillId="15" borderId="0" xfId="7" applyFont="1" applyFill="1" applyBorder="1" applyAlignment="1" applyProtection="1">
      <alignment horizontal="right"/>
      <protection locked="0"/>
    </xf>
    <xf numFmtId="0" fontId="55" fillId="15" borderId="0" xfId="7" applyFont="1" applyFill="1" applyBorder="1" applyProtection="1">
      <protection locked="0"/>
    </xf>
    <xf numFmtId="14" fontId="51" fillId="15" borderId="0" xfId="7" applyNumberFormat="1" applyFont="1" applyFill="1" applyBorder="1" applyAlignment="1" applyProtection="1">
      <alignment horizontal="center"/>
      <protection locked="0"/>
    </xf>
    <xf numFmtId="14" fontId="53" fillId="15" borderId="0" xfId="7" applyNumberFormat="1" applyFont="1" applyFill="1" applyBorder="1" applyProtection="1"/>
    <xf numFmtId="44" fontId="51" fillId="15" borderId="27" xfId="8" applyFont="1" applyFill="1" applyBorder="1" applyProtection="1"/>
    <xf numFmtId="0" fontId="51" fillId="15" borderId="0" xfId="7" quotePrefix="1" applyFont="1" applyFill="1" applyAlignment="1" applyProtection="1">
      <alignment horizontal="left"/>
    </xf>
    <xf numFmtId="14" fontId="51" fillId="15" borderId="0" xfId="7" applyNumberFormat="1" applyFont="1" applyFill="1" applyAlignment="1" applyProtection="1">
      <alignment horizontal="center"/>
    </xf>
    <xf numFmtId="44" fontId="51" fillId="15" borderId="0" xfId="8" applyFont="1" applyFill="1" applyProtection="1"/>
    <xf numFmtId="0" fontId="51" fillId="15" borderId="0" xfId="7" applyFont="1" applyFill="1" applyAlignment="1" applyProtection="1">
      <alignment horizontal="center"/>
    </xf>
    <xf numFmtId="44" fontId="5" fillId="15" borderId="0" xfId="8" applyFont="1" applyFill="1" applyProtection="1"/>
    <xf numFmtId="0" fontId="56" fillId="15" borderId="0" xfId="7" applyFont="1" applyFill="1" applyProtection="1"/>
    <xf numFmtId="44" fontId="53" fillId="15" borderId="27" xfId="7" applyNumberFormat="1" applyFont="1" applyFill="1" applyBorder="1" applyProtection="1"/>
    <xf numFmtId="0" fontId="58" fillId="15" borderId="52" xfId="7" applyFont="1" applyFill="1" applyBorder="1" applyAlignment="1" applyProtection="1">
      <alignment horizontal="left"/>
    </xf>
    <xf numFmtId="0" fontId="50" fillId="15" borderId="0" xfId="7" applyFont="1" applyFill="1" applyAlignment="1" applyProtection="1">
      <alignment horizontal="center"/>
    </xf>
    <xf numFmtId="0" fontId="4" fillId="15" borderId="0" xfId="7" applyFont="1" applyFill="1" applyAlignment="1" applyProtection="1">
      <alignment horizontal="left"/>
    </xf>
    <xf numFmtId="0" fontId="57" fillId="15" borderId="0" xfId="7" applyFont="1" applyFill="1" applyAlignment="1" applyProtection="1">
      <alignment horizontal="left"/>
    </xf>
    <xf numFmtId="42" fontId="11" fillId="12" borderId="34" xfId="0" applyNumberFormat="1" applyFont="1" applyFill="1" applyBorder="1" applyProtection="1"/>
    <xf numFmtId="42" fontId="17" fillId="3" borderId="34" xfId="0" applyNumberFormat="1" applyFont="1" applyFill="1" applyBorder="1" applyProtection="1"/>
    <xf numFmtId="42" fontId="11" fillId="0" borderId="34" xfId="0" applyNumberFormat="1" applyFont="1" applyFill="1" applyBorder="1" applyProtection="1"/>
    <xf numFmtId="42" fontId="11" fillId="15" borderId="34" xfId="0" applyNumberFormat="1" applyFont="1" applyFill="1" applyBorder="1" applyProtection="1"/>
    <xf numFmtId="44" fontId="55" fillId="0" borderId="27" xfId="8" applyFont="1" applyBorder="1" applyProtection="1"/>
    <xf numFmtId="171" fontId="4" fillId="2" borderId="18" xfId="0" applyNumberFormat="1" applyFont="1" applyFill="1" applyBorder="1" applyAlignment="1" applyProtection="1">
      <alignment horizontal="center"/>
    </xf>
    <xf numFmtId="42" fontId="47" fillId="3" borderId="34" xfId="0" applyNumberFormat="1" applyFont="1" applyFill="1" applyBorder="1" applyProtection="1">
      <protection locked="0"/>
    </xf>
    <xf numFmtId="42" fontId="54" fillId="3" borderId="34" xfId="0" applyNumberFormat="1" applyFont="1" applyFill="1" applyBorder="1" applyProtection="1">
      <protection locked="0"/>
    </xf>
    <xf numFmtId="42" fontId="54" fillId="0" borderId="34" xfId="0" applyNumberFormat="1" applyFont="1" applyFill="1" applyBorder="1" applyProtection="1">
      <protection locked="0"/>
    </xf>
    <xf numFmtId="42" fontId="54" fillId="15" borderId="34" xfId="0" applyNumberFormat="1" applyFont="1" applyFill="1" applyBorder="1" applyProtection="1">
      <protection locked="0"/>
    </xf>
    <xf numFmtId="0" fontId="4" fillId="0" borderId="0" xfId="4" applyFont="1" applyFill="1" applyBorder="1" applyAlignment="1" applyProtection="1">
      <alignment horizontal="left" vertical="center"/>
    </xf>
    <xf numFmtId="0" fontId="59" fillId="0" borderId="0" xfId="11"/>
    <xf numFmtId="0" fontId="60" fillId="3" borderId="0" xfId="11" applyFont="1" applyFill="1" applyBorder="1" applyAlignment="1" applyProtection="1">
      <alignment horizontal="center"/>
      <protection locked="0"/>
    </xf>
    <xf numFmtId="0" fontId="4" fillId="0" borderId="0" xfId="4" applyFont="1" applyFill="1" applyBorder="1" applyProtection="1"/>
    <xf numFmtId="0" fontId="59" fillId="0" borderId="0" xfId="11" applyFill="1"/>
    <xf numFmtId="0" fontId="8" fillId="2" borderId="5" xfId="0" applyFont="1" applyFill="1" applyBorder="1"/>
    <xf numFmtId="42" fontId="4" fillId="2" borderId="59" xfId="0" applyNumberFormat="1" applyFont="1" applyFill="1" applyBorder="1" applyAlignment="1" applyProtection="1">
      <alignment horizontal="center"/>
    </xf>
    <xf numFmtId="0" fontId="4" fillId="2" borderId="3" xfId="0" applyFont="1" applyFill="1" applyBorder="1" applyProtection="1">
      <protection locked="0"/>
    </xf>
    <xf numFmtId="0" fontId="8" fillId="2" borderId="0" xfId="0" applyFont="1" applyFill="1" applyBorder="1"/>
    <xf numFmtId="42" fontId="4" fillId="2" borderId="37" xfId="0" applyNumberFormat="1" applyFont="1" applyFill="1" applyBorder="1" applyAlignment="1" applyProtection="1">
      <alignment horizontal="center"/>
    </xf>
    <xf numFmtId="42" fontId="8" fillId="2" borderId="60" xfId="0" applyNumberFormat="1" applyFont="1" applyFill="1" applyBorder="1" applyAlignment="1" applyProtection="1">
      <alignment horizontal="center" wrapText="1"/>
    </xf>
    <xf numFmtId="0" fontId="4" fillId="2" borderId="8" xfId="0" applyFont="1" applyFill="1" applyBorder="1"/>
    <xf numFmtId="0" fontId="5" fillId="2" borderId="9" xfId="0" applyFont="1" applyFill="1" applyBorder="1"/>
    <xf numFmtId="42" fontId="4" fillId="2" borderId="35" xfId="0" applyNumberFormat="1" applyFont="1" applyFill="1" applyBorder="1" applyAlignment="1" applyProtection="1">
      <alignment horizontal="center"/>
    </xf>
    <xf numFmtId="42" fontId="4" fillId="2" borderId="57" xfId="0" applyNumberFormat="1" applyFont="1" applyFill="1" applyBorder="1" applyAlignment="1" applyProtection="1">
      <alignment horizontal="center"/>
    </xf>
    <xf numFmtId="42" fontId="17" fillId="3" borderId="37" xfId="0" applyNumberFormat="1" applyFont="1" applyFill="1" applyBorder="1" applyProtection="1">
      <protection locked="0"/>
    </xf>
    <xf numFmtId="42" fontId="5" fillId="3" borderId="37" xfId="0" applyNumberFormat="1" applyFont="1" applyFill="1" applyBorder="1"/>
    <xf numFmtId="42" fontId="4" fillId="2" borderId="60" xfId="0" applyNumberFormat="1" applyFont="1" applyFill="1" applyBorder="1" applyProtection="1"/>
    <xf numFmtId="0" fontId="8" fillId="2" borderId="40" xfId="0" applyFont="1" applyFill="1" applyBorder="1" applyAlignment="1" applyProtection="1"/>
    <xf numFmtId="42" fontId="17" fillId="3" borderId="26" xfId="0" applyNumberFormat="1" applyFont="1" applyFill="1" applyBorder="1" applyProtection="1">
      <protection locked="0"/>
    </xf>
    <xf numFmtId="42" fontId="17" fillId="3" borderId="47" xfId="0" applyNumberFormat="1" applyFont="1" applyFill="1" applyBorder="1" applyProtection="1">
      <protection locked="0"/>
    </xf>
    <xf numFmtId="42" fontId="17" fillId="3" borderId="37" xfId="0" applyNumberFormat="1" applyFont="1" applyFill="1" applyBorder="1" applyAlignment="1" applyProtection="1">
      <protection locked="0"/>
    </xf>
    <xf numFmtId="42" fontId="17" fillId="3" borderId="34" xfId="0" applyNumberFormat="1" applyFont="1" applyFill="1" applyBorder="1" applyAlignment="1" applyProtection="1">
      <protection locked="0"/>
    </xf>
    <xf numFmtId="0" fontId="8" fillId="2" borderId="12" xfId="0" applyFont="1" applyFill="1" applyBorder="1" applyAlignment="1" applyProtection="1">
      <alignment horizontal="center"/>
    </xf>
    <xf numFmtId="0" fontId="3" fillId="0" borderId="0" xfId="7" applyAlignment="1">
      <alignment wrapText="1"/>
    </xf>
    <xf numFmtId="0" fontId="3" fillId="0" borderId="16" xfId="7" applyFill="1" applyBorder="1" applyAlignment="1">
      <alignment horizontal="center" vertical="center" wrapText="1"/>
    </xf>
    <xf numFmtId="0" fontId="3" fillId="0" borderId="18" xfId="7" applyFill="1" applyBorder="1" applyAlignment="1">
      <alignment horizontal="center" vertical="center" wrapText="1"/>
    </xf>
    <xf numFmtId="0" fontId="3" fillId="0" borderId="17" xfId="7" applyFill="1" applyBorder="1" applyAlignment="1">
      <alignment horizontal="center" wrapText="1"/>
    </xf>
    <xf numFmtId="0" fontId="3" fillId="0" borderId="24" xfId="7" applyFill="1" applyBorder="1"/>
    <xf numFmtId="42" fontId="18" fillId="0" borderId="58" xfId="8" applyNumberFormat="1" applyFont="1" applyFill="1" applyBorder="1" applyProtection="1">
      <protection locked="0"/>
    </xf>
    <xf numFmtId="166" fontId="18" fillId="0" borderId="47" xfId="9" applyNumberFormat="1" applyFont="1" applyFill="1" applyBorder="1" applyAlignment="1" applyProtection="1">
      <protection locked="0"/>
    </xf>
    <xf numFmtId="44" fontId="0" fillId="0" borderId="47" xfId="8" applyFont="1" applyFill="1" applyBorder="1" applyAlignment="1"/>
    <xf numFmtId="42" fontId="18" fillId="0" borderId="26" xfId="8" applyNumberFormat="1" applyFont="1" applyFill="1" applyBorder="1" applyProtection="1">
      <protection locked="0"/>
    </xf>
    <xf numFmtId="0" fontId="3" fillId="0" borderId="21" xfId="7" applyFill="1" applyBorder="1"/>
    <xf numFmtId="42" fontId="18" fillId="0" borderId="56" xfId="8" applyNumberFormat="1" applyFont="1" applyFill="1" applyBorder="1" applyProtection="1">
      <protection locked="0"/>
    </xf>
    <xf numFmtId="166" fontId="18" fillId="0" borderId="27" xfId="9" applyNumberFormat="1" applyFont="1" applyFill="1" applyBorder="1" applyAlignment="1" applyProtection="1">
      <protection locked="0"/>
    </xf>
    <xf numFmtId="44" fontId="0" fillId="0" borderId="27" xfId="8" applyFont="1" applyFill="1" applyBorder="1" applyAlignment="1"/>
    <xf numFmtId="42" fontId="18" fillId="0" borderId="20" xfId="8" applyNumberFormat="1" applyFont="1" applyFill="1" applyBorder="1" applyProtection="1">
      <protection locked="0"/>
    </xf>
    <xf numFmtId="0" fontId="3" fillId="0" borderId="23" xfId="7" applyFill="1" applyBorder="1"/>
    <xf numFmtId="0" fontId="61" fillId="16" borderId="8" xfId="7" applyFont="1" applyFill="1" applyBorder="1"/>
    <xf numFmtId="42" fontId="19" fillId="0" borderId="16" xfId="8" applyNumberFormat="1" applyFont="1" applyFill="1" applyBorder="1" applyProtection="1">
      <protection locked="0"/>
    </xf>
    <xf numFmtId="166" fontId="19" fillId="0" borderId="18" xfId="9" applyNumberFormat="1" applyFont="1" applyFill="1" applyBorder="1" applyAlignment="1" applyProtection="1">
      <protection locked="0"/>
    </xf>
    <xf numFmtId="44" fontId="61" fillId="0" borderId="18" xfId="8" applyFont="1" applyFill="1" applyBorder="1" applyAlignment="1"/>
    <xf numFmtId="0" fontId="4" fillId="2" borderId="7" xfId="0" applyFont="1" applyFill="1" applyBorder="1" applyProtection="1">
      <protection locked="0"/>
    </xf>
    <xf numFmtId="42" fontId="4" fillId="2" borderId="36" xfId="0" applyNumberFormat="1" applyFont="1" applyFill="1" applyBorder="1" applyAlignment="1" applyProtection="1">
      <alignment horizontal="center"/>
    </xf>
    <xf numFmtId="42" fontId="4" fillId="2" borderId="32" xfId="0" applyNumberFormat="1" applyFont="1" applyFill="1" applyBorder="1" applyAlignment="1" applyProtection="1">
      <alignment horizontal="center" wrapText="1"/>
    </xf>
    <xf numFmtId="0" fontId="0" fillId="12" borderId="10" xfId="0" applyFill="1" applyBorder="1" applyProtection="1"/>
    <xf numFmtId="0" fontId="0" fillId="12" borderId="11" xfId="0" applyFill="1" applyBorder="1" applyProtection="1"/>
    <xf numFmtId="42" fontId="14" fillId="2" borderId="60" xfId="13" applyNumberFormat="1" applyFont="1" applyFill="1" applyBorder="1" applyProtection="1"/>
    <xf numFmtId="42" fontId="17" fillId="3" borderId="3" xfId="0" applyNumberFormat="1" applyFont="1" applyFill="1" applyBorder="1" applyProtection="1">
      <protection locked="0"/>
    </xf>
    <xf numFmtId="42" fontId="17" fillId="0" borderId="34" xfId="0" applyNumberFormat="1" applyFont="1" applyFill="1" applyBorder="1" applyProtection="1">
      <protection locked="0"/>
    </xf>
    <xf numFmtId="42" fontId="17" fillId="3" borderId="52" xfId="0" applyNumberFormat="1" applyFont="1" applyFill="1" applyBorder="1" applyProtection="1">
      <protection locked="0"/>
    </xf>
    <xf numFmtId="42" fontId="17" fillId="12" borderId="37" xfId="0" applyNumberFormat="1" applyFont="1" applyFill="1" applyBorder="1" applyProtection="1">
      <protection locked="0"/>
    </xf>
    <xf numFmtId="166" fontId="0" fillId="15" borderId="11" xfId="13" applyNumberFormat="1" applyFont="1" applyFill="1" applyBorder="1" applyProtection="1"/>
    <xf numFmtId="42" fontId="17" fillId="12" borderId="34" xfId="0" applyNumberFormat="1" applyFont="1" applyFill="1" applyBorder="1" applyProtection="1">
      <protection locked="0"/>
    </xf>
    <xf numFmtId="166" fontId="0" fillId="12" borderId="11" xfId="13" applyNumberFormat="1" applyFont="1" applyFill="1" applyBorder="1" applyProtection="1"/>
    <xf numFmtId="0" fontId="5" fillId="3" borderId="0" xfId="0" applyFont="1" applyFill="1" applyBorder="1"/>
    <xf numFmtId="42" fontId="14" fillId="2" borderId="73" xfId="0" applyNumberFormat="1" applyFont="1" applyFill="1" applyBorder="1" applyProtection="1"/>
    <xf numFmtId="0" fontId="0" fillId="15" borderId="21" xfId="0" applyFill="1" applyBorder="1" applyProtection="1"/>
    <xf numFmtId="0" fontId="0" fillId="8" borderId="0" xfId="0" applyFill="1" applyBorder="1"/>
    <xf numFmtId="42" fontId="14" fillId="2" borderId="46" xfId="13" applyNumberFormat="1" applyFont="1" applyFill="1" applyBorder="1" applyProtection="1"/>
    <xf numFmtId="42" fontId="14" fillId="2" borderId="23" xfId="13" applyNumberFormat="1" applyFont="1" applyFill="1" applyBorder="1" applyProtection="1"/>
    <xf numFmtId="0" fontId="0" fillId="12" borderId="11" xfId="0" applyFill="1" applyBorder="1"/>
    <xf numFmtId="42" fontId="14" fillId="2" borderId="21" xfId="13" applyNumberFormat="1" applyFont="1" applyFill="1" applyBorder="1" applyProtection="1"/>
    <xf numFmtId="0" fontId="0" fillId="12" borderId="13" xfId="0" applyFill="1" applyBorder="1"/>
    <xf numFmtId="0" fontId="6" fillId="15" borderId="0" xfId="0" applyFont="1" applyFill="1" applyBorder="1" applyAlignment="1" applyProtection="1"/>
    <xf numFmtId="0" fontId="3" fillId="0" borderId="37" xfId="7" applyFill="1" applyBorder="1" applyAlignment="1">
      <alignment horizontal="center" vertical="center" wrapText="1"/>
    </xf>
    <xf numFmtId="0" fontId="3" fillId="0" borderId="60" xfId="7" applyFill="1" applyBorder="1" applyAlignment="1">
      <alignment horizontal="center" vertical="center" wrapText="1"/>
    </xf>
    <xf numFmtId="9" fontId="59" fillId="0" borderId="20" xfId="5" applyFont="1" applyBorder="1" applyAlignment="1">
      <alignment horizontal="center"/>
    </xf>
    <xf numFmtId="9" fontId="59" fillId="0" borderId="21" xfId="5" applyFont="1" applyBorder="1" applyAlignment="1">
      <alignment horizontal="center"/>
    </xf>
    <xf numFmtId="9" fontId="59" fillId="0" borderId="22" xfId="5" applyFont="1" applyBorder="1" applyAlignment="1">
      <alignment horizontal="center"/>
    </xf>
    <xf numFmtId="9" fontId="59" fillId="0" borderId="23" xfId="5" applyFont="1" applyBorder="1" applyAlignment="1">
      <alignment horizontal="center"/>
    </xf>
    <xf numFmtId="168" fontId="5" fillId="7" borderId="21" xfId="2" applyNumberFormat="1" applyFont="1" applyFill="1" applyBorder="1" applyAlignment="1" applyProtection="1">
      <alignment vertical="center"/>
    </xf>
    <xf numFmtId="171" fontId="19" fillId="0" borderId="9" xfId="0" applyNumberFormat="1" applyFont="1" applyBorder="1" applyAlignment="1" applyProtection="1">
      <alignment horizontal="center"/>
      <protection locked="0"/>
    </xf>
    <xf numFmtId="0" fontId="15" fillId="0" borderId="0" xfId="0" applyFont="1" applyAlignment="1" applyProtection="1">
      <alignment horizontal="left" vertical="center" wrapText="1"/>
    </xf>
    <xf numFmtId="0" fontId="0" fillId="0" borderId="9" xfId="0" applyBorder="1" applyAlignment="1" applyProtection="1">
      <alignment horizontal="center"/>
      <protection locked="0"/>
    </xf>
    <xf numFmtId="0" fontId="19" fillId="0" borderId="9" xfId="0" applyFont="1" applyFill="1" applyBorder="1" applyAlignment="1" applyProtection="1">
      <alignment horizontal="center"/>
      <protection locked="0"/>
    </xf>
    <xf numFmtId="0" fontId="19" fillId="0" borderId="9" xfId="0" applyFont="1" applyFill="1" applyBorder="1" applyAlignment="1" applyProtection="1">
      <alignment horizontal="left" wrapText="1"/>
      <protection locked="0"/>
    </xf>
    <xf numFmtId="0" fontId="0" fillId="0" borderId="9" xfId="0" applyBorder="1" applyAlignment="1" applyProtection="1">
      <alignment horizontal="left" wrapText="1"/>
      <protection locked="0"/>
    </xf>
    <xf numFmtId="0" fontId="5" fillId="3" borderId="0" xfId="0" applyFont="1" applyFill="1" applyAlignment="1" applyProtection="1">
      <alignment horizontal="left" vertical="top" wrapText="1"/>
    </xf>
    <xf numFmtId="0" fontId="0" fillId="0" borderId="0" xfId="0" applyAlignment="1">
      <alignment horizontal="left" vertical="top" wrapText="1"/>
    </xf>
    <xf numFmtId="0" fontId="19" fillId="10" borderId="0" xfId="0" applyFont="1" applyFill="1" applyAlignment="1" applyProtection="1">
      <alignment horizontal="left" vertical="top" wrapText="1"/>
    </xf>
    <xf numFmtId="0" fontId="0" fillId="10" borderId="0" xfId="0" applyFill="1" applyAlignment="1">
      <alignment horizontal="left" vertical="top" wrapText="1"/>
    </xf>
    <xf numFmtId="0" fontId="5" fillId="0" borderId="0" xfId="0" applyFont="1" applyFill="1" applyAlignment="1" applyProtection="1">
      <alignment horizontal="left" vertical="top" wrapText="1"/>
    </xf>
    <xf numFmtId="0" fontId="0" fillId="0" borderId="0" xfId="0" applyFill="1" applyAlignment="1">
      <alignment horizontal="left" vertical="top" wrapText="1"/>
    </xf>
    <xf numFmtId="0" fontId="0" fillId="3" borderId="0" xfId="0" applyFill="1" applyAlignment="1" applyProtection="1">
      <alignment horizontal="left" vertical="top" wrapText="1"/>
    </xf>
    <xf numFmtId="0" fontId="0" fillId="0" borderId="0" xfId="0" applyFill="1" applyAlignment="1" applyProtection="1">
      <alignment horizontal="left" vertical="top" wrapText="1"/>
    </xf>
    <xf numFmtId="0" fontId="15" fillId="3" borderId="43" xfId="0" applyFont="1" applyFill="1" applyBorder="1" applyAlignment="1" applyProtection="1">
      <alignment horizontal="center"/>
    </xf>
    <xf numFmtId="0" fontId="15" fillId="3" borderId="70" xfId="0" applyFont="1" applyFill="1" applyBorder="1" applyAlignment="1" applyProtection="1">
      <alignment horizontal="center"/>
    </xf>
    <xf numFmtId="0" fontId="15" fillId="3" borderId="44" xfId="0" applyFont="1" applyFill="1" applyBorder="1" applyAlignment="1" applyProtection="1">
      <alignment horizontal="center"/>
    </xf>
    <xf numFmtId="0" fontId="0" fillId="3" borderId="12" xfId="0" applyFill="1" applyBorder="1" applyAlignment="1" applyProtection="1">
      <alignment horizontal="center"/>
    </xf>
    <xf numFmtId="0" fontId="0" fillId="3" borderId="15" xfId="0" applyFill="1" applyBorder="1" applyAlignment="1" applyProtection="1">
      <alignment horizontal="center"/>
    </xf>
    <xf numFmtId="0" fontId="0" fillId="0" borderId="0" xfId="0" applyFill="1" applyAlignment="1">
      <alignment horizontal="left" wrapText="1"/>
    </xf>
    <xf numFmtId="42" fontId="4" fillId="12" borderId="34" xfId="0" applyNumberFormat="1" applyFont="1" applyFill="1" applyBorder="1" applyAlignment="1" applyProtection="1">
      <alignment horizontal="center" wrapText="1"/>
    </xf>
    <xf numFmtId="42" fontId="4" fillId="12" borderId="33" xfId="0" applyNumberFormat="1" applyFont="1" applyFill="1" applyBorder="1" applyAlignment="1" applyProtection="1">
      <alignment horizontal="center" wrapText="1"/>
    </xf>
    <xf numFmtId="42" fontId="4" fillId="2" borderId="10" xfId="0" applyNumberFormat="1" applyFont="1" applyFill="1" applyBorder="1" applyAlignment="1" applyProtection="1">
      <alignment horizontal="center" wrapText="1"/>
    </xf>
    <xf numFmtId="42" fontId="4" fillId="2" borderId="11" xfId="0" applyNumberFormat="1" applyFont="1" applyFill="1" applyBorder="1" applyAlignment="1" applyProtection="1">
      <alignment horizontal="center" wrapText="1"/>
    </xf>
    <xf numFmtId="42" fontId="4" fillId="2" borderId="13" xfId="0" applyNumberFormat="1" applyFont="1" applyFill="1" applyBorder="1" applyAlignment="1" applyProtection="1">
      <alignment horizontal="center" wrapText="1"/>
    </xf>
    <xf numFmtId="0" fontId="0" fillId="0" borderId="0" xfId="0" applyAlignment="1">
      <alignment horizontal="center"/>
    </xf>
    <xf numFmtId="0" fontId="0" fillId="0" borderId="0" xfId="0" applyBorder="1" applyAlignment="1">
      <alignment horizontal="center"/>
    </xf>
    <xf numFmtId="0" fontId="15" fillId="11" borderId="7"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38" xfId="0" applyFont="1" applyFill="1" applyBorder="1" applyAlignment="1">
      <alignment horizontal="center" vertical="center"/>
    </xf>
    <xf numFmtId="0" fontId="15" fillId="11" borderId="3" xfId="0" applyFont="1" applyFill="1" applyBorder="1" applyAlignment="1">
      <alignment horizontal="center" vertical="center"/>
    </xf>
    <xf numFmtId="0" fontId="15" fillId="11" borderId="0" xfId="0" applyFont="1" applyFill="1" applyBorder="1" applyAlignment="1">
      <alignment horizontal="center" vertical="center"/>
    </xf>
    <xf numFmtId="0" fontId="15" fillId="11" borderId="29" xfId="0" applyFont="1" applyFill="1" applyBorder="1" applyAlignment="1">
      <alignment horizontal="center" vertical="center"/>
    </xf>
    <xf numFmtId="0" fontId="3" fillId="0" borderId="0" xfId="7" applyBorder="1" applyAlignment="1">
      <alignment horizontal="center"/>
    </xf>
    <xf numFmtId="0" fontId="62" fillId="11" borderId="7" xfId="7" applyFont="1" applyFill="1" applyBorder="1" applyAlignment="1">
      <alignment horizontal="center" vertical="center"/>
    </xf>
    <xf numFmtId="0" fontId="62" fillId="11" borderId="5" xfId="7" applyFont="1" applyFill="1" applyBorder="1" applyAlignment="1">
      <alignment horizontal="center" vertical="center"/>
    </xf>
    <xf numFmtId="0" fontId="62" fillId="11" borderId="38" xfId="7" applyFont="1" applyFill="1" applyBorder="1" applyAlignment="1">
      <alignment horizontal="center" vertical="center"/>
    </xf>
    <xf numFmtId="0" fontId="62" fillId="11" borderId="3" xfId="7" applyFont="1" applyFill="1" applyBorder="1" applyAlignment="1">
      <alignment horizontal="center" vertical="center"/>
    </xf>
    <xf numFmtId="0" fontId="62" fillId="11" borderId="0" xfId="7" applyFont="1" applyFill="1" applyBorder="1" applyAlignment="1">
      <alignment horizontal="center" vertical="center"/>
    </xf>
    <xf numFmtId="0" fontId="62" fillId="11" borderId="29" xfId="7" applyFont="1" applyFill="1" applyBorder="1" applyAlignment="1">
      <alignment horizontal="center" vertical="center"/>
    </xf>
    <xf numFmtId="0" fontId="14" fillId="11" borderId="7" xfId="7" applyFont="1" applyFill="1" applyBorder="1" applyAlignment="1">
      <alignment horizontal="center" vertical="center"/>
    </xf>
    <xf numFmtId="0" fontId="14" fillId="11" borderId="38" xfId="7" applyFont="1" applyFill="1" applyBorder="1" applyAlignment="1">
      <alignment horizontal="center" vertical="center"/>
    </xf>
    <xf numFmtId="0" fontId="14" fillId="11" borderId="3" xfId="7" applyFont="1" applyFill="1" applyBorder="1" applyAlignment="1">
      <alignment horizontal="center" vertical="center"/>
    </xf>
    <xf numFmtId="0" fontId="14" fillId="11" borderId="29" xfId="7" applyFont="1" applyFill="1" applyBorder="1" applyAlignment="1">
      <alignment horizontal="center" vertical="center"/>
    </xf>
    <xf numFmtId="42" fontId="15" fillId="2" borderId="5" xfId="0" applyNumberFormat="1" applyFont="1" applyFill="1" applyBorder="1" applyAlignment="1" applyProtection="1">
      <alignment horizontal="center"/>
    </xf>
    <xf numFmtId="42" fontId="15" fillId="2" borderId="38" xfId="0" applyNumberFormat="1" applyFont="1" applyFill="1" applyBorder="1" applyAlignment="1" applyProtection="1"/>
    <xf numFmtId="0" fontId="53" fillId="0" borderId="27" xfId="7" applyFont="1" applyBorder="1" applyProtection="1">
      <protection locked="0"/>
    </xf>
    <xf numFmtId="14" fontId="51" fillId="0" borderId="27" xfId="7" applyNumberFormat="1" applyFont="1" applyBorder="1" applyAlignment="1" applyProtection="1">
      <alignment horizontal="center"/>
      <protection locked="0"/>
    </xf>
    <xf numFmtId="0" fontId="53" fillId="0" borderId="27" xfId="7" applyFont="1" applyBorder="1" applyProtection="1"/>
    <xf numFmtId="0" fontId="5" fillId="14" borderId="72" xfId="0" applyFont="1" applyFill="1" applyBorder="1" applyAlignment="1">
      <alignment horizontal="center"/>
    </xf>
    <xf numFmtId="0" fontId="5" fillId="14" borderId="56" xfId="0" applyFont="1" applyFill="1" applyBorder="1" applyAlignment="1">
      <alignment horizontal="center"/>
    </xf>
    <xf numFmtId="0" fontId="1" fillId="0" borderId="27" xfId="7" applyFont="1" applyBorder="1" applyProtection="1"/>
    <xf numFmtId="14" fontId="53" fillId="0" borderId="27" xfId="7" applyNumberFormat="1" applyFont="1" applyBorder="1" applyProtection="1"/>
    <xf numFmtId="0" fontId="51" fillId="0" borderId="27" xfId="7" applyFont="1" applyBorder="1" applyAlignment="1" applyProtection="1">
      <alignment horizontal="right"/>
    </xf>
    <xf numFmtId="0" fontId="53" fillId="0" borderId="72" xfId="7" applyFont="1" applyBorder="1" applyProtection="1"/>
    <xf numFmtId="0" fontId="53" fillId="0" borderId="56" xfId="7" applyFont="1" applyBorder="1" applyProtection="1"/>
    <xf numFmtId="0" fontId="4" fillId="15" borderId="0" xfId="7" applyFont="1" applyFill="1" applyAlignment="1" applyProtection="1">
      <alignment vertical="top" wrapText="1"/>
    </xf>
    <xf numFmtId="0" fontId="53" fillId="15" borderId="0" xfId="7" applyFont="1" applyFill="1" applyAlignment="1" applyProtection="1"/>
    <xf numFmtId="0" fontId="50" fillId="13" borderId="27" xfId="7" applyFont="1" applyFill="1" applyBorder="1" applyAlignment="1" applyProtection="1">
      <alignment horizontal="center"/>
    </xf>
    <xf numFmtId="0" fontId="52" fillId="13" borderId="27" xfId="7" applyFont="1" applyFill="1" applyBorder="1" applyAlignment="1" applyProtection="1">
      <alignment horizontal="center"/>
    </xf>
    <xf numFmtId="0" fontId="52" fillId="13" borderId="27" xfId="7" applyFont="1" applyFill="1" applyBorder="1" applyAlignment="1" applyProtection="1">
      <alignment horizontal="center" wrapText="1"/>
    </xf>
  </cellXfs>
  <cellStyles count="14">
    <cellStyle name="Comma" xfId="1" builtinId="3"/>
    <cellStyle name="Comma 2" xfId="9"/>
    <cellStyle name="Comma 3" xfId="10"/>
    <cellStyle name="Comma 4" xfId="13"/>
    <cellStyle name="Currency" xfId="2" builtinId="4"/>
    <cellStyle name="Currency 2" xfId="8"/>
    <cellStyle name="Currency 3" xfId="12"/>
    <cellStyle name="Normal" xfId="0" builtinId="0"/>
    <cellStyle name="Normal 2" xfId="7"/>
    <cellStyle name="Normal 3" xfId="11"/>
    <cellStyle name="Normal_APA FY12" xfId="6"/>
    <cellStyle name="Normal_Claims Lag Dec 10 Claims Processing FY1011" xfId="3"/>
    <cellStyle name="Normal_report~12" xfId="4"/>
    <cellStyle name="Percent" xfId="5" builtinId="5"/>
  </cellStyles>
  <dxfs count="3">
    <dxf>
      <fill>
        <patternFill>
          <bgColor rgb="FF00FF0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raeann-oxborough/Desktop/LME%20Financial%20reporting%20SFY2015-2016%20(updated%20FB%20sheet-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RM/Budget/Area_Prog/Non-UCR%20Reporting/SFY13/SFY13%20Non-UCR%20Expenditure%20Reporting%20For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uality%20Steering%20Committee/Sub-Committees/State%20Services/FY15%20Reports/Current%20Routine%20Reports/UCR%20Claims%20Paid_Denied%20FY15%20YTD%20Month%20of%20Servic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RM/Budget/Area_Prog/County%20Funding%20Report/County%20Funding%20Reporting%20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idraoates/AppData/Local/Microsoft/Windows/Temporary%20Internet%20Files/Content.Outlook/PELN7WQ5/DRAFTFinancial%20Reporting%20Guide%20Template%202014-08Propo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Non-UCR July"/>
      <sheetName val="Non-UCR Aug"/>
      <sheetName val="Non-UCR Sept"/>
      <sheetName val="Non-UCR Oct"/>
      <sheetName val="Non-UCR Nov"/>
      <sheetName val="Non-UCR Dec"/>
      <sheetName val="Non-UCR Jan"/>
      <sheetName val="Non-UCR Feb"/>
      <sheetName val="Non-UCR March"/>
      <sheetName val="Non-UCR April"/>
      <sheetName val="Non-UCR May"/>
      <sheetName val="Non-UCR June"/>
      <sheetName val="Non-UCR YTD"/>
      <sheetName val="Cty Funds"/>
      <sheetName val="FSR July"/>
      <sheetName val="FSR Aug"/>
      <sheetName val="FSR Sept"/>
      <sheetName val="FSR Oct"/>
      <sheetName val="FSR Nov"/>
      <sheetName val="FSR Dec"/>
      <sheetName val="FSR Jan"/>
      <sheetName val="FSR Feb"/>
      <sheetName val="FSR March"/>
      <sheetName val="FSR April"/>
      <sheetName val="FSR May"/>
      <sheetName val="FSR-June Actual by cutoff"/>
      <sheetName val="FSR June Final"/>
      <sheetName val="FSR YTD"/>
      <sheetName val="Fund Balance"/>
      <sheetName val="PATH MOE"/>
      <sheetName val="PATH Match Verificaiton Q1"/>
      <sheetName val="PATH Match Verification Q2"/>
      <sheetName val="PATH Match Verificaiton Q3"/>
      <sheetName val="PATH Match Verification Q4"/>
      <sheetName val="Provider Outlay Q1"/>
      <sheetName val="Provider Outlay Q2"/>
      <sheetName val="Provider Outlay Q3"/>
      <sheetName val="Provider Outlay Apr"/>
      <sheetName val="Provider Outlay May"/>
      <sheetName val="Provider Outlay June"/>
      <sheetName val="Lookups"/>
      <sheetName val="DB Entry"/>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
          <cell r="B1" t="str">
            <v>LME  Name</v>
          </cell>
          <cell r="E1" t="str">
            <v>Disability</v>
          </cell>
          <cell r="F1" t="str">
            <v>Age Group</v>
          </cell>
          <cell r="G1" t="str">
            <v>Division Initiatives</v>
          </cell>
        </row>
        <row r="2">
          <cell r="B2" t="str">
            <v>Alliance Behavioral Healthcare</v>
          </cell>
          <cell r="E2" t="str">
            <v>Mental Health</v>
          </cell>
          <cell r="F2" t="str">
            <v>Adult</v>
          </cell>
          <cell r="G2" t="str">
            <v>Prevention</v>
          </cell>
        </row>
        <row r="3">
          <cell r="B3" t="str">
            <v>Cardinal Innovations</v>
          </cell>
          <cell r="E3" t="str">
            <v>Developmental Disability</v>
          </cell>
          <cell r="F3" t="str">
            <v>Child</v>
          </cell>
          <cell r="G3" t="str">
            <v>Veterans &amp; Families</v>
          </cell>
        </row>
        <row r="4">
          <cell r="B4" t="str">
            <v>CenterPoint Human Services</v>
          </cell>
          <cell r="E4" t="str">
            <v>Substance Abuse</v>
          </cell>
          <cell r="F4" t="str">
            <v>Both</v>
          </cell>
          <cell r="G4" t="str">
            <v>Traumatic Brain Injury</v>
          </cell>
        </row>
        <row r="5">
          <cell r="B5" t="str">
            <v>Trillium</v>
          </cell>
          <cell r="E5" t="str">
            <v>Multiple</v>
          </cell>
          <cell r="G5" t="str">
            <v>Mobile Crisis Team</v>
          </cell>
        </row>
        <row r="6">
          <cell r="B6" t="str">
            <v>Eastpointe</v>
          </cell>
          <cell r="G6" t="str">
            <v>START Team</v>
          </cell>
        </row>
        <row r="7">
          <cell r="B7" t="str">
            <v>Partners BHM</v>
          </cell>
          <cell r="G7" t="str">
            <v>Walk-in Crisis / Psychiatric Aftercare</v>
          </cell>
        </row>
        <row r="8">
          <cell r="B8" t="str">
            <v>Sandhills Center for MH/DD/SAS</v>
          </cell>
          <cell r="G8" t="str">
            <v>All Other</v>
          </cell>
        </row>
        <row r="9">
          <cell r="B9" t="str">
            <v>Smoky Mountain Center</v>
          </cell>
        </row>
        <row r="10">
          <cell r="B10">
            <v>0</v>
          </cell>
        </row>
      </sheetData>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UCR Exp Detail"/>
      <sheetName val="SS &amp; Non-UCR Exp Detail"/>
      <sheetName val="Lists"/>
    </sheetNames>
    <sheetDataSet>
      <sheetData sheetId="0"/>
      <sheetData sheetId="1"/>
      <sheetData sheetId="2">
        <row r="2">
          <cell r="A2" t="str">
            <v xml:space="preserve"> </v>
          </cell>
          <cell r="G2" t="str">
            <v>Mental Health</v>
          </cell>
          <cell r="H2" t="str">
            <v>Adult</v>
          </cell>
          <cell r="I2" t="str">
            <v>Prevention</v>
          </cell>
        </row>
        <row r="3">
          <cell r="A3" t="str">
            <v>MH State - Non-UCR Child</v>
          </cell>
          <cell r="G3" t="str">
            <v>Developmental Disability</v>
          </cell>
          <cell r="H3" t="str">
            <v>Child</v>
          </cell>
          <cell r="I3" t="str">
            <v>Veterans &amp; Families</v>
          </cell>
        </row>
        <row r="4">
          <cell r="A4" t="str">
            <v>MH State - Non-UCR Adult</v>
          </cell>
          <cell r="G4" t="str">
            <v>Substance Abuse</v>
          </cell>
          <cell r="H4" t="str">
            <v>Both</v>
          </cell>
          <cell r="I4" t="str">
            <v>Traumatic Brain Injury</v>
          </cell>
        </row>
        <row r="5">
          <cell r="A5" t="str">
            <v>MH State - Gero Teams</v>
          </cell>
          <cell r="G5" t="str">
            <v>Multiple</v>
          </cell>
          <cell r="I5" t="str">
            <v>Mobile Crisis Team</v>
          </cell>
        </row>
        <row r="6">
          <cell r="A6" t="str">
            <v>MH State - Non-UCR Other</v>
          </cell>
          <cell r="I6" t="str">
            <v>START Team</v>
          </cell>
        </row>
        <row r="7">
          <cell r="I7" t="str">
            <v>Walk-in Crisis / Psychiatric Aftercare</v>
          </cell>
        </row>
        <row r="8">
          <cell r="A8" t="str">
            <v>MH Federal - Non-UCR Adult Homeless</v>
          </cell>
          <cell r="I8" t="str">
            <v>All Other</v>
          </cell>
        </row>
        <row r="9">
          <cell r="A9" t="str">
            <v>MH Federal - Non-UCR Child</v>
          </cell>
        </row>
        <row r="10">
          <cell r="A10" t="str">
            <v>MH Federal - Non-UCR Adult</v>
          </cell>
        </row>
        <row r="11">
          <cell r="A11" t="str">
            <v>MH Federal - Gero Teams</v>
          </cell>
        </row>
        <row r="12">
          <cell r="A12" t="str">
            <v>MH Federal - Non-UCR Other</v>
          </cell>
        </row>
        <row r="14">
          <cell r="A14" t="str">
            <v>DD State - Group Home for MR</v>
          </cell>
        </row>
        <row r="15">
          <cell r="A15" t="str">
            <v>DD State - Non-UCR Child</v>
          </cell>
        </row>
        <row r="16">
          <cell r="A16" t="str">
            <v>DD State - Non-UCR Adult</v>
          </cell>
        </row>
        <row r="17">
          <cell r="A17" t="str">
            <v>DD State - First in Families</v>
          </cell>
        </row>
        <row r="18">
          <cell r="A18" t="str">
            <v>DD State - Traumatic Brain Injury</v>
          </cell>
        </row>
        <row r="19">
          <cell r="A19" t="str">
            <v>DD State - Non-UCR Other</v>
          </cell>
        </row>
        <row r="21">
          <cell r="A21" t="str">
            <v>SA State - Non-UCR Tx Alt Women</v>
          </cell>
        </row>
        <row r="22">
          <cell r="A22" t="str">
            <v>SA State - Non-UCR Majors</v>
          </cell>
        </row>
        <row r="23">
          <cell r="A23" t="str">
            <v>SA State - Non-UCR Child</v>
          </cell>
        </row>
        <row r="24">
          <cell r="A24" t="str">
            <v>SA State - Non-UCR Adult</v>
          </cell>
        </row>
        <row r="25">
          <cell r="A25" t="str">
            <v>SA State - TASC</v>
          </cell>
        </row>
        <row r="27">
          <cell r="A27" t="str">
            <v>SA Federal - Non-UCR HIV</v>
          </cell>
        </row>
        <row r="28">
          <cell r="A28" t="str">
            <v>SA Federal - Non-UCR Child SA Prevention</v>
          </cell>
        </row>
        <row r="29">
          <cell r="A29" t="str">
            <v>SA Federal - Non-UCR IV Drug</v>
          </cell>
        </row>
        <row r="30">
          <cell r="A30" t="str">
            <v>SA Federal - Non-UCR Tx Alt Women</v>
          </cell>
        </row>
        <row r="31">
          <cell r="A31" t="str">
            <v>SA Federal - Non-UCR Majors</v>
          </cell>
        </row>
        <row r="32">
          <cell r="A32" t="str">
            <v>SA Federal - Non-UCR Child</v>
          </cell>
        </row>
        <row r="33">
          <cell r="A33" t="str">
            <v>SA Federal - Non-UCR Adult</v>
          </cell>
        </row>
        <row r="34">
          <cell r="A34" t="str">
            <v>SA Federal - Training</v>
          </cell>
        </row>
        <row r="35">
          <cell r="A35" t="str">
            <v>SA Federal - TASC</v>
          </cell>
        </row>
        <row r="37">
          <cell r="A37" t="str">
            <v>State - Non-UCR Crisis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H Svc Cat Chart"/>
      <sheetName val="SA Svc Cat Chart"/>
      <sheetName val="DD Svc Cat Chart"/>
      <sheetName val="FY14 Paid_Denied"/>
      <sheetName val="FY15 Paid_Denied"/>
      <sheetName val="Select Svc"/>
      <sheetName val="Select Svc (2)"/>
      <sheetName val="by Svc Cat"/>
      <sheetName val="by Svc Ranked"/>
      <sheetName val="LME by SvcCat"/>
      <sheetName val="DSUM_TBL_03"/>
      <sheetName val="Svc Cat Table"/>
      <sheetName val="BenPlan Table"/>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A3" t="str">
            <v>Ben Plan</v>
          </cell>
          <cell r="B3" t="str">
            <v>AgeDis</v>
          </cell>
          <cell r="C3" t="str">
            <v>Disability</v>
          </cell>
        </row>
        <row r="4">
          <cell r="A4" t="str">
            <v>ADAO</v>
          </cell>
          <cell r="B4" t="str">
            <v>Adult DD</v>
          </cell>
          <cell r="C4" t="str">
            <v>DD</v>
          </cell>
        </row>
        <row r="5">
          <cell r="A5" t="str">
            <v>ADCS</v>
          </cell>
          <cell r="B5" t="str">
            <v>Adult DD</v>
          </cell>
          <cell r="C5" t="str">
            <v>DD</v>
          </cell>
        </row>
        <row r="6">
          <cell r="A6" t="str">
            <v>ADSN</v>
          </cell>
          <cell r="B6" t="str">
            <v>Adult DD</v>
          </cell>
          <cell r="C6" t="str">
            <v>DD</v>
          </cell>
        </row>
        <row r="7">
          <cell r="A7" t="str">
            <v>AMAO</v>
          </cell>
          <cell r="B7" t="str">
            <v>Adult MH</v>
          </cell>
          <cell r="C7" t="str">
            <v>MH</v>
          </cell>
        </row>
        <row r="8">
          <cell r="A8" t="str">
            <v>AMCEP</v>
          </cell>
          <cell r="B8" t="str">
            <v>Adult MH</v>
          </cell>
          <cell r="C8" t="str">
            <v>MH</v>
          </cell>
        </row>
        <row r="9">
          <cell r="A9" t="str">
            <v>AMCS</v>
          </cell>
          <cell r="B9" t="str">
            <v>Adult MH</v>
          </cell>
          <cell r="C9" t="str">
            <v>MH</v>
          </cell>
        </row>
        <row r="10">
          <cell r="A10" t="str">
            <v>AMI</v>
          </cell>
          <cell r="B10" t="str">
            <v>Adult MH</v>
          </cell>
          <cell r="C10" t="str">
            <v>MH</v>
          </cell>
        </row>
        <row r="11">
          <cell r="A11" t="str">
            <v>AMSRE</v>
          </cell>
          <cell r="B11" t="str">
            <v>Adult MH</v>
          </cell>
          <cell r="C11" t="str">
            <v>MH</v>
          </cell>
        </row>
        <row r="12">
          <cell r="A12" t="str">
            <v>AMVET</v>
          </cell>
          <cell r="B12" t="str">
            <v>Adult MH</v>
          </cell>
          <cell r="C12" t="str">
            <v>MH</v>
          </cell>
        </row>
        <row r="13">
          <cell r="A13" t="str">
            <v>ASAO</v>
          </cell>
          <cell r="B13" t="str">
            <v>Adult SA</v>
          </cell>
          <cell r="C13" t="str">
            <v>SA</v>
          </cell>
        </row>
        <row r="14">
          <cell r="A14" t="str">
            <v>ASCDR</v>
          </cell>
          <cell r="B14" t="str">
            <v>Adult SA</v>
          </cell>
          <cell r="C14" t="str">
            <v>SA</v>
          </cell>
        </row>
        <row r="15">
          <cell r="A15" t="str">
            <v>ASCJO</v>
          </cell>
          <cell r="B15" t="str">
            <v>Adult SA</v>
          </cell>
          <cell r="C15" t="str">
            <v>SA</v>
          </cell>
        </row>
        <row r="16">
          <cell r="A16" t="str">
            <v>ASCS</v>
          </cell>
          <cell r="B16" t="str">
            <v>Adult SA</v>
          </cell>
          <cell r="C16" t="str">
            <v>SA</v>
          </cell>
        </row>
        <row r="17">
          <cell r="A17" t="str">
            <v>ASDSS</v>
          </cell>
          <cell r="B17" t="str">
            <v>Adult SA</v>
          </cell>
          <cell r="C17" t="str">
            <v>SA</v>
          </cell>
        </row>
        <row r="18">
          <cell r="A18" t="str">
            <v>ASTER</v>
          </cell>
          <cell r="B18" t="str">
            <v>Adult SA</v>
          </cell>
          <cell r="C18" t="str">
            <v>SA</v>
          </cell>
        </row>
        <row r="19">
          <cell r="A19" t="str">
            <v>ASWOM</v>
          </cell>
          <cell r="B19" t="str">
            <v>Adult SA</v>
          </cell>
          <cell r="C19" t="str">
            <v>SA</v>
          </cell>
        </row>
        <row r="20">
          <cell r="A20" t="str">
            <v>CDAO</v>
          </cell>
          <cell r="B20" t="str">
            <v>Child DD</v>
          </cell>
          <cell r="C20" t="str">
            <v>DD</v>
          </cell>
        </row>
        <row r="21">
          <cell r="A21" t="str">
            <v>CDSN</v>
          </cell>
          <cell r="B21" t="str">
            <v>Child DD</v>
          </cell>
          <cell r="C21" t="str">
            <v>DD</v>
          </cell>
        </row>
        <row r="22">
          <cell r="A22" t="str">
            <v>CMAO</v>
          </cell>
          <cell r="B22" t="str">
            <v>Child MH</v>
          </cell>
          <cell r="C22" t="str">
            <v>MH</v>
          </cell>
        </row>
        <row r="23">
          <cell r="A23" t="str">
            <v>CMCS</v>
          </cell>
          <cell r="B23" t="str">
            <v>Child MH</v>
          </cell>
          <cell r="C23" t="str">
            <v>MH</v>
          </cell>
        </row>
        <row r="24">
          <cell r="A24" t="str">
            <v>CMECD</v>
          </cell>
          <cell r="B24" t="str">
            <v>Child MH</v>
          </cell>
          <cell r="C24" t="str">
            <v>MH</v>
          </cell>
        </row>
        <row r="25">
          <cell r="A25" t="str">
            <v>CMSED</v>
          </cell>
          <cell r="B25" t="str">
            <v>Child MH</v>
          </cell>
          <cell r="C25" t="str">
            <v>MH</v>
          </cell>
        </row>
        <row r="26">
          <cell r="A26" t="str">
            <v>CSCS</v>
          </cell>
          <cell r="B26" t="str">
            <v>Child SA</v>
          </cell>
          <cell r="C26" t="str">
            <v>SA</v>
          </cell>
        </row>
        <row r="27">
          <cell r="A27" t="str">
            <v>CSMAJ</v>
          </cell>
          <cell r="B27" t="str">
            <v>Child SA</v>
          </cell>
          <cell r="C27" t="str">
            <v>SA</v>
          </cell>
        </row>
        <row r="28">
          <cell r="A28" t="str">
            <v>CSSAD</v>
          </cell>
          <cell r="B28" t="str">
            <v>Child SA</v>
          </cell>
          <cell r="C28" t="str">
            <v>SA</v>
          </cell>
        </row>
        <row r="29">
          <cell r="A29" t="str">
            <v>DMHAD</v>
          </cell>
          <cell r="B29" t="str">
            <v>Admin</v>
          </cell>
          <cell r="C29" t="str">
            <v>Admin</v>
          </cell>
        </row>
      </sheetData>
      <sheetData sheetId="13">
        <row r="2">
          <cell r="A2" t="str">
            <v>YYYYMM</v>
          </cell>
          <cell r="B2" t="str">
            <v>FY</v>
          </cell>
        </row>
        <row r="3">
          <cell r="A3">
            <v>201201</v>
          </cell>
          <cell r="B3" t="str">
            <v>FY12</v>
          </cell>
        </row>
        <row r="4">
          <cell r="A4">
            <v>201202</v>
          </cell>
          <cell r="B4" t="str">
            <v>FY12</v>
          </cell>
        </row>
        <row r="5">
          <cell r="A5">
            <v>201203</v>
          </cell>
          <cell r="B5" t="str">
            <v>FY12</v>
          </cell>
        </row>
        <row r="6">
          <cell r="A6">
            <v>201204</v>
          </cell>
          <cell r="B6" t="str">
            <v>FY12</v>
          </cell>
        </row>
        <row r="7">
          <cell r="A7">
            <v>201205</v>
          </cell>
          <cell r="B7" t="str">
            <v>FY12</v>
          </cell>
        </row>
        <row r="8">
          <cell r="A8">
            <v>201206</v>
          </cell>
          <cell r="B8" t="str">
            <v>FY12</v>
          </cell>
        </row>
        <row r="9">
          <cell r="A9">
            <v>201207</v>
          </cell>
          <cell r="B9" t="str">
            <v>FY13</v>
          </cell>
        </row>
        <row r="10">
          <cell r="A10">
            <v>201208</v>
          </cell>
          <cell r="B10" t="str">
            <v>FY13</v>
          </cell>
        </row>
        <row r="11">
          <cell r="A11">
            <v>201209</v>
          </cell>
          <cell r="B11" t="str">
            <v>FY13</v>
          </cell>
        </row>
        <row r="12">
          <cell r="A12">
            <v>201210</v>
          </cell>
          <cell r="B12" t="str">
            <v>FY13</v>
          </cell>
        </row>
        <row r="13">
          <cell r="A13">
            <v>201211</v>
          </cell>
          <cell r="B13" t="str">
            <v>FY13</v>
          </cell>
        </row>
        <row r="14">
          <cell r="A14">
            <v>201212</v>
          </cell>
          <cell r="B14" t="str">
            <v>FY13</v>
          </cell>
        </row>
        <row r="15">
          <cell r="A15">
            <v>201301</v>
          </cell>
          <cell r="B15" t="str">
            <v>FY13</v>
          </cell>
        </row>
        <row r="16">
          <cell r="A16">
            <v>201302</v>
          </cell>
          <cell r="B16" t="str">
            <v>FY13</v>
          </cell>
        </row>
        <row r="17">
          <cell r="A17">
            <v>201303</v>
          </cell>
          <cell r="B17" t="str">
            <v>FY13</v>
          </cell>
        </row>
        <row r="18">
          <cell r="A18">
            <v>201304</v>
          </cell>
          <cell r="B18" t="str">
            <v>FY13</v>
          </cell>
        </row>
        <row r="19">
          <cell r="A19">
            <v>201305</v>
          </cell>
          <cell r="B19" t="str">
            <v>FY13</v>
          </cell>
        </row>
        <row r="20">
          <cell r="A20">
            <v>201306</v>
          </cell>
          <cell r="B20" t="str">
            <v>FY13</v>
          </cell>
        </row>
        <row r="21">
          <cell r="A21">
            <v>201307</v>
          </cell>
          <cell r="B21" t="str">
            <v>FY14</v>
          </cell>
        </row>
        <row r="22">
          <cell r="A22">
            <v>201308</v>
          </cell>
          <cell r="B22" t="str">
            <v>FY14</v>
          </cell>
        </row>
        <row r="23">
          <cell r="A23">
            <v>201309</v>
          </cell>
          <cell r="B23" t="str">
            <v>FY14</v>
          </cell>
        </row>
        <row r="24">
          <cell r="A24">
            <v>201310</v>
          </cell>
          <cell r="B24" t="str">
            <v>FY14</v>
          </cell>
        </row>
        <row r="25">
          <cell r="A25">
            <v>201311</v>
          </cell>
          <cell r="B25" t="str">
            <v>FY14</v>
          </cell>
        </row>
        <row r="26">
          <cell r="A26">
            <v>201312</v>
          </cell>
          <cell r="B26" t="str">
            <v>FY14</v>
          </cell>
        </row>
        <row r="27">
          <cell r="A27">
            <v>201401</v>
          </cell>
          <cell r="B27" t="str">
            <v>FY14</v>
          </cell>
        </row>
        <row r="28">
          <cell r="A28">
            <v>201402</v>
          </cell>
          <cell r="B28" t="str">
            <v>FY14</v>
          </cell>
        </row>
        <row r="29">
          <cell r="A29">
            <v>201403</v>
          </cell>
          <cell r="B29" t="str">
            <v>FY14</v>
          </cell>
        </row>
        <row r="30">
          <cell r="A30">
            <v>201404</v>
          </cell>
          <cell r="B30" t="str">
            <v>FY14</v>
          </cell>
        </row>
        <row r="31">
          <cell r="A31">
            <v>201405</v>
          </cell>
          <cell r="B31" t="str">
            <v>FY14</v>
          </cell>
        </row>
        <row r="32">
          <cell r="A32">
            <v>201406</v>
          </cell>
          <cell r="B32" t="str">
            <v>FY14</v>
          </cell>
        </row>
        <row r="33">
          <cell r="A33">
            <v>201407</v>
          </cell>
          <cell r="B33" t="str">
            <v>FY15</v>
          </cell>
        </row>
        <row r="34">
          <cell r="A34">
            <v>201408</v>
          </cell>
          <cell r="B34" t="str">
            <v>FY15</v>
          </cell>
        </row>
        <row r="35">
          <cell r="A35">
            <v>201409</v>
          </cell>
          <cell r="B35" t="str">
            <v>FY15</v>
          </cell>
        </row>
        <row r="36">
          <cell r="A36">
            <v>201410</v>
          </cell>
          <cell r="B36" t="str">
            <v>FY15</v>
          </cell>
        </row>
        <row r="37">
          <cell r="A37">
            <v>201411</v>
          </cell>
          <cell r="B37" t="str">
            <v>FY15</v>
          </cell>
        </row>
        <row r="38">
          <cell r="A38">
            <v>201412</v>
          </cell>
          <cell r="B38" t="str">
            <v>FY15</v>
          </cell>
        </row>
        <row r="39">
          <cell r="A39">
            <v>201501</v>
          </cell>
          <cell r="B39" t="str">
            <v>FY15</v>
          </cell>
        </row>
        <row r="40">
          <cell r="A40">
            <v>201502</v>
          </cell>
          <cell r="B40" t="str">
            <v>FY15</v>
          </cell>
        </row>
        <row r="41">
          <cell r="A41">
            <v>201503</v>
          </cell>
          <cell r="B41" t="str">
            <v>FY15</v>
          </cell>
        </row>
        <row r="42">
          <cell r="A42">
            <v>201504</v>
          </cell>
          <cell r="B42" t="str">
            <v>FY15</v>
          </cell>
        </row>
        <row r="43">
          <cell r="A43">
            <v>201505</v>
          </cell>
          <cell r="B43" t="str">
            <v>FY15</v>
          </cell>
        </row>
        <row r="44">
          <cell r="A44">
            <v>201506</v>
          </cell>
          <cell r="B44" t="str">
            <v>FY15</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Use of County $"/>
      <sheetName val="County $ Report Template"/>
      <sheetName val="Lists"/>
    </sheetNames>
    <sheetDataSet>
      <sheetData sheetId="0"/>
      <sheetData sheetId="1"/>
      <sheetData sheetId="2">
        <row r="1">
          <cell r="A1" t="str">
            <v>Contract Provider</v>
          </cell>
          <cell r="C1" t="str">
            <v>Capital</v>
          </cell>
        </row>
        <row r="2">
          <cell r="A2" t="str">
            <v>LME</v>
          </cell>
          <cell r="C2" t="str">
            <v>Fiscal Denials</v>
          </cell>
        </row>
        <row r="3">
          <cell r="C3" t="str">
            <v>LME Systems Management</v>
          </cell>
        </row>
        <row r="4">
          <cell r="C4" t="str">
            <v>Operational</v>
          </cell>
        </row>
        <row r="5">
          <cell r="C5" t="str">
            <v>Services</v>
          </cell>
        </row>
        <row r="6">
          <cell r="C6" t="str">
            <v>Start Up</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tatement"/>
      <sheetName val="Instructions &amp; Check figures"/>
      <sheetName val="Medicaid Monitoring"/>
      <sheetName val="A (Balance Sheet)"/>
      <sheetName val="B (Medicaid Risk Reserve)"/>
      <sheetName val="C (Medicaid Income Statement)"/>
      <sheetName val="D (Total Profitability)"/>
      <sheetName val="D1 (Medicaid Profitability)"/>
      <sheetName val="D2 (Non-Medicaid Profitability)"/>
      <sheetName val="E (Medicaid-only Medical Lag)"/>
      <sheetName val="E1 (Medicaid Cash Summary)"/>
      <sheetName val="F (Medicaid Statistics Current)"/>
      <sheetName val="F1 (Medicaid Statistics Prior"/>
      <sheetName val="G (Medicaid Claim Aging)"/>
      <sheetName val="H (Medicaid Claim Processing)"/>
      <sheetName val="I (B3 Services Current)"/>
      <sheetName val="I1 (B3 Services Prior)"/>
      <sheetName val="J (Medicaid COB &amp; TPL)"/>
      <sheetName val="K (Medicaid Fraud &amp; Abuse)"/>
      <sheetName val="L (Supplemental Working Area)"/>
      <sheetName val="M (APAs)"/>
    </sheetNames>
    <sheetDataSet>
      <sheetData sheetId="0"/>
      <sheetData sheetId="1"/>
      <sheetData sheetId="2"/>
      <sheetData sheetId="3">
        <row r="1">
          <cell r="A1" t="str">
            <v>PIHP Name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printerSettings" Target="../printerSettings/printerSettings49.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L45"/>
  <sheetViews>
    <sheetView showGridLines="0" view="pageBreakPreview" topLeftCell="A34" zoomScaleNormal="100" zoomScaleSheetLayoutView="100" workbookViewId="0">
      <selection activeCell="A46" sqref="A46"/>
    </sheetView>
  </sheetViews>
  <sheetFormatPr defaultColWidth="9.140625" defaultRowHeight="12.75" x14ac:dyDescent="0.2"/>
  <cols>
    <col min="1" max="3" width="9.140625" style="111"/>
    <col min="4" max="4" width="12" style="111" customWidth="1"/>
    <col min="5" max="16384" width="9.140625" style="111"/>
  </cols>
  <sheetData>
    <row r="1" spans="1:11" ht="15.75" x14ac:dyDescent="0.25">
      <c r="A1" s="258"/>
      <c r="G1" s="259"/>
    </row>
    <row r="2" spans="1:11" x14ac:dyDescent="0.2">
      <c r="A2" s="110" t="s">
        <v>54</v>
      </c>
      <c r="I2" s="112"/>
    </row>
    <row r="6" spans="1:11" x14ac:dyDescent="0.2">
      <c r="B6" s="113"/>
      <c r="C6" s="114" t="s">
        <v>243</v>
      </c>
      <c r="D6" s="114"/>
      <c r="E6" s="114"/>
      <c r="F6" s="114"/>
      <c r="G6" s="114"/>
      <c r="H6" s="114"/>
      <c r="I6" s="114"/>
      <c r="J6" s="113"/>
      <c r="K6" s="113"/>
    </row>
    <row r="7" spans="1:11" x14ac:dyDescent="0.2">
      <c r="C7" s="114"/>
      <c r="D7" s="114"/>
      <c r="E7" s="114"/>
      <c r="F7" s="114"/>
      <c r="G7" s="114"/>
      <c r="H7" s="114"/>
      <c r="I7" s="114"/>
    </row>
    <row r="8" spans="1:11" ht="13.5" thickBot="1" x14ac:dyDescent="0.25">
      <c r="C8" s="115"/>
      <c r="D8" s="115"/>
      <c r="E8" s="865" t="s">
        <v>108</v>
      </c>
      <c r="F8" s="865"/>
      <c r="G8" s="865"/>
      <c r="H8" s="115" t="s">
        <v>70</v>
      </c>
      <c r="I8" s="115"/>
    </row>
    <row r="9" spans="1:11" x14ac:dyDescent="0.2">
      <c r="C9" s="116"/>
      <c r="D9" s="116"/>
      <c r="E9" s="116"/>
      <c r="F9" s="116"/>
      <c r="G9" s="116"/>
      <c r="H9" s="116"/>
      <c r="I9" s="116"/>
    </row>
    <row r="10" spans="1:11" x14ac:dyDescent="0.2">
      <c r="C10" s="114" t="s">
        <v>71</v>
      </c>
      <c r="D10" s="114"/>
      <c r="E10" s="114"/>
      <c r="F10" s="117"/>
      <c r="G10" s="114"/>
      <c r="H10" s="114"/>
      <c r="I10" s="114"/>
    </row>
    <row r="11" spans="1:11" x14ac:dyDescent="0.2">
      <c r="C11" s="114"/>
      <c r="D11" s="114"/>
      <c r="E11" s="114"/>
      <c r="F11" s="114"/>
      <c r="G11" s="114"/>
      <c r="H11" s="114"/>
      <c r="I11" s="114"/>
    </row>
    <row r="12" spans="1:11" ht="15" x14ac:dyDescent="0.2">
      <c r="C12" s="118" t="s">
        <v>109</v>
      </c>
      <c r="D12" s="118"/>
      <c r="E12" s="114"/>
      <c r="F12" s="114"/>
      <c r="G12" s="114"/>
      <c r="H12" s="114"/>
      <c r="I12" s="114"/>
    </row>
    <row r="13" spans="1:11" ht="15" x14ac:dyDescent="0.2">
      <c r="C13" s="132" t="s">
        <v>110</v>
      </c>
      <c r="D13" s="132"/>
      <c r="E13" s="133"/>
      <c r="F13" s="133"/>
      <c r="G13" s="133"/>
      <c r="H13" s="133"/>
      <c r="I13" s="133"/>
      <c r="J13" s="64"/>
    </row>
    <row r="14" spans="1:11" ht="15" x14ac:dyDescent="0.2">
      <c r="C14" s="132" t="s">
        <v>111</v>
      </c>
      <c r="D14" s="133"/>
      <c r="E14" s="133"/>
      <c r="F14" s="133"/>
      <c r="G14" s="133"/>
      <c r="H14" s="133"/>
      <c r="I14" s="133"/>
      <c r="J14" s="64"/>
    </row>
    <row r="15" spans="1:11" x14ac:dyDescent="0.2">
      <c r="C15" s="114" t="s">
        <v>72</v>
      </c>
      <c r="D15" s="114"/>
      <c r="E15" s="114"/>
      <c r="F15" s="114"/>
      <c r="G15" s="114"/>
      <c r="H15" s="114"/>
      <c r="I15" s="114"/>
    </row>
    <row r="16" spans="1:11" x14ac:dyDescent="0.2">
      <c r="C16" s="114"/>
      <c r="D16" s="114"/>
      <c r="E16" s="114"/>
      <c r="F16" s="114"/>
      <c r="G16" s="114"/>
      <c r="H16" s="114"/>
      <c r="I16" s="114"/>
    </row>
    <row r="17" spans="2:12" ht="13.5" thickBot="1" x14ac:dyDescent="0.25">
      <c r="D17" s="119"/>
      <c r="E17" s="865">
        <v>42216</v>
      </c>
      <c r="F17" s="867"/>
      <c r="G17" s="867"/>
      <c r="H17" s="114" t="s">
        <v>70</v>
      </c>
      <c r="I17" s="114"/>
    </row>
    <row r="18" spans="2:12" x14ac:dyDescent="0.2">
      <c r="E18" s="120"/>
      <c r="F18" s="121"/>
      <c r="G18" s="122"/>
    </row>
    <row r="19" spans="2:12" x14ac:dyDescent="0.2">
      <c r="B19" s="111" t="s">
        <v>343</v>
      </c>
    </row>
    <row r="20" spans="2:12" ht="13.5" thickBot="1" x14ac:dyDescent="0.25">
      <c r="B20" s="111" t="s">
        <v>319</v>
      </c>
      <c r="E20" s="868">
        <v>3</v>
      </c>
      <c r="F20" s="867"/>
      <c r="G20" s="867"/>
    </row>
    <row r="21" spans="2:12" x14ac:dyDescent="0.2">
      <c r="G21" s="254"/>
    </row>
    <row r="22" spans="2:12" ht="13.5" thickBot="1" x14ac:dyDescent="0.25">
      <c r="B22" s="111" t="s">
        <v>31</v>
      </c>
      <c r="D22" s="123"/>
      <c r="E22" s="869" t="s">
        <v>90</v>
      </c>
      <c r="F22" s="870"/>
      <c r="G22" s="870"/>
    </row>
    <row r="23" spans="2:12" x14ac:dyDescent="0.2">
      <c r="D23" s="124"/>
      <c r="E23" s="112"/>
    </row>
    <row r="24" spans="2:12" ht="13.5" thickBot="1" x14ac:dyDescent="0.25">
      <c r="B24" s="111" t="s">
        <v>28</v>
      </c>
      <c r="D24" s="121"/>
      <c r="E24" s="869" t="s">
        <v>91</v>
      </c>
      <c r="F24" s="870"/>
      <c r="G24" s="870"/>
      <c r="J24" s="125"/>
    </row>
    <row r="25" spans="2:12" x14ac:dyDescent="0.2">
      <c r="D25" s="124"/>
      <c r="E25" s="112"/>
    </row>
    <row r="26" spans="2:12" ht="13.5" thickBot="1" x14ac:dyDescent="0.25">
      <c r="B26" s="111" t="s">
        <v>32</v>
      </c>
      <c r="D26" s="121"/>
      <c r="E26" s="869" t="s">
        <v>92</v>
      </c>
      <c r="F26" s="870"/>
      <c r="G26" s="870"/>
    </row>
    <row r="30" spans="2:12" ht="155.25" customHeight="1" x14ac:dyDescent="0.2">
      <c r="B30" s="866" t="s">
        <v>227</v>
      </c>
      <c r="C30" s="866"/>
      <c r="D30" s="866"/>
      <c r="E30" s="866"/>
      <c r="F30" s="866"/>
      <c r="G30" s="866"/>
      <c r="H30" s="866"/>
      <c r="I30" s="866"/>
      <c r="J30" s="866"/>
    </row>
    <row r="31" spans="2:12" x14ac:dyDescent="0.2">
      <c r="B31" s="76"/>
      <c r="C31" s="74"/>
      <c r="D31" s="74"/>
      <c r="E31" s="74"/>
      <c r="F31" s="74"/>
      <c r="G31" s="74"/>
      <c r="H31" s="74"/>
      <c r="I31" s="74"/>
      <c r="J31" s="74"/>
      <c r="K31" s="74"/>
      <c r="L31" s="74"/>
    </row>
    <row r="33" spans="1:11" ht="13.5" thickBot="1" x14ac:dyDescent="0.25">
      <c r="E33" s="126" t="s">
        <v>101</v>
      </c>
      <c r="F33" s="662" t="s">
        <v>70</v>
      </c>
      <c r="G33" s="662"/>
      <c r="H33" s="662"/>
      <c r="I33" s="662"/>
      <c r="J33" s="662"/>
      <c r="K33" s="662"/>
    </row>
    <row r="34" spans="1:11" x14ac:dyDescent="0.2">
      <c r="E34" s="111" t="s">
        <v>33</v>
      </c>
    </row>
    <row r="37" spans="1:11" ht="13.5" thickBot="1" x14ac:dyDescent="0.25">
      <c r="E37" s="163" t="s">
        <v>73</v>
      </c>
      <c r="F37" s="260"/>
      <c r="G37" s="260"/>
      <c r="H37" s="260"/>
      <c r="I37" s="260"/>
      <c r="J37" s="163" t="s">
        <v>28</v>
      </c>
      <c r="K37" s="260"/>
    </row>
    <row r="38" spans="1:11" x14ac:dyDescent="0.2">
      <c r="E38" s="111" t="s">
        <v>73</v>
      </c>
      <c r="J38" s="111" t="s">
        <v>28</v>
      </c>
    </row>
    <row r="45" spans="1:11" x14ac:dyDescent="0.2">
      <c r="A45" s="111" t="s">
        <v>500</v>
      </c>
    </row>
  </sheetData>
  <sheetProtection password="DFB5" sheet="1" objects="1" scenarios="1" formatColumns="0"/>
  <customSheetViews>
    <customSheetView guid="{2D70F5AA-7D36-46E8-A318-3B786755C6E7}" showGridLines="0" fitToPage="1">
      <selection activeCell="K21" sqref="K21:K22"/>
      <pageMargins left="0.75" right="0.75" top="1" bottom="1" header="0.5" footer="0.5"/>
      <pageSetup scale="88" orientation="portrait" r:id="rId1"/>
      <headerFooter alignWithMargins="0">
        <oddHeader>&amp;RDRAFT</oddHeader>
        <oddFooter xml:space="preserve">&amp;CPage &amp;P of &amp;N&amp;RCCN-P FRR V1.0
</oddFooter>
      </headerFooter>
    </customSheetView>
    <customSheetView guid="{E6134C40-CE71-4C6A-BA94-55CEDED65EAB}" showPageBreaks="1" showGridLines="0" fitToPage="1" printArea="1">
      <selection activeCell="K21" sqref="K21:K22"/>
      <pageMargins left="0.75" right="0.75" top="1" bottom="1" header="0.5" footer="0.5"/>
      <pageSetup scale="86" orientation="portrait" r:id="rId2"/>
      <headerFooter alignWithMargins="0">
        <oddHeader>&amp;RDRAFT</oddHeader>
        <oddFooter xml:space="preserve">&amp;CPage &amp;P of &amp;N&amp;RCCN-P FRR V1.0
</oddFooter>
      </headerFooter>
    </customSheetView>
    <customSheetView guid="{00FF2166-4011-481F-B433-257EF0F99B97}" showGridLines="0" fitToPage="1">
      <selection activeCell="K21" sqref="K21:K22"/>
      <pageMargins left="0.75" right="0.75" top="1" bottom="1" header="0.5" footer="0.5"/>
      <pageSetup scale="88" orientation="portrait" r:id="rId3"/>
      <headerFooter alignWithMargins="0">
        <oddHeader>&amp;RDRAFT</oddHeader>
        <oddFooter xml:space="preserve">&amp;CPage &amp;P of &amp;N&amp;RCCN-P FRR V1.0
</oddFooter>
      </headerFooter>
    </customSheetView>
    <customSheetView guid="{6FB4DED4-66F9-44DC-B8F2-8843CC5A1098}" showPageBreaks="1" showGridLines="0" fitToPage="1" printArea="1">
      <selection activeCell="K21" sqref="K21:K22"/>
      <pageMargins left="0.75" right="0.75" top="1" bottom="1" header="0.5" footer="0.5"/>
      <pageSetup scale="88" orientation="portrait" r:id="rId4"/>
      <headerFooter alignWithMargins="0">
        <oddHeader>&amp;RDRAFT</oddHeader>
        <oddFooter xml:space="preserve">&amp;CPage &amp;P of &amp;N&amp;RCCN-P FRR V1.0
</oddFooter>
      </headerFooter>
    </customSheetView>
    <customSheetView guid="{A7B35330-D2DD-429A-8919-9B315462BFEC}" showGridLines="0" fitToPage="1">
      <selection activeCell="K21" sqref="K21:K22"/>
      <pageMargins left="0.75" right="0.75" top="1" bottom="1" header="0.5" footer="0.5"/>
      <pageSetup scale="88" orientation="portrait" r:id="rId5"/>
      <headerFooter alignWithMargins="0">
        <oddHeader>&amp;RDRAFT</oddHeader>
        <oddFooter xml:space="preserve">&amp;CPage &amp;P of &amp;N&amp;RCCN-P FRR V1.0
</oddFooter>
      </headerFooter>
    </customSheetView>
  </customSheetViews>
  <mergeCells count="7">
    <mergeCell ref="E8:G8"/>
    <mergeCell ref="B30:J30"/>
    <mergeCell ref="E17:G17"/>
    <mergeCell ref="E20:G20"/>
    <mergeCell ref="E22:G22"/>
    <mergeCell ref="E24:G24"/>
    <mergeCell ref="E26:G26"/>
  </mergeCells>
  <phoneticPr fontId="0" type="noConversion"/>
  <pageMargins left="0.75" right="0.75" top="1" bottom="1" header="0.5" footer="0.5"/>
  <pageSetup scale="86" orientation="portrait" r:id="rId6"/>
  <headerFooter alignWithMargins="0">
    <oddFooter xml:space="preserve">&amp;R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O55"/>
  <sheetViews>
    <sheetView zoomScale="85" zoomScaleNormal="80" zoomScaleSheetLayoutView="75" workbookViewId="0">
      <pane xSplit="2" ySplit="6" topLeftCell="C7" activePane="bottomRight" state="frozen"/>
      <selection activeCell="D17" sqref="D17:G17"/>
      <selection pane="topRight" activeCell="D17" sqref="D17:G17"/>
      <selection pane="bottomLeft" activeCell="D17" sqref="D17:G17"/>
      <selection pane="bottomRight" activeCell="C7" sqref="C7"/>
    </sheetView>
  </sheetViews>
  <sheetFormatPr defaultColWidth="9.140625" defaultRowHeight="12.75" x14ac:dyDescent="0.2"/>
  <cols>
    <col min="1" max="1" width="12" style="30" customWidth="1"/>
    <col min="2" max="2" width="62.28515625" style="29" bestFit="1" customWidth="1"/>
    <col min="3" max="38" width="15.5703125" style="30" customWidth="1"/>
    <col min="39" max="40" width="19" style="30" customWidth="1"/>
    <col min="41" max="16384" width="9.140625" style="30"/>
  </cols>
  <sheetData>
    <row r="1" spans="1:41" ht="16.5" customHeight="1" x14ac:dyDescent="0.2">
      <c r="A1" s="77" t="str">
        <f>'A (Balance Sheet)'!A1</f>
        <v>PIHP Name</v>
      </c>
    </row>
    <row r="2" spans="1:41" x14ac:dyDescent="0.2">
      <c r="A2" s="86" t="s">
        <v>216</v>
      </c>
    </row>
    <row r="3" spans="1:41" x14ac:dyDescent="0.2">
      <c r="A3" s="77" t="s">
        <v>199</v>
      </c>
    </row>
    <row r="4" spans="1:41" ht="16.5" customHeight="1" thickBot="1" x14ac:dyDescent="0.25">
      <c r="A4" s="173">
        <f>'Certification Statement'!E17</f>
        <v>42216</v>
      </c>
    </row>
    <row r="5" spans="1:41" s="36" customFormat="1" ht="16.5" customHeight="1" thickBot="1" x14ac:dyDescent="0.25">
      <c r="A5" s="31"/>
      <c r="B5" s="32"/>
      <c r="C5" s="33"/>
      <c r="D5" s="33"/>
      <c r="E5" s="34"/>
      <c r="F5" s="34"/>
      <c r="G5" s="34"/>
      <c r="H5" s="33"/>
      <c r="I5" s="33" t="s">
        <v>45</v>
      </c>
      <c r="J5" s="34"/>
      <c r="K5" s="34"/>
      <c r="L5" s="34"/>
      <c r="M5" s="33"/>
      <c r="N5" s="33"/>
      <c r="O5" s="34"/>
      <c r="P5" s="34"/>
      <c r="Q5" s="34"/>
      <c r="R5" s="34"/>
      <c r="S5" s="34"/>
      <c r="T5" s="34"/>
      <c r="U5" s="33" t="s">
        <v>45</v>
      </c>
      <c r="V5" s="34"/>
      <c r="W5" s="33"/>
      <c r="X5" s="34"/>
      <c r="Y5" s="34"/>
      <c r="Z5" s="34"/>
      <c r="AA5" s="34"/>
      <c r="AB5" s="34"/>
      <c r="AC5" s="34"/>
      <c r="AD5" s="34"/>
      <c r="AE5" s="33"/>
      <c r="AF5" s="34"/>
      <c r="AG5" s="33" t="s">
        <v>45</v>
      </c>
      <c r="AH5" s="34"/>
      <c r="AI5" s="34"/>
      <c r="AJ5" s="33"/>
      <c r="AK5" s="34"/>
      <c r="AL5" s="34"/>
      <c r="AM5" s="34"/>
      <c r="AN5" s="35"/>
    </row>
    <row r="6" spans="1:41" s="698" customFormat="1" ht="30" customHeight="1" thickBot="1" x14ac:dyDescent="0.25">
      <c r="A6" s="37" t="s">
        <v>46</v>
      </c>
      <c r="B6" s="38" t="s">
        <v>58</v>
      </c>
      <c r="C6" s="354">
        <f t="array" ref="C6:AL6">TRANSPOSE(B7:B59)</f>
        <v>42216</v>
      </c>
      <c r="D6" s="39">
        <v>42170</v>
      </c>
      <c r="E6" s="39">
        <v>42139</v>
      </c>
      <c r="F6" s="39">
        <v>42109</v>
      </c>
      <c r="G6" s="39">
        <v>42078</v>
      </c>
      <c r="H6" s="39">
        <v>42050</v>
      </c>
      <c r="I6" s="39">
        <v>42019</v>
      </c>
      <c r="J6" s="39">
        <v>41988</v>
      </c>
      <c r="K6" s="39">
        <v>41958</v>
      </c>
      <c r="L6" s="39">
        <v>41927</v>
      </c>
      <c r="M6" s="39">
        <v>41897</v>
      </c>
      <c r="N6" s="39">
        <v>41866</v>
      </c>
      <c r="O6" s="39">
        <v>41835</v>
      </c>
      <c r="P6" s="39">
        <v>41805</v>
      </c>
      <c r="Q6" s="39">
        <v>41774</v>
      </c>
      <c r="R6" s="39">
        <v>41744</v>
      </c>
      <c r="S6" s="39">
        <v>41713</v>
      </c>
      <c r="T6" s="39">
        <v>41685</v>
      </c>
      <c r="U6" s="39">
        <v>41654</v>
      </c>
      <c r="V6" s="39">
        <v>41623</v>
      </c>
      <c r="W6" s="39">
        <v>41593</v>
      </c>
      <c r="X6" s="39">
        <v>41562</v>
      </c>
      <c r="Y6" s="39">
        <v>41532</v>
      </c>
      <c r="Z6" s="39">
        <v>41501</v>
      </c>
      <c r="AA6" s="39">
        <v>41470</v>
      </c>
      <c r="AB6" s="39">
        <v>41440</v>
      </c>
      <c r="AC6" s="39">
        <v>41409</v>
      </c>
      <c r="AD6" s="39">
        <v>41379</v>
      </c>
      <c r="AE6" s="39">
        <v>41348</v>
      </c>
      <c r="AF6" s="39">
        <v>41320</v>
      </c>
      <c r="AG6" s="39">
        <v>41289</v>
      </c>
      <c r="AH6" s="39">
        <v>41258</v>
      </c>
      <c r="AI6" s="39">
        <v>41228</v>
      </c>
      <c r="AJ6" s="39">
        <v>41197</v>
      </c>
      <c r="AK6" s="39">
        <v>41167</v>
      </c>
      <c r="AL6" s="39">
        <v>41136</v>
      </c>
      <c r="AM6" s="40" t="s">
        <v>47</v>
      </c>
      <c r="AN6" s="356" t="s">
        <v>4</v>
      </c>
      <c r="AO6" s="41"/>
    </row>
    <row r="7" spans="1:41" s="36" customFormat="1" x14ac:dyDescent="0.2">
      <c r="A7" s="42">
        <v>1</v>
      </c>
      <c r="B7" s="687">
        <f>+'Certification Statement'!$E$17</f>
        <v>42216</v>
      </c>
      <c r="C7" s="689">
        <v>0</v>
      </c>
      <c r="D7" s="690">
        <v>0</v>
      </c>
      <c r="E7" s="690">
        <v>0</v>
      </c>
      <c r="F7" s="690">
        <v>0</v>
      </c>
      <c r="G7" s="690">
        <v>0</v>
      </c>
      <c r="H7" s="690">
        <v>0</v>
      </c>
      <c r="I7" s="690">
        <v>0</v>
      </c>
      <c r="J7" s="690">
        <v>0</v>
      </c>
      <c r="K7" s="690">
        <v>0</v>
      </c>
      <c r="L7" s="690">
        <v>0</v>
      </c>
      <c r="M7" s="690">
        <v>0</v>
      </c>
      <c r="N7" s="690">
        <v>0</v>
      </c>
      <c r="O7" s="690">
        <v>0</v>
      </c>
      <c r="P7" s="690">
        <v>0</v>
      </c>
      <c r="Q7" s="690">
        <v>0</v>
      </c>
      <c r="R7" s="690">
        <v>0</v>
      </c>
      <c r="S7" s="690">
        <v>0</v>
      </c>
      <c r="T7" s="690">
        <v>0</v>
      </c>
      <c r="U7" s="690">
        <v>0</v>
      </c>
      <c r="V7" s="690">
        <v>0</v>
      </c>
      <c r="W7" s="690">
        <v>0</v>
      </c>
      <c r="X7" s="690">
        <v>0</v>
      </c>
      <c r="Y7" s="690">
        <v>0</v>
      </c>
      <c r="Z7" s="690">
        <v>0</v>
      </c>
      <c r="AA7" s="690">
        <v>0</v>
      </c>
      <c r="AB7" s="690">
        <v>0</v>
      </c>
      <c r="AC7" s="690">
        <v>0</v>
      </c>
      <c r="AD7" s="690">
        <v>0</v>
      </c>
      <c r="AE7" s="690">
        <v>0</v>
      </c>
      <c r="AF7" s="690">
        <v>0</v>
      </c>
      <c r="AG7" s="690">
        <v>0</v>
      </c>
      <c r="AH7" s="690">
        <v>0</v>
      </c>
      <c r="AI7" s="690">
        <v>0</v>
      </c>
      <c r="AJ7" s="690">
        <v>0</v>
      </c>
      <c r="AK7" s="690">
        <v>0</v>
      </c>
      <c r="AL7" s="690">
        <v>0</v>
      </c>
      <c r="AM7" s="691">
        <v>0</v>
      </c>
      <c r="AN7" s="357">
        <f t="shared" ref="AN7:AN43" si="0">SUM(C7:AM7)</f>
        <v>0</v>
      </c>
    </row>
    <row r="8" spans="1:41" s="36" customFormat="1" x14ac:dyDescent="0.2">
      <c r="A8" s="43">
        <v>2</v>
      </c>
      <c r="B8" s="44">
        <f>IF(MONTH(B7)&lt;&gt;1,DATE(YEAR(B7),MONTH(B7)-1,15),DATE(YEAR(B7),MONTH(B7)-1,15))</f>
        <v>42170</v>
      </c>
      <c r="C8" s="78"/>
      <c r="D8" s="79">
        <v>0</v>
      </c>
      <c r="E8" s="79">
        <v>0</v>
      </c>
      <c r="F8" s="79">
        <v>0</v>
      </c>
      <c r="G8" s="79">
        <v>0</v>
      </c>
      <c r="H8" s="79">
        <v>0</v>
      </c>
      <c r="I8" s="79">
        <v>0</v>
      </c>
      <c r="J8" s="79">
        <v>0</v>
      </c>
      <c r="K8" s="79">
        <v>0</v>
      </c>
      <c r="L8" s="79">
        <v>0</v>
      </c>
      <c r="M8" s="79">
        <v>0</v>
      </c>
      <c r="N8" s="79">
        <v>0</v>
      </c>
      <c r="O8" s="79">
        <v>0</v>
      </c>
      <c r="P8" s="79">
        <v>0</v>
      </c>
      <c r="Q8" s="79">
        <v>0</v>
      </c>
      <c r="R8" s="79">
        <v>0</v>
      </c>
      <c r="S8" s="79">
        <v>0</v>
      </c>
      <c r="T8" s="79">
        <v>0</v>
      </c>
      <c r="U8" s="79">
        <v>0</v>
      </c>
      <c r="V8" s="79">
        <v>0</v>
      </c>
      <c r="W8" s="79">
        <v>0</v>
      </c>
      <c r="X8" s="79">
        <v>0</v>
      </c>
      <c r="Y8" s="79">
        <v>0</v>
      </c>
      <c r="Z8" s="79">
        <v>0</v>
      </c>
      <c r="AA8" s="79">
        <v>0</v>
      </c>
      <c r="AB8" s="79">
        <v>0</v>
      </c>
      <c r="AC8" s="79">
        <v>0</v>
      </c>
      <c r="AD8" s="79">
        <v>0</v>
      </c>
      <c r="AE8" s="79">
        <v>0</v>
      </c>
      <c r="AF8" s="79">
        <v>0</v>
      </c>
      <c r="AG8" s="79">
        <v>0</v>
      </c>
      <c r="AH8" s="79">
        <v>0</v>
      </c>
      <c r="AI8" s="79">
        <v>0</v>
      </c>
      <c r="AJ8" s="79">
        <v>0</v>
      </c>
      <c r="AK8" s="79">
        <v>0</v>
      </c>
      <c r="AL8" s="79">
        <v>0</v>
      </c>
      <c r="AM8" s="80">
        <v>0</v>
      </c>
      <c r="AN8" s="358">
        <f t="shared" si="0"/>
        <v>0</v>
      </c>
    </row>
    <row r="9" spans="1:41" s="36" customFormat="1" x14ac:dyDescent="0.2">
      <c r="A9" s="43">
        <v>3</v>
      </c>
      <c r="B9" s="44">
        <f t="shared" ref="B9:B42" si="1">IF(MONTH(B8)&lt;&gt;1,DATE(YEAR(B8),MONTH(B8)-1,15),DATE(YEAR(B8),MONTH(B8)-1,15))</f>
        <v>42139</v>
      </c>
      <c r="C9" s="78"/>
      <c r="D9" s="82"/>
      <c r="E9" s="79">
        <v>0</v>
      </c>
      <c r="F9" s="79">
        <v>0</v>
      </c>
      <c r="G9" s="79">
        <v>0</v>
      </c>
      <c r="H9" s="79">
        <v>0</v>
      </c>
      <c r="I9" s="79">
        <v>0</v>
      </c>
      <c r="J9" s="79">
        <v>0</v>
      </c>
      <c r="K9" s="79">
        <v>0</v>
      </c>
      <c r="L9" s="79">
        <v>0</v>
      </c>
      <c r="M9" s="79">
        <v>0</v>
      </c>
      <c r="N9" s="79">
        <v>0</v>
      </c>
      <c r="O9" s="79">
        <v>0</v>
      </c>
      <c r="P9" s="79">
        <v>0</v>
      </c>
      <c r="Q9" s="79">
        <v>0</v>
      </c>
      <c r="R9" s="79">
        <v>0</v>
      </c>
      <c r="S9" s="79">
        <v>0</v>
      </c>
      <c r="T9" s="79">
        <v>0</v>
      </c>
      <c r="U9" s="79">
        <v>0</v>
      </c>
      <c r="V9" s="79">
        <v>0</v>
      </c>
      <c r="W9" s="79">
        <v>0</v>
      </c>
      <c r="X9" s="79">
        <v>0</v>
      </c>
      <c r="Y9" s="79">
        <v>0</v>
      </c>
      <c r="Z9" s="79">
        <v>0</v>
      </c>
      <c r="AA9" s="79">
        <v>0</v>
      </c>
      <c r="AB9" s="79">
        <v>0</v>
      </c>
      <c r="AC9" s="79">
        <v>0</v>
      </c>
      <c r="AD9" s="79">
        <v>0</v>
      </c>
      <c r="AE9" s="79">
        <v>0</v>
      </c>
      <c r="AF9" s="79">
        <v>0</v>
      </c>
      <c r="AG9" s="79">
        <v>0</v>
      </c>
      <c r="AH9" s="79">
        <v>0</v>
      </c>
      <c r="AI9" s="79">
        <v>0</v>
      </c>
      <c r="AJ9" s="79">
        <v>0</v>
      </c>
      <c r="AK9" s="79">
        <v>0</v>
      </c>
      <c r="AL9" s="79">
        <v>0</v>
      </c>
      <c r="AM9" s="80">
        <v>0</v>
      </c>
      <c r="AN9" s="358">
        <f t="shared" si="0"/>
        <v>0</v>
      </c>
    </row>
    <row r="10" spans="1:41" s="36" customFormat="1" x14ac:dyDescent="0.2">
      <c r="A10" s="43">
        <v>4</v>
      </c>
      <c r="B10" s="44">
        <f t="shared" si="1"/>
        <v>42109</v>
      </c>
      <c r="C10" s="78"/>
      <c r="D10" s="82"/>
      <c r="E10" s="82"/>
      <c r="F10" s="79">
        <v>0</v>
      </c>
      <c r="G10" s="79">
        <v>0</v>
      </c>
      <c r="H10" s="79">
        <v>0</v>
      </c>
      <c r="I10" s="79">
        <v>0</v>
      </c>
      <c r="J10" s="79">
        <v>0</v>
      </c>
      <c r="K10" s="79">
        <v>0</v>
      </c>
      <c r="L10" s="79">
        <v>0</v>
      </c>
      <c r="M10" s="79">
        <v>0</v>
      </c>
      <c r="N10" s="79">
        <v>0</v>
      </c>
      <c r="O10" s="79">
        <v>0</v>
      </c>
      <c r="P10" s="79">
        <v>0</v>
      </c>
      <c r="Q10" s="79">
        <v>0</v>
      </c>
      <c r="R10" s="79">
        <v>0</v>
      </c>
      <c r="S10" s="79">
        <v>0</v>
      </c>
      <c r="T10" s="79">
        <v>0</v>
      </c>
      <c r="U10" s="79">
        <v>0</v>
      </c>
      <c r="V10" s="79">
        <v>0</v>
      </c>
      <c r="W10" s="79">
        <v>0</v>
      </c>
      <c r="X10" s="79">
        <v>0</v>
      </c>
      <c r="Y10" s="79">
        <v>0</v>
      </c>
      <c r="Z10" s="79">
        <v>0</v>
      </c>
      <c r="AA10" s="79">
        <v>0</v>
      </c>
      <c r="AB10" s="79">
        <v>0</v>
      </c>
      <c r="AC10" s="79">
        <v>0</v>
      </c>
      <c r="AD10" s="79">
        <v>0</v>
      </c>
      <c r="AE10" s="79">
        <v>0</v>
      </c>
      <c r="AF10" s="79">
        <v>0</v>
      </c>
      <c r="AG10" s="79">
        <v>0</v>
      </c>
      <c r="AH10" s="79">
        <v>0</v>
      </c>
      <c r="AI10" s="79">
        <v>0</v>
      </c>
      <c r="AJ10" s="79">
        <v>0</v>
      </c>
      <c r="AK10" s="79">
        <v>0</v>
      </c>
      <c r="AL10" s="79">
        <v>0</v>
      </c>
      <c r="AM10" s="80">
        <v>0</v>
      </c>
      <c r="AN10" s="358">
        <f t="shared" si="0"/>
        <v>0</v>
      </c>
    </row>
    <row r="11" spans="1:41" s="36" customFormat="1" x14ac:dyDescent="0.2">
      <c r="A11" s="43">
        <v>5</v>
      </c>
      <c r="B11" s="44">
        <f t="shared" si="1"/>
        <v>42078</v>
      </c>
      <c r="C11" s="78"/>
      <c r="D11" s="82"/>
      <c r="E11" s="82"/>
      <c r="F11" s="82"/>
      <c r="G11" s="79">
        <v>0</v>
      </c>
      <c r="H11" s="79">
        <v>0</v>
      </c>
      <c r="I11" s="79">
        <v>0</v>
      </c>
      <c r="J11" s="79">
        <v>0</v>
      </c>
      <c r="K11" s="79">
        <v>0</v>
      </c>
      <c r="L11" s="79">
        <v>0</v>
      </c>
      <c r="M11" s="79">
        <v>0</v>
      </c>
      <c r="N11" s="79">
        <v>0</v>
      </c>
      <c r="O11" s="79">
        <v>0</v>
      </c>
      <c r="P11" s="79">
        <v>0</v>
      </c>
      <c r="Q11" s="79">
        <v>0</v>
      </c>
      <c r="R11" s="79">
        <v>0</v>
      </c>
      <c r="S11" s="79">
        <v>0</v>
      </c>
      <c r="T11" s="79">
        <v>0</v>
      </c>
      <c r="U11" s="79">
        <v>0</v>
      </c>
      <c r="V11" s="79">
        <v>0</v>
      </c>
      <c r="W11" s="79">
        <v>0</v>
      </c>
      <c r="X11" s="79">
        <v>0</v>
      </c>
      <c r="Y11" s="79">
        <v>0</v>
      </c>
      <c r="Z11" s="79">
        <v>0</v>
      </c>
      <c r="AA11" s="79">
        <v>0</v>
      </c>
      <c r="AB11" s="79">
        <v>0</v>
      </c>
      <c r="AC11" s="79">
        <v>0</v>
      </c>
      <c r="AD11" s="79">
        <v>0</v>
      </c>
      <c r="AE11" s="79">
        <v>0</v>
      </c>
      <c r="AF11" s="79">
        <v>0</v>
      </c>
      <c r="AG11" s="79">
        <v>0</v>
      </c>
      <c r="AH11" s="79">
        <v>0</v>
      </c>
      <c r="AI11" s="79">
        <v>0</v>
      </c>
      <c r="AJ11" s="79">
        <v>0</v>
      </c>
      <c r="AK11" s="79">
        <v>0</v>
      </c>
      <c r="AL11" s="79">
        <v>0</v>
      </c>
      <c r="AM11" s="80">
        <v>0</v>
      </c>
      <c r="AN11" s="358">
        <f t="shared" si="0"/>
        <v>0</v>
      </c>
    </row>
    <row r="12" spans="1:41" s="36" customFormat="1" x14ac:dyDescent="0.2">
      <c r="A12" s="43">
        <v>6</v>
      </c>
      <c r="B12" s="44">
        <f t="shared" si="1"/>
        <v>42050</v>
      </c>
      <c r="C12" s="78"/>
      <c r="D12" s="82"/>
      <c r="E12" s="82"/>
      <c r="F12" s="83"/>
      <c r="G12" s="82"/>
      <c r="H12" s="79">
        <v>0</v>
      </c>
      <c r="I12" s="79">
        <v>0</v>
      </c>
      <c r="J12" s="79">
        <v>0</v>
      </c>
      <c r="K12" s="79">
        <v>0</v>
      </c>
      <c r="L12" s="79">
        <v>0</v>
      </c>
      <c r="M12" s="79">
        <v>0</v>
      </c>
      <c r="N12" s="79">
        <v>0</v>
      </c>
      <c r="O12" s="79">
        <v>0</v>
      </c>
      <c r="P12" s="79">
        <v>0</v>
      </c>
      <c r="Q12" s="79">
        <v>0</v>
      </c>
      <c r="R12" s="79">
        <v>0</v>
      </c>
      <c r="S12" s="79">
        <v>0</v>
      </c>
      <c r="T12" s="79">
        <v>0</v>
      </c>
      <c r="U12" s="79">
        <v>0</v>
      </c>
      <c r="V12" s="79">
        <v>0</v>
      </c>
      <c r="W12" s="79">
        <v>0</v>
      </c>
      <c r="X12" s="79">
        <v>0</v>
      </c>
      <c r="Y12" s="79">
        <v>0</v>
      </c>
      <c r="Z12" s="79">
        <v>0</v>
      </c>
      <c r="AA12" s="79">
        <v>0</v>
      </c>
      <c r="AB12" s="79">
        <v>0</v>
      </c>
      <c r="AC12" s="79">
        <v>0</v>
      </c>
      <c r="AD12" s="79">
        <v>0</v>
      </c>
      <c r="AE12" s="79">
        <v>0</v>
      </c>
      <c r="AF12" s="79">
        <v>0</v>
      </c>
      <c r="AG12" s="79">
        <v>0</v>
      </c>
      <c r="AH12" s="79">
        <v>0</v>
      </c>
      <c r="AI12" s="79">
        <v>0</v>
      </c>
      <c r="AJ12" s="79">
        <v>0</v>
      </c>
      <c r="AK12" s="79">
        <v>0</v>
      </c>
      <c r="AL12" s="79">
        <v>0</v>
      </c>
      <c r="AM12" s="80">
        <v>0</v>
      </c>
      <c r="AN12" s="358">
        <f t="shared" si="0"/>
        <v>0</v>
      </c>
    </row>
    <row r="13" spans="1:41" s="36" customFormat="1" x14ac:dyDescent="0.2">
      <c r="A13" s="43">
        <v>7</v>
      </c>
      <c r="B13" s="44">
        <f t="shared" si="1"/>
        <v>42019</v>
      </c>
      <c r="C13" s="78"/>
      <c r="D13" s="82"/>
      <c r="E13" s="82"/>
      <c r="F13" s="82"/>
      <c r="G13" s="82"/>
      <c r="H13" s="82"/>
      <c r="I13" s="79">
        <v>0</v>
      </c>
      <c r="J13" s="79">
        <v>0</v>
      </c>
      <c r="K13" s="79">
        <v>0</v>
      </c>
      <c r="L13" s="79">
        <v>0</v>
      </c>
      <c r="M13" s="79">
        <v>0</v>
      </c>
      <c r="N13" s="79">
        <v>0</v>
      </c>
      <c r="O13" s="79">
        <v>0</v>
      </c>
      <c r="P13" s="79">
        <v>0</v>
      </c>
      <c r="Q13" s="79">
        <v>0</v>
      </c>
      <c r="R13" s="79">
        <v>0</v>
      </c>
      <c r="S13" s="79">
        <v>0</v>
      </c>
      <c r="T13" s="79">
        <v>0</v>
      </c>
      <c r="U13" s="79">
        <v>0</v>
      </c>
      <c r="V13" s="79">
        <v>0</v>
      </c>
      <c r="W13" s="79">
        <v>0</v>
      </c>
      <c r="X13" s="79">
        <v>0</v>
      </c>
      <c r="Y13" s="79">
        <v>0</v>
      </c>
      <c r="Z13" s="79">
        <v>0</v>
      </c>
      <c r="AA13" s="79">
        <v>0</v>
      </c>
      <c r="AB13" s="79">
        <v>0</v>
      </c>
      <c r="AC13" s="79">
        <v>0</v>
      </c>
      <c r="AD13" s="79">
        <v>0</v>
      </c>
      <c r="AE13" s="79">
        <v>0</v>
      </c>
      <c r="AF13" s="79">
        <v>0</v>
      </c>
      <c r="AG13" s="79">
        <v>0</v>
      </c>
      <c r="AH13" s="79">
        <v>0</v>
      </c>
      <c r="AI13" s="79">
        <v>0</v>
      </c>
      <c r="AJ13" s="79">
        <v>0</v>
      </c>
      <c r="AK13" s="79">
        <v>0</v>
      </c>
      <c r="AL13" s="79">
        <v>0</v>
      </c>
      <c r="AM13" s="80">
        <v>0</v>
      </c>
      <c r="AN13" s="358">
        <f t="shared" si="0"/>
        <v>0</v>
      </c>
    </row>
    <row r="14" spans="1:41" s="36" customFormat="1" x14ac:dyDescent="0.2">
      <c r="A14" s="43">
        <v>8</v>
      </c>
      <c r="B14" s="44">
        <f t="shared" si="1"/>
        <v>41988</v>
      </c>
      <c r="C14" s="78"/>
      <c r="D14" s="82"/>
      <c r="E14" s="82"/>
      <c r="F14" s="82"/>
      <c r="G14" s="82"/>
      <c r="H14" s="82"/>
      <c r="I14" s="82"/>
      <c r="J14" s="79">
        <v>0</v>
      </c>
      <c r="K14" s="79">
        <v>0</v>
      </c>
      <c r="L14" s="79">
        <v>0</v>
      </c>
      <c r="M14" s="79">
        <v>0</v>
      </c>
      <c r="N14" s="79">
        <v>0</v>
      </c>
      <c r="O14" s="79">
        <v>0</v>
      </c>
      <c r="P14" s="79">
        <v>0</v>
      </c>
      <c r="Q14" s="79">
        <v>0</v>
      </c>
      <c r="R14" s="79">
        <v>0</v>
      </c>
      <c r="S14" s="79">
        <v>0</v>
      </c>
      <c r="T14" s="79">
        <v>0</v>
      </c>
      <c r="U14" s="79">
        <v>0</v>
      </c>
      <c r="V14" s="79">
        <v>0</v>
      </c>
      <c r="W14" s="79">
        <v>0</v>
      </c>
      <c r="X14" s="79">
        <v>0</v>
      </c>
      <c r="Y14" s="79">
        <v>0</v>
      </c>
      <c r="Z14" s="79">
        <v>0</v>
      </c>
      <c r="AA14" s="79">
        <v>0</v>
      </c>
      <c r="AB14" s="79">
        <v>0</v>
      </c>
      <c r="AC14" s="79">
        <v>0</v>
      </c>
      <c r="AD14" s="79">
        <v>0</v>
      </c>
      <c r="AE14" s="79">
        <v>0</v>
      </c>
      <c r="AF14" s="79">
        <v>0</v>
      </c>
      <c r="AG14" s="79">
        <v>0</v>
      </c>
      <c r="AH14" s="79">
        <v>0</v>
      </c>
      <c r="AI14" s="79">
        <v>0</v>
      </c>
      <c r="AJ14" s="79">
        <v>0</v>
      </c>
      <c r="AK14" s="79">
        <v>0</v>
      </c>
      <c r="AL14" s="79">
        <v>0</v>
      </c>
      <c r="AM14" s="80">
        <v>0</v>
      </c>
      <c r="AN14" s="358">
        <f t="shared" si="0"/>
        <v>0</v>
      </c>
    </row>
    <row r="15" spans="1:41" s="36" customFormat="1" x14ac:dyDescent="0.2">
      <c r="A15" s="43">
        <v>9</v>
      </c>
      <c r="B15" s="44">
        <f t="shared" si="1"/>
        <v>41958</v>
      </c>
      <c r="C15" s="78"/>
      <c r="D15" s="82"/>
      <c r="E15" s="82"/>
      <c r="F15" s="82"/>
      <c r="G15" s="82"/>
      <c r="H15" s="82"/>
      <c r="I15" s="82"/>
      <c r="J15" s="82"/>
      <c r="K15" s="79">
        <v>0</v>
      </c>
      <c r="L15" s="79">
        <v>0</v>
      </c>
      <c r="M15" s="79">
        <v>0</v>
      </c>
      <c r="N15" s="79">
        <v>0</v>
      </c>
      <c r="O15" s="79">
        <v>0</v>
      </c>
      <c r="P15" s="79">
        <v>0</v>
      </c>
      <c r="Q15" s="79">
        <v>0</v>
      </c>
      <c r="R15" s="79">
        <v>0</v>
      </c>
      <c r="S15" s="79">
        <v>0</v>
      </c>
      <c r="T15" s="79">
        <v>0</v>
      </c>
      <c r="U15" s="79">
        <v>0</v>
      </c>
      <c r="V15" s="79">
        <v>0</v>
      </c>
      <c r="W15" s="79">
        <v>0</v>
      </c>
      <c r="X15" s="79">
        <v>0</v>
      </c>
      <c r="Y15" s="79">
        <v>0</v>
      </c>
      <c r="Z15" s="79">
        <v>0</v>
      </c>
      <c r="AA15" s="79">
        <v>0</v>
      </c>
      <c r="AB15" s="79">
        <v>0</v>
      </c>
      <c r="AC15" s="79">
        <v>0</v>
      </c>
      <c r="AD15" s="79">
        <v>0</v>
      </c>
      <c r="AE15" s="79">
        <v>0</v>
      </c>
      <c r="AF15" s="79">
        <v>0</v>
      </c>
      <c r="AG15" s="79">
        <v>0</v>
      </c>
      <c r="AH15" s="79">
        <v>0</v>
      </c>
      <c r="AI15" s="79">
        <v>0</v>
      </c>
      <c r="AJ15" s="79">
        <v>0</v>
      </c>
      <c r="AK15" s="79">
        <v>0</v>
      </c>
      <c r="AL15" s="79">
        <v>0</v>
      </c>
      <c r="AM15" s="80">
        <v>0</v>
      </c>
      <c r="AN15" s="358">
        <f t="shared" si="0"/>
        <v>0</v>
      </c>
    </row>
    <row r="16" spans="1:41" s="36" customFormat="1" x14ac:dyDescent="0.2">
      <c r="A16" s="43">
        <v>10</v>
      </c>
      <c r="B16" s="44">
        <f t="shared" si="1"/>
        <v>41927</v>
      </c>
      <c r="C16" s="78"/>
      <c r="D16" s="82"/>
      <c r="E16" s="82"/>
      <c r="F16" s="82"/>
      <c r="G16" s="82"/>
      <c r="H16" s="82"/>
      <c r="I16" s="82"/>
      <c r="J16" s="82"/>
      <c r="K16" s="82"/>
      <c r="L16" s="79">
        <v>0</v>
      </c>
      <c r="M16" s="79">
        <v>0</v>
      </c>
      <c r="N16" s="79">
        <v>0</v>
      </c>
      <c r="O16" s="79">
        <v>0</v>
      </c>
      <c r="P16" s="79">
        <v>0</v>
      </c>
      <c r="Q16" s="79">
        <v>0</v>
      </c>
      <c r="R16" s="79">
        <v>0</v>
      </c>
      <c r="S16" s="79">
        <v>0</v>
      </c>
      <c r="T16" s="79">
        <v>0</v>
      </c>
      <c r="U16" s="79">
        <v>0</v>
      </c>
      <c r="V16" s="79">
        <v>0</v>
      </c>
      <c r="W16" s="79">
        <v>0</v>
      </c>
      <c r="X16" s="79">
        <v>0</v>
      </c>
      <c r="Y16" s="79">
        <v>0</v>
      </c>
      <c r="Z16" s="79">
        <v>0</v>
      </c>
      <c r="AA16" s="79">
        <v>0</v>
      </c>
      <c r="AB16" s="79">
        <v>0</v>
      </c>
      <c r="AC16" s="79">
        <v>0</v>
      </c>
      <c r="AD16" s="79">
        <v>0</v>
      </c>
      <c r="AE16" s="79">
        <v>0</v>
      </c>
      <c r="AF16" s="79">
        <v>0</v>
      </c>
      <c r="AG16" s="79">
        <v>0</v>
      </c>
      <c r="AH16" s="79">
        <v>0</v>
      </c>
      <c r="AI16" s="79">
        <v>0</v>
      </c>
      <c r="AJ16" s="79">
        <v>0</v>
      </c>
      <c r="AK16" s="79">
        <v>0</v>
      </c>
      <c r="AL16" s="79">
        <v>0</v>
      </c>
      <c r="AM16" s="80">
        <v>0</v>
      </c>
      <c r="AN16" s="358">
        <f t="shared" si="0"/>
        <v>0</v>
      </c>
    </row>
    <row r="17" spans="1:40" s="36" customFormat="1" x14ac:dyDescent="0.2">
      <c r="A17" s="43">
        <v>11</v>
      </c>
      <c r="B17" s="44">
        <f t="shared" si="1"/>
        <v>41897</v>
      </c>
      <c r="C17" s="78"/>
      <c r="D17" s="82"/>
      <c r="E17" s="82"/>
      <c r="F17" s="82"/>
      <c r="G17" s="82"/>
      <c r="H17" s="82"/>
      <c r="I17" s="82"/>
      <c r="J17" s="82"/>
      <c r="K17" s="82"/>
      <c r="L17" s="82"/>
      <c r="M17" s="79">
        <v>0</v>
      </c>
      <c r="N17" s="79">
        <v>0</v>
      </c>
      <c r="O17" s="79">
        <v>0</v>
      </c>
      <c r="P17" s="79">
        <v>0</v>
      </c>
      <c r="Q17" s="79">
        <v>0</v>
      </c>
      <c r="R17" s="79">
        <v>0</v>
      </c>
      <c r="S17" s="79">
        <v>0</v>
      </c>
      <c r="T17" s="79">
        <v>0</v>
      </c>
      <c r="U17" s="79">
        <v>0</v>
      </c>
      <c r="V17" s="79">
        <v>0</v>
      </c>
      <c r="W17" s="79">
        <v>0</v>
      </c>
      <c r="X17" s="79">
        <v>0</v>
      </c>
      <c r="Y17" s="79">
        <v>0</v>
      </c>
      <c r="Z17" s="79">
        <v>0</v>
      </c>
      <c r="AA17" s="79">
        <v>0</v>
      </c>
      <c r="AB17" s="79">
        <v>0</v>
      </c>
      <c r="AC17" s="79">
        <v>0</v>
      </c>
      <c r="AD17" s="79">
        <v>0</v>
      </c>
      <c r="AE17" s="79">
        <v>0</v>
      </c>
      <c r="AF17" s="79">
        <v>0</v>
      </c>
      <c r="AG17" s="79">
        <v>0</v>
      </c>
      <c r="AH17" s="79">
        <v>0</v>
      </c>
      <c r="AI17" s="79">
        <v>0</v>
      </c>
      <c r="AJ17" s="79">
        <v>0</v>
      </c>
      <c r="AK17" s="79">
        <v>0</v>
      </c>
      <c r="AL17" s="79">
        <v>0</v>
      </c>
      <c r="AM17" s="80">
        <v>0</v>
      </c>
      <c r="AN17" s="358">
        <f t="shared" si="0"/>
        <v>0</v>
      </c>
    </row>
    <row r="18" spans="1:40" s="36" customFormat="1" x14ac:dyDescent="0.2">
      <c r="A18" s="43">
        <v>12</v>
      </c>
      <c r="B18" s="44">
        <f t="shared" si="1"/>
        <v>41866</v>
      </c>
      <c r="C18" s="78"/>
      <c r="D18" s="82"/>
      <c r="E18" s="82"/>
      <c r="F18" s="82"/>
      <c r="G18" s="82"/>
      <c r="H18" s="82"/>
      <c r="I18" s="82"/>
      <c r="J18" s="82"/>
      <c r="K18" s="82"/>
      <c r="L18" s="82"/>
      <c r="M18" s="82"/>
      <c r="N18" s="79">
        <v>0</v>
      </c>
      <c r="O18" s="79">
        <v>0</v>
      </c>
      <c r="P18" s="79">
        <v>0</v>
      </c>
      <c r="Q18" s="79">
        <v>0</v>
      </c>
      <c r="R18" s="79">
        <v>0</v>
      </c>
      <c r="S18" s="79">
        <v>0</v>
      </c>
      <c r="T18" s="79">
        <v>0</v>
      </c>
      <c r="U18" s="79">
        <v>0</v>
      </c>
      <c r="V18" s="79">
        <v>0</v>
      </c>
      <c r="W18" s="79">
        <v>0</v>
      </c>
      <c r="X18" s="79">
        <v>0</v>
      </c>
      <c r="Y18" s="79">
        <v>0</v>
      </c>
      <c r="Z18" s="79">
        <v>0</v>
      </c>
      <c r="AA18" s="79">
        <v>0</v>
      </c>
      <c r="AB18" s="79">
        <v>0</v>
      </c>
      <c r="AC18" s="79">
        <v>0</v>
      </c>
      <c r="AD18" s="79">
        <v>0</v>
      </c>
      <c r="AE18" s="79">
        <v>0</v>
      </c>
      <c r="AF18" s="79">
        <v>0</v>
      </c>
      <c r="AG18" s="79">
        <v>0</v>
      </c>
      <c r="AH18" s="79">
        <v>0</v>
      </c>
      <c r="AI18" s="79">
        <v>0</v>
      </c>
      <c r="AJ18" s="79">
        <v>0</v>
      </c>
      <c r="AK18" s="79">
        <v>0</v>
      </c>
      <c r="AL18" s="79">
        <v>0</v>
      </c>
      <c r="AM18" s="80">
        <v>0</v>
      </c>
      <c r="AN18" s="358">
        <f t="shared" si="0"/>
        <v>0</v>
      </c>
    </row>
    <row r="19" spans="1:40" s="36" customFormat="1" x14ac:dyDescent="0.2">
      <c r="A19" s="43">
        <v>13</v>
      </c>
      <c r="B19" s="44">
        <f t="shared" si="1"/>
        <v>41835</v>
      </c>
      <c r="C19" s="78"/>
      <c r="D19" s="82"/>
      <c r="E19" s="82"/>
      <c r="F19" s="82"/>
      <c r="G19" s="82"/>
      <c r="H19" s="82"/>
      <c r="I19" s="82"/>
      <c r="J19" s="82"/>
      <c r="K19" s="82"/>
      <c r="L19" s="82"/>
      <c r="M19" s="82"/>
      <c r="N19" s="82"/>
      <c r="O19" s="79">
        <v>0</v>
      </c>
      <c r="P19" s="79">
        <v>0</v>
      </c>
      <c r="Q19" s="79">
        <v>0</v>
      </c>
      <c r="R19" s="79">
        <v>0</v>
      </c>
      <c r="S19" s="79">
        <v>0</v>
      </c>
      <c r="T19" s="79">
        <v>0</v>
      </c>
      <c r="U19" s="79">
        <v>0</v>
      </c>
      <c r="V19" s="79">
        <v>0</v>
      </c>
      <c r="W19" s="79">
        <v>0</v>
      </c>
      <c r="X19" s="79">
        <v>0</v>
      </c>
      <c r="Y19" s="79">
        <v>0</v>
      </c>
      <c r="Z19" s="79">
        <v>0</v>
      </c>
      <c r="AA19" s="79">
        <v>0</v>
      </c>
      <c r="AB19" s="79">
        <v>0</v>
      </c>
      <c r="AC19" s="79">
        <v>0</v>
      </c>
      <c r="AD19" s="79">
        <v>0</v>
      </c>
      <c r="AE19" s="79">
        <v>0</v>
      </c>
      <c r="AF19" s="79">
        <v>0</v>
      </c>
      <c r="AG19" s="79">
        <v>0</v>
      </c>
      <c r="AH19" s="79">
        <v>0</v>
      </c>
      <c r="AI19" s="79">
        <v>0</v>
      </c>
      <c r="AJ19" s="79">
        <v>0</v>
      </c>
      <c r="AK19" s="79">
        <v>0</v>
      </c>
      <c r="AL19" s="79">
        <v>0</v>
      </c>
      <c r="AM19" s="80">
        <v>0</v>
      </c>
      <c r="AN19" s="358">
        <f t="shared" si="0"/>
        <v>0</v>
      </c>
    </row>
    <row r="20" spans="1:40" s="36" customFormat="1" x14ac:dyDescent="0.2">
      <c r="A20" s="43">
        <v>14</v>
      </c>
      <c r="B20" s="44">
        <f t="shared" si="1"/>
        <v>41805</v>
      </c>
      <c r="C20" s="78"/>
      <c r="D20" s="82"/>
      <c r="E20" s="82"/>
      <c r="F20" s="82"/>
      <c r="G20" s="82"/>
      <c r="H20" s="82"/>
      <c r="I20" s="82"/>
      <c r="J20" s="82"/>
      <c r="K20" s="82"/>
      <c r="L20" s="82"/>
      <c r="M20" s="82"/>
      <c r="N20" s="82"/>
      <c r="O20" s="82"/>
      <c r="P20" s="79">
        <v>0</v>
      </c>
      <c r="Q20" s="79">
        <v>0</v>
      </c>
      <c r="R20" s="79">
        <v>0</v>
      </c>
      <c r="S20" s="79">
        <v>0</v>
      </c>
      <c r="T20" s="79">
        <v>0</v>
      </c>
      <c r="U20" s="79">
        <v>0</v>
      </c>
      <c r="V20" s="79">
        <v>0</v>
      </c>
      <c r="W20" s="79">
        <v>0</v>
      </c>
      <c r="X20" s="79">
        <v>0</v>
      </c>
      <c r="Y20" s="79">
        <v>0</v>
      </c>
      <c r="Z20" s="79">
        <v>0</v>
      </c>
      <c r="AA20" s="79">
        <v>0</v>
      </c>
      <c r="AB20" s="79">
        <v>0</v>
      </c>
      <c r="AC20" s="79">
        <v>0</v>
      </c>
      <c r="AD20" s="79">
        <v>0</v>
      </c>
      <c r="AE20" s="79">
        <v>0</v>
      </c>
      <c r="AF20" s="79">
        <v>0</v>
      </c>
      <c r="AG20" s="79">
        <v>0</v>
      </c>
      <c r="AH20" s="79">
        <v>0</v>
      </c>
      <c r="AI20" s="79">
        <v>0</v>
      </c>
      <c r="AJ20" s="79">
        <v>0</v>
      </c>
      <c r="AK20" s="79">
        <v>0</v>
      </c>
      <c r="AL20" s="79">
        <v>0</v>
      </c>
      <c r="AM20" s="80">
        <v>0</v>
      </c>
      <c r="AN20" s="358">
        <f t="shared" si="0"/>
        <v>0</v>
      </c>
    </row>
    <row r="21" spans="1:40" s="36" customFormat="1" x14ac:dyDescent="0.2">
      <c r="A21" s="43">
        <v>15</v>
      </c>
      <c r="B21" s="44">
        <f t="shared" si="1"/>
        <v>41774</v>
      </c>
      <c r="C21" s="78"/>
      <c r="D21" s="82"/>
      <c r="E21" s="82"/>
      <c r="F21" s="82"/>
      <c r="G21" s="82"/>
      <c r="H21" s="82"/>
      <c r="I21" s="82"/>
      <c r="J21" s="82"/>
      <c r="K21" s="82"/>
      <c r="L21" s="82"/>
      <c r="M21" s="82"/>
      <c r="N21" s="82"/>
      <c r="O21" s="82"/>
      <c r="P21" s="82"/>
      <c r="Q21" s="79">
        <v>0</v>
      </c>
      <c r="R21" s="79">
        <v>0</v>
      </c>
      <c r="S21" s="79">
        <v>0</v>
      </c>
      <c r="T21" s="79">
        <v>0</v>
      </c>
      <c r="U21" s="79">
        <v>0</v>
      </c>
      <c r="V21" s="79">
        <v>0</v>
      </c>
      <c r="W21" s="79">
        <v>0</v>
      </c>
      <c r="X21" s="79">
        <v>0</v>
      </c>
      <c r="Y21" s="79">
        <v>0</v>
      </c>
      <c r="Z21" s="79">
        <v>0</v>
      </c>
      <c r="AA21" s="79">
        <v>0</v>
      </c>
      <c r="AB21" s="79">
        <v>0</v>
      </c>
      <c r="AC21" s="79">
        <v>0</v>
      </c>
      <c r="AD21" s="79">
        <v>0</v>
      </c>
      <c r="AE21" s="79">
        <v>0</v>
      </c>
      <c r="AF21" s="79">
        <v>0</v>
      </c>
      <c r="AG21" s="79">
        <v>0</v>
      </c>
      <c r="AH21" s="79">
        <v>0</v>
      </c>
      <c r="AI21" s="79">
        <v>0</v>
      </c>
      <c r="AJ21" s="79">
        <v>0</v>
      </c>
      <c r="AK21" s="79">
        <v>0</v>
      </c>
      <c r="AL21" s="79">
        <v>0</v>
      </c>
      <c r="AM21" s="80">
        <v>0</v>
      </c>
      <c r="AN21" s="358">
        <f t="shared" si="0"/>
        <v>0</v>
      </c>
    </row>
    <row r="22" spans="1:40" s="36" customFormat="1" x14ac:dyDescent="0.2">
      <c r="A22" s="43">
        <v>16</v>
      </c>
      <c r="B22" s="44">
        <f t="shared" si="1"/>
        <v>41744</v>
      </c>
      <c r="C22" s="78"/>
      <c r="D22" s="82"/>
      <c r="E22" s="82"/>
      <c r="F22" s="82"/>
      <c r="G22" s="82"/>
      <c r="H22" s="82"/>
      <c r="I22" s="82"/>
      <c r="J22" s="82"/>
      <c r="K22" s="82"/>
      <c r="L22" s="82"/>
      <c r="M22" s="82"/>
      <c r="N22" s="82"/>
      <c r="O22" s="82"/>
      <c r="P22" s="82"/>
      <c r="Q22" s="82"/>
      <c r="R22" s="79">
        <v>0</v>
      </c>
      <c r="S22" s="79">
        <v>0</v>
      </c>
      <c r="T22" s="79">
        <v>0</v>
      </c>
      <c r="U22" s="79">
        <v>0</v>
      </c>
      <c r="V22" s="79">
        <v>0</v>
      </c>
      <c r="W22" s="79">
        <v>0</v>
      </c>
      <c r="X22" s="79">
        <v>0</v>
      </c>
      <c r="Y22" s="79">
        <v>0</v>
      </c>
      <c r="Z22" s="79">
        <v>0</v>
      </c>
      <c r="AA22" s="79">
        <v>0</v>
      </c>
      <c r="AB22" s="79">
        <v>0</v>
      </c>
      <c r="AC22" s="79">
        <v>0</v>
      </c>
      <c r="AD22" s="79">
        <v>0</v>
      </c>
      <c r="AE22" s="79">
        <v>0</v>
      </c>
      <c r="AF22" s="79">
        <v>0</v>
      </c>
      <c r="AG22" s="79">
        <v>0</v>
      </c>
      <c r="AH22" s="79">
        <v>0</v>
      </c>
      <c r="AI22" s="79">
        <v>0</v>
      </c>
      <c r="AJ22" s="79">
        <v>0</v>
      </c>
      <c r="AK22" s="79">
        <v>0</v>
      </c>
      <c r="AL22" s="79">
        <v>0</v>
      </c>
      <c r="AM22" s="80">
        <v>0</v>
      </c>
      <c r="AN22" s="358">
        <f t="shared" si="0"/>
        <v>0</v>
      </c>
    </row>
    <row r="23" spans="1:40" s="36" customFormat="1" x14ac:dyDescent="0.2">
      <c r="A23" s="43">
        <v>17</v>
      </c>
      <c r="B23" s="44">
        <f t="shared" si="1"/>
        <v>41713</v>
      </c>
      <c r="C23" s="78"/>
      <c r="D23" s="82"/>
      <c r="E23" s="82"/>
      <c r="F23" s="82"/>
      <c r="G23" s="82"/>
      <c r="H23" s="82"/>
      <c r="I23" s="82"/>
      <c r="J23" s="82"/>
      <c r="K23" s="82"/>
      <c r="L23" s="82"/>
      <c r="M23" s="82"/>
      <c r="N23" s="82"/>
      <c r="O23" s="82"/>
      <c r="P23" s="82"/>
      <c r="Q23" s="82"/>
      <c r="R23" s="82"/>
      <c r="S23" s="79">
        <v>0</v>
      </c>
      <c r="T23" s="79">
        <v>0</v>
      </c>
      <c r="U23" s="79">
        <v>0</v>
      </c>
      <c r="V23" s="79">
        <v>0</v>
      </c>
      <c r="W23" s="79">
        <v>0</v>
      </c>
      <c r="X23" s="79">
        <v>0</v>
      </c>
      <c r="Y23" s="79">
        <v>0</v>
      </c>
      <c r="Z23" s="79">
        <v>0</v>
      </c>
      <c r="AA23" s="79">
        <v>0</v>
      </c>
      <c r="AB23" s="79">
        <v>0</v>
      </c>
      <c r="AC23" s="79">
        <v>0</v>
      </c>
      <c r="AD23" s="79">
        <v>0</v>
      </c>
      <c r="AE23" s="79">
        <v>0</v>
      </c>
      <c r="AF23" s="79">
        <v>0</v>
      </c>
      <c r="AG23" s="79">
        <v>0</v>
      </c>
      <c r="AH23" s="79">
        <v>0</v>
      </c>
      <c r="AI23" s="79">
        <v>0</v>
      </c>
      <c r="AJ23" s="79">
        <v>0</v>
      </c>
      <c r="AK23" s="79">
        <v>0</v>
      </c>
      <c r="AL23" s="79">
        <v>0</v>
      </c>
      <c r="AM23" s="80">
        <v>0</v>
      </c>
      <c r="AN23" s="358">
        <f t="shared" si="0"/>
        <v>0</v>
      </c>
    </row>
    <row r="24" spans="1:40" s="36" customFormat="1" x14ac:dyDescent="0.2">
      <c r="A24" s="43">
        <v>18</v>
      </c>
      <c r="B24" s="44">
        <f t="shared" si="1"/>
        <v>41685</v>
      </c>
      <c r="C24" s="78"/>
      <c r="D24" s="82"/>
      <c r="E24" s="82"/>
      <c r="F24" s="82"/>
      <c r="G24" s="82"/>
      <c r="H24" s="82"/>
      <c r="I24" s="82"/>
      <c r="J24" s="82"/>
      <c r="K24" s="82"/>
      <c r="L24" s="82"/>
      <c r="M24" s="82"/>
      <c r="N24" s="82"/>
      <c r="O24" s="82"/>
      <c r="P24" s="82"/>
      <c r="Q24" s="82"/>
      <c r="R24" s="82"/>
      <c r="S24" s="82"/>
      <c r="T24" s="79">
        <v>0</v>
      </c>
      <c r="U24" s="79">
        <v>0</v>
      </c>
      <c r="V24" s="79">
        <v>0</v>
      </c>
      <c r="W24" s="79">
        <v>0</v>
      </c>
      <c r="X24" s="79">
        <v>0</v>
      </c>
      <c r="Y24" s="79">
        <v>0</v>
      </c>
      <c r="Z24" s="79">
        <v>0</v>
      </c>
      <c r="AA24" s="79">
        <v>0</v>
      </c>
      <c r="AB24" s="79">
        <v>0</v>
      </c>
      <c r="AC24" s="79">
        <v>0</v>
      </c>
      <c r="AD24" s="79">
        <v>0</v>
      </c>
      <c r="AE24" s="79">
        <v>0</v>
      </c>
      <c r="AF24" s="79">
        <v>0</v>
      </c>
      <c r="AG24" s="79">
        <v>0</v>
      </c>
      <c r="AH24" s="79">
        <v>0</v>
      </c>
      <c r="AI24" s="79">
        <v>0</v>
      </c>
      <c r="AJ24" s="79">
        <v>0</v>
      </c>
      <c r="AK24" s="79">
        <v>0</v>
      </c>
      <c r="AL24" s="79">
        <v>0</v>
      </c>
      <c r="AM24" s="80">
        <v>0</v>
      </c>
      <c r="AN24" s="358">
        <f t="shared" si="0"/>
        <v>0</v>
      </c>
    </row>
    <row r="25" spans="1:40" s="36" customFormat="1" x14ac:dyDescent="0.2">
      <c r="A25" s="43">
        <v>19</v>
      </c>
      <c r="B25" s="44">
        <f t="shared" si="1"/>
        <v>41654</v>
      </c>
      <c r="C25" s="78"/>
      <c r="D25" s="82"/>
      <c r="E25" s="82"/>
      <c r="F25" s="82"/>
      <c r="G25" s="82"/>
      <c r="H25" s="82"/>
      <c r="I25" s="82"/>
      <c r="J25" s="82"/>
      <c r="K25" s="82"/>
      <c r="L25" s="82"/>
      <c r="M25" s="82"/>
      <c r="N25" s="82"/>
      <c r="O25" s="82"/>
      <c r="P25" s="82"/>
      <c r="Q25" s="82"/>
      <c r="R25" s="82"/>
      <c r="S25" s="82"/>
      <c r="T25" s="82"/>
      <c r="U25" s="79">
        <v>0</v>
      </c>
      <c r="V25" s="79">
        <v>0</v>
      </c>
      <c r="W25" s="79">
        <v>0</v>
      </c>
      <c r="X25" s="79">
        <v>0</v>
      </c>
      <c r="Y25" s="79">
        <v>0</v>
      </c>
      <c r="Z25" s="79">
        <v>0</v>
      </c>
      <c r="AA25" s="79">
        <v>0</v>
      </c>
      <c r="AB25" s="79">
        <v>0</v>
      </c>
      <c r="AC25" s="79">
        <v>0</v>
      </c>
      <c r="AD25" s="79">
        <v>0</v>
      </c>
      <c r="AE25" s="79">
        <v>0</v>
      </c>
      <c r="AF25" s="79">
        <v>0</v>
      </c>
      <c r="AG25" s="79">
        <v>0</v>
      </c>
      <c r="AH25" s="79">
        <v>0</v>
      </c>
      <c r="AI25" s="79">
        <v>0</v>
      </c>
      <c r="AJ25" s="79">
        <v>0</v>
      </c>
      <c r="AK25" s="79">
        <v>0</v>
      </c>
      <c r="AL25" s="79">
        <v>0</v>
      </c>
      <c r="AM25" s="80">
        <v>0</v>
      </c>
      <c r="AN25" s="358">
        <f t="shared" si="0"/>
        <v>0</v>
      </c>
    </row>
    <row r="26" spans="1:40" s="36" customFormat="1" x14ac:dyDescent="0.2">
      <c r="A26" s="43">
        <v>20</v>
      </c>
      <c r="B26" s="44">
        <f t="shared" si="1"/>
        <v>41623</v>
      </c>
      <c r="C26" s="78"/>
      <c r="D26" s="82"/>
      <c r="E26" s="82"/>
      <c r="F26" s="82"/>
      <c r="G26" s="82"/>
      <c r="H26" s="82"/>
      <c r="I26" s="82"/>
      <c r="J26" s="82"/>
      <c r="K26" s="82"/>
      <c r="L26" s="82"/>
      <c r="M26" s="82"/>
      <c r="N26" s="82"/>
      <c r="O26" s="82"/>
      <c r="P26" s="82"/>
      <c r="Q26" s="82"/>
      <c r="R26" s="82"/>
      <c r="S26" s="82"/>
      <c r="T26" s="82"/>
      <c r="U26" s="82"/>
      <c r="V26" s="79">
        <v>0</v>
      </c>
      <c r="W26" s="79">
        <v>0</v>
      </c>
      <c r="X26" s="79">
        <v>0</v>
      </c>
      <c r="Y26" s="79">
        <v>0</v>
      </c>
      <c r="Z26" s="79">
        <v>0</v>
      </c>
      <c r="AA26" s="79">
        <v>0</v>
      </c>
      <c r="AB26" s="79">
        <v>0</v>
      </c>
      <c r="AC26" s="79">
        <v>0</v>
      </c>
      <c r="AD26" s="79">
        <v>0</v>
      </c>
      <c r="AE26" s="79">
        <v>0</v>
      </c>
      <c r="AF26" s="79">
        <v>0</v>
      </c>
      <c r="AG26" s="79">
        <v>0</v>
      </c>
      <c r="AH26" s="79">
        <v>0</v>
      </c>
      <c r="AI26" s="79">
        <v>0</v>
      </c>
      <c r="AJ26" s="79">
        <v>0</v>
      </c>
      <c r="AK26" s="79">
        <v>0</v>
      </c>
      <c r="AL26" s="79">
        <v>0</v>
      </c>
      <c r="AM26" s="80">
        <v>0</v>
      </c>
      <c r="AN26" s="358">
        <f t="shared" si="0"/>
        <v>0</v>
      </c>
    </row>
    <row r="27" spans="1:40" s="36" customFormat="1" x14ac:dyDescent="0.2">
      <c r="A27" s="43">
        <v>21</v>
      </c>
      <c r="B27" s="44">
        <f t="shared" si="1"/>
        <v>41593</v>
      </c>
      <c r="C27" s="78"/>
      <c r="D27" s="82"/>
      <c r="E27" s="82"/>
      <c r="F27" s="82"/>
      <c r="G27" s="82"/>
      <c r="H27" s="82"/>
      <c r="I27" s="82"/>
      <c r="J27" s="82"/>
      <c r="K27" s="82"/>
      <c r="L27" s="82"/>
      <c r="M27" s="82"/>
      <c r="N27" s="82"/>
      <c r="O27" s="82"/>
      <c r="P27" s="82"/>
      <c r="Q27" s="82"/>
      <c r="R27" s="82"/>
      <c r="S27" s="82"/>
      <c r="T27" s="82"/>
      <c r="U27" s="82"/>
      <c r="V27" s="82"/>
      <c r="W27" s="79">
        <v>0</v>
      </c>
      <c r="X27" s="79">
        <v>0</v>
      </c>
      <c r="Y27" s="79">
        <v>0</v>
      </c>
      <c r="Z27" s="79">
        <v>0</v>
      </c>
      <c r="AA27" s="79">
        <v>0</v>
      </c>
      <c r="AB27" s="79">
        <v>0</v>
      </c>
      <c r="AC27" s="79">
        <v>0</v>
      </c>
      <c r="AD27" s="79">
        <v>0</v>
      </c>
      <c r="AE27" s="79">
        <v>0</v>
      </c>
      <c r="AF27" s="79">
        <v>0</v>
      </c>
      <c r="AG27" s="79">
        <v>0</v>
      </c>
      <c r="AH27" s="79">
        <v>0</v>
      </c>
      <c r="AI27" s="79">
        <v>0</v>
      </c>
      <c r="AJ27" s="79">
        <v>0</v>
      </c>
      <c r="AK27" s="79">
        <v>0</v>
      </c>
      <c r="AL27" s="79">
        <v>0</v>
      </c>
      <c r="AM27" s="80">
        <v>0</v>
      </c>
      <c r="AN27" s="358">
        <f t="shared" si="0"/>
        <v>0</v>
      </c>
    </row>
    <row r="28" spans="1:40" s="36" customFormat="1" x14ac:dyDescent="0.2">
      <c r="A28" s="43">
        <v>22</v>
      </c>
      <c r="B28" s="44">
        <f t="shared" si="1"/>
        <v>41562</v>
      </c>
      <c r="C28" s="78"/>
      <c r="D28" s="82"/>
      <c r="E28" s="82"/>
      <c r="F28" s="82"/>
      <c r="G28" s="82"/>
      <c r="H28" s="82"/>
      <c r="I28" s="82"/>
      <c r="J28" s="82"/>
      <c r="K28" s="82"/>
      <c r="L28" s="82"/>
      <c r="M28" s="82"/>
      <c r="N28" s="82"/>
      <c r="O28" s="82"/>
      <c r="P28" s="82"/>
      <c r="Q28" s="82"/>
      <c r="R28" s="82"/>
      <c r="S28" s="82"/>
      <c r="T28" s="82"/>
      <c r="U28" s="82"/>
      <c r="V28" s="82"/>
      <c r="W28" s="82"/>
      <c r="X28" s="79">
        <v>0</v>
      </c>
      <c r="Y28" s="79">
        <v>0</v>
      </c>
      <c r="Z28" s="79">
        <v>0</v>
      </c>
      <c r="AA28" s="79">
        <v>0</v>
      </c>
      <c r="AB28" s="79">
        <v>0</v>
      </c>
      <c r="AC28" s="79">
        <v>0</v>
      </c>
      <c r="AD28" s="79">
        <v>0</v>
      </c>
      <c r="AE28" s="79">
        <v>0</v>
      </c>
      <c r="AF28" s="79">
        <v>0</v>
      </c>
      <c r="AG28" s="79">
        <v>0</v>
      </c>
      <c r="AH28" s="79">
        <v>0</v>
      </c>
      <c r="AI28" s="79">
        <v>0</v>
      </c>
      <c r="AJ28" s="79">
        <v>0</v>
      </c>
      <c r="AK28" s="79">
        <v>0</v>
      </c>
      <c r="AL28" s="79">
        <v>0</v>
      </c>
      <c r="AM28" s="80">
        <v>0</v>
      </c>
      <c r="AN28" s="358">
        <f t="shared" si="0"/>
        <v>0</v>
      </c>
    </row>
    <row r="29" spans="1:40" s="36" customFormat="1" x14ac:dyDescent="0.2">
      <c r="A29" s="43">
        <v>23</v>
      </c>
      <c r="B29" s="44">
        <f t="shared" si="1"/>
        <v>41532</v>
      </c>
      <c r="C29" s="78"/>
      <c r="D29" s="82"/>
      <c r="E29" s="82"/>
      <c r="F29" s="82"/>
      <c r="G29" s="82"/>
      <c r="H29" s="82"/>
      <c r="I29" s="82"/>
      <c r="J29" s="82"/>
      <c r="K29" s="82"/>
      <c r="L29" s="82"/>
      <c r="M29" s="82"/>
      <c r="N29" s="82"/>
      <c r="O29" s="82"/>
      <c r="P29" s="82"/>
      <c r="Q29" s="82"/>
      <c r="R29" s="82"/>
      <c r="S29" s="82"/>
      <c r="T29" s="82"/>
      <c r="U29" s="82"/>
      <c r="V29" s="82"/>
      <c r="W29" s="82"/>
      <c r="X29" s="355"/>
      <c r="Y29" s="79">
        <v>0</v>
      </c>
      <c r="Z29" s="79">
        <v>0</v>
      </c>
      <c r="AA29" s="79">
        <v>0</v>
      </c>
      <c r="AB29" s="79">
        <v>0</v>
      </c>
      <c r="AC29" s="79">
        <v>0</v>
      </c>
      <c r="AD29" s="79">
        <v>0</v>
      </c>
      <c r="AE29" s="79">
        <v>0</v>
      </c>
      <c r="AF29" s="79">
        <v>0</v>
      </c>
      <c r="AG29" s="79">
        <v>0</v>
      </c>
      <c r="AH29" s="79">
        <v>0</v>
      </c>
      <c r="AI29" s="79">
        <v>0</v>
      </c>
      <c r="AJ29" s="79">
        <v>0</v>
      </c>
      <c r="AK29" s="79">
        <v>0</v>
      </c>
      <c r="AL29" s="79">
        <v>0</v>
      </c>
      <c r="AM29" s="80">
        <v>0</v>
      </c>
      <c r="AN29" s="358">
        <f t="shared" si="0"/>
        <v>0</v>
      </c>
    </row>
    <row r="30" spans="1:40" s="36" customFormat="1" x14ac:dyDescent="0.2">
      <c r="A30" s="43">
        <v>24</v>
      </c>
      <c r="B30" s="44">
        <f t="shared" si="1"/>
        <v>41501</v>
      </c>
      <c r="C30" s="78"/>
      <c r="D30" s="82"/>
      <c r="E30" s="82"/>
      <c r="F30" s="82"/>
      <c r="G30" s="82"/>
      <c r="H30" s="82"/>
      <c r="I30" s="82"/>
      <c r="J30" s="82"/>
      <c r="K30" s="82"/>
      <c r="L30" s="82"/>
      <c r="M30" s="82"/>
      <c r="N30" s="82"/>
      <c r="O30" s="82"/>
      <c r="P30" s="82"/>
      <c r="Q30" s="82"/>
      <c r="R30" s="82"/>
      <c r="S30" s="82"/>
      <c r="T30" s="82"/>
      <c r="U30" s="82"/>
      <c r="V30" s="82"/>
      <c r="W30" s="82"/>
      <c r="X30" s="82"/>
      <c r="Y30" s="82"/>
      <c r="Z30" s="79">
        <v>0</v>
      </c>
      <c r="AA30" s="79">
        <v>0</v>
      </c>
      <c r="AB30" s="79">
        <v>0</v>
      </c>
      <c r="AC30" s="79">
        <v>0</v>
      </c>
      <c r="AD30" s="79">
        <v>0</v>
      </c>
      <c r="AE30" s="79">
        <v>0</v>
      </c>
      <c r="AF30" s="79">
        <v>0</v>
      </c>
      <c r="AG30" s="79">
        <v>0</v>
      </c>
      <c r="AH30" s="79">
        <v>0</v>
      </c>
      <c r="AI30" s="79">
        <v>0</v>
      </c>
      <c r="AJ30" s="79">
        <v>0</v>
      </c>
      <c r="AK30" s="79">
        <v>0</v>
      </c>
      <c r="AL30" s="79">
        <v>0</v>
      </c>
      <c r="AM30" s="80">
        <v>0</v>
      </c>
      <c r="AN30" s="358">
        <f t="shared" si="0"/>
        <v>0</v>
      </c>
    </row>
    <row r="31" spans="1:40" s="36" customFormat="1" x14ac:dyDescent="0.2">
      <c r="A31" s="43">
        <v>25</v>
      </c>
      <c r="B31" s="44">
        <f t="shared" si="1"/>
        <v>41470</v>
      </c>
      <c r="C31" s="78"/>
      <c r="D31" s="82"/>
      <c r="E31" s="82"/>
      <c r="F31" s="82"/>
      <c r="G31" s="82"/>
      <c r="H31" s="82"/>
      <c r="I31" s="82"/>
      <c r="J31" s="82"/>
      <c r="K31" s="82"/>
      <c r="L31" s="82"/>
      <c r="M31" s="82"/>
      <c r="N31" s="82"/>
      <c r="O31" s="82"/>
      <c r="P31" s="82"/>
      <c r="Q31" s="82"/>
      <c r="R31" s="82"/>
      <c r="S31" s="82"/>
      <c r="T31" s="82"/>
      <c r="U31" s="82"/>
      <c r="V31" s="82"/>
      <c r="W31" s="82"/>
      <c r="X31" s="82"/>
      <c r="Y31" s="82"/>
      <c r="Z31" s="82"/>
      <c r="AA31" s="79">
        <v>0</v>
      </c>
      <c r="AB31" s="79">
        <v>0</v>
      </c>
      <c r="AC31" s="79">
        <v>0</v>
      </c>
      <c r="AD31" s="79">
        <v>0</v>
      </c>
      <c r="AE31" s="79">
        <v>0</v>
      </c>
      <c r="AF31" s="79">
        <v>0</v>
      </c>
      <c r="AG31" s="79">
        <v>0</v>
      </c>
      <c r="AH31" s="79">
        <v>0</v>
      </c>
      <c r="AI31" s="79">
        <v>0</v>
      </c>
      <c r="AJ31" s="79">
        <v>0</v>
      </c>
      <c r="AK31" s="79">
        <v>0</v>
      </c>
      <c r="AL31" s="79">
        <v>0</v>
      </c>
      <c r="AM31" s="80">
        <v>0</v>
      </c>
      <c r="AN31" s="358">
        <f t="shared" si="0"/>
        <v>0</v>
      </c>
    </row>
    <row r="32" spans="1:40" s="36" customFormat="1" x14ac:dyDescent="0.2">
      <c r="A32" s="43">
        <v>26</v>
      </c>
      <c r="B32" s="44">
        <f t="shared" si="1"/>
        <v>41440</v>
      </c>
      <c r="C32" s="78"/>
      <c r="D32" s="82"/>
      <c r="E32" s="82"/>
      <c r="F32" s="82"/>
      <c r="G32" s="82"/>
      <c r="H32" s="82"/>
      <c r="I32" s="82"/>
      <c r="J32" s="82"/>
      <c r="K32" s="82"/>
      <c r="L32" s="82"/>
      <c r="M32" s="82"/>
      <c r="N32" s="82"/>
      <c r="O32" s="82"/>
      <c r="P32" s="82"/>
      <c r="Q32" s="82"/>
      <c r="R32" s="82"/>
      <c r="S32" s="82"/>
      <c r="T32" s="82"/>
      <c r="U32" s="82"/>
      <c r="V32" s="82"/>
      <c r="W32" s="82"/>
      <c r="X32" s="82"/>
      <c r="Y32" s="82"/>
      <c r="Z32" s="82"/>
      <c r="AA32" s="82"/>
      <c r="AB32" s="79">
        <v>0</v>
      </c>
      <c r="AC32" s="79">
        <v>0</v>
      </c>
      <c r="AD32" s="79">
        <v>0</v>
      </c>
      <c r="AE32" s="79">
        <v>0</v>
      </c>
      <c r="AF32" s="79">
        <v>0</v>
      </c>
      <c r="AG32" s="79">
        <v>0</v>
      </c>
      <c r="AH32" s="79">
        <v>0</v>
      </c>
      <c r="AI32" s="79">
        <v>0</v>
      </c>
      <c r="AJ32" s="79">
        <v>0</v>
      </c>
      <c r="AK32" s="79">
        <v>0</v>
      </c>
      <c r="AL32" s="79">
        <v>0</v>
      </c>
      <c r="AM32" s="80">
        <v>0</v>
      </c>
      <c r="AN32" s="358">
        <f t="shared" si="0"/>
        <v>0</v>
      </c>
    </row>
    <row r="33" spans="1:40" s="36" customFormat="1" x14ac:dyDescent="0.2">
      <c r="A33" s="43">
        <v>27</v>
      </c>
      <c r="B33" s="44">
        <f t="shared" si="1"/>
        <v>41409</v>
      </c>
      <c r="C33" s="78"/>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79">
        <v>0</v>
      </c>
      <c r="AD33" s="79">
        <v>0</v>
      </c>
      <c r="AE33" s="79">
        <v>0</v>
      </c>
      <c r="AF33" s="79">
        <v>0</v>
      </c>
      <c r="AG33" s="79">
        <v>0</v>
      </c>
      <c r="AH33" s="79">
        <v>0</v>
      </c>
      <c r="AI33" s="79">
        <v>0</v>
      </c>
      <c r="AJ33" s="79">
        <v>0</v>
      </c>
      <c r="AK33" s="79">
        <v>0</v>
      </c>
      <c r="AL33" s="79">
        <v>0</v>
      </c>
      <c r="AM33" s="80">
        <v>0</v>
      </c>
      <c r="AN33" s="358">
        <f t="shared" si="0"/>
        <v>0</v>
      </c>
    </row>
    <row r="34" spans="1:40" s="36" customFormat="1" x14ac:dyDescent="0.2">
      <c r="A34" s="43">
        <v>28</v>
      </c>
      <c r="B34" s="44">
        <f t="shared" si="1"/>
        <v>41379</v>
      </c>
      <c r="C34" s="78"/>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79">
        <v>0</v>
      </c>
      <c r="AE34" s="79">
        <v>0</v>
      </c>
      <c r="AF34" s="79">
        <v>0</v>
      </c>
      <c r="AG34" s="79">
        <v>0</v>
      </c>
      <c r="AH34" s="79">
        <v>0</v>
      </c>
      <c r="AI34" s="79">
        <v>0</v>
      </c>
      <c r="AJ34" s="79">
        <v>0</v>
      </c>
      <c r="AK34" s="79">
        <v>0</v>
      </c>
      <c r="AL34" s="79">
        <v>0</v>
      </c>
      <c r="AM34" s="80">
        <v>0</v>
      </c>
      <c r="AN34" s="358">
        <f t="shared" si="0"/>
        <v>0</v>
      </c>
    </row>
    <row r="35" spans="1:40" s="36" customFormat="1" x14ac:dyDescent="0.2">
      <c r="A35" s="43">
        <v>29</v>
      </c>
      <c r="B35" s="44">
        <f t="shared" si="1"/>
        <v>41348</v>
      </c>
      <c r="C35" s="78"/>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79">
        <v>0</v>
      </c>
      <c r="AF35" s="79">
        <v>0</v>
      </c>
      <c r="AG35" s="79">
        <v>0</v>
      </c>
      <c r="AH35" s="79">
        <v>0</v>
      </c>
      <c r="AI35" s="79">
        <v>0</v>
      </c>
      <c r="AJ35" s="79">
        <v>0</v>
      </c>
      <c r="AK35" s="79">
        <v>0</v>
      </c>
      <c r="AL35" s="79">
        <v>0</v>
      </c>
      <c r="AM35" s="80">
        <v>0</v>
      </c>
      <c r="AN35" s="358">
        <f t="shared" si="0"/>
        <v>0</v>
      </c>
    </row>
    <row r="36" spans="1:40" s="36" customFormat="1" x14ac:dyDescent="0.2">
      <c r="A36" s="43">
        <v>30</v>
      </c>
      <c r="B36" s="44">
        <f t="shared" si="1"/>
        <v>41320</v>
      </c>
      <c r="C36" s="78"/>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79">
        <v>0</v>
      </c>
      <c r="AG36" s="79">
        <v>0</v>
      </c>
      <c r="AH36" s="79">
        <v>0</v>
      </c>
      <c r="AI36" s="79">
        <v>0</v>
      </c>
      <c r="AJ36" s="79">
        <v>0</v>
      </c>
      <c r="AK36" s="79">
        <v>0</v>
      </c>
      <c r="AL36" s="79">
        <v>0</v>
      </c>
      <c r="AM36" s="80">
        <v>0</v>
      </c>
      <c r="AN36" s="358">
        <f t="shared" si="0"/>
        <v>0</v>
      </c>
    </row>
    <row r="37" spans="1:40" s="36" customFormat="1" x14ac:dyDescent="0.2">
      <c r="A37" s="43">
        <v>31</v>
      </c>
      <c r="B37" s="44">
        <f t="shared" si="1"/>
        <v>41289</v>
      </c>
      <c r="C37" s="78"/>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79">
        <v>0</v>
      </c>
      <c r="AH37" s="79">
        <v>0</v>
      </c>
      <c r="AI37" s="79">
        <v>0</v>
      </c>
      <c r="AJ37" s="79">
        <v>0</v>
      </c>
      <c r="AK37" s="79">
        <v>0</v>
      </c>
      <c r="AL37" s="79">
        <v>0</v>
      </c>
      <c r="AM37" s="80">
        <v>0</v>
      </c>
      <c r="AN37" s="358">
        <f t="shared" si="0"/>
        <v>0</v>
      </c>
    </row>
    <row r="38" spans="1:40" s="36" customFormat="1" x14ac:dyDescent="0.2">
      <c r="A38" s="43">
        <v>32</v>
      </c>
      <c r="B38" s="44">
        <f t="shared" si="1"/>
        <v>41258</v>
      </c>
      <c r="C38" s="78"/>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79">
        <v>0</v>
      </c>
      <c r="AI38" s="79">
        <v>0</v>
      </c>
      <c r="AJ38" s="79">
        <v>0</v>
      </c>
      <c r="AK38" s="79">
        <v>0</v>
      </c>
      <c r="AL38" s="79">
        <v>0</v>
      </c>
      <c r="AM38" s="80">
        <v>0</v>
      </c>
      <c r="AN38" s="358">
        <f t="shared" si="0"/>
        <v>0</v>
      </c>
    </row>
    <row r="39" spans="1:40" s="36" customFormat="1" x14ac:dyDescent="0.2">
      <c r="A39" s="43">
        <v>33</v>
      </c>
      <c r="B39" s="44">
        <f t="shared" si="1"/>
        <v>41228</v>
      </c>
      <c r="C39" s="78"/>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79">
        <v>0</v>
      </c>
      <c r="AJ39" s="79">
        <v>0</v>
      </c>
      <c r="AK39" s="79">
        <v>0</v>
      </c>
      <c r="AL39" s="79">
        <v>0</v>
      </c>
      <c r="AM39" s="80">
        <v>0</v>
      </c>
      <c r="AN39" s="358">
        <f t="shared" si="0"/>
        <v>0</v>
      </c>
    </row>
    <row r="40" spans="1:40" s="36" customFormat="1" x14ac:dyDescent="0.2">
      <c r="A40" s="43">
        <v>34</v>
      </c>
      <c r="B40" s="44">
        <f t="shared" si="1"/>
        <v>41197</v>
      </c>
      <c r="C40" s="78"/>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79">
        <v>0</v>
      </c>
      <c r="AK40" s="79">
        <v>0</v>
      </c>
      <c r="AL40" s="79">
        <v>0</v>
      </c>
      <c r="AM40" s="80">
        <v>0</v>
      </c>
      <c r="AN40" s="358">
        <f t="shared" si="0"/>
        <v>0</v>
      </c>
    </row>
    <row r="41" spans="1:40" s="36" customFormat="1" x14ac:dyDescent="0.2">
      <c r="A41" s="43">
        <v>35</v>
      </c>
      <c r="B41" s="44">
        <f t="shared" si="1"/>
        <v>41167</v>
      </c>
      <c r="C41" s="78"/>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79">
        <v>0</v>
      </c>
      <c r="AL41" s="79">
        <v>0</v>
      </c>
      <c r="AM41" s="80">
        <v>0</v>
      </c>
      <c r="AN41" s="358">
        <f t="shared" si="0"/>
        <v>0</v>
      </c>
    </row>
    <row r="42" spans="1:40" s="36" customFormat="1" x14ac:dyDescent="0.2">
      <c r="A42" s="43">
        <v>36</v>
      </c>
      <c r="B42" s="44">
        <f t="shared" si="1"/>
        <v>41136</v>
      </c>
      <c r="C42" s="78"/>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79">
        <v>0</v>
      </c>
      <c r="AM42" s="80">
        <v>0</v>
      </c>
      <c r="AN42" s="358">
        <f t="shared" si="0"/>
        <v>0</v>
      </c>
    </row>
    <row r="43" spans="1:40" s="36" customFormat="1" ht="13.5" thickBot="1" x14ac:dyDescent="0.25">
      <c r="A43" s="45">
        <v>37</v>
      </c>
      <c r="B43" s="46" t="s">
        <v>47</v>
      </c>
      <c r="C43" s="84"/>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692">
        <v>0</v>
      </c>
      <c r="AN43" s="359">
        <f t="shared" si="0"/>
        <v>0</v>
      </c>
    </row>
    <row r="44" spans="1:40" s="36" customFormat="1" ht="28.5" customHeight="1" x14ac:dyDescent="0.2">
      <c r="A44" s="42">
        <v>38</v>
      </c>
      <c r="B44" s="47" t="s">
        <v>48</v>
      </c>
      <c r="C44" s="48">
        <f t="shared" ref="C44:AN44" si="2">SUM(C7:C43)</f>
        <v>0</v>
      </c>
      <c r="D44" s="49">
        <f t="shared" si="2"/>
        <v>0</v>
      </c>
      <c r="E44" s="49">
        <f t="shared" si="2"/>
        <v>0</v>
      </c>
      <c r="F44" s="49">
        <f t="shared" si="2"/>
        <v>0</v>
      </c>
      <c r="G44" s="49">
        <f t="shared" si="2"/>
        <v>0</v>
      </c>
      <c r="H44" s="49">
        <f t="shared" si="2"/>
        <v>0</v>
      </c>
      <c r="I44" s="49">
        <f t="shared" si="2"/>
        <v>0</v>
      </c>
      <c r="J44" s="49">
        <f t="shared" si="2"/>
        <v>0</v>
      </c>
      <c r="K44" s="49">
        <f t="shared" si="2"/>
        <v>0</v>
      </c>
      <c r="L44" s="49">
        <f t="shared" si="2"/>
        <v>0</v>
      </c>
      <c r="M44" s="49">
        <f t="shared" si="2"/>
        <v>0</v>
      </c>
      <c r="N44" s="49">
        <f t="shared" si="2"/>
        <v>0</v>
      </c>
      <c r="O44" s="49">
        <f t="shared" si="2"/>
        <v>0</v>
      </c>
      <c r="P44" s="49">
        <f t="shared" si="2"/>
        <v>0</v>
      </c>
      <c r="Q44" s="49">
        <f t="shared" si="2"/>
        <v>0</v>
      </c>
      <c r="R44" s="49">
        <f t="shared" si="2"/>
        <v>0</v>
      </c>
      <c r="S44" s="49">
        <f t="shared" si="2"/>
        <v>0</v>
      </c>
      <c r="T44" s="49">
        <f t="shared" si="2"/>
        <v>0</v>
      </c>
      <c r="U44" s="49">
        <f t="shared" si="2"/>
        <v>0</v>
      </c>
      <c r="V44" s="49">
        <f t="shared" si="2"/>
        <v>0</v>
      </c>
      <c r="W44" s="49">
        <f t="shared" si="2"/>
        <v>0</v>
      </c>
      <c r="X44" s="49">
        <f t="shared" si="2"/>
        <v>0</v>
      </c>
      <c r="Y44" s="49">
        <f t="shared" si="2"/>
        <v>0</v>
      </c>
      <c r="Z44" s="49">
        <f t="shared" si="2"/>
        <v>0</v>
      </c>
      <c r="AA44" s="49">
        <f t="shared" si="2"/>
        <v>0</v>
      </c>
      <c r="AB44" s="49">
        <f t="shared" si="2"/>
        <v>0</v>
      </c>
      <c r="AC44" s="49">
        <f t="shared" si="2"/>
        <v>0</v>
      </c>
      <c r="AD44" s="49">
        <f t="shared" si="2"/>
        <v>0</v>
      </c>
      <c r="AE44" s="49">
        <f t="shared" si="2"/>
        <v>0</v>
      </c>
      <c r="AF44" s="49">
        <f t="shared" si="2"/>
        <v>0</v>
      </c>
      <c r="AG44" s="49">
        <f t="shared" si="2"/>
        <v>0</v>
      </c>
      <c r="AH44" s="49">
        <f t="shared" si="2"/>
        <v>0</v>
      </c>
      <c r="AI44" s="49">
        <f t="shared" si="2"/>
        <v>0</v>
      </c>
      <c r="AJ44" s="49">
        <f t="shared" si="2"/>
        <v>0</v>
      </c>
      <c r="AK44" s="49">
        <f t="shared" si="2"/>
        <v>0</v>
      </c>
      <c r="AL44" s="49">
        <f t="shared" si="2"/>
        <v>0</v>
      </c>
      <c r="AM44" s="50">
        <f t="shared" si="2"/>
        <v>0</v>
      </c>
      <c r="AN44" s="360">
        <f t="shared" si="2"/>
        <v>0</v>
      </c>
    </row>
    <row r="45" spans="1:40" s="36" customFormat="1" ht="28.5" customHeight="1" x14ac:dyDescent="0.2">
      <c r="A45" s="51">
        <v>39</v>
      </c>
      <c r="B45" s="152" t="s">
        <v>317</v>
      </c>
      <c r="C45" s="81">
        <v>0</v>
      </c>
      <c r="D45" s="79">
        <v>0</v>
      </c>
      <c r="E45" s="79">
        <v>0</v>
      </c>
      <c r="F45" s="79">
        <v>0</v>
      </c>
      <c r="G45" s="79">
        <v>0</v>
      </c>
      <c r="H45" s="79">
        <v>0</v>
      </c>
      <c r="I45" s="79">
        <v>0</v>
      </c>
      <c r="J45" s="79">
        <v>0</v>
      </c>
      <c r="K45" s="79">
        <v>0</v>
      </c>
      <c r="L45" s="79">
        <v>0</v>
      </c>
      <c r="M45" s="79">
        <v>0</v>
      </c>
      <c r="N45" s="79">
        <v>0</v>
      </c>
      <c r="O45" s="79">
        <v>0</v>
      </c>
      <c r="P45" s="79">
        <v>0</v>
      </c>
      <c r="Q45" s="79">
        <v>0</v>
      </c>
      <c r="R45" s="79">
        <v>0</v>
      </c>
      <c r="S45" s="79">
        <v>0</v>
      </c>
      <c r="T45" s="79">
        <v>0</v>
      </c>
      <c r="U45" s="79">
        <v>0</v>
      </c>
      <c r="V45" s="79">
        <v>0</v>
      </c>
      <c r="W45" s="79">
        <v>0</v>
      </c>
      <c r="X45" s="79">
        <v>0</v>
      </c>
      <c r="Y45" s="79">
        <v>0</v>
      </c>
      <c r="Z45" s="79">
        <v>0</v>
      </c>
      <c r="AA45" s="79">
        <v>0</v>
      </c>
      <c r="AB45" s="79">
        <v>0</v>
      </c>
      <c r="AC45" s="79">
        <v>0</v>
      </c>
      <c r="AD45" s="79">
        <v>0</v>
      </c>
      <c r="AE45" s="79">
        <v>0</v>
      </c>
      <c r="AF45" s="79">
        <v>0</v>
      </c>
      <c r="AG45" s="79">
        <v>0</v>
      </c>
      <c r="AH45" s="79">
        <v>0</v>
      </c>
      <c r="AI45" s="79">
        <v>0</v>
      </c>
      <c r="AJ45" s="79">
        <v>0</v>
      </c>
      <c r="AK45" s="79">
        <v>0</v>
      </c>
      <c r="AL45" s="79">
        <v>0</v>
      </c>
      <c r="AM45" s="80">
        <v>0</v>
      </c>
      <c r="AN45" s="361">
        <f>SUM(C45:AM45)</f>
        <v>0</v>
      </c>
    </row>
    <row r="46" spans="1:40" s="36" customFormat="1" ht="28.5" customHeight="1" x14ac:dyDescent="0.2">
      <c r="A46" s="51">
        <v>40</v>
      </c>
      <c r="B46" s="54" t="s">
        <v>316</v>
      </c>
      <c r="C46" s="81">
        <v>0</v>
      </c>
      <c r="D46" s="79">
        <v>0</v>
      </c>
      <c r="E46" s="79">
        <v>0</v>
      </c>
      <c r="F46" s="79">
        <v>0</v>
      </c>
      <c r="G46" s="79">
        <v>0</v>
      </c>
      <c r="H46" s="79">
        <v>0</v>
      </c>
      <c r="I46" s="79">
        <v>0</v>
      </c>
      <c r="J46" s="79">
        <v>0</v>
      </c>
      <c r="K46" s="79">
        <v>0</v>
      </c>
      <c r="L46" s="79">
        <v>0</v>
      </c>
      <c r="M46" s="79">
        <v>0</v>
      </c>
      <c r="N46" s="79">
        <v>0</v>
      </c>
      <c r="O46" s="79">
        <v>0</v>
      </c>
      <c r="P46" s="79">
        <v>0</v>
      </c>
      <c r="Q46" s="79">
        <v>0</v>
      </c>
      <c r="R46" s="79">
        <v>0</v>
      </c>
      <c r="S46" s="79">
        <v>0</v>
      </c>
      <c r="T46" s="79">
        <v>0</v>
      </c>
      <c r="U46" s="79">
        <v>0</v>
      </c>
      <c r="V46" s="79">
        <v>0</v>
      </c>
      <c r="W46" s="79">
        <v>0</v>
      </c>
      <c r="X46" s="79">
        <v>0</v>
      </c>
      <c r="Y46" s="79">
        <v>0</v>
      </c>
      <c r="Z46" s="79">
        <v>0</v>
      </c>
      <c r="AA46" s="79">
        <v>0</v>
      </c>
      <c r="AB46" s="79">
        <v>0</v>
      </c>
      <c r="AC46" s="79">
        <v>0</v>
      </c>
      <c r="AD46" s="79">
        <v>0</v>
      </c>
      <c r="AE46" s="79">
        <v>0</v>
      </c>
      <c r="AF46" s="79">
        <v>0</v>
      </c>
      <c r="AG46" s="79">
        <v>0</v>
      </c>
      <c r="AH46" s="79">
        <v>0</v>
      </c>
      <c r="AI46" s="79">
        <v>0</v>
      </c>
      <c r="AJ46" s="79">
        <v>0</v>
      </c>
      <c r="AK46" s="79">
        <v>0</v>
      </c>
      <c r="AL46" s="79">
        <v>0</v>
      </c>
      <c r="AM46" s="80">
        <v>0</v>
      </c>
      <c r="AN46" s="361">
        <f>SUM(C46:AM46)</f>
        <v>0</v>
      </c>
    </row>
    <row r="47" spans="1:40" s="36" customFormat="1" ht="28.5" customHeight="1" x14ac:dyDescent="0.2">
      <c r="A47" s="51">
        <v>41</v>
      </c>
      <c r="B47" s="54" t="s">
        <v>315</v>
      </c>
      <c r="C47" s="81">
        <v>0</v>
      </c>
      <c r="D47" s="103">
        <v>0</v>
      </c>
      <c r="E47" s="103">
        <v>0</v>
      </c>
      <c r="F47" s="103">
        <v>0</v>
      </c>
      <c r="G47" s="103">
        <v>0</v>
      </c>
      <c r="H47" s="103">
        <v>0</v>
      </c>
      <c r="I47" s="103">
        <v>0</v>
      </c>
      <c r="J47" s="79">
        <v>0</v>
      </c>
      <c r="K47" s="79">
        <v>0</v>
      </c>
      <c r="L47" s="79">
        <v>0</v>
      </c>
      <c r="M47" s="79">
        <v>0</v>
      </c>
      <c r="N47" s="79">
        <v>0</v>
      </c>
      <c r="O47" s="79">
        <v>0</v>
      </c>
      <c r="P47" s="79">
        <v>0</v>
      </c>
      <c r="Q47" s="79">
        <v>0</v>
      </c>
      <c r="R47" s="79">
        <v>0</v>
      </c>
      <c r="S47" s="79">
        <v>0</v>
      </c>
      <c r="T47" s="79">
        <v>0</v>
      </c>
      <c r="U47" s="79">
        <v>0</v>
      </c>
      <c r="V47" s="79">
        <v>0</v>
      </c>
      <c r="W47" s="79">
        <v>0</v>
      </c>
      <c r="X47" s="79">
        <v>0</v>
      </c>
      <c r="Y47" s="79">
        <v>0</v>
      </c>
      <c r="Z47" s="79">
        <v>0</v>
      </c>
      <c r="AA47" s="79">
        <v>0</v>
      </c>
      <c r="AB47" s="79">
        <v>0</v>
      </c>
      <c r="AC47" s="79">
        <v>0</v>
      </c>
      <c r="AD47" s="79">
        <v>0</v>
      </c>
      <c r="AE47" s="79">
        <v>0</v>
      </c>
      <c r="AF47" s="79">
        <v>0</v>
      </c>
      <c r="AG47" s="79">
        <v>0</v>
      </c>
      <c r="AH47" s="79">
        <v>0</v>
      </c>
      <c r="AI47" s="79">
        <v>0</v>
      </c>
      <c r="AJ47" s="79">
        <v>0</v>
      </c>
      <c r="AK47" s="79">
        <v>0</v>
      </c>
      <c r="AL47" s="79">
        <v>0</v>
      </c>
      <c r="AM47" s="80">
        <v>0</v>
      </c>
      <c r="AN47" s="361">
        <f>SUM(C47:AM47)</f>
        <v>0</v>
      </c>
    </row>
    <row r="48" spans="1:40" s="36" customFormat="1" ht="28.5" customHeight="1" x14ac:dyDescent="0.2">
      <c r="A48" s="51">
        <v>42</v>
      </c>
      <c r="B48" s="52" t="s">
        <v>312</v>
      </c>
      <c r="C48" s="55">
        <f t="shared" ref="C48:AN48" si="3">SUM(C44:C47)</f>
        <v>0</v>
      </c>
      <c r="D48" s="56">
        <f t="shared" si="3"/>
        <v>0</v>
      </c>
      <c r="E48" s="56">
        <f t="shared" si="3"/>
        <v>0</v>
      </c>
      <c r="F48" s="56">
        <f t="shared" si="3"/>
        <v>0</v>
      </c>
      <c r="G48" s="56">
        <f t="shared" si="3"/>
        <v>0</v>
      </c>
      <c r="H48" s="56">
        <f t="shared" si="3"/>
        <v>0</v>
      </c>
      <c r="I48" s="56">
        <f t="shared" si="3"/>
        <v>0</v>
      </c>
      <c r="J48" s="56">
        <f t="shared" si="3"/>
        <v>0</v>
      </c>
      <c r="K48" s="56">
        <f t="shared" si="3"/>
        <v>0</v>
      </c>
      <c r="L48" s="56">
        <f t="shared" si="3"/>
        <v>0</v>
      </c>
      <c r="M48" s="56">
        <f t="shared" si="3"/>
        <v>0</v>
      </c>
      <c r="N48" s="56">
        <f t="shared" si="3"/>
        <v>0</v>
      </c>
      <c r="O48" s="56">
        <f t="shared" si="3"/>
        <v>0</v>
      </c>
      <c r="P48" s="56">
        <f t="shared" si="3"/>
        <v>0</v>
      </c>
      <c r="Q48" s="56">
        <f t="shared" si="3"/>
        <v>0</v>
      </c>
      <c r="R48" s="56">
        <f t="shared" si="3"/>
        <v>0</v>
      </c>
      <c r="S48" s="56">
        <f t="shared" si="3"/>
        <v>0</v>
      </c>
      <c r="T48" s="56">
        <f t="shared" si="3"/>
        <v>0</v>
      </c>
      <c r="U48" s="56">
        <f t="shared" si="3"/>
        <v>0</v>
      </c>
      <c r="V48" s="56">
        <f t="shared" si="3"/>
        <v>0</v>
      </c>
      <c r="W48" s="56">
        <f t="shared" si="3"/>
        <v>0</v>
      </c>
      <c r="X48" s="56">
        <f t="shared" si="3"/>
        <v>0</v>
      </c>
      <c r="Y48" s="56">
        <f t="shared" si="3"/>
        <v>0</v>
      </c>
      <c r="Z48" s="56">
        <f t="shared" si="3"/>
        <v>0</v>
      </c>
      <c r="AA48" s="56">
        <f t="shared" si="3"/>
        <v>0</v>
      </c>
      <c r="AB48" s="56">
        <f t="shared" si="3"/>
        <v>0</v>
      </c>
      <c r="AC48" s="56">
        <f t="shared" si="3"/>
        <v>0</v>
      </c>
      <c r="AD48" s="56">
        <f t="shared" si="3"/>
        <v>0</v>
      </c>
      <c r="AE48" s="56">
        <f t="shared" si="3"/>
        <v>0</v>
      </c>
      <c r="AF48" s="56">
        <f t="shared" si="3"/>
        <v>0</v>
      </c>
      <c r="AG48" s="56">
        <f t="shared" si="3"/>
        <v>0</v>
      </c>
      <c r="AH48" s="56">
        <f t="shared" si="3"/>
        <v>0</v>
      </c>
      <c r="AI48" s="56">
        <f t="shared" si="3"/>
        <v>0</v>
      </c>
      <c r="AJ48" s="56">
        <f t="shared" si="3"/>
        <v>0</v>
      </c>
      <c r="AK48" s="56">
        <f t="shared" si="3"/>
        <v>0</v>
      </c>
      <c r="AL48" s="56">
        <f t="shared" si="3"/>
        <v>0</v>
      </c>
      <c r="AM48" s="53">
        <f t="shared" si="3"/>
        <v>0</v>
      </c>
      <c r="AN48" s="361">
        <f t="shared" si="3"/>
        <v>0</v>
      </c>
    </row>
    <row r="49" spans="1:40" s="36" customFormat="1" ht="28.5" customHeight="1" x14ac:dyDescent="0.2">
      <c r="A49" s="51">
        <v>43</v>
      </c>
      <c r="B49" s="164" t="s">
        <v>228</v>
      </c>
      <c r="C49" s="81">
        <v>0</v>
      </c>
      <c r="D49" s="79">
        <v>0</v>
      </c>
      <c r="E49" s="79">
        <v>0</v>
      </c>
      <c r="F49" s="79">
        <v>0</v>
      </c>
      <c r="G49" s="79">
        <v>0</v>
      </c>
      <c r="H49" s="79">
        <v>0</v>
      </c>
      <c r="I49" s="79">
        <v>0</v>
      </c>
      <c r="J49" s="79">
        <v>0</v>
      </c>
      <c r="K49" s="79">
        <v>0</v>
      </c>
      <c r="L49" s="79">
        <v>0</v>
      </c>
      <c r="M49" s="79">
        <v>0</v>
      </c>
      <c r="N49" s="79">
        <v>0</v>
      </c>
      <c r="O49" s="79">
        <v>0</v>
      </c>
      <c r="P49" s="79">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79">
        <v>0</v>
      </c>
      <c r="AM49" s="80">
        <v>0</v>
      </c>
      <c r="AN49" s="361">
        <f>SUM(C49:AM49)</f>
        <v>0</v>
      </c>
    </row>
    <row r="50" spans="1:40" s="36" customFormat="1" ht="28.5" customHeight="1" thickBot="1" x14ac:dyDescent="0.25">
      <c r="A50" s="45">
        <v>44</v>
      </c>
      <c r="B50" s="57" t="s">
        <v>313</v>
      </c>
      <c r="C50" s="58">
        <f t="shared" ref="C50:AN50" si="4">SUM(C48:C49)</f>
        <v>0</v>
      </c>
      <c r="D50" s="59">
        <f t="shared" si="4"/>
        <v>0</v>
      </c>
      <c r="E50" s="59">
        <f t="shared" si="4"/>
        <v>0</v>
      </c>
      <c r="F50" s="59">
        <f t="shared" si="4"/>
        <v>0</v>
      </c>
      <c r="G50" s="59">
        <f t="shared" si="4"/>
        <v>0</v>
      </c>
      <c r="H50" s="59">
        <f t="shared" si="4"/>
        <v>0</v>
      </c>
      <c r="I50" s="59">
        <f t="shared" si="4"/>
        <v>0</v>
      </c>
      <c r="J50" s="59">
        <f t="shared" si="4"/>
        <v>0</v>
      </c>
      <c r="K50" s="59">
        <f t="shared" si="4"/>
        <v>0</v>
      </c>
      <c r="L50" s="59">
        <f t="shared" si="4"/>
        <v>0</v>
      </c>
      <c r="M50" s="59">
        <f t="shared" si="4"/>
        <v>0</v>
      </c>
      <c r="N50" s="59">
        <f t="shared" si="4"/>
        <v>0</v>
      </c>
      <c r="O50" s="59">
        <f t="shared" si="4"/>
        <v>0</v>
      </c>
      <c r="P50" s="59">
        <f t="shared" si="4"/>
        <v>0</v>
      </c>
      <c r="Q50" s="59">
        <f t="shared" si="4"/>
        <v>0</v>
      </c>
      <c r="R50" s="59">
        <f t="shared" si="4"/>
        <v>0</v>
      </c>
      <c r="S50" s="59">
        <f t="shared" si="4"/>
        <v>0</v>
      </c>
      <c r="T50" s="59">
        <f t="shared" si="4"/>
        <v>0</v>
      </c>
      <c r="U50" s="59">
        <f t="shared" si="4"/>
        <v>0</v>
      </c>
      <c r="V50" s="59">
        <f t="shared" si="4"/>
        <v>0</v>
      </c>
      <c r="W50" s="59">
        <f t="shared" si="4"/>
        <v>0</v>
      </c>
      <c r="X50" s="59">
        <f t="shared" si="4"/>
        <v>0</v>
      </c>
      <c r="Y50" s="59">
        <f t="shared" si="4"/>
        <v>0</v>
      </c>
      <c r="Z50" s="59">
        <f t="shared" si="4"/>
        <v>0</v>
      </c>
      <c r="AA50" s="59">
        <f t="shared" si="4"/>
        <v>0</v>
      </c>
      <c r="AB50" s="59">
        <f t="shared" si="4"/>
        <v>0</v>
      </c>
      <c r="AC50" s="59">
        <f t="shared" si="4"/>
        <v>0</v>
      </c>
      <c r="AD50" s="59">
        <f t="shared" si="4"/>
        <v>0</v>
      </c>
      <c r="AE50" s="59">
        <f t="shared" si="4"/>
        <v>0</v>
      </c>
      <c r="AF50" s="59">
        <f t="shared" si="4"/>
        <v>0</v>
      </c>
      <c r="AG50" s="59">
        <f t="shared" si="4"/>
        <v>0</v>
      </c>
      <c r="AH50" s="59">
        <f t="shared" si="4"/>
        <v>0</v>
      </c>
      <c r="AI50" s="59">
        <f t="shared" si="4"/>
        <v>0</v>
      </c>
      <c r="AJ50" s="59">
        <f t="shared" si="4"/>
        <v>0</v>
      </c>
      <c r="AK50" s="59">
        <f t="shared" si="4"/>
        <v>0</v>
      </c>
      <c r="AL50" s="59">
        <f t="shared" si="4"/>
        <v>0</v>
      </c>
      <c r="AM50" s="60">
        <f t="shared" si="4"/>
        <v>0</v>
      </c>
      <c r="AN50" s="362">
        <f t="shared" si="4"/>
        <v>0</v>
      </c>
    </row>
    <row r="51" spans="1:40" s="36" customFormat="1" ht="28.5" customHeight="1" x14ac:dyDescent="0.2">
      <c r="A51" s="194">
        <v>45</v>
      </c>
      <c r="B51" s="203" t="s">
        <v>229</v>
      </c>
      <c r="C51" s="81">
        <v>0</v>
      </c>
      <c r="D51" s="79">
        <v>0</v>
      </c>
      <c r="E51" s="79">
        <v>0</v>
      </c>
      <c r="F51" s="347"/>
      <c r="G51" s="347"/>
      <c r="H51" s="347"/>
      <c r="I51" s="347"/>
      <c r="J51" s="347"/>
      <c r="K51" s="347"/>
      <c r="L51" s="347"/>
      <c r="M51" s="347"/>
      <c r="N51" s="347"/>
      <c r="O51" s="347"/>
      <c r="P51" s="347"/>
      <c r="Q51" s="347"/>
      <c r="R51" s="347"/>
      <c r="S51" s="347"/>
      <c r="T51" s="347"/>
      <c r="U51" s="347"/>
      <c r="V51" s="347"/>
      <c r="W51" s="347"/>
      <c r="X51" s="347"/>
      <c r="Y51" s="347"/>
      <c r="Z51" s="347"/>
      <c r="AA51" s="347"/>
      <c r="AB51" s="347"/>
      <c r="AC51" s="347"/>
      <c r="AD51" s="347"/>
      <c r="AE51" s="347"/>
      <c r="AF51" s="347"/>
      <c r="AG51" s="347"/>
      <c r="AH51" s="347"/>
      <c r="AI51" s="347"/>
      <c r="AJ51" s="347"/>
      <c r="AK51" s="347"/>
      <c r="AL51" s="347"/>
      <c r="AM51" s="348"/>
      <c r="AN51" s="363"/>
    </row>
    <row r="52" spans="1:40" s="36" customFormat="1" ht="28.5" customHeight="1" thickBot="1" x14ac:dyDescent="0.25">
      <c r="A52" s="204">
        <v>46</v>
      </c>
      <c r="B52" s="202" t="s">
        <v>314</v>
      </c>
      <c r="C52" s="58">
        <f>C50+C51</f>
        <v>0</v>
      </c>
      <c r="D52" s="59">
        <f>D50+D51</f>
        <v>0</v>
      </c>
      <c r="E52" s="59">
        <f>E50+E51</f>
        <v>0</v>
      </c>
      <c r="F52" s="215"/>
      <c r="G52" s="215"/>
      <c r="H52" s="215"/>
      <c r="I52" s="215"/>
      <c r="J52" s="215"/>
      <c r="K52" s="215"/>
      <c r="L52" s="215"/>
      <c r="M52" s="215"/>
      <c r="N52" s="215"/>
      <c r="O52" s="215"/>
      <c r="P52" s="215"/>
      <c r="Q52" s="215"/>
      <c r="R52" s="215"/>
      <c r="S52" s="215"/>
      <c r="T52" s="215"/>
      <c r="U52" s="215"/>
      <c r="V52" s="215"/>
      <c r="W52" s="215"/>
      <c r="X52" s="215"/>
      <c r="Y52" s="215"/>
      <c r="Z52" s="215"/>
      <c r="AA52" s="215"/>
      <c r="AB52" s="215"/>
      <c r="AC52" s="215"/>
      <c r="AD52" s="215"/>
      <c r="AE52" s="215"/>
      <c r="AF52" s="215"/>
      <c r="AG52" s="215"/>
      <c r="AH52" s="215"/>
      <c r="AI52" s="215"/>
      <c r="AJ52" s="215"/>
      <c r="AK52" s="215"/>
      <c r="AL52" s="215"/>
      <c r="AM52" s="364"/>
      <c r="AN52" s="206"/>
    </row>
    <row r="53" spans="1:40" s="172" customFormat="1" ht="28.5" customHeight="1" thickBot="1" x14ac:dyDescent="0.25">
      <c r="A53" s="205">
        <v>47</v>
      </c>
      <c r="B53" s="207" t="s">
        <v>244</v>
      </c>
      <c r="C53" s="365">
        <v>0</v>
      </c>
      <c r="D53" s="366">
        <v>0</v>
      </c>
      <c r="E53" s="366">
        <v>0</v>
      </c>
      <c r="F53" s="366">
        <v>0</v>
      </c>
      <c r="G53" s="201">
        <v>0</v>
      </c>
      <c r="H53" s="201">
        <v>0</v>
      </c>
      <c r="I53" s="201">
        <v>0</v>
      </c>
      <c r="J53" s="201">
        <v>0</v>
      </c>
      <c r="K53" s="201">
        <v>0</v>
      </c>
      <c r="L53" s="201">
        <v>0</v>
      </c>
      <c r="M53" s="201">
        <v>0</v>
      </c>
      <c r="N53" s="201">
        <v>0</v>
      </c>
      <c r="O53" s="201">
        <v>0</v>
      </c>
      <c r="P53" s="201">
        <v>0</v>
      </c>
      <c r="Q53" s="201">
        <v>0</v>
      </c>
      <c r="R53" s="201">
        <v>0</v>
      </c>
      <c r="S53" s="201">
        <v>0</v>
      </c>
      <c r="T53" s="201">
        <v>0</v>
      </c>
      <c r="U53" s="201">
        <v>0</v>
      </c>
      <c r="V53" s="201">
        <v>0</v>
      </c>
      <c r="W53" s="201">
        <v>0</v>
      </c>
      <c r="X53" s="201">
        <v>0</v>
      </c>
      <c r="Y53" s="201">
        <v>0</v>
      </c>
      <c r="Z53" s="201">
        <v>0</v>
      </c>
      <c r="AA53" s="201">
        <v>0</v>
      </c>
      <c r="AB53" s="201">
        <v>0</v>
      </c>
      <c r="AC53" s="201">
        <v>0</v>
      </c>
      <c r="AD53" s="201">
        <v>0</v>
      </c>
      <c r="AE53" s="201">
        <v>0</v>
      </c>
      <c r="AF53" s="201">
        <v>0</v>
      </c>
      <c r="AG53" s="201">
        <v>0</v>
      </c>
      <c r="AH53" s="201">
        <v>0</v>
      </c>
      <c r="AI53" s="201">
        <v>0</v>
      </c>
      <c r="AJ53" s="201">
        <v>0</v>
      </c>
      <c r="AK53" s="201">
        <v>0</v>
      </c>
      <c r="AL53" s="201">
        <v>0</v>
      </c>
      <c r="AM53" s="367"/>
      <c r="AN53" s="171"/>
    </row>
    <row r="54" spans="1:40" s="36" customFormat="1" ht="28.5" customHeight="1" thickBot="1" x14ac:dyDescent="0.25">
      <c r="A54" s="699">
        <v>48</v>
      </c>
      <c r="B54" s="52" t="s">
        <v>389</v>
      </c>
      <c r="C54" s="694">
        <f>IF(C48=0,0,C48/C50)</f>
        <v>0</v>
      </c>
      <c r="D54" s="695">
        <f t="shared" ref="D54:AL54" si="5">IF(D48=0,0,D48/D50)</f>
        <v>0</v>
      </c>
      <c r="E54" s="695">
        <f t="shared" si="5"/>
        <v>0</v>
      </c>
      <c r="F54" s="695">
        <f t="shared" si="5"/>
        <v>0</v>
      </c>
      <c r="G54" s="695">
        <f t="shared" si="5"/>
        <v>0</v>
      </c>
      <c r="H54" s="695">
        <f t="shared" si="5"/>
        <v>0</v>
      </c>
      <c r="I54" s="695">
        <f t="shared" si="5"/>
        <v>0</v>
      </c>
      <c r="J54" s="695">
        <f t="shared" si="5"/>
        <v>0</v>
      </c>
      <c r="K54" s="695">
        <f t="shared" si="5"/>
        <v>0</v>
      </c>
      <c r="L54" s="695">
        <f t="shared" si="5"/>
        <v>0</v>
      </c>
      <c r="M54" s="695">
        <f t="shared" si="5"/>
        <v>0</v>
      </c>
      <c r="N54" s="695">
        <f t="shared" si="5"/>
        <v>0</v>
      </c>
      <c r="O54" s="695">
        <f t="shared" si="5"/>
        <v>0</v>
      </c>
      <c r="P54" s="695">
        <f t="shared" si="5"/>
        <v>0</v>
      </c>
      <c r="Q54" s="695">
        <f t="shared" si="5"/>
        <v>0</v>
      </c>
      <c r="R54" s="695">
        <f t="shared" si="5"/>
        <v>0</v>
      </c>
      <c r="S54" s="695">
        <f t="shared" si="5"/>
        <v>0</v>
      </c>
      <c r="T54" s="695">
        <f t="shared" si="5"/>
        <v>0</v>
      </c>
      <c r="U54" s="695">
        <f t="shared" si="5"/>
        <v>0</v>
      </c>
      <c r="V54" s="695">
        <f t="shared" si="5"/>
        <v>0</v>
      </c>
      <c r="W54" s="695">
        <f t="shared" si="5"/>
        <v>0</v>
      </c>
      <c r="X54" s="695">
        <f t="shared" si="5"/>
        <v>0</v>
      </c>
      <c r="Y54" s="695">
        <f t="shared" si="5"/>
        <v>0</v>
      </c>
      <c r="Z54" s="695">
        <f t="shared" si="5"/>
        <v>0</v>
      </c>
      <c r="AA54" s="695">
        <f t="shared" si="5"/>
        <v>0</v>
      </c>
      <c r="AB54" s="695">
        <f t="shared" si="5"/>
        <v>0</v>
      </c>
      <c r="AC54" s="695">
        <f t="shared" si="5"/>
        <v>0</v>
      </c>
      <c r="AD54" s="695">
        <f t="shared" si="5"/>
        <v>0</v>
      </c>
      <c r="AE54" s="695">
        <f t="shared" si="5"/>
        <v>0</v>
      </c>
      <c r="AF54" s="695">
        <f t="shared" si="5"/>
        <v>0</v>
      </c>
      <c r="AG54" s="695">
        <f t="shared" si="5"/>
        <v>0</v>
      </c>
      <c r="AH54" s="695">
        <f t="shared" si="5"/>
        <v>0</v>
      </c>
      <c r="AI54" s="695">
        <f t="shared" si="5"/>
        <v>0</v>
      </c>
      <c r="AJ54" s="695">
        <f t="shared" si="5"/>
        <v>0</v>
      </c>
      <c r="AK54" s="695">
        <f t="shared" si="5"/>
        <v>0</v>
      </c>
      <c r="AL54" s="695">
        <f t="shared" si="5"/>
        <v>0</v>
      </c>
      <c r="AM54" s="696"/>
      <c r="AN54" s="697"/>
    </row>
    <row r="55" spans="1:40" ht="30" customHeight="1" x14ac:dyDescent="0.2">
      <c r="B55" s="130" t="s">
        <v>49</v>
      </c>
      <c r="C55" s="693"/>
      <c r="D55" s="693"/>
      <c r="E55" s="693"/>
      <c r="F55" s="693"/>
      <c r="G55" s="62"/>
      <c r="H55" s="62"/>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row>
  </sheetData>
  <sheetProtection password="DFB5" sheet="1"/>
  <customSheetViews>
    <customSheetView guid="{2D70F5AA-7D36-46E8-A318-3B786755C6E7}" scale="80">
      <pane xSplit="2" ySplit="6" topLeftCell="C37" activePane="bottomRight" state="frozen"/>
      <selection pane="bottomRight" activeCell="B22" sqref="B21:B22"/>
      <colBreaks count="3" manualBreakCount="3">
        <brk id="14" max="50" man="1"/>
        <brk id="26" max="50" man="1"/>
        <brk id="35" max="50" man="1"/>
      </colBreaks>
      <pageMargins left="0.52" right="0.36" top="1" bottom="1" header="0.5" footer="0.5"/>
      <pageSetup scale="50" fitToWidth="4" pageOrder="overThenDown" orientation="landscape" r:id="rId1"/>
      <headerFooter alignWithMargins="0">
        <oddHeader>&amp;LState of Louisiana&amp;RDRAFT</oddHeader>
        <oddFooter>&amp;CPage &amp;P of &amp;N&amp;RCCN-P FRR V1.0</oddFooter>
      </headerFooter>
    </customSheetView>
    <customSheetView guid="{E6134C40-CE71-4C6A-BA94-55CEDED65EAB}" scale="80" showPageBreaks="1">
      <pane xSplit="2" ySplit="6" topLeftCell="C7" activePane="bottomRight" state="frozen"/>
      <selection pane="bottomRight" activeCell="B22" sqref="B21:B22"/>
      <colBreaks count="3" manualBreakCount="3">
        <brk id="14" max="50" man="1"/>
        <brk id="26" max="50" man="1"/>
        <brk id="35" max="50" man="1"/>
      </colBreaks>
      <pageMargins left="0.52" right="0.36" top="1" bottom="1" header="0.5" footer="0.5"/>
      <pageSetup scale="50" fitToWidth="4" pageOrder="overThenDown" orientation="landscape" r:id="rId2"/>
      <headerFooter alignWithMargins="0">
        <oddHeader>&amp;LState of Louisiana&amp;RDRAFT</oddHeader>
        <oddFooter>&amp;CPage &amp;P of &amp;N&amp;RCCN-P FRR V1.0</oddFooter>
      </headerFooter>
    </customSheetView>
    <customSheetView guid="{00FF2166-4011-481F-B433-257EF0F99B97}" scale="80">
      <pane xSplit="2" ySplit="6" topLeftCell="C7" activePane="bottomRight" state="frozen"/>
      <selection pane="bottomRight" activeCell="B22" sqref="B21:B22"/>
      <colBreaks count="3" manualBreakCount="3">
        <brk id="14" max="50" man="1"/>
        <brk id="26" max="50" man="1"/>
        <brk id="35" max="50" man="1"/>
      </colBreaks>
      <pageMargins left="0.52" right="0.36" top="1" bottom="1" header="0.5" footer="0.5"/>
      <pageSetup scale="50" fitToWidth="4" pageOrder="overThenDown" orientation="landscape" r:id="rId3"/>
      <headerFooter alignWithMargins="0">
        <oddHeader>&amp;LState of Louisiana&amp;RDRAFT</oddHeader>
        <oddFooter>&amp;CPage &amp;P of &amp;N&amp;RCCN-P FRR V1.0</oddFooter>
      </headerFooter>
    </customSheetView>
    <customSheetView guid="{6FB4DED4-66F9-44DC-B8F2-8843CC5A1098}" scale="80" showPageBreaks="1">
      <pane xSplit="2" ySplit="6" topLeftCell="C37" activePane="bottomRight" state="frozen"/>
      <selection pane="bottomRight" activeCell="B22" sqref="B21:B22"/>
      <colBreaks count="3" manualBreakCount="3">
        <brk id="14" max="50" man="1"/>
        <brk id="26" max="50" man="1"/>
        <brk id="35" max="50" man="1"/>
      </colBreaks>
      <pageMargins left="0.52" right="0.36" top="1" bottom="1" header="0.5" footer="0.5"/>
      <pageSetup scale="50" fitToWidth="4" pageOrder="overThenDown" orientation="landscape" r:id="rId4"/>
      <headerFooter alignWithMargins="0">
        <oddHeader>&amp;LState of Louisiana&amp;RDRAFT</oddHeader>
        <oddFooter>&amp;CPage &amp;P of &amp;N&amp;RCCN-P FRR V1.0</oddFooter>
      </headerFooter>
    </customSheetView>
    <customSheetView guid="{A7B35330-D2DD-429A-8919-9B315462BFEC}" scale="80">
      <pane xSplit="2" ySplit="6" topLeftCell="C37" activePane="bottomRight" state="frozen"/>
      <selection pane="bottomRight" activeCell="B22" sqref="B21:B22"/>
      <colBreaks count="3" manualBreakCount="3">
        <brk id="14" max="50" man="1"/>
        <brk id="26" max="50" man="1"/>
        <brk id="35" max="50" man="1"/>
      </colBreaks>
      <pageMargins left="0.52" right="0.36" top="1" bottom="1" header="0.5" footer="0.5"/>
      <pageSetup scale="50" fitToWidth="4" pageOrder="overThenDown" orientation="landscape" r:id="rId5"/>
      <headerFooter alignWithMargins="0">
        <oddHeader>&amp;LState of Louisiana&amp;RDRAFT</oddHeader>
        <oddFooter>&amp;CPage &amp;P of &amp;N&amp;RCCN-P FRR V1.0</oddFooter>
      </headerFooter>
    </customSheetView>
  </customSheetViews>
  <phoneticPr fontId="20" type="noConversion"/>
  <pageMargins left="0.52" right="0.36" top="1" bottom="1" header="0.5" footer="0.5"/>
  <pageSetup scale="50" fitToWidth="4" pageOrder="overThenDown" orientation="landscape" r:id="rId6"/>
  <headerFooter alignWithMargins="0"/>
  <colBreaks count="3" manualBreakCount="3">
    <brk id="14" max="50" man="1"/>
    <brk id="26" max="50" man="1"/>
    <brk id="35" max="50" man="1"/>
  </colBreaks>
  <ignoredErrors>
    <ignoredError sqref="C6 C44:AM44" emptyCellReference="1"/>
    <ignoredError sqref="AN44" formula="1" emptyCellReference="1"/>
    <ignoredError sqref="AN47:AN48 AN45" formula="1"/>
    <ignoredError sqref="AN25:AN43 AN7:AN24" formula="1" formulaRange="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R51"/>
  <sheetViews>
    <sheetView zoomScale="85" workbookViewId="0"/>
  </sheetViews>
  <sheetFormatPr defaultColWidth="9.140625" defaultRowHeight="12.75" x14ac:dyDescent="0.2"/>
  <cols>
    <col min="1" max="1" width="12" style="30" customWidth="1"/>
    <col min="2" max="2" width="62.28515625" style="29" bestFit="1" customWidth="1"/>
    <col min="3" max="38" width="15.5703125" style="30" customWidth="1"/>
    <col min="39" max="39" width="15.140625" style="30" customWidth="1"/>
    <col min="40" max="41" width="9.140625" style="30"/>
    <col min="42" max="44" width="9.140625" style="700"/>
    <col min="45" max="16384" width="9.140625" style="30"/>
  </cols>
  <sheetData>
    <row r="1" spans="1:44" ht="16.5" customHeight="1" x14ac:dyDescent="0.2">
      <c r="A1" s="77" t="str">
        <f>'A (Balance Sheet)'!A1</f>
        <v>PIHP Name</v>
      </c>
    </row>
    <row r="2" spans="1:44" x14ac:dyDescent="0.2">
      <c r="A2" s="86" t="s">
        <v>220</v>
      </c>
    </row>
    <row r="3" spans="1:44" x14ac:dyDescent="0.2">
      <c r="A3" s="77" t="s">
        <v>219</v>
      </c>
    </row>
    <row r="4" spans="1:44" ht="16.5" customHeight="1" thickBot="1" x14ac:dyDescent="0.25">
      <c r="A4" s="173">
        <f>'Certification Statement'!E17</f>
        <v>42216</v>
      </c>
    </row>
    <row r="5" spans="1:44" s="36" customFormat="1" ht="16.5" customHeight="1" thickBot="1" x14ac:dyDescent="0.25">
      <c r="A5" s="31"/>
      <c r="B5" s="32"/>
      <c r="C5" s="33"/>
      <c r="D5" s="33"/>
      <c r="E5" s="34"/>
      <c r="F5" s="34"/>
      <c r="G5" s="34"/>
      <c r="H5" s="33"/>
      <c r="I5" s="33" t="s">
        <v>45</v>
      </c>
      <c r="J5" s="34"/>
      <c r="K5" s="34"/>
      <c r="L5" s="34"/>
      <c r="M5" s="33"/>
      <c r="N5" s="33"/>
      <c r="O5" s="34"/>
      <c r="P5" s="34"/>
      <c r="Q5" s="34"/>
      <c r="R5" s="34"/>
      <c r="S5" s="34"/>
      <c r="T5" s="34"/>
      <c r="U5" s="33" t="s">
        <v>45</v>
      </c>
      <c r="V5" s="34"/>
      <c r="W5" s="33"/>
      <c r="X5" s="34"/>
      <c r="Y5" s="34"/>
      <c r="Z5" s="34"/>
      <c r="AA5" s="34"/>
      <c r="AB5" s="34"/>
      <c r="AC5" s="34"/>
      <c r="AD5" s="34"/>
      <c r="AE5" s="33"/>
      <c r="AF5" s="34"/>
      <c r="AG5" s="33" t="s">
        <v>45</v>
      </c>
      <c r="AH5" s="34"/>
      <c r="AI5" s="34"/>
      <c r="AJ5" s="33"/>
      <c r="AK5" s="34"/>
      <c r="AL5" s="35"/>
      <c r="AM5" s="35"/>
      <c r="AP5" s="701"/>
      <c r="AQ5" s="701"/>
      <c r="AR5" s="701"/>
    </row>
    <row r="6" spans="1:44" s="698" customFormat="1" ht="30" customHeight="1" thickBot="1" x14ac:dyDescent="0.25">
      <c r="A6" s="37" t="s">
        <v>46</v>
      </c>
      <c r="B6" s="38" t="s">
        <v>58</v>
      </c>
      <c r="C6" s="354">
        <f t="array" ref="C6:AL6">TRANSPOSE(B7:B55)</f>
        <v>42216</v>
      </c>
      <c r="D6" s="39">
        <v>42170</v>
      </c>
      <c r="E6" s="39">
        <v>42139</v>
      </c>
      <c r="F6" s="39">
        <v>42109</v>
      </c>
      <c r="G6" s="39">
        <v>42078</v>
      </c>
      <c r="H6" s="39">
        <v>42050</v>
      </c>
      <c r="I6" s="39">
        <v>42019</v>
      </c>
      <c r="J6" s="39">
        <v>41988</v>
      </c>
      <c r="K6" s="39">
        <v>41958</v>
      </c>
      <c r="L6" s="39">
        <v>41927</v>
      </c>
      <c r="M6" s="39">
        <v>41897</v>
      </c>
      <c r="N6" s="39">
        <v>41866</v>
      </c>
      <c r="O6" s="39">
        <v>41835</v>
      </c>
      <c r="P6" s="39">
        <v>41805</v>
      </c>
      <c r="Q6" s="39">
        <v>41774</v>
      </c>
      <c r="R6" s="39">
        <v>41744</v>
      </c>
      <c r="S6" s="39">
        <v>41713</v>
      </c>
      <c r="T6" s="39">
        <v>41685</v>
      </c>
      <c r="U6" s="39">
        <v>41654</v>
      </c>
      <c r="V6" s="39">
        <v>41623</v>
      </c>
      <c r="W6" s="39">
        <v>41593</v>
      </c>
      <c r="X6" s="39">
        <v>41562</v>
      </c>
      <c r="Y6" s="39">
        <v>41532</v>
      </c>
      <c r="Z6" s="39">
        <v>41501</v>
      </c>
      <c r="AA6" s="39">
        <v>41470</v>
      </c>
      <c r="AB6" s="39">
        <v>41440</v>
      </c>
      <c r="AC6" s="39">
        <v>41409</v>
      </c>
      <c r="AD6" s="39">
        <v>41379</v>
      </c>
      <c r="AE6" s="39">
        <v>41348</v>
      </c>
      <c r="AF6" s="39">
        <v>41320</v>
      </c>
      <c r="AG6" s="39">
        <v>41289</v>
      </c>
      <c r="AH6" s="39">
        <v>41258</v>
      </c>
      <c r="AI6" s="39">
        <v>41228</v>
      </c>
      <c r="AJ6" s="39">
        <v>41197</v>
      </c>
      <c r="AK6" s="39">
        <v>41167</v>
      </c>
      <c r="AL6" s="195">
        <v>41136</v>
      </c>
      <c r="AM6" s="356" t="s">
        <v>4</v>
      </c>
      <c r="AP6" s="702"/>
      <c r="AQ6" s="702"/>
      <c r="AR6" s="702"/>
    </row>
    <row r="7" spans="1:44" s="36" customFormat="1" ht="13.5" thickBot="1" x14ac:dyDescent="0.25">
      <c r="A7" s="42">
        <v>1</v>
      </c>
      <c r="B7" s="688">
        <f>+'Certification Statement'!$E$17</f>
        <v>42216</v>
      </c>
      <c r="C7" s="689">
        <v>0</v>
      </c>
      <c r="D7" s="690">
        <v>0</v>
      </c>
      <c r="E7" s="690">
        <v>0</v>
      </c>
      <c r="F7" s="690">
        <v>0</v>
      </c>
      <c r="G7" s="690">
        <v>0</v>
      </c>
      <c r="H7" s="690">
        <v>0</v>
      </c>
      <c r="I7" s="690">
        <v>0</v>
      </c>
      <c r="J7" s="690">
        <v>0</v>
      </c>
      <c r="K7" s="690">
        <v>0</v>
      </c>
      <c r="L7" s="690">
        <v>0</v>
      </c>
      <c r="M7" s="690">
        <v>0</v>
      </c>
      <c r="N7" s="690">
        <v>0</v>
      </c>
      <c r="O7" s="690">
        <v>0</v>
      </c>
      <c r="P7" s="690">
        <v>0</v>
      </c>
      <c r="Q7" s="690">
        <v>0</v>
      </c>
      <c r="R7" s="690">
        <v>0</v>
      </c>
      <c r="S7" s="690">
        <v>0</v>
      </c>
      <c r="T7" s="690">
        <v>0</v>
      </c>
      <c r="U7" s="690">
        <v>0</v>
      </c>
      <c r="V7" s="690">
        <v>0</v>
      </c>
      <c r="W7" s="690">
        <v>0</v>
      </c>
      <c r="X7" s="690">
        <v>0</v>
      </c>
      <c r="Y7" s="690">
        <v>0</v>
      </c>
      <c r="Z7" s="690">
        <v>0</v>
      </c>
      <c r="AA7" s="690">
        <v>0</v>
      </c>
      <c r="AB7" s="690">
        <v>0</v>
      </c>
      <c r="AC7" s="690">
        <v>0</v>
      </c>
      <c r="AD7" s="690">
        <v>0</v>
      </c>
      <c r="AE7" s="690">
        <v>0</v>
      </c>
      <c r="AF7" s="690">
        <v>0</v>
      </c>
      <c r="AG7" s="690">
        <v>0</v>
      </c>
      <c r="AH7" s="690">
        <v>0</v>
      </c>
      <c r="AI7" s="690">
        <v>0</v>
      </c>
      <c r="AJ7" s="690">
        <v>0</v>
      </c>
      <c r="AK7" s="690">
        <v>0</v>
      </c>
      <c r="AL7" s="691">
        <v>0</v>
      </c>
      <c r="AM7" s="750">
        <f>SUM(C7:AL7)</f>
        <v>0</v>
      </c>
      <c r="AP7" s="701"/>
      <c r="AQ7" s="701"/>
      <c r="AR7" s="701"/>
    </row>
    <row r="8" spans="1:44" s="36" customFormat="1" ht="13.5" thickBot="1" x14ac:dyDescent="0.25">
      <c r="A8" s="43">
        <v>2</v>
      </c>
      <c r="B8" s="44">
        <f>IF(MONTH(B7)&lt;&gt;1,DATE(YEAR(B7),MONTH(B7)-1,15),DATE(YEAR(B7),MONTH(B7)-1,15))</f>
        <v>42170</v>
      </c>
      <c r="C8" s="78"/>
      <c r="D8" s="79">
        <v>0</v>
      </c>
      <c r="E8" s="79">
        <v>0</v>
      </c>
      <c r="F8" s="79">
        <v>0</v>
      </c>
      <c r="G8" s="79">
        <v>0</v>
      </c>
      <c r="H8" s="79">
        <v>0</v>
      </c>
      <c r="I8" s="79">
        <v>0</v>
      </c>
      <c r="J8" s="79">
        <v>0</v>
      </c>
      <c r="K8" s="79">
        <v>0</v>
      </c>
      <c r="L8" s="79">
        <v>0</v>
      </c>
      <c r="M8" s="79">
        <v>0</v>
      </c>
      <c r="N8" s="79">
        <v>0</v>
      </c>
      <c r="O8" s="79">
        <v>0</v>
      </c>
      <c r="P8" s="79">
        <v>0</v>
      </c>
      <c r="Q8" s="79">
        <v>0</v>
      </c>
      <c r="R8" s="79">
        <v>0</v>
      </c>
      <c r="S8" s="79">
        <v>0</v>
      </c>
      <c r="T8" s="79">
        <v>0</v>
      </c>
      <c r="U8" s="79">
        <v>0</v>
      </c>
      <c r="V8" s="79">
        <v>0</v>
      </c>
      <c r="W8" s="79">
        <v>0</v>
      </c>
      <c r="X8" s="79">
        <v>0</v>
      </c>
      <c r="Y8" s="79">
        <v>0</v>
      </c>
      <c r="Z8" s="79">
        <v>0</v>
      </c>
      <c r="AA8" s="79">
        <v>0</v>
      </c>
      <c r="AB8" s="79">
        <v>0</v>
      </c>
      <c r="AC8" s="79">
        <v>0</v>
      </c>
      <c r="AD8" s="79">
        <v>0</v>
      </c>
      <c r="AE8" s="79">
        <v>0</v>
      </c>
      <c r="AF8" s="79">
        <v>0</v>
      </c>
      <c r="AG8" s="79">
        <v>0</v>
      </c>
      <c r="AH8" s="79">
        <v>0</v>
      </c>
      <c r="AI8" s="79">
        <v>0</v>
      </c>
      <c r="AJ8" s="79">
        <v>0</v>
      </c>
      <c r="AK8" s="79">
        <v>0</v>
      </c>
      <c r="AL8" s="80">
        <v>0</v>
      </c>
      <c r="AM8" s="750">
        <f t="shared" ref="AM8:AM42" si="0">SUM(C8:AL8)</f>
        <v>0</v>
      </c>
      <c r="AP8" s="701"/>
      <c r="AQ8" s="701"/>
      <c r="AR8" s="701"/>
    </row>
    <row r="9" spans="1:44" s="36" customFormat="1" ht="13.5" thickBot="1" x14ac:dyDescent="0.25">
      <c r="A9" s="43">
        <v>3</v>
      </c>
      <c r="B9" s="44">
        <f t="shared" ref="B9:B42" si="1">IF(MONTH(B8)&lt;&gt;1,DATE(YEAR(B8),MONTH(B8)-1,15),DATE(YEAR(B8),MONTH(B8)-1,15))</f>
        <v>42139</v>
      </c>
      <c r="C9" s="78"/>
      <c r="D9" s="82"/>
      <c r="E9" s="79">
        <v>0</v>
      </c>
      <c r="F9" s="79">
        <v>0</v>
      </c>
      <c r="G9" s="79">
        <v>0</v>
      </c>
      <c r="H9" s="79">
        <v>0</v>
      </c>
      <c r="I9" s="79">
        <v>0</v>
      </c>
      <c r="J9" s="79">
        <v>0</v>
      </c>
      <c r="K9" s="79">
        <v>0</v>
      </c>
      <c r="L9" s="79">
        <v>0</v>
      </c>
      <c r="M9" s="79">
        <v>0</v>
      </c>
      <c r="N9" s="79">
        <v>0</v>
      </c>
      <c r="O9" s="79">
        <v>0</v>
      </c>
      <c r="P9" s="79">
        <v>0</v>
      </c>
      <c r="Q9" s="79">
        <v>0</v>
      </c>
      <c r="R9" s="79">
        <v>0</v>
      </c>
      <c r="S9" s="79">
        <v>0</v>
      </c>
      <c r="T9" s="79">
        <v>0</v>
      </c>
      <c r="U9" s="79">
        <v>0</v>
      </c>
      <c r="V9" s="79">
        <v>0</v>
      </c>
      <c r="W9" s="79">
        <v>0</v>
      </c>
      <c r="X9" s="79">
        <v>0</v>
      </c>
      <c r="Y9" s="79">
        <v>0</v>
      </c>
      <c r="Z9" s="79">
        <v>0</v>
      </c>
      <c r="AA9" s="79">
        <v>0</v>
      </c>
      <c r="AB9" s="79">
        <v>0</v>
      </c>
      <c r="AC9" s="79">
        <v>0</v>
      </c>
      <c r="AD9" s="79">
        <v>0</v>
      </c>
      <c r="AE9" s="79">
        <v>0</v>
      </c>
      <c r="AF9" s="79">
        <v>0</v>
      </c>
      <c r="AG9" s="79">
        <v>0</v>
      </c>
      <c r="AH9" s="79">
        <v>0</v>
      </c>
      <c r="AI9" s="79">
        <v>0</v>
      </c>
      <c r="AJ9" s="79">
        <v>0</v>
      </c>
      <c r="AK9" s="79">
        <v>0</v>
      </c>
      <c r="AL9" s="80">
        <v>0</v>
      </c>
      <c r="AM9" s="750">
        <f t="shared" si="0"/>
        <v>0</v>
      </c>
      <c r="AP9" s="701"/>
      <c r="AQ9" s="701"/>
      <c r="AR9" s="701"/>
    </row>
    <row r="10" spans="1:44" s="36" customFormat="1" ht="13.5" thickBot="1" x14ac:dyDescent="0.25">
      <c r="A10" s="43">
        <v>4</v>
      </c>
      <c r="B10" s="44">
        <f t="shared" si="1"/>
        <v>42109</v>
      </c>
      <c r="C10" s="78"/>
      <c r="D10" s="82"/>
      <c r="E10" s="82"/>
      <c r="F10" s="79">
        <v>0</v>
      </c>
      <c r="G10" s="79">
        <v>0</v>
      </c>
      <c r="H10" s="79">
        <v>0</v>
      </c>
      <c r="I10" s="79">
        <v>0</v>
      </c>
      <c r="J10" s="79">
        <v>0</v>
      </c>
      <c r="K10" s="79">
        <v>0</v>
      </c>
      <c r="L10" s="79">
        <v>0</v>
      </c>
      <c r="M10" s="79">
        <v>0</v>
      </c>
      <c r="N10" s="79">
        <v>0</v>
      </c>
      <c r="O10" s="79">
        <v>0</v>
      </c>
      <c r="P10" s="79">
        <v>0</v>
      </c>
      <c r="Q10" s="79">
        <v>0</v>
      </c>
      <c r="R10" s="79">
        <v>0</v>
      </c>
      <c r="S10" s="79">
        <v>0</v>
      </c>
      <c r="T10" s="79">
        <v>0</v>
      </c>
      <c r="U10" s="79">
        <v>0</v>
      </c>
      <c r="V10" s="79">
        <v>0</v>
      </c>
      <c r="W10" s="79">
        <v>0</v>
      </c>
      <c r="X10" s="79">
        <v>0</v>
      </c>
      <c r="Y10" s="79">
        <v>0</v>
      </c>
      <c r="Z10" s="79">
        <v>0</v>
      </c>
      <c r="AA10" s="79">
        <v>0</v>
      </c>
      <c r="AB10" s="79">
        <v>0</v>
      </c>
      <c r="AC10" s="79">
        <v>0</v>
      </c>
      <c r="AD10" s="79">
        <v>0</v>
      </c>
      <c r="AE10" s="79">
        <v>0</v>
      </c>
      <c r="AF10" s="79">
        <v>0</v>
      </c>
      <c r="AG10" s="79">
        <v>0</v>
      </c>
      <c r="AH10" s="79">
        <v>0</v>
      </c>
      <c r="AI10" s="79">
        <v>0</v>
      </c>
      <c r="AJ10" s="79">
        <v>0</v>
      </c>
      <c r="AK10" s="79">
        <v>0</v>
      </c>
      <c r="AL10" s="80">
        <v>0</v>
      </c>
      <c r="AM10" s="750">
        <f t="shared" si="0"/>
        <v>0</v>
      </c>
      <c r="AP10" s="701"/>
      <c r="AQ10" s="701"/>
      <c r="AR10" s="701"/>
    </row>
    <row r="11" spans="1:44" s="36" customFormat="1" ht="13.5" thickBot="1" x14ac:dyDescent="0.25">
      <c r="A11" s="43">
        <v>5</v>
      </c>
      <c r="B11" s="44">
        <f t="shared" si="1"/>
        <v>42078</v>
      </c>
      <c r="C11" s="78"/>
      <c r="D11" s="82"/>
      <c r="E11" s="82"/>
      <c r="F11" s="82"/>
      <c r="G11" s="79">
        <v>0</v>
      </c>
      <c r="H11" s="79">
        <v>0</v>
      </c>
      <c r="I11" s="79">
        <v>0</v>
      </c>
      <c r="J11" s="79">
        <v>0</v>
      </c>
      <c r="K11" s="79">
        <v>0</v>
      </c>
      <c r="L11" s="79">
        <v>0</v>
      </c>
      <c r="M11" s="79">
        <v>0</v>
      </c>
      <c r="N11" s="79">
        <v>0</v>
      </c>
      <c r="O11" s="79">
        <v>0</v>
      </c>
      <c r="P11" s="79">
        <v>0</v>
      </c>
      <c r="Q11" s="79">
        <v>0</v>
      </c>
      <c r="R11" s="79">
        <v>0</v>
      </c>
      <c r="S11" s="79">
        <v>0</v>
      </c>
      <c r="T11" s="79">
        <v>0</v>
      </c>
      <c r="U11" s="79">
        <v>0</v>
      </c>
      <c r="V11" s="79">
        <v>0</v>
      </c>
      <c r="W11" s="79">
        <v>0</v>
      </c>
      <c r="X11" s="79">
        <v>0</v>
      </c>
      <c r="Y11" s="79">
        <v>0</v>
      </c>
      <c r="Z11" s="79">
        <v>0</v>
      </c>
      <c r="AA11" s="79">
        <v>0</v>
      </c>
      <c r="AB11" s="79">
        <v>0</v>
      </c>
      <c r="AC11" s="79">
        <v>0</v>
      </c>
      <c r="AD11" s="79">
        <v>0</v>
      </c>
      <c r="AE11" s="79">
        <v>0</v>
      </c>
      <c r="AF11" s="79">
        <v>0</v>
      </c>
      <c r="AG11" s="79">
        <v>0</v>
      </c>
      <c r="AH11" s="79">
        <v>0</v>
      </c>
      <c r="AI11" s="79">
        <v>0</v>
      </c>
      <c r="AJ11" s="79">
        <v>0</v>
      </c>
      <c r="AK11" s="79">
        <v>0</v>
      </c>
      <c r="AL11" s="80">
        <v>0</v>
      </c>
      <c r="AM11" s="750">
        <f t="shared" si="0"/>
        <v>0</v>
      </c>
      <c r="AP11" s="701"/>
      <c r="AQ11" s="701"/>
      <c r="AR11" s="701"/>
    </row>
    <row r="12" spans="1:44" s="36" customFormat="1" ht="13.5" thickBot="1" x14ac:dyDescent="0.25">
      <c r="A12" s="43">
        <v>6</v>
      </c>
      <c r="B12" s="44">
        <f t="shared" si="1"/>
        <v>42050</v>
      </c>
      <c r="C12" s="78"/>
      <c r="D12" s="82"/>
      <c r="E12" s="82"/>
      <c r="F12" s="83"/>
      <c r="G12" s="82"/>
      <c r="H12" s="79">
        <v>0</v>
      </c>
      <c r="I12" s="79">
        <v>0</v>
      </c>
      <c r="J12" s="79">
        <v>0</v>
      </c>
      <c r="K12" s="79">
        <v>0</v>
      </c>
      <c r="L12" s="79">
        <v>0</v>
      </c>
      <c r="M12" s="79">
        <v>0</v>
      </c>
      <c r="N12" s="79">
        <v>0</v>
      </c>
      <c r="O12" s="79">
        <v>0</v>
      </c>
      <c r="P12" s="79">
        <v>0</v>
      </c>
      <c r="Q12" s="79">
        <v>0</v>
      </c>
      <c r="R12" s="79">
        <v>0</v>
      </c>
      <c r="S12" s="79">
        <v>0</v>
      </c>
      <c r="T12" s="79">
        <v>0</v>
      </c>
      <c r="U12" s="79">
        <v>0</v>
      </c>
      <c r="V12" s="79">
        <v>0</v>
      </c>
      <c r="W12" s="79">
        <v>0</v>
      </c>
      <c r="X12" s="79">
        <v>0</v>
      </c>
      <c r="Y12" s="79">
        <v>0</v>
      </c>
      <c r="Z12" s="79">
        <v>0</v>
      </c>
      <c r="AA12" s="79">
        <v>0</v>
      </c>
      <c r="AB12" s="79">
        <v>0</v>
      </c>
      <c r="AC12" s="79">
        <v>0</v>
      </c>
      <c r="AD12" s="79">
        <v>0</v>
      </c>
      <c r="AE12" s="79">
        <v>0</v>
      </c>
      <c r="AF12" s="79">
        <v>0</v>
      </c>
      <c r="AG12" s="79">
        <v>0</v>
      </c>
      <c r="AH12" s="79">
        <v>0</v>
      </c>
      <c r="AI12" s="79">
        <v>0</v>
      </c>
      <c r="AJ12" s="79">
        <v>0</v>
      </c>
      <c r="AK12" s="79">
        <v>0</v>
      </c>
      <c r="AL12" s="80">
        <v>0</v>
      </c>
      <c r="AM12" s="750">
        <f t="shared" si="0"/>
        <v>0</v>
      </c>
      <c r="AP12" s="701"/>
      <c r="AQ12" s="701"/>
      <c r="AR12" s="701"/>
    </row>
    <row r="13" spans="1:44" s="36" customFormat="1" ht="13.5" thickBot="1" x14ac:dyDescent="0.25">
      <c r="A13" s="43">
        <v>7</v>
      </c>
      <c r="B13" s="44">
        <f t="shared" si="1"/>
        <v>42019</v>
      </c>
      <c r="C13" s="78"/>
      <c r="D13" s="82"/>
      <c r="E13" s="82"/>
      <c r="F13" s="82"/>
      <c r="G13" s="82"/>
      <c r="H13" s="82"/>
      <c r="I13" s="79">
        <v>0</v>
      </c>
      <c r="J13" s="79">
        <v>0</v>
      </c>
      <c r="K13" s="79">
        <v>0</v>
      </c>
      <c r="L13" s="79">
        <v>0</v>
      </c>
      <c r="M13" s="79">
        <v>0</v>
      </c>
      <c r="N13" s="79">
        <v>0</v>
      </c>
      <c r="O13" s="79">
        <v>0</v>
      </c>
      <c r="P13" s="79">
        <v>0</v>
      </c>
      <c r="Q13" s="79">
        <v>0</v>
      </c>
      <c r="R13" s="79">
        <v>0</v>
      </c>
      <c r="S13" s="79">
        <v>0</v>
      </c>
      <c r="T13" s="79">
        <v>0</v>
      </c>
      <c r="U13" s="79">
        <v>0</v>
      </c>
      <c r="V13" s="79">
        <v>0</v>
      </c>
      <c r="W13" s="79">
        <v>0</v>
      </c>
      <c r="X13" s="79">
        <v>0</v>
      </c>
      <c r="Y13" s="79">
        <v>0</v>
      </c>
      <c r="Z13" s="79">
        <v>0</v>
      </c>
      <c r="AA13" s="79">
        <v>0</v>
      </c>
      <c r="AB13" s="79">
        <v>0</v>
      </c>
      <c r="AC13" s="79">
        <v>0</v>
      </c>
      <c r="AD13" s="79">
        <v>0</v>
      </c>
      <c r="AE13" s="79">
        <v>0</v>
      </c>
      <c r="AF13" s="79">
        <v>0</v>
      </c>
      <c r="AG13" s="79">
        <v>0</v>
      </c>
      <c r="AH13" s="79">
        <v>0</v>
      </c>
      <c r="AI13" s="79">
        <v>0</v>
      </c>
      <c r="AJ13" s="79">
        <v>0</v>
      </c>
      <c r="AK13" s="79">
        <v>0</v>
      </c>
      <c r="AL13" s="80">
        <v>0</v>
      </c>
      <c r="AM13" s="750">
        <f t="shared" si="0"/>
        <v>0</v>
      </c>
      <c r="AP13" s="701"/>
      <c r="AQ13" s="701"/>
      <c r="AR13" s="701"/>
    </row>
    <row r="14" spans="1:44" s="36" customFormat="1" ht="13.5" thickBot="1" x14ac:dyDescent="0.25">
      <c r="A14" s="43">
        <v>8</v>
      </c>
      <c r="B14" s="44">
        <f t="shared" si="1"/>
        <v>41988</v>
      </c>
      <c r="C14" s="78"/>
      <c r="D14" s="82"/>
      <c r="E14" s="82"/>
      <c r="F14" s="82"/>
      <c r="G14" s="82"/>
      <c r="H14" s="82"/>
      <c r="I14" s="82"/>
      <c r="J14" s="79">
        <v>0</v>
      </c>
      <c r="K14" s="79">
        <v>0</v>
      </c>
      <c r="L14" s="79">
        <v>0</v>
      </c>
      <c r="M14" s="79">
        <v>0</v>
      </c>
      <c r="N14" s="79">
        <v>0</v>
      </c>
      <c r="O14" s="79">
        <v>0</v>
      </c>
      <c r="P14" s="79">
        <v>0</v>
      </c>
      <c r="Q14" s="79">
        <v>0</v>
      </c>
      <c r="R14" s="79">
        <v>0</v>
      </c>
      <c r="S14" s="79">
        <v>0</v>
      </c>
      <c r="T14" s="79">
        <v>0</v>
      </c>
      <c r="U14" s="79">
        <v>0</v>
      </c>
      <c r="V14" s="79">
        <v>0</v>
      </c>
      <c r="W14" s="79">
        <v>0</v>
      </c>
      <c r="X14" s="79">
        <v>0</v>
      </c>
      <c r="Y14" s="79">
        <v>0</v>
      </c>
      <c r="Z14" s="79">
        <v>0</v>
      </c>
      <c r="AA14" s="79">
        <v>0</v>
      </c>
      <c r="AB14" s="79">
        <v>0</v>
      </c>
      <c r="AC14" s="79">
        <v>0</v>
      </c>
      <c r="AD14" s="79">
        <v>0</v>
      </c>
      <c r="AE14" s="79">
        <v>0</v>
      </c>
      <c r="AF14" s="79">
        <v>0</v>
      </c>
      <c r="AG14" s="79">
        <v>0</v>
      </c>
      <c r="AH14" s="79">
        <v>0</v>
      </c>
      <c r="AI14" s="79">
        <v>0</v>
      </c>
      <c r="AJ14" s="79">
        <v>0</v>
      </c>
      <c r="AK14" s="79">
        <v>0</v>
      </c>
      <c r="AL14" s="80">
        <v>0</v>
      </c>
      <c r="AM14" s="750">
        <f t="shared" si="0"/>
        <v>0</v>
      </c>
      <c r="AP14" s="701"/>
      <c r="AQ14" s="701"/>
      <c r="AR14" s="701"/>
    </row>
    <row r="15" spans="1:44" s="36" customFormat="1" ht="13.5" thickBot="1" x14ac:dyDescent="0.25">
      <c r="A15" s="43">
        <v>9</v>
      </c>
      <c r="B15" s="44">
        <f t="shared" si="1"/>
        <v>41958</v>
      </c>
      <c r="C15" s="78"/>
      <c r="D15" s="82"/>
      <c r="E15" s="82"/>
      <c r="F15" s="82"/>
      <c r="G15" s="82"/>
      <c r="H15" s="82"/>
      <c r="I15" s="82"/>
      <c r="J15" s="82"/>
      <c r="K15" s="79">
        <v>0</v>
      </c>
      <c r="L15" s="79">
        <v>0</v>
      </c>
      <c r="M15" s="79">
        <v>0</v>
      </c>
      <c r="N15" s="79">
        <v>0</v>
      </c>
      <c r="O15" s="79">
        <v>0</v>
      </c>
      <c r="P15" s="79">
        <v>0</v>
      </c>
      <c r="Q15" s="79">
        <v>0</v>
      </c>
      <c r="R15" s="79">
        <v>0</v>
      </c>
      <c r="S15" s="79">
        <v>0</v>
      </c>
      <c r="T15" s="79">
        <v>0</v>
      </c>
      <c r="U15" s="79">
        <v>0</v>
      </c>
      <c r="V15" s="79">
        <v>0</v>
      </c>
      <c r="W15" s="79">
        <v>0</v>
      </c>
      <c r="X15" s="79">
        <v>0</v>
      </c>
      <c r="Y15" s="79">
        <v>0</v>
      </c>
      <c r="Z15" s="79">
        <v>0</v>
      </c>
      <c r="AA15" s="79">
        <v>0</v>
      </c>
      <c r="AB15" s="79">
        <v>0</v>
      </c>
      <c r="AC15" s="79">
        <v>0</v>
      </c>
      <c r="AD15" s="79">
        <v>0</v>
      </c>
      <c r="AE15" s="79">
        <v>0</v>
      </c>
      <c r="AF15" s="79">
        <v>0</v>
      </c>
      <c r="AG15" s="79">
        <v>0</v>
      </c>
      <c r="AH15" s="79">
        <v>0</v>
      </c>
      <c r="AI15" s="79">
        <v>0</v>
      </c>
      <c r="AJ15" s="79">
        <v>0</v>
      </c>
      <c r="AK15" s="79">
        <v>0</v>
      </c>
      <c r="AL15" s="80">
        <v>0</v>
      </c>
      <c r="AM15" s="750">
        <f t="shared" si="0"/>
        <v>0</v>
      </c>
      <c r="AP15" s="701"/>
      <c r="AQ15" s="701"/>
      <c r="AR15" s="701"/>
    </row>
    <row r="16" spans="1:44" s="36" customFormat="1" ht="13.5" thickBot="1" x14ac:dyDescent="0.25">
      <c r="A16" s="43">
        <v>10</v>
      </c>
      <c r="B16" s="44">
        <f t="shared" si="1"/>
        <v>41927</v>
      </c>
      <c r="C16" s="78"/>
      <c r="D16" s="82"/>
      <c r="E16" s="82"/>
      <c r="F16" s="82"/>
      <c r="G16" s="82"/>
      <c r="H16" s="82"/>
      <c r="I16" s="82"/>
      <c r="J16" s="82"/>
      <c r="K16" s="82"/>
      <c r="L16" s="79">
        <v>0</v>
      </c>
      <c r="M16" s="79">
        <v>0</v>
      </c>
      <c r="N16" s="79">
        <v>0</v>
      </c>
      <c r="O16" s="79">
        <v>0</v>
      </c>
      <c r="P16" s="79">
        <v>0</v>
      </c>
      <c r="Q16" s="79">
        <v>0</v>
      </c>
      <c r="R16" s="79">
        <v>0</v>
      </c>
      <c r="S16" s="79">
        <v>0</v>
      </c>
      <c r="T16" s="79">
        <v>0</v>
      </c>
      <c r="U16" s="79">
        <v>0</v>
      </c>
      <c r="V16" s="79">
        <v>0</v>
      </c>
      <c r="W16" s="79">
        <v>0</v>
      </c>
      <c r="X16" s="79">
        <v>0</v>
      </c>
      <c r="Y16" s="79">
        <v>0</v>
      </c>
      <c r="Z16" s="79">
        <v>0</v>
      </c>
      <c r="AA16" s="79">
        <v>0</v>
      </c>
      <c r="AB16" s="79">
        <v>0</v>
      </c>
      <c r="AC16" s="79">
        <v>0</v>
      </c>
      <c r="AD16" s="79">
        <v>0</v>
      </c>
      <c r="AE16" s="79">
        <v>0</v>
      </c>
      <c r="AF16" s="79">
        <v>0</v>
      </c>
      <c r="AG16" s="79">
        <v>0</v>
      </c>
      <c r="AH16" s="79">
        <v>0</v>
      </c>
      <c r="AI16" s="79">
        <v>0</v>
      </c>
      <c r="AJ16" s="79">
        <v>0</v>
      </c>
      <c r="AK16" s="79">
        <v>0</v>
      </c>
      <c r="AL16" s="80">
        <v>0</v>
      </c>
      <c r="AM16" s="750">
        <f t="shared" si="0"/>
        <v>0</v>
      </c>
      <c r="AP16" s="701"/>
      <c r="AQ16" s="701"/>
      <c r="AR16" s="701"/>
    </row>
    <row r="17" spans="1:44" s="36" customFormat="1" ht="13.5" thickBot="1" x14ac:dyDescent="0.25">
      <c r="A17" s="43">
        <v>11</v>
      </c>
      <c r="B17" s="44">
        <f t="shared" si="1"/>
        <v>41897</v>
      </c>
      <c r="C17" s="78"/>
      <c r="D17" s="82"/>
      <c r="E17" s="82"/>
      <c r="F17" s="82"/>
      <c r="G17" s="82"/>
      <c r="H17" s="82"/>
      <c r="I17" s="82"/>
      <c r="J17" s="82"/>
      <c r="K17" s="82"/>
      <c r="L17" s="82"/>
      <c r="M17" s="79">
        <v>0</v>
      </c>
      <c r="N17" s="79">
        <v>0</v>
      </c>
      <c r="O17" s="79">
        <v>0</v>
      </c>
      <c r="P17" s="79">
        <v>0</v>
      </c>
      <c r="Q17" s="79">
        <v>0</v>
      </c>
      <c r="R17" s="79">
        <v>0</v>
      </c>
      <c r="S17" s="79">
        <v>0</v>
      </c>
      <c r="T17" s="79">
        <v>0</v>
      </c>
      <c r="U17" s="79">
        <v>0</v>
      </c>
      <c r="V17" s="79">
        <v>0</v>
      </c>
      <c r="W17" s="79">
        <v>0</v>
      </c>
      <c r="X17" s="79">
        <v>0</v>
      </c>
      <c r="Y17" s="79">
        <v>0</v>
      </c>
      <c r="Z17" s="79">
        <v>0</v>
      </c>
      <c r="AA17" s="79">
        <v>0</v>
      </c>
      <c r="AB17" s="79">
        <v>0</v>
      </c>
      <c r="AC17" s="79">
        <v>0</v>
      </c>
      <c r="AD17" s="79">
        <v>0</v>
      </c>
      <c r="AE17" s="79">
        <v>0</v>
      </c>
      <c r="AF17" s="79">
        <v>0</v>
      </c>
      <c r="AG17" s="79">
        <v>0</v>
      </c>
      <c r="AH17" s="79">
        <v>0</v>
      </c>
      <c r="AI17" s="79">
        <v>0</v>
      </c>
      <c r="AJ17" s="79">
        <v>0</v>
      </c>
      <c r="AK17" s="79">
        <v>0</v>
      </c>
      <c r="AL17" s="80">
        <v>0</v>
      </c>
      <c r="AM17" s="750">
        <f t="shared" si="0"/>
        <v>0</v>
      </c>
      <c r="AP17" s="701"/>
      <c r="AQ17" s="701"/>
      <c r="AR17" s="701"/>
    </row>
    <row r="18" spans="1:44" s="36" customFormat="1" ht="13.5" thickBot="1" x14ac:dyDescent="0.25">
      <c r="A18" s="43">
        <v>12</v>
      </c>
      <c r="B18" s="44">
        <f t="shared" si="1"/>
        <v>41866</v>
      </c>
      <c r="C18" s="78"/>
      <c r="D18" s="82"/>
      <c r="E18" s="82"/>
      <c r="F18" s="82"/>
      <c r="G18" s="82"/>
      <c r="H18" s="82"/>
      <c r="I18" s="82"/>
      <c r="J18" s="82"/>
      <c r="K18" s="82"/>
      <c r="L18" s="82"/>
      <c r="M18" s="82"/>
      <c r="N18" s="79">
        <v>0</v>
      </c>
      <c r="O18" s="79">
        <v>0</v>
      </c>
      <c r="P18" s="79">
        <v>0</v>
      </c>
      <c r="Q18" s="79">
        <v>0</v>
      </c>
      <c r="R18" s="79">
        <v>0</v>
      </c>
      <c r="S18" s="79">
        <v>0</v>
      </c>
      <c r="T18" s="79">
        <v>0</v>
      </c>
      <c r="U18" s="79">
        <v>0</v>
      </c>
      <c r="V18" s="79">
        <v>0</v>
      </c>
      <c r="W18" s="79">
        <v>0</v>
      </c>
      <c r="X18" s="79">
        <v>0</v>
      </c>
      <c r="Y18" s="79">
        <v>0</v>
      </c>
      <c r="Z18" s="79">
        <v>0</v>
      </c>
      <c r="AA18" s="79">
        <v>0</v>
      </c>
      <c r="AB18" s="79">
        <v>0</v>
      </c>
      <c r="AC18" s="79">
        <v>0</v>
      </c>
      <c r="AD18" s="79">
        <v>0</v>
      </c>
      <c r="AE18" s="79">
        <v>0</v>
      </c>
      <c r="AF18" s="79">
        <v>0</v>
      </c>
      <c r="AG18" s="79">
        <v>0</v>
      </c>
      <c r="AH18" s="79">
        <v>0</v>
      </c>
      <c r="AI18" s="79">
        <v>0</v>
      </c>
      <c r="AJ18" s="79">
        <v>0</v>
      </c>
      <c r="AK18" s="79">
        <v>0</v>
      </c>
      <c r="AL18" s="80">
        <v>0</v>
      </c>
      <c r="AM18" s="750">
        <f t="shared" si="0"/>
        <v>0</v>
      </c>
      <c r="AP18" s="701"/>
      <c r="AQ18" s="701"/>
      <c r="AR18" s="701"/>
    </row>
    <row r="19" spans="1:44" s="36" customFormat="1" ht="13.5" thickBot="1" x14ac:dyDescent="0.25">
      <c r="A19" s="43">
        <v>13</v>
      </c>
      <c r="B19" s="44">
        <f t="shared" si="1"/>
        <v>41835</v>
      </c>
      <c r="C19" s="78"/>
      <c r="D19" s="82"/>
      <c r="E19" s="82"/>
      <c r="F19" s="82"/>
      <c r="G19" s="82"/>
      <c r="H19" s="82"/>
      <c r="I19" s="82"/>
      <c r="J19" s="82"/>
      <c r="K19" s="82"/>
      <c r="L19" s="82"/>
      <c r="M19" s="82"/>
      <c r="N19" s="82"/>
      <c r="O19" s="79">
        <v>0</v>
      </c>
      <c r="P19" s="79">
        <v>0</v>
      </c>
      <c r="Q19" s="79">
        <v>0</v>
      </c>
      <c r="R19" s="79">
        <v>0</v>
      </c>
      <c r="S19" s="79">
        <v>0</v>
      </c>
      <c r="T19" s="79">
        <v>0</v>
      </c>
      <c r="U19" s="79">
        <v>0</v>
      </c>
      <c r="V19" s="79">
        <v>0</v>
      </c>
      <c r="W19" s="79">
        <v>0</v>
      </c>
      <c r="X19" s="79">
        <v>0</v>
      </c>
      <c r="Y19" s="79">
        <v>0</v>
      </c>
      <c r="Z19" s="79">
        <v>0</v>
      </c>
      <c r="AA19" s="79">
        <v>0</v>
      </c>
      <c r="AB19" s="79">
        <v>0</v>
      </c>
      <c r="AC19" s="79">
        <v>0</v>
      </c>
      <c r="AD19" s="79">
        <v>0</v>
      </c>
      <c r="AE19" s="79">
        <v>0</v>
      </c>
      <c r="AF19" s="79">
        <v>0</v>
      </c>
      <c r="AG19" s="79">
        <v>0</v>
      </c>
      <c r="AH19" s="79">
        <v>0</v>
      </c>
      <c r="AI19" s="79">
        <v>0</v>
      </c>
      <c r="AJ19" s="79">
        <v>0</v>
      </c>
      <c r="AK19" s="79">
        <v>0</v>
      </c>
      <c r="AL19" s="80">
        <v>0</v>
      </c>
      <c r="AM19" s="750">
        <f t="shared" si="0"/>
        <v>0</v>
      </c>
      <c r="AP19" s="701"/>
      <c r="AQ19" s="701"/>
      <c r="AR19" s="701"/>
    </row>
    <row r="20" spans="1:44" s="36" customFormat="1" ht="13.5" thickBot="1" x14ac:dyDescent="0.25">
      <c r="A20" s="43">
        <v>14</v>
      </c>
      <c r="B20" s="44">
        <f t="shared" si="1"/>
        <v>41805</v>
      </c>
      <c r="C20" s="78"/>
      <c r="D20" s="82"/>
      <c r="E20" s="82"/>
      <c r="F20" s="82"/>
      <c r="G20" s="82"/>
      <c r="H20" s="82"/>
      <c r="I20" s="82"/>
      <c r="J20" s="82"/>
      <c r="K20" s="82"/>
      <c r="L20" s="82"/>
      <c r="M20" s="82"/>
      <c r="N20" s="82"/>
      <c r="O20" s="82"/>
      <c r="P20" s="79">
        <v>0</v>
      </c>
      <c r="Q20" s="79">
        <v>0</v>
      </c>
      <c r="R20" s="79">
        <v>0</v>
      </c>
      <c r="S20" s="79">
        <v>0</v>
      </c>
      <c r="T20" s="79">
        <v>0</v>
      </c>
      <c r="U20" s="79">
        <v>0</v>
      </c>
      <c r="V20" s="79">
        <v>0</v>
      </c>
      <c r="W20" s="79">
        <v>0</v>
      </c>
      <c r="X20" s="79">
        <v>0</v>
      </c>
      <c r="Y20" s="79">
        <v>0</v>
      </c>
      <c r="Z20" s="79">
        <v>0</v>
      </c>
      <c r="AA20" s="79">
        <v>0</v>
      </c>
      <c r="AB20" s="79">
        <v>0</v>
      </c>
      <c r="AC20" s="79">
        <v>0</v>
      </c>
      <c r="AD20" s="79">
        <v>0</v>
      </c>
      <c r="AE20" s="79">
        <v>0</v>
      </c>
      <c r="AF20" s="79">
        <v>0</v>
      </c>
      <c r="AG20" s="79">
        <v>0</v>
      </c>
      <c r="AH20" s="79">
        <v>0</v>
      </c>
      <c r="AI20" s="79">
        <v>0</v>
      </c>
      <c r="AJ20" s="79">
        <v>0</v>
      </c>
      <c r="AK20" s="79">
        <v>0</v>
      </c>
      <c r="AL20" s="80">
        <v>0</v>
      </c>
      <c r="AM20" s="750">
        <f t="shared" si="0"/>
        <v>0</v>
      </c>
      <c r="AP20" s="701"/>
      <c r="AQ20" s="701"/>
      <c r="AR20" s="701"/>
    </row>
    <row r="21" spans="1:44" s="36" customFormat="1" ht="13.5" thickBot="1" x14ac:dyDescent="0.25">
      <c r="A21" s="43">
        <v>15</v>
      </c>
      <c r="B21" s="44">
        <f t="shared" si="1"/>
        <v>41774</v>
      </c>
      <c r="C21" s="78"/>
      <c r="D21" s="82"/>
      <c r="E21" s="82"/>
      <c r="F21" s="82"/>
      <c r="G21" s="82"/>
      <c r="H21" s="82"/>
      <c r="I21" s="82"/>
      <c r="J21" s="82"/>
      <c r="K21" s="82"/>
      <c r="L21" s="82"/>
      <c r="M21" s="82"/>
      <c r="N21" s="82"/>
      <c r="O21" s="82"/>
      <c r="P21" s="82"/>
      <c r="Q21" s="79">
        <v>0</v>
      </c>
      <c r="R21" s="79">
        <v>0</v>
      </c>
      <c r="S21" s="79">
        <v>0</v>
      </c>
      <c r="T21" s="79">
        <v>0</v>
      </c>
      <c r="U21" s="79">
        <v>0</v>
      </c>
      <c r="V21" s="79">
        <v>0</v>
      </c>
      <c r="W21" s="79">
        <v>0</v>
      </c>
      <c r="X21" s="79">
        <v>0</v>
      </c>
      <c r="Y21" s="79">
        <v>0</v>
      </c>
      <c r="Z21" s="79">
        <v>0</v>
      </c>
      <c r="AA21" s="79">
        <v>0</v>
      </c>
      <c r="AB21" s="79">
        <v>0</v>
      </c>
      <c r="AC21" s="79">
        <v>0</v>
      </c>
      <c r="AD21" s="79">
        <v>0</v>
      </c>
      <c r="AE21" s="79">
        <v>0</v>
      </c>
      <c r="AF21" s="79">
        <v>0</v>
      </c>
      <c r="AG21" s="79">
        <v>0</v>
      </c>
      <c r="AH21" s="79">
        <v>0</v>
      </c>
      <c r="AI21" s="79">
        <v>0</v>
      </c>
      <c r="AJ21" s="79">
        <v>0</v>
      </c>
      <c r="AK21" s="79">
        <v>0</v>
      </c>
      <c r="AL21" s="80">
        <v>0</v>
      </c>
      <c r="AM21" s="750">
        <f t="shared" si="0"/>
        <v>0</v>
      </c>
      <c r="AP21" s="701"/>
      <c r="AQ21" s="701"/>
      <c r="AR21" s="701"/>
    </row>
    <row r="22" spans="1:44" s="36" customFormat="1" ht="13.5" thickBot="1" x14ac:dyDescent="0.25">
      <c r="A22" s="43">
        <v>16</v>
      </c>
      <c r="B22" s="44">
        <f t="shared" si="1"/>
        <v>41744</v>
      </c>
      <c r="C22" s="78"/>
      <c r="D22" s="82"/>
      <c r="E22" s="82"/>
      <c r="F22" s="82"/>
      <c r="G22" s="82"/>
      <c r="H22" s="82"/>
      <c r="I22" s="82"/>
      <c r="J22" s="82"/>
      <c r="K22" s="82"/>
      <c r="L22" s="82"/>
      <c r="M22" s="82"/>
      <c r="N22" s="82"/>
      <c r="O22" s="82"/>
      <c r="P22" s="82"/>
      <c r="Q22" s="82"/>
      <c r="R22" s="79">
        <v>0</v>
      </c>
      <c r="S22" s="79">
        <v>0</v>
      </c>
      <c r="T22" s="79">
        <v>0</v>
      </c>
      <c r="U22" s="79">
        <v>0</v>
      </c>
      <c r="V22" s="79">
        <v>0</v>
      </c>
      <c r="W22" s="79">
        <v>0</v>
      </c>
      <c r="X22" s="79">
        <v>0</v>
      </c>
      <c r="Y22" s="79">
        <v>0</v>
      </c>
      <c r="Z22" s="79">
        <v>0</v>
      </c>
      <c r="AA22" s="79">
        <v>0</v>
      </c>
      <c r="AB22" s="79">
        <v>0</v>
      </c>
      <c r="AC22" s="79">
        <v>0</v>
      </c>
      <c r="AD22" s="79">
        <v>0</v>
      </c>
      <c r="AE22" s="79">
        <v>0</v>
      </c>
      <c r="AF22" s="79">
        <v>0</v>
      </c>
      <c r="AG22" s="79">
        <v>0</v>
      </c>
      <c r="AH22" s="79">
        <v>0</v>
      </c>
      <c r="AI22" s="79">
        <v>0</v>
      </c>
      <c r="AJ22" s="79">
        <v>0</v>
      </c>
      <c r="AK22" s="79">
        <v>0</v>
      </c>
      <c r="AL22" s="80">
        <v>0</v>
      </c>
      <c r="AM22" s="750">
        <f t="shared" si="0"/>
        <v>0</v>
      </c>
      <c r="AP22" s="701"/>
      <c r="AQ22" s="701"/>
      <c r="AR22" s="701"/>
    </row>
    <row r="23" spans="1:44" s="36" customFormat="1" ht="13.5" thickBot="1" x14ac:dyDescent="0.25">
      <c r="A23" s="43">
        <v>17</v>
      </c>
      <c r="B23" s="44">
        <f t="shared" si="1"/>
        <v>41713</v>
      </c>
      <c r="C23" s="78"/>
      <c r="D23" s="82"/>
      <c r="E23" s="82"/>
      <c r="F23" s="82"/>
      <c r="G23" s="82"/>
      <c r="H23" s="82"/>
      <c r="I23" s="82"/>
      <c r="J23" s="82"/>
      <c r="K23" s="82"/>
      <c r="L23" s="82"/>
      <c r="M23" s="82"/>
      <c r="N23" s="82"/>
      <c r="O23" s="82"/>
      <c r="P23" s="82"/>
      <c r="Q23" s="82"/>
      <c r="R23" s="82"/>
      <c r="S23" s="79">
        <v>0</v>
      </c>
      <c r="T23" s="79">
        <v>0</v>
      </c>
      <c r="U23" s="79">
        <v>0</v>
      </c>
      <c r="V23" s="79">
        <v>0</v>
      </c>
      <c r="W23" s="79">
        <v>0</v>
      </c>
      <c r="X23" s="79">
        <v>0</v>
      </c>
      <c r="Y23" s="79">
        <v>0</v>
      </c>
      <c r="Z23" s="79">
        <v>0</v>
      </c>
      <c r="AA23" s="79">
        <v>0</v>
      </c>
      <c r="AB23" s="79">
        <v>0</v>
      </c>
      <c r="AC23" s="79">
        <v>0</v>
      </c>
      <c r="AD23" s="79">
        <v>0</v>
      </c>
      <c r="AE23" s="79">
        <v>0</v>
      </c>
      <c r="AF23" s="79">
        <v>0</v>
      </c>
      <c r="AG23" s="79">
        <v>0</v>
      </c>
      <c r="AH23" s="79">
        <v>0</v>
      </c>
      <c r="AI23" s="79">
        <v>0</v>
      </c>
      <c r="AJ23" s="79">
        <v>0</v>
      </c>
      <c r="AK23" s="79">
        <v>0</v>
      </c>
      <c r="AL23" s="80">
        <v>0</v>
      </c>
      <c r="AM23" s="750">
        <f t="shared" si="0"/>
        <v>0</v>
      </c>
      <c r="AP23" s="701"/>
      <c r="AQ23" s="701"/>
      <c r="AR23" s="701"/>
    </row>
    <row r="24" spans="1:44" s="36" customFormat="1" ht="13.5" thickBot="1" x14ac:dyDescent="0.25">
      <c r="A24" s="43">
        <v>18</v>
      </c>
      <c r="B24" s="44">
        <f t="shared" si="1"/>
        <v>41685</v>
      </c>
      <c r="C24" s="78"/>
      <c r="D24" s="82"/>
      <c r="E24" s="82"/>
      <c r="F24" s="82"/>
      <c r="G24" s="82"/>
      <c r="H24" s="82"/>
      <c r="I24" s="82"/>
      <c r="J24" s="82"/>
      <c r="K24" s="82"/>
      <c r="L24" s="82"/>
      <c r="M24" s="82"/>
      <c r="N24" s="82"/>
      <c r="O24" s="82"/>
      <c r="P24" s="82"/>
      <c r="Q24" s="82"/>
      <c r="R24" s="82"/>
      <c r="S24" s="82"/>
      <c r="T24" s="79">
        <v>0</v>
      </c>
      <c r="U24" s="79">
        <v>0</v>
      </c>
      <c r="V24" s="79">
        <v>0</v>
      </c>
      <c r="W24" s="79">
        <v>0</v>
      </c>
      <c r="X24" s="79">
        <v>0</v>
      </c>
      <c r="Y24" s="79">
        <v>0</v>
      </c>
      <c r="Z24" s="79">
        <v>0</v>
      </c>
      <c r="AA24" s="79">
        <v>0</v>
      </c>
      <c r="AB24" s="79">
        <v>0</v>
      </c>
      <c r="AC24" s="79">
        <v>0</v>
      </c>
      <c r="AD24" s="79">
        <v>0</v>
      </c>
      <c r="AE24" s="79">
        <v>0</v>
      </c>
      <c r="AF24" s="79">
        <v>0</v>
      </c>
      <c r="AG24" s="79">
        <v>0</v>
      </c>
      <c r="AH24" s="79">
        <v>0</v>
      </c>
      <c r="AI24" s="79">
        <v>0</v>
      </c>
      <c r="AJ24" s="79">
        <v>0</v>
      </c>
      <c r="AK24" s="79">
        <v>0</v>
      </c>
      <c r="AL24" s="80">
        <v>0</v>
      </c>
      <c r="AM24" s="750">
        <f t="shared" si="0"/>
        <v>0</v>
      </c>
      <c r="AP24" s="701"/>
      <c r="AQ24" s="701"/>
      <c r="AR24" s="701"/>
    </row>
    <row r="25" spans="1:44" s="36" customFormat="1" ht="13.5" thickBot="1" x14ac:dyDescent="0.25">
      <c r="A25" s="43">
        <v>19</v>
      </c>
      <c r="B25" s="44">
        <f t="shared" si="1"/>
        <v>41654</v>
      </c>
      <c r="C25" s="78"/>
      <c r="D25" s="82"/>
      <c r="E25" s="82"/>
      <c r="F25" s="82"/>
      <c r="G25" s="82"/>
      <c r="H25" s="82"/>
      <c r="I25" s="82"/>
      <c r="J25" s="82"/>
      <c r="K25" s="82"/>
      <c r="L25" s="82"/>
      <c r="M25" s="82"/>
      <c r="N25" s="82"/>
      <c r="O25" s="82"/>
      <c r="P25" s="82"/>
      <c r="Q25" s="82"/>
      <c r="R25" s="82"/>
      <c r="S25" s="82"/>
      <c r="T25" s="82"/>
      <c r="U25" s="79">
        <v>0</v>
      </c>
      <c r="V25" s="79">
        <v>0</v>
      </c>
      <c r="W25" s="79">
        <v>0</v>
      </c>
      <c r="X25" s="79">
        <v>0</v>
      </c>
      <c r="Y25" s="79">
        <v>0</v>
      </c>
      <c r="Z25" s="79">
        <v>0</v>
      </c>
      <c r="AA25" s="79">
        <v>0</v>
      </c>
      <c r="AB25" s="79">
        <v>0</v>
      </c>
      <c r="AC25" s="79">
        <v>0</v>
      </c>
      <c r="AD25" s="79">
        <v>0</v>
      </c>
      <c r="AE25" s="79">
        <v>0</v>
      </c>
      <c r="AF25" s="79">
        <v>0</v>
      </c>
      <c r="AG25" s="79">
        <v>0</v>
      </c>
      <c r="AH25" s="79">
        <v>0</v>
      </c>
      <c r="AI25" s="79">
        <v>0</v>
      </c>
      <c r="AJ25" s="79">
        <v>0</v>
      </c>
      <c r="AK25" s="79">
        <v>0</v>
      </c>
      <c r="AL25" s="80">
        <v>0</v>
      </c>
      <c r="AM25" s="750">
        <f t="shared" si="0"/>
        <v>0</v>
      </c>
      <c r="AP25" s="701"/>
      <c r="AQ25" s="701"/>
      <c r="AR25" s="701"/>
    </row>
    <row r="26" spans="1:44" s="36" customFormat="1" ht="13.5" thickBot="1" x14ac:dyDescent="0.25">
      <c r="A26" s="43">
        <v>20</v>
      </c>
      <c r="B26" s="44">
        <f t="shared" si="1"/>
        <v>41623</v>
      </c>
      <c r="C26" s="78"/>
      <c r="D26" s="82"/>
      <c r="E26" s="82"/>
      <c r="F26" s="82"/>
      <c r="G26" s="82"/>
      <c r="H26" s="82"/>
      <c r="I26" s="82"/>
      <c r="J26" s="82"/>
      <c r="K26" s="82"/>
      <c r="L26" s="82"/>
      <c r="M26" s="82"/>
      <c r="N26" s="82"/>
      <c r="O26" s="82"/>
      <c r="P26" s="82"/>
      <c r="Q26" s="82"/>
      <c r="R26" s="82"/>
      <c r="S26" s="82"/>
      <c r="T26" s="82"/>
      <c r="U26" s="82"/>
      <c r="V26" s="79">
        <v>0</v>
      </c>
      <c r="W26" s="79">
        <v>0</v>
      </c>
      <c r="X26" s="79">
        <v>0</v>
      </c>
      <c r="Y26" s="79">
        <v>0</v>
      </c>
      <c r="Z26" s="79">
        <v>0</v>
      </c>
      <c r="AA26" s="79">
        <v>0</v>
      </c>
      <c r="AB26" s="79">
        <v>0</v>
      </c>
      <c r="AC26" s="79">
        <v>0</v>
      </c>
      <c r="AD26" s="79">
        <v>0</v>
      </c>
      <c r="AE26" s="79">
        <v>0</v>
      </c>
      <c r="AF26" s="79">
        <v>0</v>
      </c>
      <c r="AG26" s="79">
        <v>0</v>
      </c>
      <c r="AH26" s="79">
        <v>0</v>
      </c>
      <c r="AI26" s="79">
        <v>0</v>
      </c>
      <c r="AJ26" s="79">
        <v>0</v>
      </c>
      <c r="AK26" s="79">
        <v>0</v>
      </c>
      <c r="AL26" s="80">
        <v>0</v>
      </c>
      <c r="AM26" s="750">
        <f t="shared" si="0"/>
        <v>0</v>
      </c>
      <c r="AP26" s="701"/>
      <c r="AQ26" s="701"/>
      <c r="AR26" s="701"/>
    </row>
    <row r="27" spans="1:44" s="36" customFormat="1" ht="13.5" thickBot="1" x14ac:dyDescent="0.25">
      <c r="A27" s="43">
        <v>21</v>
      </c>
      <c r="B27" s="44">
        <f t="shared" si="1"/>
        <v>41593</v>
      </c>
      <c r="C27" s="78"/>
      <c r="D27" s="82"/>
      <c r="E27" s="82"/>
      <c r="F27" s="82"/>
      <c r="G27" s="82"/>
      <c r="H27" s="82"/>
      <c r="I27" s="82"/>
      <c r="J27" s="82"/>
      <c r="K27" s="82"/>
      <c r="L27" s="82"/>
      <c r="M27" s="82"/>
      <c r="N27" s="82"/>
      <c r="O27" s="82"/>
      <c r="P27" s="82"/>
      <c r="Q27" s="82"/>
      <c r="R27" s="82"/>
      <c r="S27" s="82"/>
      <c r="T27" s="82"/>
      <c r="U27" s="82"/>
      <c r="V27" s="82"/>
      <c r="W27" s="79">
        <v>0</v>
      </c>
      <c r="X27" s="79">
        <v>0</v>
      </c>
      <c r="Y27" s="79">
        <v>0</v>
      </c>
      <c r="Z27" s="79">
        <v>0</v>
      </c>
      <c r="AA27" s="79">
        <v>0</v>
      </c>
      <c r="AB27" s="79">
        <v>0</v>
      </c>
      <c r="AC27" s="79">
        <v>0</v>
      </c>
      <c r="AD27" s="79">
        <v>0</v>
      </c>
      <c r="AE27" s="79">
        <v>0</v>
      </c>
      <c r="AF27" s="79">
        <v>0</v>
      </c>
      <c r="AG27" s="79">
        <v>0</v>
      </c>
      <c r="AH27" s="79">
        <v>0</v>
      </c>
      <c r="AI27" s="79">
        <v>0</v>
      </c>
      <c r="AJ27" s="79">
        <v>0</v>
      </c>
      <c r="AK27" s="79">
        <v>0</v>
      </c>
      <c r="AL27" s="80">
        <v>0</v>
      </c>
      <c r="AM27" s="750">
        <f t="shared" si="0"/>
        <v>0</v>
      </c>
      <c r="AP27" s="701"/>
      <c r="AQ27" s="701"/>
      <c r="AR27" s="701"/>
    </row>
    <row r="28" spans="1:44" s="36" customFormat="1" ht="13.5" thickBot="1" x14ac:dyDescent="0.25">
      <c r="A28" s="43">
        <v>22</v>
      </c>
      <c r="B28" s="44">
        <f t="shared" si="1"/>
        <v>41562</v>
      </c>
      <c r="C28" s="78"/>
      <c r="D28" s="82"/>
      <c r="E28" s="82"/>
      <c r="F28" s="82"/>
      <c r="G28" s="82"/>
      <c r="H28" s="82"/>
      <c r="I28" s="82"/>
      <c r="J28" s="82"/>
      <c r="K28" s="82"/>
      <c r="L28" s="82"/>
      <c r="M28" s="82"/>
      <c r="N28" s="82"/>
      <c r="O28" s="82"/>
      <c r="P28" s="82"/>
      <c r="Q28" s="82"/>
      <c r="R28" s="82"/>
      <c r="S28" s="82"/>
      <c r="T28" s="82"/>
      <c r="U28" s="82"/>
      <c r="V28" s="82"/>
      <c r="W28" s="82"/>
      <c r="X28" s="79">
        <v>0</v>
      </c>
      <c r="Y28" s="79">
        <v>0</v>
      </c>
      <c r="Z28" s="79">
        <v>0</v>
      </c>
      <c r="AA28" s="79">
        <v>0</v>
      </c>
      <c r="AB28" s="79">
        <v>0</v>
      </c>
      <c r="AC28" s="79">
        <v>0</v>
      </c>
      <c r="AD28" s="79">
        <v>0</v>
      </c>
      <c r="AE28" s="79">
        <v>0</v>
      </c>
      <c r="AF28" s="79">
        <v>0</v>
      </c>
      <c r="AG28" s="79">
        <v>0</v>
      </c>
      <c r="AH28" s="79">
        <v>0</v>
      </c>
      <c r="AI28" s="79">
        <v>0</v>
      </c>
      <c r="AJ28" s="79">
        <v>0</v>
      </c>
      <c r="AK28" s="79">
        <v>0</v>
      </c>
      <c r="AL28" s="80">
        <v>0</v>
      </c>
      <c r="AM28" s="750">
        <f t="shared" si="0"/>
        <v>0</v>
      </c>
      <c r="AP28" s="701"/>
      <c r="AQ28" s="701"/>
      <c r="AR28" s="701"/>
    </row>
    <row r="29" spans="1:44" s="36" customFormat="1" ht="13.5" thickBot="1" x14ac:dyDescent="0.25">
      <c r="A29" s="43">
        <v>23</v>
      </c>
      <c r="B29" s="44">
        <f t="shared" si="1"/>
        <v>41532</v>
      </c>
      <c r="C29" s="78"/>
      <c r="D29" s="82"/>
      <c r="E29" s="82"/>
      <c r="F29" s="82"/>
      <c r="G29" s="82"/>
      <c r="H29" s="82"/>
      <c r="I29" s="82"/>
      <c r="J29" s="82"/>
      <c r="K29" s="82"/>
      <c r="L29" s="82"/>
      <c r="M29" s="82"/>
      <c r="N29" s="82"/>
      <c r="O29" s="82"/>
      <c r="P29" s="82"/>
      <c r="Q29" s="82"/>
      <c r="R29" s="82"/>
      <c r="S29" s="82"/>
      <c r="T29" s="82"/>
      <c r="U29" s="82"/>
      <c r="V29" s="82"/>
      <c r="W29" s="82"/>
      <c r="X29" s="355"/>
      <c r="Y29" s="79">
        <v>0</v>
      </c>
      <c r="Z29" s="79">
        <v>0</v>
      </c>
      <c r="AA29" s="79">
        <v>0</v>
      </c>
      <c r="AB29" s="79">
        <v>0</v>
      </c>
      <c r="AC29" s="79">
        <v>0</v>
      </c>
      <c r="AD29" s="79">
        <v>0</v>
      </c>
      <c r="AE29" s="79">
        <v>0</v>
      </c>
      <c r="AF29" s="79">
        <v>0</v>
      </c>
      <c r="AG29" s="79">
        <v>0</v>
      </c>
      <c r="AH29" s="79">
        <v>0</v>
      </c>
      <c r="AI29" s="79">
        <v>0</v>
      </c>
      <c r="AJ29" s="79">
        <v>0</v>
      </c>
      <c r="AK29" s="79">
        <v>0</v>
      </c>
      <c r="AL29" s="80">
        <v>0</v>
      </c>
      <c r="AM29" s="750">
        <f t="shared" si="0"/>
        <v>0</v>
      </c>
      <c r="AP29" s="701"/>
      <c r="AQ29" s="701"/>
      <c r="AR29" s="701"/>
    </row>
    <row r="30" spans="1:44" s="36" customFormat="1" ht="13.5" thickBot="1" x14ac:dyDescent="0.25">
      <c r="A30" s="43">
        <v>24</v>
      </c>
      <c r="B30" s="44">
        <f t="shared" si="1"/>
        <v>41501</v>
      </c>
      <c r="C30" s="78"/>
      <c r="D30" s="82"/>
      <c r="E30" s="82"/>
      <c r="F30" s="82"/>
      <c r="G30" s="82"/>
      <c r="H30" s="82"/>
      <c r="I30" s="82"/>
      <c r="J30" s="82"/>
      <c r="K30" s="82"/>
      <c r="L30" s="82"/>
      <c r="M30" s="82"/>
      <c r="N30" s="82"/>
      <c r="O30" s="82"/>
      <c r="P30" s="82"/>
      <c r="Q30" s="82"/>
      <c r="R30" s="82"/>
      <c r="S30" s="82"/>
      <c r="T30" s="82"/>
      <c r="U30" s="82"/>
      <c r="V30" s="82"/>
      <c r="W30" s="82"/>
      <c r="X30" s="82"/>
      <c r="Y30" s="82"/>
      <c r="Z30" s="79">
        <v>0</v>
      </c>
      <c r="AA30" s="79">
        <v>0</v>
      </c>
      <c r="AB30" s="79">
        <v>0</v>
      </c>
      <c r="AC30" s="79">
        <v>0</v>
      </c>
      <c r="AD30" s="79">
        <v>0</v>
      </c>
      <c r="AE30" s="79">
        <v>0</v>
      </c>
      <c r="AF30" s="79">
        <v>0</v>
      </c>
      <c r="AG30" s="79">
        <v>0</v>
      </c>
      <c r="AH30" s="79">
        <v>0</v>
      </c>
      <c r="AI30" s="79">
        <v>0</v>
      </c>
      <c r="AJ30" s="79">
        <v>0</v>
      </c>
      <c r="AK30" s="79">
        <v>0</v>
      </c>
      <c r="AL30" s="80">
        <v>0</v>
      </c>
      <c r="AM30" s="750">
        <f t="shared" si="0"/>
        <v>0</v>
      </c>
      <c r="AP30" s="701"/>
      <c r="AQ30" s="701"/>
      <c r="AR30" s="701"/>
    </row>
    <row r="31" spans="1:44" s="36" customFormat="1" ht="13.5" thickBot="1" x14ac:dyDescent="0.25">
      <c r="A31" s="43">
        <v>25</v>
      </c>
      <c r="B31" s="44">
        <f t="shared" si="1"/>
        <v>41470</v>
      </c>
      <c r="C31" s="78"/>
      <c r="D31" s="82"/>
      <c r="E31" s="82"/>
      <c r="F31" s="82"/>
      <c r="G31" s="82"/>
      <c r="H31" s="82"/>
      <c r="I31" s="82"/>
      <c r="J31" s="82"/>
      <c r="K31" s="82"/>
      <c r="L31" s="82"/>
      <c r="M31" s="82"/>
      <c r="N31" s="82"/>
      <c r="O31" s="82"/>
      <c r="P31" s="82"/>
      <c r="Q31" s="82"/>
      <c r="R31" s="82"/>
      <c r="S31" s="82"/>
      <c r="T31" s="82"/>
      <c r="U31" s="82"/>
      <c r="V31" s="82"/>
      <c r="W31" s="82"/>
      <c r="X31" s="82"/>
      <c r="Y31" s="82"/>
      <c r="Z31" s="82"/>
      <c r="AA31" s="79">
        <v>0</v>
      </c>
      <c r="AB31" s="79">
        <v>0</v>
      </c>
      <c r="AC31" s="79">
        <v>0</v>
      </c>
      <c r="AD31" s="79">
        <v>0</v>
      </c>
      <c r="AE31" s="79">
        <v>0</v>
      </c>
      <c r="AF31" s="79">
        <v>0</v>
      </c>
      <c r="AG31" s="79">
        <v>0</v>
      </c>
      <c r="AH31" s="79">
        <v>0</v>
      </c>
      <c r="AI31" s="79">
        <v>0</v>
      </c>
      <c r="AJ31" s="79">
        <v>0</v>
      </c>
      <c r="AK31" s="79">
        <v>0</v>
      </c>
      <c r="AL31" s="80">
        <v>0</v>
      </c>
      <c r="AM31" s="750">
        <f t="shared" si="0"/>
        <v>0</v>
      </c>
      <c r="AP31" s="701"/>
      <c r="AQ31" s="701"/>
      <c r="AR31" s="701"/>
    </row>
    <row r="32" spans="1:44" s="36" customFormat="1" ht="13.5" thickBot="1" x14ac:dyDescent="0.25">
      <c r="A32" s="43">
        <v>26</v>
      </c>
      <c r="B32" s="44">
        <f t="shared" si="1"/>
        <v>41440</v>
      </c>
      <c r="C32" s="78"/>
      <c r="D32" s="82"/>
      <c r="E32" s="82"/>
      <c r="F32" s="82"/>
      <c r="G32" s="82"/>
      <c r="H32" s="82"/>
      <c r="I32" s="82"/>
      <c r="J32" s="82"/>
      <c r="K32" s="82"/>
      <c r="L32" s="82"/>
      <c r="M32" s="82"/>
      <c r="N32" s="82"/>
      <c r="O32" s="82"/>
      <c r="P32" s="82"/>
      <c r="Q32" s="82"/>
      <c r="R32" s="82"/>
      <c r="S32" s="82"/>
      <c r="T32" s="82"/>
      <c r="U32" s="82"/>
      <c r="V32" s="82"/>
      <c r="W32" s="82"/>
      <c r="X32" s="82"/>
      <c r="Y32" s="82"/>
      <c r="Z32" s="82"/>
      <c r="AA32" s="82"/>
      <c r="AB32" s="79">
        <v>0</v>
      </c>
      <c r="AC32" s="79">
        <v>0</v>
      </c>
      <c r="AD32" s="79">
        <v>0</v>
      </c>
      <c r="AE32" s="79">
        <v>0</v>
      </c>
      <c r="AF32" s="79">
        <v>0</v>
      </c>
      <c r="AG32" s="79">
        <v>0</v>
      </c>
      <c r="AH32" s="79">
        <v>0</v>
      </c>
      <c r="AI32" s="79">
        <v>0</v>
      </c>
      <c r="AJ32" s="79">
        <v>0</v>
      </c>
      <c r="AK32" s="79">
        <v>0</v>
      </c>
      <c r="AL32" s="80">
        <v>0</v>
      </c>
      <c r="AM32" s="750">
        <f t="shared" si="0"/>
        <v>0</v>
      </c>
      <c r="AP32" s="701"/>
      <c r="AQ32" s="701"/>
      <c r="AR32" s="701"/>
    </row>
    <row r="33" spans="1:44" s="36" customFormat="1" ht="13.5" thickBot="1" x14ac:dyDescent="0.25">
      <c r="A33" s="43">
        <v>27</v>
      </c>
      <c r="B33" s="44">
        <f t="shared" si="1"/>
        <v>41409</v>
      </c>
      <c r="C33" s="78"/>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79">
        <v>0</v>
      </c>
      <c r="AD33" s="79">
        <v>0</v>
      </c>
      <c r="AE33" s="79">
        <v>0</v>
      </c>
      <c r="AF33" s="79">
        <v>0</v>
      </c>
      <c r="AG33" s="79">
        <v>0</v>
      </c>
      <c r="AH33" s="79">
        <v>0</v>
      </c>
      <c r="AI33" s="79">
        <v>0</v>
      </c>
      <c r="AJ33" s="79">
        <v>0</v>
      </c>
      <c r="AK33" s="79">
        <v>0</v>
      </c>
      <c r="AL33" s="80">
        <v>0</v>
      </c>
      <c r="AM33" s="750">
        <f t="shared" si="0"/>
        <v>0</v>
      </c>
      <c r="AP33" s="701"/>
      <c r="AQ33" s="701"/>
      <c r="AR33" s="701"/>
    </row>
    <row r="34" spans="1:44" s="36" customFormat="1" ht="13.5" thickBot="1" x14ac:dyDescent="0.25">
      <c r="A34" s="43">
        <v>28</v>
      </c>
      <c r="B34" s="44">
        <f t="shared" si="1"/>
        <v>41379</v>
      </c>
      <c r="C34" s="78"/>
      <c r="D34" s="82"/>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79">
        <v>0</v>
      </c>
      <c r="AE34" s="79">
        <v>0</v>
      </c>
      <c r="AF34" s="79">
        <v>0</v>
      </c>
      <c r="AG34" s="79">
        <v>0</v>
      </c>
      <c r="AH34" s="79">
        <v>0</v>
      </c>
      <c r="AI34" s="79">
        <v>0</v>
      </c>
      <c r="AJ34" s="79">
        <v>0</v>
      </c>
      <c r="AK34" s="79">
        <v>0</v>
      </c>
      <c r="AL34" s="80">
        <v>0</v>
      </c>
      <c r="AM34" s="750">
        <f t="shared" si="0"/>
        <v>0</v>
      </c>
      <c r="AP34" s="701"/>
      <c r="AQ34" s="701"/>
      <c r="AR34" s="701"/>
    </row>
    <row r="35" spans="1:44" s="36" customFormat="1" ht="13.5" thickBot="1" x14ac:dyDescent="0.25">
      <c r="A35" s="43">
        <v>29</v>
      </c>
      <c r="B35" s="44">
        <f t="shared" si="1"/>
        <v>41348</v>
      </c>
      <c r="C35" s="78"/>
      <c r="D35" s="82"/>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79">
        <v>0</v>
      </c>
      <c r="AF35" s="79">
        <v>0</v>
      </c>
      <c r="AG35" s="79">
        <v>0</v>
      </c>
      <c r="AH35" s="79">
        <v>0</v>
      </c>
      <c r="AI35" s="79">
        <v>0</v>
      </c>
      <c r="AJ35" s="79">
        <v>0</v>
      </c>
      <c r="AK35" s="79">
        <v>0</v>
      </c>
      <c r="AL35" s="80">
        <v>0</v>
      </c>
      <c r="AM35" s="750">
        <f t="shared" si="0"/>
        <v>0</v>
      </c>
      <c r="AP35" s="701"/>
      <c r="AQ35" s="701"/>
      <c r="AR35" s="701"/>
    </row>
    <row r="36" spans="1:44" s="36" customFormat="1" ht="13.5" thickBot="1" x14ac:dyDescent="0.25">
      <c r="A36" s="43">
        <v>30</v>
      </c>
      <c r="B36" s="44">
        <f t="shared" si="1"/>
        <v>41320</v>
      </c>
      <c r="C36" s="78"/>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79">
        <v>0</v>
      </c>
      <c r="AG36" s="79">
        <v>0</v>
      </c>
      <c r="AH36" s="79">
        <v>0</v>
      </c>
      <c r="AI36" s="79">
        <v>0</v>
      </c>
      <c r="AJ36" s="79">
        <v>0</v>
      </c>
      <c r="AK36" s="79">
        <v>0</v>
      </c>
      <c r="AL36" s="80">
        <v>0</v>
      </c>
      <c r="AM36" s="750">
        <f t="shared" si="0"/>
        <v>0</v>
      </c>
      <c r="AP36" s="701"/>
      <c r="AQ36" s="701"/>
      <c r="AR36" s="701"/>
    </row>
    <row r="37" spans="1:44" s="36" customFormat="1" ht="13.5" thickBot="1" x14ac:dyDescent="0.25">
      <c r="A37" s="43">
        <v>31</v>
      </c>
      <c r="B37" s="44">
        <f t="shared" si="1"/>
        <v>41289</v>
      </c>
      <c r="C37" s="78"/>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79">
        <v>0</v>
      </c>
      <c r="AH37" s="79">
        <v>0</v>
      </c>
      <c r="AI37" s="79">
        <v>0</v>
      </c>
      <c r="AJ37" s="79">
        <v>0</v>
      </c>
      <c r="AK37" s="79">
        <v>0</v>
      </c>
      <c r="AL37" s="80">
        <v>0</v>
      </c>
      <c r="AM37" s="750">
        <f t="shared" si="0"/>
        <v>0</v>
      </c>
      <c r="AP37" s="701"/>
      <c r="AQ37" s="701"/>
      <c r="AR37" s="701"/>
    </row>
    <row r="38" spans="1:44" s="36" customFormat="1" ht="13.5" thickBot="1" x14ac:dyDescent="0.25">
      <c r="A38" s="43">
        <v>32</v>
      </c>
      <c r="B38" s="44">
        <f t="shared" si="1"/>
        <v>41258</v>
      </c>
      <c r="C38" s="78"/>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79">
        <v>0</v>
      </c>
      <c r="AI38" s="79">
        <v>0</v>
      </c>
      <c r="AJ38" s="79">
        <v>0</v>
      </c>
      <c r="AK38" s="79">
        <v>0</v>
      </c>
      <c r="AL38" s="80">
        <v>0</v>
      </c>
      <c r="AM38" s="750">
        <f t="shared" si="0"/>
        <v>0</v>
      </c>
      <c r="AP38" s="701"/>
      <c r="AQ38" s="701"/>
      <c r="AR38" s="701"/>
    </row>
    <row r="39" spans="1:44" s="36" customFormat="1" ht="13.5" thickBot="1" x14ac:dyDescent="0.25">
      <c r="A39" s="43">
        <v>33</v>
      </c>
      <c r="B39" s="44">
        <f t="shared" si="1"/>
        <v>41228</v>
      </c>
      <c r="C39" s="78"/>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79">
        <v>0</v>
      </c>
      <c r="AJ39" s="79">
        <v>0</v>
      </c>
      <c r="AK39" s="79">
        <v>0</v>
      </c>
      <c r="AL39" s="80">
        <v>0</v>
      </c>
      <c r="AM39" s="750">
        <f t="shared" si="0"/>
        <v>0</v>
      </c>
      <c r="AP39" s="701"/>
      <c r="AQ39" s="701"/>
      <c r="AR39" s="701"/>
    </row>
    <row r="40" spans="1:44" s="36" customFormat="1" ht="13.5" thickBot="1" x14ac:dyDescent="0.25">
      <c r="A40" s="43">
        <v>34</v>
      </c>
      <c r="B40" s="44">
        <f t="shared" si="1"/>
        <v>41197</v>
      </c>
      <c r="C40" s="78"/>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79">
        <v>0</v>
      </c>
      <c r="AK40" s="79">
        <v>0</v>
      </c>
      <c r="AL40" s="80">
        <v>0</v>
      </c>
      <c r="AM40" s="750">
        <f t="shared" si="0"/>
        <v>0</v>
      </c>
      <c r="AP40" s="701"/>
      <c r="AQ40" s="701"/>
      <c r="AR40" s="701"/>
    </row>
    <row r="41" spans="1:44" s="36" customFormat="1" ht="13.5" thickBot="1" x14ac:dyDescent="0.25">
      <c r="A41" s="43">
        <v>35</v>
      </c>
      <c r="B41" s="44">
        <f t="shared" si="1"/>
        <v>41167</v>
      </c>
      <c r="C41" s="78"/>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79">
        <v>0</v>
      </c>
      <c r="AL41" s="80">
        <v>0</v>
      </c>
      <c r="AM41" s="750">
        <f t="shared" si="0"/>
        <v>0</v>
      </c>
      <c r="AP41" s="701"/>
      <c r="AQ41" s="701"/>
      <c r="AR41" s="701"/>
    </row>
    <row r="42" spans="1:44" s="36" customFormat="1" ht="13.5" thickBot="1" x14ac:dyDescent="0.25">
      <c r="A42" s="43">
        <v>36</v>
      </c>
      <c r="B42" s="44">
        <f t="shared" si="1"/>
        <v>41136</v>
      </c>
      <c r="C42" s="84"/>
      <c r="D42" s="85"/>
      <c r="E42" s="85"/>
      <c r="F42" s="85"/>
      <c r="G42" s="85"/>
      <c r="H42" s="85"/>
      <c r="I42" s="85"/>
      <c r="J42" s="85"/>
      <c r="K42" s="85"/>
      <c r="L42" s="85"/>
      <c r="M42" s="85"/>
      <c r="N42" s="85"/>
      <c r="O42" s="85"/>
      <c r="P42" s="85"/>
      <c r="Q42" s="85"/>
      <c r="R42" s="85"/>
      <c r="S42" s="85"/>
      <c r="T42" s="85"/>
      <c r="U42" s="85"/>
      <c r="V42" s="85"/>
      <c r="W42" s="85"/>
      <c r="X42" s="85"/>
      <c r="Y42" s="85"/>
      <c r="Z42" s="85"/>
      <c r="AA42" s="85"/>
      <c r="AB42" s="85"/>
      <c r="AC42" s="85"/>
      <c r="AD42" s="85"/>
      <c r="AE42" s="85"/>
      <c r="AF42" s="85"/>
      <c r="AG42" s="85"/>
      <c r="AH42" s="85"/>
      <c r="AI42" s="85"/>
      <c r="AJ42" s="85"/>
      <c r="AK42" s="85"/>
      <c r="AL42" s="692">
        <v>0</v>
      </c>
      <c r="AM42" s="750">
        <f t="shared" si="0"/>
        <v>0</v>
      </c>
      <c r="AP42" s="701"/>
      <c r="AQ42" s="701"/>
      <c r="AR42" s="701"/>
    </row>
    <row r="43" spans="1:44" s="36" customFormat="1" ht="28.5" customHeight="1" x14ac:dyDescent="0.2">
      <c r="A43" s="42">
        <v>37</v>
      </c>
      <c r="B43" s="47" t="s">
        <v>48</v>
      </c>
      <c r="C43" s="48">
        <f t="shared" ref="C43:AL43" si="2">SUM(C7:C42)</f>
        <v>0</v>
      </c>
      <c r="D43" s="49">
        <f t="shared" si="2"/>
        <v>0</v>
      </c>
      <c r="E43" s="49">
        <f t="shared" si="2"/>
        <v>0</v>
      </c>
      <c r="F43" s="49">
        <f t="shared" si="2"/>
        <v>0</v>
      </c>
      <c r="G43" s="49">
        <f t="shared" si="2"/>
        <v>0</v>
      </c>
      <c r="H43" s="49">
        <f t="shared" si="2"/>
        <v>0</v>
      </c>
      <c r="I43" s="49">
        <f t="shared" si="2"/>
        <v>0</v>
      </c>
      <c r="J43" s="49">
        <f t="shared" si="2"/>
        <v>0</v>
      </c>
      <c r="K43" s="49">
        <f t="shared" si="2"/>
        <v>0</v>
      </c>
      <c r="L43" s="49">
        <f t="shared" si="2"/>
        <v>0</v>
      </c>
      <c r="M43" s="49">
        <f t="shared" si="2"/>
        <v>0</v>
      </c>
      <c r="N43" s="49">
        <f t="shared" si="2"/>
        <v>0</v>
      </c>
      <c r="O43" s="49">
        <f t="shared" si="2"/>
        <v>0</v>
      </c>
      <c r="P43" s="49">
        <f t="shared" si="2"/>
        <v>0</v>
      </c>
      <c r="Q43" s="49">
        <f t="shared" si="2"/>
        <v>0</v>
      </c>
      <c r="R43" s="49">
        <f t="shared" si="2"/>
        <v>0</v>
      </c>
      <c r="S43" s="49">
        <f t="shared" si="2"/>
        <v>0</v>
      </c>
      <c r="T43" s="49">
        <f t="shared" si="2"/>
        <v>0</v>
      </c>
      <c r="U43" s="49">
        <f t="shared" si="2"/>
        <v>0</v>
      </c>
      <c r="V43" s="49">
        <f t="shared" si="2"/>
        <v>0</v>
      </c>
      <c r="W43" s="49">
        <f t="shared" si="2"/>
        <v>0</v>
      </c>
      <c r="X43" s="49">
        <f t="shared" si="2"/>
        <v>0</v>
      </c>
      <c r="Y43" s="49">
        <f t="shared" si="2"/>
        <v>0</v>
      </c>
      <c r="Z43" s="49">
        <f t="shared" si="2"/>
        <v>0</v>
      </c>
      <c r="AA43" s="49">
        <f t="shared" si="2"/>
        <v>0</v>
      </c>
      <c r="AB43" s="49">
        <f t="shared" si="2"/>
        <v>0</v>
      </c>
      <c r="AC43" s="49">
        <f t="shared" si="2"/>
        <v>0</v>
      </c>
      <c r="AD43" s="49">
        <f t="shared" si="2"/>
        <v>0</v>
      </c>
      <c r="AE43" s="49">
        <f t="shared" si="2"/>
        <v>0</v>
      </c>
      <c r="AF43" s="49">
        <f t="shared" si="2"/>
        <v>0</v>
      </c>
      <c r="AG43" s="49">
        <f t="shared" si="2"/>
        <v>0</v>
      </c>
      <c r="AH43" s="49">
        <f t="shared" si="2"/>
        <v>0</v>
      </c>
      <c r="AI43" s="49">
        <f t="shared" si="2"/>
        <v>0</v>
      </c>
      <c r="AJ43" s="49">
        <f t="shared" si="2"/>
        <v>0</v>
      </c>
      <c r="AK43" s="49">
        <f t="shared" si="2"/>
        <v>0</v>
      </c>
      <c r="AL43" s="50">
        <f t="shared" si="2"/>
        <v>0</v>
      </c>
      <c r="AM43" s="50">
        <f t="shared" ref="AM43" si="3">SUM(AM7:AM42)</f>
        <v>0</v>
      </c>
      <c r="AP43" s="701"/>
      <c r="AQ43" s="701"/>
      <c r="AR43" s="701"/>
    </row>
    <row r="44" spans="1:44" s="36" customFormat="1" ht="28.5" customHeight="1" x14ac:dyDescent="0.2">
      <c r="A44" s="51">
        <v>38</v>
      </c>
      <c r="B44" s="152" t="s">
        <v>328</v>
      </c>
      <c r="C44" s="81">
        <v>0</v>
      </c>
      <c r="D44" s="79">
        <v>0</v>
      </c>
      <c r="E44" s="79">
        <v>0</v>
      </c>
      <c r="F44" s="79">
        <v>0</v>
      </c>
      <c r="G44" s="79">
        <v>0</v>
      </c>
      <c r="H44" s="79">
        <v>0</v>
      </c>
      <c r="I44" s="79">
        <v>0</v>
      </c>
      <c r="J44" s="79">
        <v>0</v>
      </c>
      <c r="K44" s="79">
        <v>0</v>
      </c>
      <c r="L44" s="79">
        <v>0</v>
      </c>
      <c r="M44" s="79">
        <v>0</v>
      </c>
      <c r="N44" s="79">
        <v>0</v>
      </c>
      <c r="O44" s="79">
        <v>0</v>
      </c>
      <c r="P44" s="79">
        <v>0</v>
      </c>
      <c r="Q44" s="79">
        <v>0</v>
      </c>
      <c r="R44" s="79">
        <v>0</v>
      </c>
      <c r="S44" s="79">
        <v>0</v>
      </c>
      <c r="T44" s="79">
        <v>0</v>
      </c>
      <c r="U44" s="79">
        <v>0</v>
      </c>
      <c r="V44" s="79">
        <v>0</v>
      </c>
      <c r="W44" s="79">
        <v>0</v>
      </c>
      <c r="X44" s="79">
        <v>0</v>
      </c>
      <c r="Y44" s="79">
        <v>0</v>
      </c>
      <c r="Z44" s="79">
        <v>0</v>
      </c>
      <c r="AA44" s="79">
        <v>0</v>
      </c>
      <c r="AB44" s="79">
        <v>0</v>
      </c>
      <c r="AC44" s="79">
        <v>0</v>
      </c>
      <c r="AD44" s="79">
        <v>0</v>
      </c>
      <c r="AE44" s="79">
        <v>0</v>
      </c>
      <c r="AF44" s="79">
        <v>0</v>
      </c>
      <c r="AG44" s="79">
        <v>0</v>
      </c>
      <c r="AH44" s="79">
        <v>0</v>
      </c>
      <c r="AI44" s="79">
        <v>0</v>
      </c>
      <c r="AJ44" s="79">
        <v>0</v>
      </c>
      <c r="AK44" s="79">
        <v>0</v>
      </c>
      <c r="AL44" s="80">
        <v>0</v>
      </c>
      <c r="AM44" s="864">
        <f>SUM(C44:AL44)</f>
        <v>0</v>
      </c>
      <c r="AP44" s="701"/>
      <c r="AQ44" s="701"/>
      <c r="AR44" s="701"/>
    </row>
    <row r="45" spans="1:44" s="36" customFormat="1" ht="28.5" customHeight="1" thickBot="1" x14ac:dyDescent="0.25">
      <c r="A45" s="45">
        <v>39</v>
      </c>
      <c r="B45" s="200" t="s">
        <v>221</v>
      </c>
      <c r="C45" s="58">
        <f t="shared" ref="C45:AL45" si="4">SUM(C43:C44)</f>
        <v>0</v>
      </c>
      <c r="D45" s="59">
        <f t="shared" si="4"/>
        <v>0</v>
      </c>
      <c r="E45" s="59">
        <f t="shared" si="4"/>
        <v>0</v>
      </c>
      <c r="F45" s="59">
        <f t="shared" si="4"/>
        <v>0</v>
      </c>
      <c r="G45" s="59">
        <f t="shared" si="4"/>
        <v>0</v>
      </c>
      <c r="H45" s="59">
        <f t="shared" si="4"/>
        <v>0</v>
      </c>
      <c r="I45" s="59">
        <f t="shared" si="4"/>
        <v>0</v>
      </c>
      <c r="J45" s="59">
        <f t="shared" si="4"/>
        <v>0</v>
      </c>
      <c r="K45" s="59">
        <f t="shared" si="4"/>
        <v>0</v>
      </c>
      <c r="L45" s="59">
        <f t="shared" si="4"/>
        <v>0</v>
      </c>
      <c r="M45" s="59">
        <f t="shared" si="4"/>
        <v>0</v>
      </c>
      <c r="N45" s="59">
        <f t="shared" si="4"/>
        <v>0</v>
      </c>
      <c r="O45" s="59">
        <f t="shared" si="4"/>
        <v>0</v>
      </c>
      <c r="P45" s="59">
        <f t="shared" si="4"/>
        <v>0</v>
      </c>
      <c r="Q45" s="59">
        <f t="shared" si="4"/>
        <v>0</v>
      </c>
      <c r="R45" s="59">
        <f t="shared" si="4"/>
        <v>0</v>
      </c>
      <c r="S45" s="59">
        <f t="shared" si="4"/>
        <v>0</v>
      </c>
      <c r="T45" s="59">
        <f t="shared" si="4"/>
        <v>0</v>
      </c>
      <c r="U45" s="59">
        <f t="shared" si="4"/>
        <v>0</v>
      </c>
      <c r="V45" s="59">
        <f t="shared" si="4"/>
        <v>0</v>
      </c>
      <c r="W45" s="59">
        <f t="shared" si="4"/>
        <v>0</v>
      </c>
      <c r="X45" s="59">
        <f t="shared" si="4"/>
        <v>0</v>
      </c>
      <c r="Y45" s="59">
        <f t="shared" si="4"/>
        <v>0</v>
      </c>
      <c r="Z45" s="59">
        <f t="shared" si="4"/>
        <v>0</v>
      </c>
      <c r="AA45" s="59">
        <f t="shared" si="4"/>
        <v>0</v>
      </c>
      <c r="AB45" s="59">
        <f t="shared" si="4"/>
        <v>0</v>
      </c>
      <c r="AC45" s="59">
        <f t="shared" si="4"/>
        <v>0</v>
      </c>
      <c r="AD45" s="59">
        <f t="shared" si="4"/>
        <v>0</v>
      </c>
      <c r="AE45" s="59">
        <f t="shared" si="4"/>
        <v>0</v>
      </c>
      <c r="AF45" s="59">
        <f t="shared" si="4"/>
        <v>0</v>
      </c>
      <c r="AG45" s="59">
        <f t="shared" si="4"/>
        <v>0</v>
      </c>
      <c r="AH45" s="59">
        <f t="shared" si="4"/>
        <v>0</v>
      </c>
      <c r="AI45" s="59">
        <f t="shared" si="4"/>
        <v>0</v>
      </c>
      <c r="AJ45" s="59">
        <f t="shared" si="4"/>
        <v>0</v>
      </c>
      <c r="AK45" s="59">
        <f t="shared" si="4"/>
        <v>0</v>
      </c>
      <c r="AL45" s="60">
        <f t="shared" si="4"/>
        <v>0</v>
      </c>
      <c r="AM45" s="60">
        <f t="shared" ref="AM45" si="5">SUM(AM43:AM44)</f>
        <v>0</v>
      </c>
      <c r="AP45" s="701"/>
      <c r="AQ45" s="701"/>
      <c r="AR45" s="701"/>
    </row>
    <row r="46" spans="1:44" s="36" customFormat="1" ht="28.5" customHeight="1" x14ac:dyDescent="0.2">
      <c r="A46" s="51">
        <v>40</v>
      </c>
      <c r="B46" s="196" t="s">
        <v>222</v>
      </c>
      <c r="C46" s="197">
        <v>0</v>
      </c>
      <c r="D46" s="198">
        <v>0</v>
      </c>
      <c r="E46" s="198">
        <v>0</v>
      </c>
      <c r="F46" s="198">
        <v>0</v>
      </c>
      <c r="G46" s="198">
        <v>0</v>
      </c>
      <c r="H46" s="198">
        <v>0</v>
      </c>
      <c r="I46" s="198">
        <v>0</v>
      </c>
      <c r="J46" s="198">
        <v>0</v>
      </c>
      <c r="K46" s="198">
        <v>0</v>
      </c>
      <c r="L46" s="198">
        <v>0</v>
      </c>
      <c r="M46" s="198">
        <v>0</v>
      </c>
      <c r="N46" s="198">
        <v>0</v>
      </c>
      <c r="O46" s="198">
        <v>0</v>
      </c>
      <c r="P46" s="198">
        <v>0</v>
      </c>
      <c r="Q46" s="198">
        <v>0</v>
      </c>
      <c r="R46" s="198">
        <v>0</v>
      </c>
      <c r="S46" s="198">
        <v>0</v>
      </c>
      <c r="T46" s="198">
        <v>0</v>
      </c>
      <c r="U46" s="198">
        <v>0</v>
      </c>
      <c r="V46" s="198">
        <v>0</v>
      </c>
      <c r="W46" s="198">
        <v>0</v>
      </c>
      <c r="X46" s="198">
        <v>0</v>
      </c>
      <c r="Y46" s="198">
        <v>0</v>
      </c>
      <c r="Z46" s="198">
        <v>0</v>
      </c>
      <c r="AA46" s="198">
        <v>0</v>
      </c>
      <c r="AB46" s="198">
        <v>0</v>
      </c>
      <c r="AC46" s="198">
        <v>0</v>
      </c>
      <c r="AD46" s="198">
        <v>0</v>
      </c>
      <c r="AE46" s="198">
        <v>0</v>
      </c>
      <c r="AF46" s="198">
        <v>0</v>
      </c>
      <c r="AG46" s="198">
        <v>0</v>
      </c>
      <c r="AH46" s="198">
        <v>0</v>
      </c>
      <c r="AI46" s="198">
        <v>0</v>
      </c>
      <c r="AJ46" s="198">
        <v>0</v>
      </c>
      <c r="AK46" s="198">
        <v>0</v>
      </c>
      <c r="AL46" s="199">
        <v>0</v>
      </c>
      <c r="AM46" s="864">
        <f>SUM(C46:AL46)</f>
        <v>0</v>
      </c>
      <c r="AP46" s="701"/>
      <c r="AQ46" s="701"/>
      <c r="AR46" s="701"/>
    </row>
    <row r="47" spans="1:44" s="36" customFormat="1" ht="28.5" customHeight="1" thickBot="1" x14ac:dyDescent="0.25">
      <c r="A47" s="45">
        <v>41</v>
      </c>
      <c r="B47" s="57" t="s">
        <v>223</v>
      </c>
      <c r="C47" s="58">
        <f>C46-C45</f>
        <v>0</v>
      </c>
      <c r="D47" s="59">
        <f t="shared" ref="D47:AL47" si="6">D46-D45</f>
        <v>0</v>
      </c>
      <c r="E47" s="59">
        <f t="shared" si="6"/>
        <v>0</v>
      </c>
      <c r="F47" s="59">
        <f t="shared" si="6"/>
        <v>0</v>
      </c>
      <c r="G47" s="59">
        <f t="shared" si="6"/>
        <v>0</v>
      </c>
      <c r="H47" s="59">
        <f t="shared" si="6"/>
        <v>0</v>
      </c>
      <c r="I47" s="59">
        <f t="shared" si="6"/>
        <v>0</v>
      </c>
      <c r="J47" s="59">
        <f t="shared" si="6"/>
        <v>0</v>
      </c>
      <c r="K47" s="59">
        <f t="shared" si="6"/>
        <v>0</v>
      </c>
      <c r="L47" s="59">
        <f t="shared" si="6"/>
        <v>0</v>
      </c>
      <c r="M47" s="59">
        <f t="shared" si="6"/>
        <v>0</v>
      </c>
      <c r="N47" s="59">
        <f t="shared" si="6"/>
        <v>0</v>
      </c>
      <c r="O47" s="59">
        <f t="shared" si="6"/>
        <v>0</v>
      </c>
      <c r="P47" s="59">
        <f t="shared" si="6"/>
        <v>0</v>
      </c>
      <c r="Q47" s="59">
        <f t="shared" si="6"/>
        <v>0</v>
      </c>
      <c r="R47" s="59">
        <f t="shared" si="6"/>
        <v>0</v>
      </c>
      <c r="S47" s="59">
        <f t="shared" si="6"/>
        <v>0</v>
      </c>
      <c r="T47" s="59">
        <f t="shared" si="6"/>
        <v>0</v>
      </c>
      <c r="U47" s="59">
        <f t="shared" si="6"/>
        <v>0</v>
      </c>
      <c r="V47" s="59">
        <f t="shared" si="6"/>
        <v>0</v>
      </c>
      <c r="W47" s="59">
        <f t="shared" si="6"/>
        <v>0</v>
      </c>
      <c r="X47" s="59">
        <f t="shared" si="6"/>
        <v>0</v>
      </c>
      <c r="Y47" s="59">
        <f t="shared" si="6"/>
        <v>0</v>
      </c>
      <c r="Z47" s="59">
        <f t="shared" si="6"/>
        <v>0</v>
      </c>
      <c r="AA47" s="59">
        <f t="shared" si="6"/>
        <v>0</v>
      </c>
      <c r="AB47" s="59">
        <f t="shared" si="6"/>
        <v>0</v>
      </c>
      <c r="AC47" s="59">
        <f t="shared" si="6"/>
        <v>0</v>
      </c>
      <c r="AD47" s="59">
        <f t="shared" si="6"/>
        <v>0</v>
      </c>
      <c r="AE47" s="59">
        <f t="shared" si="6"/>
        <v>0</v>
      </c>
      <c r="AF47" s="59">
        <f t="shared" si="6"/>
        <v>0</v>
      </c>
      <c r="AG47" s="59">
        <f t="shared" si="6"/>
        <v>0</v>
      </c>
      <c r="AH47" s="59">
        <f t="shared" si="6"/>
        <v>0</v>
      </c>
      <c r="AI47" s="59">
        <f t="shared" si="6"/>
        <v>0</v>
      </c>
      <c r="AJ47" s="59">
        <f t="shared" si="6"/>
        <v>0</v>
      </c>
      <c r="AK47" s="59">
        <f t="shared" si="6"/>
        <v>0</v>
      </c>
      <c r="AL47" s="60">
        <f t="shared" si="6"/>
        <v>0</v>
      </c>
      <c r="AM47" s="60">
        <f t="shared" ref="AM47" si="7">AM46-AM45</f>
        <v>0</v>
      </c>
      <c r="AP47" s="701"/>
      <c r="AQ47" s="701"/>
      <c r="AR47" s="701"/>
    </row>
    <row r="48" spans="1:44" s="36" customFormat="1" ht="28.5" customHeight="1" x14ac:dyDescent="0.2">
      <c r="A48" s="42">
        <v>42</v>
      </c>
      <c r="B48" s="47" t="s">
        <v>330</v>
      </c>
      <c r="C48" s="197">
        <v>0</v>
      </c>
      <c r="D48" s="198">
        <v>0</v>
      </c>
      <c r="E48" s="198">
        <v>0</v>
      </c>
      <c r="F48" s="198">
        <v>0</v>
      </c>
      <c r="G48" s="198">
        <v>0</v>
      </c>
      <c r="H48" s="198">
        <v>0</v>
      </c>
      <c r="I48" s="198">
        <v>0</v>
      </c>
      <c r="J48" s="198">
        <v>0</v>
      </c>
      <c r="K48" s="198">
        <v>0</v>
      </c>
      <c r="L48" s="198">
        <v>0</v>
      </c>
      <c r="M48" s="198">
        <v>0</v>
      </c>
      <c r="N48" s="198">
        <v>0</v>
      </c>
      <c r="O48" s="198">
        <v>0</v>
      </c>
      <c r="P48" s="198">
        <v>0</v>
      </c>
      <c r="Q48" s="198">
        <v>0</v>
      </c>
      <c r="R48" s="198">
        <v>0</v>
      </c>
      <c r="S48" s="198">
        <v>0</v>
      </c>
      <c r="T48" s="198">
        <v>0</v>
      </c>
      <c r="U48" s="198">
        <v>0</v>
      </c>
      <c r="V48" s="198">
        <v>0</v>
      </c>
      <c r="W48" s="198">
        <v>0</v>
      </c>
      <c r="X48" s="198">
        <v>0</v>
      </c>
      <c r="Y48" s="198">
        <v>0</v>
      </c>
      <c r="Z48" s="198">
        <v>0</v>
      </c>
      <c r="AA48" s="198">
        <v>0</v>
      </c>
      <c r="AB48" s="198">
        <v>0</v>
      </c>
      <c r="AC48" s="198">
        <v>0</v>
      </c>
      <c r="AD48" s="198">
        <v>0</v>
      </c>
      <c r="AE48" s="198">
        <v>0</v>
      </c>
      <c r="AF48" s="198">
        <v>0</v>
      </c>
      <c r="AG48" s="198">
        <v>0</v>
      </c>
      <c r="AH48" s="198">
        <v>0</v>
      </c>
      <c r="AI48" s="198">
        <v>0</v>
      </c>
      <c r="AJ48" s="198">
        <v>0</v>
      </c>
      <c r="AK48" s="198">
        <v>0</v>
      </c>
      <c r="AL48" s="199">
        <v>0</v>
      </c>
      <c r="AM48" s="864">
        <f>SUM(C48:AL48)</f>
        <v>0</v>
      </c>
      <c r="AP48" s="701"/>
      <c r="AQ48" s="701"/>
      <c r="AR48" s="701"/>
    </row>
    <row r="49" spans="1:44" s="36" customFormat="1" ht="28.5" customHeight="1" x14ac:dyDescent="0.2">
      <c r="A49" s="43">
        <v>43</v>
      </c>
      <c r="B49" s="54" t="s">
        <v>329</v>
      </c>
      <c r="C49" s="81">
        <v>0</v>
      </c>
      <c r="D49" s="103">
        <v>0</v>
      </c>
      <c r="E49" s="103">
        <v>0</v>
      </c>
      <c r="F49" s="103">
        <v>0</v>
      </c>
      <c r="G49" s="103">
        <v>0</v>
      </c>
      <c r="H49" s="103">
        <v>0</v>
      </c>
      <c r="I49" s="103">
        <v>0</v>
      </c>
      <c r="J49" s="79">
        <v>0</v>
      </c>
      <c r="K49" s="79">
        <v>0</v>
      </c>
      <c r="L49" s="79">
        <v>0</v>
      </c>
      <c r="M49" s="79">
        <v>0</v>
      </c>
      <c r="N49" s="79">
        <v>0</v>
      </c>
      <c r="O49" s="79">
        <v>0</v>
      </c>
      <c r="P49" s="79">
        <v>0</v>
      </c>
      <c r="Q49" s="79">
        <v>0</v>
      </c>
      <c r="R49" s="79">
        <v>0</v>
      </c>
      <c r="S49" s="79">
        <v>0</v>
      </c>
      <c r="T49" s="79">
        <v>0</v>
      </c>
      <c r="U49" s="79">
        <v>0</v>
      </c>
      <c r="V49" s="79">
        <v>0</v>
      </c>
      <c r="W49" s="79">
        <v>0</v>
      </c>
      <c r="X49" s="79">
        <v>0</v>
      </c>
      <c r="Y49" s="79">
        <v>0</v>
      </c>
      <c r="Z49" s="79">
        <v>0</v>
      </c>
      <c r="AA49" s="79">
        <v>0</v>
      </c>
      <c r="AB49" s="79">
        <v>0</v>
      </c>
      <c r="AC49" s="79">
        <v>0</v>
      </c>
      <c r="AD49" s="79">
        <v>0</v>
      </c>
      <c r="AE49" s="79">
        <v>0</v>
      </c>
      <c r="AF49" s="79">
        <v>0</v>
      </c>
      <c r="AG49" s="79">
        <v>0</v>
      </c>
      <c r="AH49" s="79">
        <v>0</v>
      </c>
      <c r="AI49" s="79">
        <v>0</v>
      </c>
      <c r="AJ49" s="79">
        <v>0</v>
      </c>
      <c r="AK49" s="79">
        <v>0</v>
      </c>
      <c r="AL49" s="80">
        <v>0</v>
      </c>
      <c r="AM49" s="864">
        <f>SUM(C49:AL49)</f>
        <v>0</v>
      </c>
      <c r="AP49" s="701"/>
      <c r="AQ49" s="701"/>
      <c r="AR49" s="701"/>
    </row>
    <row r="50" spans="1:44" s="36" customFormat="1" ht="28.5" customHeight="1" thickBot="1" x14ac:dyDescent="0.25">
      <c r="A50" s="43">
        <v>44</v>
      </c>
      <c r="B50" s="57" t="s">
        <v>224</v>
      </c>
      <c r="C50" s="58">
        <f>C49-C48</f>
        <v>0</v>
      </c>
      <c r="D50" s="59">
        <f>D49-D48</f>
        <v>0</v>
      </c>
      <c r="E50" s="59">
        <f t="shared" ref="E50:AL50" si="8">E49-E48</f>
        <v>0</v>
      </c>
      <c r="F50" s="59">
        <f t="shared" si="8"/>
        <v>0</v>
      </c>
      <c r="G50" s="59">
        <f t="shared" si="8"/>
        <v>0</v>
      </c>
      <c r="H50" s="59">
        <f t="shared" si="8"/>
        <v>0</v>
      </c>
      <c r="I50" s="59">
        <f t="shared" si="8"/>
        <v>0</v>
      </c>
      <c r="J50" s="59">
        <f t="shared" si="8"/>
        <v>0</v>
      </c>
      <c r="K50" s="59">
        <f t="shared" si="8"/>
        <v>0</v>
      </c>
      <c r="L50" s="59">
        <f t="shared" si="8"/>
        <v>0</v>
      </c>
      <c r="M50" s="59">
        <f t="shared" si="8"/>
        <v>0</v>
      </c>
      <c r="N50" s="59">
        <f t="shared" si="8"/>
        <v>0</v>
      </c>
      <c r="O50" s="59">
        <f t="shared" si="8"/>
        <v>0</v>
      </c>
      <c r="P50" s="59">
        <f t="shared" si="8"/>
        <v>0</v>
      </c>
      <c r="Q50" s="59">
        <f t="shared" si="8"/>
        <v>0</v>
      </c>
      <c r="R50" s="59">
        <f t="shared" si="8"/>
        <v>0</v>
      </c>
      <c r="S50" s="59">
        <f t="shared" si="8"/>
        <v>0</v>
      </c>
      <c r="T50" s="59">
        <f t="shared" si="8"/>
        <v>0</v>
      </c>
      <c r="U50" s="59">
        <f t="shared" si="8"/>
        <v>0</v>
      </c>
      <c r="V50" s="59">
        <f t="shared" si="8"/>
        <v>0</v>
      </c>
      <c r="W50" s="59">
        <f t="shared" si="8"/>
        <v>0</v>
      </c>
      <c r="X50" s="59">
        <f t="shared" si="8"/>
        <v>0</v>
      </c>
      <c r="Y50" s="59">
        <f t="shared" si="8"/>
        <v>0</v>
      </c>
      <c r="Z50" s="59">
        <f t="shared" si="8"/>
        <v>0</v>
      </c>
      <c r="AA50" s="59">
        <f t="shared" si="8"/>
        <v>0</v>
      </c>
      <c r="AB50" s="59">
        <f t="shared" si="8"/>
        <v>0</v>
      </c>
      <c r="AC50" s="59">
        <f t="shared" si="8"/>
        <v>0</v>
      </c>
      <c r="AD50" s="59">
        <f t="shared" si="8"/>
        <v>0</v>
      </c>
      <c r="AE50" s="59">
        <f t="shared" si="8"/>
        <v>0</v>
      </c>
      <c r="AF50" s="59">
        <f t="shared" si="8"/>
        <v>0</v>
      </c>
      <c r="AG50" s="59">
        <f t="shared" si="8"/>
        <v>0</v>
      </c>
      <c r="AH50" s="59">
        <f t="shared" si="8"/>
        <v>0</v>
      </c>
      <c r="AI50" s="59">
        <f t="shared" si="8"/>
        <v>0</v>
      </c>
      <c r="AJ50" s="59">
        <f t="shared" si="8"/>
        <v>0</v>
      </c>
      <c r="AK50" s="59">
        <f t="shared" si="8"/>
        <v>0</v>
      </c>
      <c r="AL50" s="60">
        <f t="shared" si="8"/>
        <v>0</v>
      </c>
      <c r="AM50" s="60">
        <f t="shared" ref="AM50" si="9">AM49-AM48</f>
        <v>0</v>
      </c>
      <c r="AP50" s="701"/>
      <c r="AQ50" s="701"/>
      <c r="AR50" s="701"/>
    </row>
    <row r="51" spans="1:44" s="172" customFormat="1" ht="28.5" customHeight="1" thickBot="1" x14ac:dyDescent="0.25">
      <c r="A51" s="349">
        <v>45</v>
      </c>
      <c r="B51" s="350" t="s">
        <v>225</v>
      </c>
      <c r="C51" s="351">
        <f>C47+C50</f>
        <v>0</v>
      </c>
      <c r="D51" s="352">
        <f t="shared" ref="D51:AL51" si="10">D47+D50</f>
        <v>0</v>
      </c>
      <c r="E51" s="352">
        <f t="shared" si="10"/>
        <v>0</v>
      </c>
      <c r="F51" s="352">
        <f t="shared" si="10"/>
        <v>0</v>
      </c>
      <c r="G51" s="352">
        <f t="shared" si="10"/>
        <v>0</v>
      </c>
      <c r="H51" s="352">
        <f t="shared" si="10"/>
        <v>0</v>
      </c>
      <c r="I51" s="352">
        <f t="shared" si="10"/>
        <v>0</v>
      </c>
      <c r="J51" s="352">
        <f t="shared" si="10"/>
        <v>0</v>
      </c>
      <c r="K51" s="352">
        <f t="shared" si="10"/>
        <v>0</v>
      </c>
      <c r="L51" s="352">
        <f t="shared" si="10"/>
        <v>0</v>
      </c>
      <c r="M51" s="352">
        <f t="shared" si="10"/>
        <v>0</v>
      </c>
      <c r="N51" s="352">
        <f t="shared" si="10"/>
        <v>0</v>
      </c>
      <c r="O51" s="352">
        <f t="shared" si="10"/>
        <v>0</v>
      </c>
      <c r="P51" s="352">
        <f t="shared" si="10"/>
        <v>0</v>
      </c>
      <c r="Q51" s="352">
        <f t="shared" si="10"/>
        <v>0</v>
      </c>
      <c r="R51" s="352">
        <f t="shared" si="10"/>
        <v>0</v>
      </c>
      <c r="S51" s="352">
        <f t="shared" si="10"/>
        <v>0</v>
      </c>
      <c r="T51" s="352">
        <f t="shared" si="10"/>
        <v>0</v>
      </c>
      <c r="U51" s="352">
        <f t="shared" si="10"/>
        <v>0</v>
      </c>
      <c r="V51" s="352">
        <f t="shared" si="10"/>
        <v>0</v>
      </c>
      <c r="W51" s="352">
        <f t="shared" si="10"/>
        <v>0</v>
      </c>
      <c r="X51" s="352">
        <f t="shared" si="10"/>
        <v>0</v>
      </c>
      <c r="Y51" s="352">
        <f t="shared" si="10"/>
        <v>0</v>
      </c>
      <c r="Z51" s="352">
        <f t="shared" si="10"/>
        <v>0</v>
      </c>
      <c r="AA51" s="352">
        <f t="shared" si="10"/>
        <v>0</v>
      </c>
      <c r="AB51" s="352">
        <f t="shared" si="10"/>
        <v>0</v>
      </c>
      <c r="AC51" s="352">
        <f t="shared" si="10"/>
        <v>0</v>
      </c>
      <c r="AD51" s="352">
        <f t="shared" si="10"/>
        <v>0</v>
      </c>
      <c r="AE51" s="352">
        <f t="shared" si="10"/>
        <v>0</v>
      </c>
      <c r="AF51" s="352">
        <f t="shared" si="10"/>
        <v>0</v>
      </c>
      <c r="AG51" s="352">
        <f t="shared" si="10"/>
        <v>0</v>
      </c>
      <c r="AH51" s="352">
        <f t="shared" si="10"/>
        <v>0</v>
      </c>
      <c r="AI51" s="352">
        <f t="shared" si="10"/>
        <v>0</v>
      </c>
      <c r="AJ51" s="352">
        <f t="shared" si="10"/>
        <v>0</v>
      </c>
      <c r="AK51" s="352">
        <f t="shared" si="10"/>
        <v>0</v>
      </c>
      <c r="AL51" s="353">
        <f t="shared" si="10"/>
        <v>0</v>
      </c>
      <c r="AM51" s="353">
        <f t="shared" ref="AM51" si="11">AM47+AM50</f>
        <v>0</v>
      </c>
      <c r="AP51" s="703"/>
      <c r="AQ51" s="703"/>
      <c r="AR51" s="703"/>
    </row>
  </sheetData>
  <sheetProtection password="DFB5" sheet="1" objects="1" scenarios="1" formatColumns="0"/>
  <phoneticPr fontId="35" type="noConversion"/>
  <pageMargins left="0.5" right="0.5" top="0.5" bottom="1" header="0.5" footer="0.5"/>
  <pageSetup scale="37" fitToWidth="2"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V89"/>
  <sheetViews>
    <sheetView view="pageBreakPreview" zoomScale="75" zoomScaleNormal="75" workbookViewId="0"/>
  </sheetViews>
  <sheetFormatPr defaultRowHeight="12.75" x14ac:dyDescent="0.2"/>
  <cols>
    <col min="1" max="1" width="26" style="18" bestFit="1" customWidth="1"/>
    <col min="2" max="2" width="2.7109375" customWidth="1"/>
    <col min="3" max="3" width="14.28515625" customWidth="1"/>
    <col min="4" max="8" width="11.7109375" customWidth="1"/>
    <col min="9" max="9" width="2.7109375" customWidth="1"/>
    <col min="10" max="10" width="12.85546875" customWidth="1"/>
    <col min="11" max="11" width="11.85546875" customWidth="1"/>
    <col min="12" max="15" width="11.7109375" customWidth="1"/>
    <col min="16" max="16" width="2.7109375" customWidth="1"/>
    <col min="17" max="17" width="13" customWidth="1"/>
    <col min="18" max="22" width="11.7109375" customWidth="1"/>
  </cols>
  <sheetData>
    <row r="1" spans="1:22" x14ac:dyDescent="0.2">
      <c r="A1" s="386" t="str">
        <f>'A (Balance Sheet)'!A1</f>
        <v>PIHP Name</v>
      </c>
    </row>
    <row r="2" spans="1:22" x14ac:dyDescent="0.2">
      <c r="A2" s="387" t="s">
        <v>86</v>
      </c>
    </row>
    <row r="3" spans="1:22" x14ac:dyDescent="0.2">
      <c r="A3" s="386" t="s">
        <v>249</v>
      </c>
    </row>
    <row r="4" spans="1:22" x14ac:dyDescent="0.2">
      <c r="A4" s="388">
        <f>'Certification Statement'!E17</f>
        <v>42216</v>
      </c>
    </row>
    <row r="8" spans="1:22" ht="13.5" thickBot="1" x14ac:dyDescent="0.25"/>
    <row r="9" spans="1:22" ht="15" x14ac:dyDescent="0.2">
      <c r="A9" s="890"/>
      <c r="B9" s="891"/>
      <c r="C9" s="892" t="s">
        <v>162</v>
      </c>
      <c r="D9" s="893"/>
      <c r="E9" s="893"/>
      <c r="F9" s="893"/>
      <c r="G9" s="893"/>
      <c r="H9" s="894"/>
      <c r="I9" s="174"/>
      <c r="J9" s="892" t="s">
        <v>163</v>
      </c>
      <c r="K9" s="893"/>
      <c r="L9" s="893"/>
      <c r="M9" s="893"/>
      <c r="N9" s="893"/>
      <c r="O9" s="894"/>
      <c r="P9" s="174"/>
      <c r="Q9" s="892" t="s">
        <v>164</v>
      </c>
      <c r="R9" s="893"/>
      <c r="S9" s="893"/>
      <c r="T9" s="893"/>
      <c r="U9" s="893"/>
      <c r="V9" s="894"/>
    </row>
    <row r="10" spans="1:22" ht="13.5" thickBot="1" x14ac:dyDescent="0.25">
      <c r="A10" s="890"/>
      <c r="B10" s="891"/>
      <c r="C10" s="895"/>
      <c r="D10" s="896"/>
      <c r="E10" s="896"/>
      <c r="F10" s="896"/>
      <c r="G10" s="896"/>
      <c r="H10" s="897"/>
      <c r="I10" s="18"/>
      <c r="J10" s="895"/>
      <c r="K10" s="896"/>
      <c r="L10" s="896"/>
      <c r="M10" s="896"/>
      <c r="N10" s="896"/>
      <c r="O10" s="897"/>
      <c r="P10" s="18"/>
      <c r="Q10" s="895"/>
      <c r="R10" s="896"/>
      <c r="S10" s="896"/>
      <c r="T10" s="896"/>
      <c r="U10" s="896"/>
      <c r="V10" s="897"/>
    </row>
    <row r="11" spans="1:22" s="176" customFormat="1" ht="26.25" thickBot="1" x14ac:dyDescent="0.25">
      <c r="A11" s="177"/>
      <c r="C11" s="383" t="s">
        <v>165</v>
      </c>
      <c r="D11" s="384" t="s">
        <v>161</v>
      </c>
      <c r="E11" s="384" t="s">
        <v>247</v>
      </c>
      <c r="F11" s="384" t="s">
        <v>166</v>
      </c>
      <c r="G11" s="384" t="s">
        <v>168</v>
      </c>
      <c r="H11" s="385" t="s">
        <v>167</v>
      </c>
      <c r="I11" s="177"/>
      <c r="J11" s="383" t="s">
        <v>165</v>
      </c>
      <c r="K11" s="384" t="s">
        <v>161</v>
      </c>
      <c r="L11" s="384" t="s">
        <v>247</v>
      </c>
      <c r="M11" s="384" t="s">
        <v>166</v>
      </c>
      <c r="N11" s="384" t="s">
        <v>168</v>
      </c>
      <c r="O11" s="385" t="s">
        <v>167</v>
      </c>
      <c r="P11" s="177"/>
      <c r="Q11" s="383" t="s">
        <v>165</v>
      </c>
      <c r="R11" s="384" t="s">
        <v>161</v>
      </c>
      <c r="S11" s="384" t="s">
        <v>247</v>
      </c>
      <c r="T11" s="384" t="s">
        <v>166</v>
      </c>
      <c r="U11" s="384" t="s">
        <v>168</v>
      </c>
      <c r="V11" s="385" t="s">
        <v>167</v>
      </c>
    </row>
    <row r="12" spans="1:22" x14ac:dyDescent="0.2">
      <c r="A12" s="135" t="s">
        <v>88</v>
      </c>
      <c r="C12" s="653">
        <v>0</v>
      </c>
      <c r="D12" s="379">
        <v>0</v>
      </c>
      <c r="E12" s="379">
        <v>0</v>
      </c>
      <c r="F12" s="380" t="str">
        <f>IF(C12=0,"",(C12/D12))</f>
        <v/>
      </c>
      <c r="G12" s="381" t="str">
        <f>IF(E12=0,"",(E12/D12))</f>
        <v/>
      </c>
      <c r="H12" s="382" t="str">
        <f>IF(C12=0,"",(C12/E12))</f>
        <v/>
      </c>
      <c r="I12" s="18"/>
      <c r="J12" s="653">
        <v>0</v>
      </c>
      <c r="K12" s="379">
        <v>0</v>
      </c>
      <c r="L12" s="379">
        <v>0</v>
      </c>
      <c r="M12" s="380" t="str">
        <f>IF(J12=0,"",(J12/K12))</f>
        <v/>
      </c>
      <c r="N12" s="381" t="str">
        <f>IF(L12=0,"",(L12/K12))</f>
        <v/>
      </c>
      <c r="O12" s="382" t="str">
        <f>IF(J12=0,"",(J12/L12))</f>
        <v/>
      </c>
      <c r="P12" s="175"/>
      <c r="Q12" s="653">
        <v>0</v>
      </c>
      <c r="R12" s="379">
        <v>0</v>
      </c>
      <c r="S12" s="379">
        <v>0</v>
      </c>
      <c r="T12" s="380" t="str">
        <f>IF(Q12=0,"",(Q12/R12))</f>
        <v/>
      </c>
      <c r="U12" s="381" t="str">
        <f>IF(S12=0,"",(S12/R12))</f>
        <v/>
      </c>
      <c r="V12" s="382" t="str">
        <f>IF(Q12=0,"",(Q12/S12))</f>
        <v/>
      </c>
    </row>
    <row r="13" spans="1:22" x14ac:dyDescent="0.2">
      <c r="A13" s="135" t="s">
        <v>114</v>
      </c>
      <c r="C13" s="654">
        <v>0</v>
      </c>
      <c r="D13" s="368">
        <v>0</v>
      </c>
      <c r="E13" s="368">
        <v>0</v>
      </c>
      <c r="F13" s="369" t="str">
        <f t="shared" ref="F13:F26" si="0">IF(C13=0,"",(C13/D13))</f>
        <v/>
      </c>
      <c r="G13" s="370" t="str">
        <f t="shared" ref="G13:G26" si="1">IF(E13=0,"",(E13/D13))</f>
        <v/>
      </c>
      <c r="H13" s="372" t="str">
        <f t="shared" ref="H13:H26" si="2">IF(C13=0,"",(C13/E13))</f>
        <v/>
      </c>
      <c r="I13" s="18"/>
      <c r="J13" s="654">
        <v>0</v>
      </c>
      <c r="K13" s="368">
        <v>0</v>
      </c>
      <c r="L13" s="368">
        <v>0</v>
      </c>
      <c r="M13" s="369" t="str">
        <f t="shared" ref="M13:M26" si="3">IF(J13=0,"",(J13/K13))</f>
        <v/>
      </c>
      <c r="N13" s="370" t="str">
        <f t="shared" ref="N13:N26" si="4">IF(L13=0,"",(L13/K13))</f>
        <v/>
      </c>
      <c r="O13" s="372" t="str">
        <f t="shared" ref="O13:O26" si="5">IF(J13=0,"",(J13/L13))</f>
        <v/>
      </c>
      <c r="P13" s="175"/>
      <c r="Q13" s="654">
        <v>0</v>
      </c>
      <c r="R13" s="368">
        <v>0</v>
      </c>
      <c r="S13" s="368">
        <v>0</v>
      </c>
      <c r="T13" s="369" t="str">
        <f t="shared" ref="T13:T26" si="6">IF(Q13=0,"",(Q13/R13))</f>
        <v/>
      </c>
      <c r="U13" s="370" t="str">
        <f t="shared" ref="U13:U26" si="7">IF(S13=0,"",(S13/R13))</f>
        <v/>
      </c>
      <c r="V13" s="372" t="str">
        <f t="shared" ref="V13:V26" si="8">IF(Q13=0,"",(Q13/S13))</f>
        <v/>
      </c>
    </row>
    <row r="14" spans="1:22" x14ac:dyDescent="0.2">
      <c r="A14" s="135" t="s">
        <v>115</v>
      </c>
      <c r="C14" s="654">
        <v>0</v>
      </c>
      <c r="D14" s="368">
        <v>0</v>
      </c>
      <c r="E14" s="368">
        <v>0</v>
      </c>
      <c r="F14" s="369" t="str">
        <f t="shared" si="0"/>
        <v/>
      </c>
      <c r="G14" s="370" t="str">
        <f t="shared" si="1"/>
        <v/>
      </c>
      <c r="H14" s="372" t="str">
        <f t="shared" si="2"/>
        <v/>
      </c>
      <c r="I14" s="18"/>
      <c r="J14" s="654">
        <v>0</v>
      </c>
      <c r="K14" s="368">
        <v>0</v>
      </c>
      <c r="L14" s="368">
        <v>0</v>
      </c>
      <c r="M14" s="369" t="str">
        <f t="shared" si="3"/>
        <v/>
      </c>
      <c r="N14" s="370" t="str">
        <f t="shared" si="4"/>
        <v/>
      </c>
      <c r="O14" s="372" t="str">
        <f t="shared" si="5"/>
        <v/>
      </c>
      <c r="P14" s="175"/>
      <c r="Q14" s="654">
        <v>0</v>
      </c>
      <c r="R14" s="368">
        <v>0</v>
      </c>
      <c r="S14" s="368">
        <v>0</v>
      </c>
      <c r="T14" s="369" t="str">
        <f t="shared" si="6"/>
        <v/>
      </c>
      <c r="U14" s="370" t="str">
        <f t="shared" si="7"/>
        <v/>
      </c>
      <c r="V14" s="372" t="str">
        <f t="shared" si="8"/>
        <v/>
      </c>
    </row>
    <row r="15" spans="1:22" x14ac:dyDescent="0.2">
      <c r="A15" s="135" t="s">
        <v>116</v>
      </c>
      <c r="C15" s="654">
        <v>0</v>
      </c>
      <c r="D15" s="368">
        <v>0</v>
      </c>
      <c r="E15" s="368">
        <v>0</v>
      </c>
      <c r="F15" s="369" t="str">
        <f t="shared" si="0"/>
        <v/>
      </c>
      <c r="G15" s="370" t="str">
        <f t="shared" si="1"/>
        <v/>
      </c>
      <c r="H15" s="372" t="str">
        <f t="shared" si="2"/>
        <v/>
      </c>
      <c r="I15" s="18"/>
      <c r="J15" s="654">
        <v>0</v>
      </c>
      <c r="K15" s="368">
        <v>0</v>
      </c>
      <c r="L15" s="368">
        <v>0</v>
      </c>
      <c r="M15" s="369" t="str">
        <f t="shared" si="3"/>
        <v/>
      </c>
      <c r="N15" s="370" t="str">
        <f t="shared" si="4"/>
        <v/>
      </c>
      <c r="O15" s="372" t="str">
        <f t="shared" si="5"/>
        <v/>
      </c>
      <c r="P15" s="175"/>
      <c r="Q15" s="654">
        <v>0</v>
      </c>
      <c r="R15" s="368">
        <v>0</v>
      </c>
      <c r="S15" s="368">
        <v>0</v>
      </c>
      <c r="T15" s="369" t="str">
        <f t="shared" si="6"/>
        <v/>
      </c>
      <c r="U15" s="370" t="str">
        <f t="shared" si="7"/>
        <v/>
      </c>
      <c r="V15" s="372" t="str">
        <f t="shared" si="8"/>
        <v/>
      </c>
    </row>
    <row r="16" spans="1:22" x14ac:dyDescent="0.2">
      <c r="A16" s="135" t="s">
        <v>117</v>
      </c>
      <c r="C16" s="654">
        <v>0</v>
      </c>
      <c r="D16" s="368">
        <v>0</v>
      </c>
      <c r="E16" s="368">
        <v>0</v>
      </c>
      <c r="F16" s="369" t="str">
        <f t="shared" si="0"/>
        <v/>
      </c>
      <c r="G16" s="370" t="str">
        <f t="shared" si="1"/>
        <v/>
      </c>
      <c r="H16" s="372" t="str">
        <f t="shared" si="2"/>
        <v/>
      </c>
      <c r="I16" s="18"/>
      <c r="J16" s="654">
        <v>0</v>
      </c>
      <c r="K16" s="368">
        <v>0</v>
      </c>
      <c r="L16" s="368">
        <v>0</v>
      </c>
      <c r="M16" s="369" t="str">
        <f t="shared" si="3"/>
        <v/>
      </c>
      <c r="N16" s="370" t="str">
        <f t="shared" si="4"/>
        <v/>
      </c>
      <c r="O16" s="372" t="str">
        <f t="shared" si="5"/>
        <v/>
      </c>
      <c r="P16" s="175"/>
      <c r="Q16" s="654">
        <v>0</v>
      </c>
      <c r="R16" s="368">
        <v>0</v>
      </c>
      <c r="S16" s="368">
        <v>0</v>
      </c>
      <c r="T16" s="369" t="str">
        <f t="shared" si="6"/>
        <v/>
      </c>
      <c r="U16" s="370" t="str">
        <f t="shared" si="7"/>
        <v/>
      </c>
      <c r="V16" s="372" t="str">
        <f t="shared" si="8"/>
        <v/>
      </c>
    </row>
    <row r="17" spans="1:22" x14ac:dyDescent="0.2">
      <c r="A17" s="135" t="s">
        <v>118</v>
      </c>
      <c r="C17" s="654">
        <v>0</v>
      </c>
      <c r="D17" s="368">
        <v>0</v>
      </c>
      <c r="E17" s="368">
        <v>0</v>
      </c>
      <c r="F17" s="369" t="str">
        <f t="shared" si="0"/>
        <v/>
      </c>
      <c r="G17" s="370" t="str">
        <f t="shared" si="1"/>
        <v/>
      </c>
      <c r="H17" s="372" t="str">
        <f t="shared" si="2"/>
        <v/>
      </c>
      <c r="I17" s="18"/>
      <c r="J17" s="654">
        <v>0</v>
      </c>
      <c r="K17" s="368">
        <v>0</v>
      </c>
      <c r="L17" s="368">
        <v>0</v>
      </c>
      <c r="M17" s="369" t="str">
        <f t="shared" si="3"/>
        <v/>
      </c>
      <c r="N17" s="370" t="str">
        <f t="shared" si="4"/>
        <v/>
      </c>
      <c r="O17" s="372" t="str">
        <f t="shared" si="5"/>
        <v/>
      </c>
      <c r="P17" s="175"/>
      <c r="Q17" s="654">
        <v>0</v>
      </c>
      <c r="R17" s="368">
        <v>0</v>
      </c>
      <c r="S17" s="368">
        <v>0</v>
      </c>
      <c r="T17" s="369" t="str">
        <f t="shared" si="6"/>
        <v/>
      </c>
      <c r="U17" s="370" t="str">
        <f t="shared" si="7"/>
        <v/>
      </c>
      <c r="V17" s="372" t="str">
        <f t="shared" si="8"/>
        <v/>
      </c>
    </row>
    <row r="18" spans="1:22" x14ac:dyDescent="0.2">
      <c r="A18" s="135" t="s">
        <v>378</v>
      </c>
      <c r="C18" s="654">
        <v>0</v>
      </c>
      <c r="D18" s="368">
        <v>0</v>
      </c>
      <c r="E18" s="368">
        <v>0</v>
      </c>
      <c r="F18" s="369" t="str">
        <f t="shared" si="0"/>
        <v/>
      </c>
      <c r="G18" s="370" t="str">
        <f t="shared" si="1"/>
        <v/>
      </c>
      <c r="H18" s="372" t="str">
        <f t="shared" si="2"/>
        <v/>
      </c>
      <c r="I18" s="18"/>
      <c r="J18" s="654">
        <v>0</v>
      </c>
      <c r="K18" s="368">
        <v>0</v>
      </c>
      <c r="L18" s="368">
        <v>0</v>
      </c>
      <c r="M18" s="369" t="str">
        <f t="shared" si="3"/>
        <v/>
      </c>
      <c r="N18" s="370" t="str">
        <f t="shared" si="4"/>
        <v/>
      </c>
      <c r="O18" s="372" t="str">
        <f t="shared" si="5"/>
        <v/>
      </c>
      <c r="P18" s="18"/>
      <c r="Q18" s="654">
        <v>0</v>
      </c>
      <c r="R18" s="368">
        <v>0</v>
      </c>
      <c r="S18" s="368">
        <v>0</v>
      </c>
      <c r="T18" s="369" t="str">
        <f t="shared" si="6"/>
        <v/>
      </c>
      <c r="U18" s="370" t="str">
        <f t="shared" si="7"/>
        <v/>
      </c>
      <c r="V18" s="372" t="str">
        <f t="shared" si="8"/>
        <v/>
      </c>
    </row>
    <row r="19" spans="1:22" x14ac:dyDescent="0.2">
      <c r="A19" s="135" t="s">
        <v>352</v>
      </c>
      <c r="C19" s="654">
        <v>0</v>
      </c>
      <c r="D19" s="368">
        <v>0</v>
      </c>
      <c r="E19" s="368">
        <v>0</v>
      </c>
      <c r="F19" s="369" t="str">
        <f t="shared" si="0"/>
        <v/>
      </c>
      <c r="G19" s="370" t="str">
        <f t="shared" si="1"/>
        <v/>
      </c>
      <c r="H19" s="372" t="str">
        <f t="shared" si="2"/>
        <v/>
      </c>
      <c r="I19" s="18"/>
      <c r="J19" s="654">
        <v>0</v>
      </c>
      <c r="K19" s="368">
        <v>0</v>
      </c>
      <c r="L19" s="368">
        <v>0</v>
      </c>
      <c r="M19" s="369" t="str">
        <f t="shared" si="3"/>
        <v/>
      </c>
      <c r="N19" s="370" t="str">
        <f t="shared" si="4"/>
        <v/>
      </c>
      <c r="O19" s="372" t="str">
        <f t="shared" si="5"/>
        <v/>
      </c>
      <c r="P19" s="18"/>
      <c r="Q19" s="654">
        <v>0</v>
      </c>
      <c r="R19" s="368">
        <v>0</v>
      </c>
      <c r="S19" s="368">
        <v>0</v>
      </c>
      <c r="T19" s="369" t="str">
        <f t="shared" si="6"/>
        <v/>
      </c>
      <c r="U19" s="370" t="str">
        <f t="shared" si="7"/>
        <v/>
      </c>
      <c r="V19" s="372" t="str">
        <f t="shared" si="8"/>
        <v/>
      </c>
    </row>
    <row r="20" spans="1:22" x14ac:dyDescent="0.2">
      <c r="A20" s="135" t="s">
        <v>353</v>
      </c>
      <c r="C20" s="654">
        <v>0</v>
      </c>
      <c r="D20" s="368">
        <v>0</v>
      </c>
      <c r="E20" s="368">
        <v>0</v>
      </c>
      <c r="F20" s="369" t="str">
        <f>IF(C20=0,"",(C20/D20))</f>
        <v/>
      </c>
      <c r="G20" s="370" t="str">
        <f>IF(E20=0,"",(E20/D20))</f>
        <v/>
      </c>
      <c r="H20" s="372" t="str">
        <f>IF(C20=0,"",(C20/E20))</f>
        <v/>
      </c>
      <c r="I20" s="18"/>
      <c r="J20" s="654">
        <v>0</v>
      </c>
      <c r="K20" s="368">
        <v>0</v>
      </c>
      <c r="L20" s="368">
        <v>0</v>
      </c>
      <c r="M20" s="369" t="str">
        <f>IF(J20=0,"",(J20/K20))</f>
        <v/>
      </c>
      <c r="N20" s="370" t="str">
        <f>IF(L20=0,"",(L20/K20))</f>
        <v/>
      </c>
      <c r="O20" s="372" t="str">
        <f>IF(J20=0,"",(J20/L20))</f>
        <v/>
      </c>
      <c r="P20" s="18"/>
      <c r="Q20" s="654">
        <v>0</v>
      </c>
      <c r="R20" s="368">
        <v>0</v>
      </c>
      <c r="S20" s="368">
        <v>0</v>
      </c>
      <c r="T20" s="369" t="str">
        <f>IF(Q20=0,"",(Q20/R20))</f>
        <v/>
      </c>
      <c r="U20" s="370" t="str">
        <f>IF(S20=0,"",(S20/R20))</f>
        <v/>
      </c>
      <c r="V20" s="372" t="str">
        <f>IF(Q20=0,"",(Q20/S20))</f>
        <v/>
      </c>
    </row>
    <row r="21" spans="1:22" x14ac:dyDescent="0.2">
      <c r="A21" s="135" t="s">
        <v>120</v>
      </c>
      <c r="C21" s="654">
        <v>0</v>
      </c>
      <c r="D21" s="368">
        <v>0</v>
      </c>
      <c r="E21" s="368">
        <v>0</v>
      </c>
      <c r="F21" s="369" t="str">
        <f t="shared" si="0"/>
        <v/>
      </c>
      <c r="G21" s="370" t="str">
        <f t="shared" si="1"/>
        <v/>
      </c>
      <c r="H21" s="372" t="str">
        <f t="shared" si="2"/>
        <v/>
      </c>
      <c r="J21" s="654">
        <v>0</v>
      </c>
      <c r="K21" s="368">
        <v>0</v>
      </c>
      <c r="L21" s="368">
        <v>0</v>
      </c>
      <c r="M21" s="369" t="str">
        <f t="shared" si="3"/>
        <v/>
      </c>
      <c r="N21" s="370" t="str">
        <f t="shared" si="4"/>
        <v/>
      </c>
      <c r="O21" s="372" t="str">
        <f t="shared" si="5"/>
        <v/>
      </c>
      <c r="Q21" s="654">
        <v>0</v>
      </c>
      <c r="R21" s="368">
        <v>0</v>
      </c>
      <c r="S21" s="368">
        <v>0</v>
      </c>
      <c r="T21" s="369" t="str">
        <f t="shared" si="6"/>
        <v/>
      </c>
      <c r="U21" s="370" t="str">
        <f t="shared" si="7"/>
        <v/>
      </c>
      <c r="V21" s="372" t="str">
        <f t="shared" si="8"/>
        <v/>
      </c>
    </row>
    <row r="22" spans="1:22" x14ac:dyDescent="0.2">
      <c r="A22" s="135" t="s">
        <v>121</v>
      </c>
      <c r="C22" s="654">
        <v>0</v>
      </c>
      <c r="D22" s="368">
        <v>0</v>
      </c>
      <c r="E22" s="368">
        <v>0</v>
      </c>
      <c r="F22" s="369" t="str">
        <f t="shared" si="0"/>
        <v/>
      </c>
      <c r="G22" s="370" t="str">
        <f t="shared" si="1"/>
        <v/>
      </c>
      <c r="H22" s="372" t="str">
        <f t="shared" si="2"/>
        <v/>
      </c>
      <c r="J22" s="654">
        <v>0</v>
      </c>
      <c r="K22" s="368">
        <v>0</v>
      </c>
      <c r="L22" s="368">
        <v>0</v>
      </c>
      <c r="M22" s="369" t="str">
        <f t="shared" si="3"/>
        <v/>
      </c>
      <c r="N22" s="370" t="str">
        <f t="shared" si="4"/>
        <v/>
      </c>
      <c r="O22" s="372" t="str">
        <f t="shared" si="5"/>
        <v/>
      </c>
      <c r="Q22" s="654">
        <v>0</v>
      </c>
      <c r="R22" s="368">
        <v>0</v>
      </c>
      <c r="S22" s="368">
        <v>0</v>
      </c>
      <c r="T22" s="369" t="str">
        <f t="shared" si="6"/>
        <v/>
      </c>
      <c r="U22" s="370" t="str">
        <f t="shared" si="7"/>
        <v/>
      </c>
      <c r="V22" s="372" t="str">
        <f t="shared" si="8"/>
        <v/>
      </c>
    </row>
    <row r="23" spans="1:22" x14ac:dyDescent="0.2">
      <c r="A23" s="135" t="s">
        <v>122</v>
      </c>
      <c r="C23" s="654">
        <v>0</v>
      </c>
      <c r="D23" s="368">
        <v>0</v>
      </c>
      <c r="E23" s="368">
        <v>0</v>
      </c>
      <c r="F23" s="369" t="str">
        <f t="shared" si="0"/>
        <v/>
      </c>
      <c r="G23" s="370" t="str">
        <f t="shared" si="1"/>
        <v/>
      </c>
      <c r="H23" s="372" t="str">
        <f t="shared" si="2"/>
        <v/>
      </c>
      <c r="J23" s="654">
        <v>0</v>
      </c>
      <c r="K23" s="368">
        <v>0</v>
      </c>
      <c r="L23" s="368">
        <v>0</v>
      </c>
      <c r="M23" s="369" t="str">
        <f t="shared" si="3"/>
        <v/>
      </c>
      <c r="N23" s="370" t="str">
        <f t="shared" si="4"/>
        <v/>
      </c>
      <c r="O23" s="372" t="str">
        <f t="shared" si="5"/>
        <v/>
      </c>
      <c r="Q23" s="654">
        <v>0</v>
      </c>
      <c r="R23" s="368">
        <v>0</v>
      </c>
      <c r="S23" s="368">
        <v>0</v>
      </c>
      <c r="T23" s="369" t="str">
        <f t="shared" si="6"/>
        <v/>
      </c>
      <c r="U23" s="370" t="str">
        <f t="shared" si="7"/>
        <v/>
      </c>
      <c r="V23" s="372" t="str">
        <f t="shared" si="8"/>
        <v/>
      </c>
    </row>
    <row r="24" spans="1:22" x14ac:dyDescent="0.2">
      <c r="A24" s="135" t="s">
        <v>113</v>
      </c>
      <c r="C24" s="654">
        <v>0</v>
      </c>
      <c r="D24" s="368">
        <v>0</v>
      </c>
      <c r="E24" s="368">
        <v>0</v>
      </c>
      <c r="F24" s="369" t="str">
        <f t="shared" si="0"/>
        <v/>
      </c>
      <c r="G24" s="370" t="str">
        <f t="shared" si="1"/>
        <v/>
      </c>
      <c r="H24" s="372" t="str">
        <f t="shared" si="2"/>
        <v/>
      </c>
      <c r="J24" s="654">
        <v>0</v>
      </c>
      <c r="K24" s="368">
        <v>0</v>
      </c>
      <c r="L24" s="368">
        <v>0</v>
      </c>
      <c r="M24" s="369" t="str">
        <f t="shared" si="3"/>
        <v/>
      </c>
      <c r="N24" s="370" t="str">
        <f t="shared" si="4"/>
        <v/>
      </c>
      <c r="O24" s="372" t="str">
        <f t="shared" si="5"/>
        <v/>
      </c>
      <c r="Q24" s="654">
        <v>0</v>
      </c>
      <c r="R24" s="368">
        <v>0</v>
      </c>
      <c r="S24" s="368">
        <v>0</v>
      </c>
      <c r="T24" s="369" t="str">
        <f t="shared" si="6"/>
        <v/>
      </c>
      <c r="U24" s="370" t="str">
        <f t="shared" si="7"/>
        <v/>
      </c>
      <c r="V24" s="372" t="str">
        <f t="shared" si="8"/>
        <v/>
      </c>
    </row>
    <row r="25" spans="1:22" x14ac:dyDescent="0.2">
      <c r="A25" s="135" t="s">
        <v>123</v>
      </c>
      <c r="C25" s="654">
        <v>0</v>
      </c>
      <c r="D25" s="368">
        <v>0</v>
      </c>
      <c r="E25" s="368">
        <v>0</v>
      </c>
      <c r="F25" s="369" t="str">
        <f t="shared" si="0"/>
        <v/>
      </c>
      <c r="G25" s="370" t="str">
        <f t="shared" si="1"/>
        <v/>
      </c>
      <c r="H25" s="372" t="str">
        <f t="shared" si="2"/>
        <v/>
      </c>
      <c r="J25" s="654">
        <v>0</v>
      </c>
      <c r="K25" s="368">
        <v>0</v>
      </c>
      <c r="L25" s="368">
        <v>0</v>
      </c>
      <c r="M25" s="369" t="str">
        <f t="shared" si="3"/>
        <v/>
      </c>
      <c r="N25" s="370" t="str">
        <f t="shared" si="4"/>
        <v/>
      </c>
      <c r="O25" s="372" t="str">
        <f t="shared" si="5"/>
        <v/>
      </c>
      <c r="Q25" s="654">
        <v>0</v>
      </c>
      <c r="R25" s="368">
        <v>0</v>
      </c>
      <c r="S25" s="368">
        <v>0</v>
      </c>
      <c r="T25" s="369" t="str">
        <f t="shared" si="6"/>
        <v/>
      </c>
      <c r="U25" s="370" t="str">
        <f t="shared" si="7"/>
        <v/>
      </c>
      <c r="V25" s="372" t="str">
        <f t="shared" si="8"/>
        <v/>
      </c>
    </row>
    <row r="26" spans="1:22" ht="13.5" thickBot="1" x14ac:dyDescent="0.25">
      <c r="A26" s="135" t="s">
        <v>124</v>
      </c>
      <c r="C26" s="655">
        <v>0</v>
      </c>
      <c r="D26" s="374">
        <v>0</v>
      </c>
      <c r="E26" s="374">
        <v>0</v>
      </c>
      <c r="F26" s="375" t="str">
        <f t="shared" si="0"/>
        <v/>
      </c>
      <c r="G26" s="376" t="str">
        <f t="shared" si="1"/>
        <v/>
      </c>
      <c r="H26" s="377" t="str">
        <f t="shared" si="2"/>
        <v/>
      </c>
      <c r="J26" s="655">
        <v>0</v>
      </c>
      <c r="K26" s="374">
        <v>0</v>
      </c>
      <c r="L26" s="374">
        <v>0</v>
      </c>
      <c r="M26" s="375" t="str">
        <f t="shared" si="3"/>
        <v/>
      </c>
      <c r="N26" s="376" t="str">
        <f t="shared" si="4"/>
        <v/>
      </c>
      <c r="O26" s="377" t="str">
        <f t="shared" si="5"/>
        <v/>
      </c>
      <c r="Q26" s="655">
        <v>0</v>
      </c>
      <c r="R26" s="374">
        <v>0</v>
      </c>
      <c r="S26" s="374">
        <v>0</v>
      </c>
      <c r="T26" s="375" t="str">
        <f t="shared" si="6"/>
        <v/>
      </c>
      <c r="U26" s="376" t="str">
        <f t="shared" si="7"/>
        <v/>
      </c>
      <c r="V26" s="377" t="str">
        <f t="shared" si="8"/>
        <v/>
      </c>
    </row>
    <row r="29" spans="1:22" ht="13.5" thickBot="1" x14ac:dyDescent="0.25"/>
    <row r="30" spans="1:22" ht="15" x14ac:dyDescent="0.2">
      <c r="A30" s="890"/>
      <c r="B30" s="891"/>
      <c r="C30" s="892" t="s">
        <v>354</v>
      </c>
      <c r="D30" s="893"/>
      <c r="E30" s="893"/>
      <c r="F30" s="893"/>
      <c r="G30" s="893"/>
      <c r="H30" s="894"/>
      <c r="I30" s="174"/>
      <c r="J30" s="892" t="s">
        <v>355</v>
      </c>
      <c r="K30" s="893"/>
      <c r="L30" s="893"/>
      <c r="M30" s="893"/>
      <c r="N30" s="893"/>
      <c r="O30" s="894"/>
      <c r="P30" s="174"/>
      <c r="Q30" s="892" t="s">
        <v>356</v>
      </c>
      <c r="R30" s="893"/>
      <c r="S30" s="893"/>
      <c r="T30" s="893"/>
      <c r="U30" s="893"/>
      <c r="V30" s="894"/>
    </row>
    <row r="31" spans="1:22" ht="13.5" thickBot="1" x14ac:dyDescent="0.25">
      <c r="A31" s="890"/>
      <c r="B31" s="891"/>
      <c r="C31" s="895"/>
      <c r="D31" s="896"/>
      <c r="E31" s="896"/>
      <c r="F31" s="896"/>
      <c r="G31" s="896"/>
      <c r="H31" s="897"/>
      <c r="I31" s="18"/>
      <c r="J31" s="895"/>
      <c r="K31" s="896"/>
      <c r="L31" s="896"/>
      <c r="M31" s="896"/>
      <c r="N31" s="896"/>
      <c r="O31" s="897"/>
      <c r="P31" s="18"/>
      <c r="Q31" s="895"/>
      <c r="R31" s="896"/>
      <c r="S31" s="896"/>
      <c r="T31" s="896"/>
      <c r="U31" s="896"/>
      <c r="V31" s="897"/>
    </row>
    <row r="32" spans="1:22" s="176" customFormat="1" ht="26.25" thickBot="1" x14ac:dyDescent="0.25">
      <c r="A32" s="177"/>
      <c r="C32" s="383" t="s">
        <v>165</v>
      </c>
      <c r="D32" s="384" t="s">
        <v>161</v>
      </c>
      <c r="E32" s="384" t="s">
        <v>247</v>
      </c>
      <c r="F32" s="384" t="s">
        <v>166</v>
      </c>
      <c r="G32" s="384" t="s">
        <v>168</v>
      </c>
      <c r="H32" s="385" t="s">
        <v>167</v>
      </c>
      <c r="I32" s="177"/>
      <c r="J32" s="383" t="s">
        <v>165</v>
      </c>
      <c r="K32" s="384" t="s">
        <v>161</v>
      </c>
      <c r="L32" s="384" t="s">
        <v>247</v>
      </c>
      <c r="M32" s="384" t="s">
        <v>166</v>
      </c>
      <c r="N32" s="384" t="s">
        <v>168</v>
      </c>
      <c r="O32" s="385" t="s">
        <v>167</v>
      </c>
      <c r="P32" s="177"/>
      <c r="Q32" s="383" t="s">
        <v>165</v>
      </c>
      <c r="R32" s="384" t="s">
        <v>161</v>
      </c>
      <c r="S32" s="384" t="s">
        <v>247</v>
      </c>
      <c r="T32" s="384" t="s">
        <v>166</v>
      </c>
      <c r="U32" s="384" t="s">
        <v>168</v>
      </c>
      <c r="V32" s="385" t="s">
        <v>167</v>
      </c>
    </row>
    <row r="33" spans="1:22" x14ac:dyDescent="0.2">
      <c r="A33" s="135" t="s">
        <v>88</v>
      </c>
      <c r="C33" s="653">
        <v>0</v>
      </c>
      <c r="D33" s="379">
        <v>0</v>
      </c>
      <c r="E33" s="379">
        <v>0</v>
      </c>
      <c r="F33" s="380" t="str">
        <f>IF(C33=0,"",(C33/D33))</f>
        <v/>
      </c>
      <c r="G33" s="381" t="str">
        <f>IF(E33=0,"",(E33/D33))</f>
        <v/>
      </c>
      <c r="H33" s="382" t="str">
        <f>IF(C33=0,"",(C33/E33))</f>
        <v/>
      </c>
      <c r="I33" s="18"/>
      <c r="J33" s="653">
        <v>0</v>
      </c>
      <c r="K33" s="379">
        <v>0</v>
      </c>
      <c r="L33" s="379">
        <v>0</v>
      </c>
      <c r="M33" s="380" t="str">
        <f>IF(J33=0,"",(J33/K33))</f>
        <v/>
      </c>
      <c r="N33" s="381" t="str">
        <f>IF(L33=0,"",(L33/K33))</f>
        <v/>
      </c>
      <c r="O33" s="382" t="str">
        <f>IF(J33=0,"",(J33/L33))</f>
        <v/>
      </c>
      <c r="P33" s="175"/>
      <c r="Q33" s="653">
        <v>0</v>
      </c>
      <c r="R33" s="379">
        <v>0</v>
      </c>
      <c r="S33" s="379">
        <v>0</v>
      </c>
      <c r="T33" s="380" t="str">
        <f>IF(Q33=0,"",(Q33/R33))</f>
        <v/>
      </c>
      <c r="U33" s="381" t="str">
        <f>IF(S33=0,"",(S33/R33))</f>
        <v/>
      </c>
      <c r="V33" s="382" t="str">
        <f>IF(Q33=0,"",(Q33/S33))</f>
        <v/>
      </c>
    </row>
    <row r="34" spans="1:22" x14ac:dyDescent="0.2">
      <c r="A34" s="135" t="s">
        <v>114</v>
      </c>
      <c r="C34" s="654">
        <v>0</v>
      </c>
      <c r="D34" s="368">
        <v>0</v>
      </c>
      <c r="E34" s="368">
        <v>0</v>
      </c>
      <c r="F34" s="369" t="str">
        <f t="shared" ref="F34:F47" si="9">IF(C34=0,"",(C34/D34))</f>
        <v/>
      </c>
      <c r="G34" s="370" t="str">
        <f t="shared" ref="G34:G47" si="10">IF(E34=0,"",(E34/D34))</f>
        <v/>
      </c>
      <c r="H34" s="372" t="str">
        <f t="shared" ref="H34:H47" si="11">IF(C34=0,"",(C34/E34))</f>
        <v/>
      </c>
      <c r="I34" s="18"/>
      <c r="J34" s="654">
        <v>0</v>
      </c>
      <c r="K34" s="368">
        <v>0</v>
      </c>
      <c r="L34" s="368">
        <v>0</v>
      </c>
      <c r="M34" s="369" t="str">
        <f t="shared" ref="M34:M47" si="12">IF(J34=0,"",(J34/K34))</f>
        <v/>
      </c>
      <c r="N34" s="370" t="str">
        <f t="shared" ref="N34:N47" si="13">IF(L34=0,"",(L34/K34))</f>
        <v/>
      </c>
      <c r="O34" s="372" t="str">
        <f t="shared" ref="O34:O47" si="14">IF(J34=0,"",(J34/L34))</f>
        <v/>
      </c>
      <c r="P34" s="175"/>
      <c r="Q34" s="654">
        <v>0</v>
      </c>
      <c r="R34" s="368">
        <v>0</v>
      </c>
      <c r="S34" s="368">
        <v>0</v>
      </c>
      <c r="T34" s="369" t="str">
        <f t="shared" ref="T34:T47" si="15">IF(Q34=0,"",(Q34/R34))</f>
        <v/>
      </c>
      <c r="U34" s="370" t="str">
        <f t="shared" ref="U34:U47" si="16">IF(S34=0,"",(S34/R34))</f>
        <v/>
      </c>
      <c r="V34" s="372" t="str">
        <f t="shared" ref="V34:V47" si="17">IF(Q34=0,"",(Q34/S34))</f>
        <v/>
      </c>
    </row>
    <row r="35" spans="1:22" x14ac:dyDescent="0.2">
      <c r="A35" s="135" t="s">
        <v>115</v>
      </c>
      <c r="C35" s="654">
        <v>0</v>
      </c>
      <c r="D35" s="368">
        <v>0</v>
      </c>
      <c r="E35" s="368">
        <v>0</v>
      </c>
      <c r="F35" s="369" t="str">
        <f t="shared" si="9"/>
        <v/>
      </c>
      <c r="G35" s="370" t="str">
        <f t="shared" si="10"/>
        <v/>
      </c>
      <c r="H35" s="372" t="str">
        <f t="shared" si="11"/>
        <v/>
      </c>
      <c r="I35" s="18"/>
      <c r="J35" s="654">
        <v>0</v>
      </c>
      <c r="K35" s="368">
        <v>0</v>
      </c>
      <c r="L35" s="368">
        <v>0</v>
      </c>
      <c r="M35" s="369" t="str">
        <f t="shared" si="12"/>
        <v/>
      </c>
      <c r="N35" s="370" t="str">
        <f t="shared" si="13"/>
        <v/>
      </c>
      <c r="O35" s="372" t="str">
        <f t="shared" si="14"/>
        <v/>
      </c>
      <c r="P35" s="175"/>
      <c r="Q35" s="654">
        <v>0</v>
      </c>
      <c r="R35" s="368">
        <v>0</v>
      </c>
      <c r="S35" s="368">
        <v>0</v>
      </c>
      <c r="T35" s="369" t="str">
        <f t="shared" si="15"/>
        <v/>
      </c>
      <c r="U35" s="370" t="str">
        <f t="shared" si="16"/>
        <v/>
      </c>
      <c r="V35" s="372" t="str">
        <f t="shared" si="17"/>
        <v/>
      </c>
    </row>
    <row r="36" spans="1:22" x14ac:dyDescent="0.2">
      <c r="A36" s="135" t="s">
        <v>116</v>
      </c>
      <c r="C36" s="654">
        <v>0</v>
      </c>
      <c r="D36" s="368">
        <v>0</v>
      </c>
      <c r="E36" s="368">
        <v>0</v>
      </c>
      <c r="F36" s="369" t="str">
        <f t="shared" si="9"/>
        <v/>
      </c>
      <c r="G36" s="370" t="str">
        <f t="shared" si="10"/>
        <v/>
      </c>
      <c r="H36" s="372" t="str">
        <f t="shared" si="11"/>
        <v/>
      </c>
      <c r="I36" s="18"/>
      <c r="J36" s="654">
        <v>0</v>
      </c>
      <c r="K36" s="368">
        <v>0</v>
      </c>
      <c r="L36" s="368">
        <v>0</v>
      </c>
      <c r="M36" s="369" t="str">
        <f t="shared" si="12"/>
        <v/>
      </c>
      <c r="N36" s="370" t="str">
        <f t="shared" si="13"/>
        <v/>
      </c>
      <c r="O36" s="372" t="str">
        <f t="shared" si="14"/>
        <v/>
      </c>
      <c r="P36" s="175"/>
      <c r="Q36" s="654">
        <v>0</v>
      </c>
      <c r="R36" s="368">
        <v>0</v>
      </c>
      <c r="S36" s="368">
        <v>0</v>
      </c>
      <c r="T36" s="369" t="str">
        <f t="shared" si="15"/>
        <v/>
      </c>
      <c r="U36" s="370" t="str">
        <f t="shared" si="16"/>
        <v/>
      </c>
      <c r="V36" s="372" t="str">
        <f t="shared" si="17"/>
        <v/>
      </c>
    </row>
    <row r="37" spans="1:22" x14ac:dyDescent="0.2">
      <c r="A37" s="135" t="s">
        <v>117</v>
      </c>
      <c r="C37" s="654">
        <v>0</v>
      </c>
      <c r="D37" s="368">
        <v>0</v>
      </c>
      <c r="E37" s="368">
        <v>0</v>
      </c>
      <c r="F37" s="369" t="str">
        <f t="shared" si="9"/>
        <v/>
      </c>
      <c r="G37" s="370" t="str">
        <f t="shared" si="10"/>
        <v/>
      </c>
      <c r="H37" s="372" t="str">
        <f t="shared" si="11"/>
        <v/>
      </c>
      <c r="I37" s="18"/>
      <c r="J37" s="654">
        <v>0</v>
      </c>
      <c r="K37" s="368">
        <v>0</v>
      </c>
      <c r="L37" s="368">
        <v>0</v>
      </c>
      <c r="M37" s="369" t="str">
        <f t="shared" si="12"/>
        <v/>
      </c>
      <c r="N37" s="370" t="str">
        <f t="shared" si="13"/>
        <v/>
      </c>
      <c r="O37" s="372" t="str">
        <f t="shared" si="14"/>
        <v/>
      </c>
      <c r="P37" s="175"/>
      <c r="Q37" s="654">
        <v>0</v>
      </c>
      <c r="R37" s="368">
        <v>0</v>
      </c>
      <c r="S37" s="368">
        <v>0</v>
      </c>
      <c r="T37" s="369" t="str">
        <f t="shared" si="15"/>
        <v/>
      </c>
      <c r="U37" s="370" t="str">
        <f t="shared" si="16"/>
        <v/>
      </c>
      <c r="V37" s="372" t="str">
        <f t="shared" si="17"/>
        <v/>
      </c>
    </row>
    <row r="38" spans="1:22" x14ac:dyDescent="0.2">
      <c r="A38" s="135" t="s">
        <v>118</v>
      </c>
      <c r="C38" s="654">
        <v>0</v>
      </c>
      <c r="D38" s="368">
        <v>0</v>
      </c>
      <c r="E38" s="368">
        <v>0</v>
      </c>
      <c r="F38" s="369" t="str">
        <f t="shared" si="9"/>
        <v/>
      </c>
      <c r="G38" s="370" t="str">
        <f t="shared" si="10"/>
        <v/>
      </c>
      <c r="H38" s="372" t="str">
        <f t="shared" si="11"/>
        <v/>
      </c>
      <c r="I38" s="18"/>
      <c r="J38" s="654">
        <v>0</v>
      </c>
      <c r="K38" s="368">
        <v>0</v>
      </c>
      <c r="L38" s="368">
        <v>0</v>
      </c>
      <c r="M38" s="369" t="str">
        <f t="shared" si="12"/>
        <v/>
      </c>
      <c r="N38" s="370" t="str">
        <f t="shared" si="13"/>
        <v/>
      </c>
      <c r="O38" s="372" t="str">
        <f t="shared" si="14"/>
        <v/>
      </c>
      <c r="P38" s="175"/>
      <c r="Q38" s="654">
        <v>0</v>
      </c>
      <c r="R38" s="368">
        <v>0</v>
      </c>
      <c r="S38" s="368">
        <v>0</v>
      </c>
      <c r="T38" s="369" t="str">
        <f t="shared" si="15"/>
        <v/>
      </c>
      <c r="U38" s="370" t="str">
        <f t="shared" si="16"/>
        <v/>
      </c>
      <c r="V38" s="372" t="str">
        <f t="shared" si="17"/>
        <v/>
      </c>
    </row>
    <row r="39" spans="1:22" x14ac:dyDescent="0.2">
      <c r="A39" s="135" t="s">
        <v>378</v>
      </c>
      <c r="C39" s="654">
        <v>0</v>
      </c>
      <c r="D39" s="368">
        <v>0</v>
      </c>
      <c r="E39" s="368">
        <v>0</v>
      </c>
      <c r="F39" s="369" t="str">
        <f t="shared" si="9"/>
        <v/>
      </c>
      <c r="G39" s="370" t="str">
        <f t="shared" si="10"/>
        <v/>
      </c>
      <c r="H39" s="372" t="str">
        <f t="shared" si="11"/>
        <v/>
      </c>
      <c r="I39" s="18"/>
      <c r="J39" s="654">
        <v>0</v>
      </c>
      <c r="K39" s="368">
        <v>0</v>
      </c>
      <c r="L39" s="368">
        <v>0</v>
      </c>
      <c r="M39" s="369" t="str">
        <f t="shared" si="12"/>
        <v/>
      </c>
      <c r="N39" s="370" t="str">
        <f t="shared" si="13"/>
        <v/>
      </c>
      <c r="O39" s="372" t="str">
        <f t="shared" si="14"/>
        <v/>
      </c>
      <c r="P39" s="18"/>
      <c r="Q39" s="654">
        <v>0</v>
      </c>
      <c r="R39" s="368">
        <v>0</v>
      </c>
      <c r="S39" s="368">
        <v>0</v>
      </c>
      <c r="T39" s="369" t="str">
        <f t="shared" si="15"/>
        <v/>
      </c>
      <c r="U39" s="370" t="str">
        <f t="shared" si="16"/>
        <v/>
      </c>
      <c r="V39" s="372" t="str">
        <f t="shared" si="17"/>
        <v/>
      </c>
    </row>
    <row r="40" spans="1:22" x14ac:dyDescent="0.2">
      <c r="A40" s="135" t="s">
        <v>352</v>
      </c>
      <c r="C40" s="654">
        <v>0</v>
      </c>
      <c r="D40" s="368">
        <v>0</v>
      </c>
      <c r="E40" s="368">
        <v>0</v>
      </c>
      <c r="F40" s="369" t="str">
        <f t="shared" si="9"/>
        <v/>
      </c>
      <c r="G40" s="370" t="str">
        <f t="shared" si="10"/>
        <v/>
      </c>
      <c r="H40" s="372" t="str">
        <f t="shared" si="11"/>
        <v/>
      </c>
      <c r="I40" s="18"/>
      <c r="J40" s="654">
        <v>0</v>
      </c>
      <c r="K40" s="368">
        <v>0</v>
      </c>
      <c r="L40" s="368">
        <v>0</v>
      </c>
      <c r="M40" s="369" t="str">
        <f t="shared" si="12"/>
        <v/>
      </c>
      <c r="N40" s="370" t="str">
        <f t="shared" si="13"/>
        <v/>
      </c>
      <c r="O40" s="372" t="str">
        <f t="shared" si="14"/>
        <v/>
      </c>
      <c r="P40" s="18"/>
      <c r="Q40" s="654">
        <v>0</v>
      </c>
      <c r="R40" s="368">
        <v>0</v>
      </c>
      <c r="S40" s="368">
        <v>0</v>
      </c>
      <c r="T40" s="369" t="str">
        <f t="shared" si="15"/>
        <v/>
      </c>
      <c r="U40" s="370" t="str">
        <f t="shared" si="16"/>
        <v/>
      </c>
      <c r="V40" s="372" t="str">
        <f t="shared" si="17"/>
        <v/>
      </c>
    </row>
    <row r="41" spans="1:22" x14ac:dyDescent="0.2">
      <c r="A41" s="135" t="s">
        <v>353</v>
      </c>
      <c r="C41" s="654">
        <v>0</v>
      </c>
      <c r="D41" s="368">
        <v>0</v>
      </c>
      <c r="E41" s="368">
        <v>0</v>
      </c>
      <c r="F41" s="369" t="str">
        <f>IF(C41=0,"",(C41/D41))</f>
        <v/>
      </c>
      <c r="G41" s="370" t="str">
        <f>IF(E41=0,"",(E41/D41))</f>
        <v/>
      </c>
      <c r="H41" s="372" t="str">
        <f>IF(C41=0,"",(C41/E41))</f>
        <v/>
      </c>
      <c r="I41" s="18"/>
      <c r="J41" s="654">
        <v>0</v>
      </c>
      <c r="K41" s="368">
        <v>0</v>
      </c>
      <c r="L41" s="368">
        <v>0</v>
      </c>
      <c r="M41" s="369" t="str">
        <f>IF(J41=0,"",(J41/K41))</f>
        <v/>
      </c>
      <c r="N41" s="370" t="str">
        <f>IF(L41=0,"",(L41/K41))</f>
        <v/>
      </c>
      <c r="O41" s="372" t="str">
        <f>IF(J41=0,"",(J41/L41))</f>
        <v/>
      </c>
      <c r="P41" s="18"/>
      <c r="Q41" s="654">
        <v>0</v>
      </c>
      <c r="R41" s="368">
        <v>0</v>
      </c>
      <c r="S41" s="368">
        <v>0</v>
      </c>
      <c r="T41" s="369" t="str">
        <f>IF(Q41=0,"",(Q41/R41))</f>
        <v/>
      </c>
      <c r="U41" s="370" t="str">
        <f>IF(S41=0,"",(S41/R41))</f>
        <v/>
      </c>
      <c r="V41" s="372" t="str">
        <f>IF(Q41=0,"",(Q41/S41))</f>
        <v/>
      </c>
    </row>
    <row r="42" spans="1:22" x14ac:dyDescent="0.2">
      <c r="A42" s="135" t="s">
        <v>120</v>
      </c>
      <c r="C42" s="654">
        <v>0</v>
      </c>
      <c r="D42" s="368">
        <v>0</v>
      </c>
      <c r="E42" s="368">
        <v>0</v>
      </c>
      <c r="F42" s="369" t="str">
        <f t="shared" si="9"/>
        <v/>
      </c>
      <c r="G42" s="370" t="str">
        <f t="shared" si="10"/>
        <v/>
      </c>
      <c r="H42" s="372" t="str">
        <f t="shared" si="11"/>
        <v/>
      </c>
      <c r="J42" s="654">
        <v>0</v>
      </c>
      <c r="K42" s="368">
        <v>0</v>
      </c>
      <c r="L42" s="368">
        <v>0</v>
      </c>
      <c r="M42" s="369" t="str">
        <f t="shared" si="12"/>
        <v/>
      </c>
      <c r="N42" s="370" t="str">
        <f t="shared" si="13"/>
        <v/>
      </c>
      <c r="O42" s="372" t="str">
        <f t="shared" si="14"/>
        <v/>
      </c>
      <c r="Q42" s="654">
        <v>0</v>
      </c>
      <c r="R42" s="368">
        <v>0</v>
      </c>
      <c r="S42" s="368">
        <v>0</v>
      </c>
      <c r="T42" s="369" t="str">
        <f t="shared" si="15"/>
        <v/>
      </c>
      <c r="U42" s="370" t="str">
        <f t="shared" si="16"/>
        <v/>
      </c>
      <c r="V42" s="372" t="str">
        <f t="shared" si="17"/>
        <v/>
      </c>
    </row>
    <row r="43" spans="1:22" x14ac:dyDescent="0.2">
      <c r="A43" s="135" t="s">
        <v>121</v>
      </c>
      <c r="C43" s="654">
        <v>0</v>
      </c>
      <c r="D43" s="368">
        <v>0</v>
      </c>
      <c r="E43" s="368">
        <v>0</v>
      </c>
      <c r="F43" s="369" t="str">
        <f t="shared" si="9"/>
        <v/>
      </c>
      <c r="G43" s="370" t="str">
        <f t="shared" si="10"/>
        <v/>
      </c>
      <c r="H43" s="372" t="str">
        <f t="shared" si="11"/>
        <v/>
      </c>
      <c r="J43" s="654">
        <v>0</v>
      </c>
      <c r="K43" s="368">
        <v>0</v>
      </c>
      <c r="L43" s="368">
        <v>0</v>
      </c>
      <c r="M43" s="369" t="str">
        <f t="shared" si="12"/>
        <v/>
      </c>
      <c r="N43" s="370" t="str">
        <f t="shared" si="13"/>
        <v/>
      </c>
      <c r="O43" s="372" t="str">
        <f t="shared" si="14"/>
        <v/>
      </c>
      <c r="Q43" s="654">
        <v>0</v>
      </c>
      <c r="R43" s="368">
        <v>0</v>
      </c>
      <c r="S43" s="368">
        <v>0</v>
      </c>
      <c r="T43" s="369" t="str">
        <f t="shared" si="15"/>
        <v/>
      </c>
      <c r="U43" s="370" t="str">
        <f t="shared" si="16"/>
        <v/>
      </c>
      <c r="V43" s="372" t="str">
        <f t="shared" si="17"/>
        <v/>
      </c>
    </row>
    <row r="44" spans="1:22" x14ac:dyDescent="0.2">
      <c r="A44" s="135" t="s">
        <v>122</v>
      </c>
      <c r="C44" s="654">
        <v>0</v>
      </c>
      <c r="D44" s="368">
        <v>0</v>
      </c>
      <c r="E44" s="368">
        <v>0</v>
      </c>
      <c r="F44" s="369" t="str">
        <f t="shared" si="9"/>
        <v/>
      </c>
      <c r="G44" s="370" t="str">
        <f t="shared" si="10"/>
        <v/>
      </c>
      <c r="H44" s="372" t="str">
        <f t="shared" si="11"/>
        <v/>
      </c>
      <c r="J44" s="654">
        <v>0</v>
      </c>
      <c r="K44" s="368">
        <v>0</v>
      </c>
      <c r="L44" s="368">
        <v>0</v>
      </c>
      <c r="M44" s="369" t="str">
        <f t="shared" si="12"/>
        <v/>
      </c>
      <c r="N44" s="370" t="str">
        <f t="shared" si="13"/>
        <v/>
      </c>
      <c r="O44" s="372" t="str">
        <f t="shared" si="14"/>
        <v/>
      </c>
      <c r="Q44" s="654">
        <v>0</v>
      </c>
      <c r="R44" s="368">
        <v>0</v>
      </c>
      <c r="S44" s="368">
        <v>0</v>
      </c>
      <c r="T44" s="369" t="str">
        <f t="shared" si="15"/>
        <v/>
      </c>
      <c r="U44" s="370" t="str">
        <f t="shared" si="16"/>
        <v/>
      </c>
      <c r="V44" s="372" t="str">
        <f t="shared" si="17"/>
        <v/>
      </c>
    </row>
    <row r="45" spans="1:22" x14ac:dyDescent="0.2">
      <c r="A45" s="135" t="s">
        <v>113</v>
      </c>
      <c r="C45" s="654">
        <v>0</v>
      </c>
      <c r="D45" s="368">
        <v>0</v>
      </c>
      <c r="E45" s="368">
        <v>0</v>
      </c>
      <c r="F45" s="369" t="str">
        <f t="shared" si="9"/>
        <v/>
      </c>
      <c r="G45" s="370" t="str">
        <f t="shared" si="10"/>
        <v/>
      </c>
      <c r="H45" s="372" t="str">
        <f t="shared" si="11"/>
        <v/>
      </c>
      <c r="J45" s="654">
        <v>0</v>
      </c>
      <c r="K45" s="368">
        <v>0</v>
      </c>
      <c r="L45" s="368">
        <v>0</v>
      </c>
      <c r="M45" s="369" t="str">
        <f t="shared" si="12"/>
        <v/>
      </c>
      <c r="N45" s="370" t="str">
        <f t="shared" si="13"/>
        <v/>
      </c>
      <c r="O45" s="372" t="str">
        <f t="shared" si="14"/>
        <v/>
      </c>
      <c r="Q45" s="654">
        <v>0</v>
      </c>
      <c r="R45" s="368">
        <v>0</v>
      </c>
      <c r="S45" s="368">
        <v>0</v>
      </c>
      <c r="T45" s="369" t="str">
        <f t="shared" si="15"/>
        <v/>
      </c>
      <c r="U45" s="370" t="str">
        <f t="shared" si="16"/>
        <v/>
      </c>
      <c r="V45" s="372" t="str">
        <f t="shared" si="17"/>
        <v/>
      </c>
    </row>
    <row r="46" spans="1:22" x14ac:dyDescent="0.2">
      <c r="A46" s="135" t="s">
        <v>123</v>
      </c>
      <c r="C46" s="654">
        <v>0</v>
      </c>
      <c r="D46" s="368">
        <v>0</v>
      </c>
      <c r="E46" s="368">
        <v>0</v>
      </c>
      <c r="F46" s="369" t="str">
        <f t="shared" si="9"/>
        <v/>
      </c>
      <c r="G46" s="370" t="str">
        <f t="shared" si="10"/>
        <v/>
      </c>
      <c r="H46" s="372" t="str">
        <f t="shared" si="11"/>
        <v/>
      </c>
      <c r="J46" s="654">
        <v>0</v>
      </c>
      <c r="K46" s="368">
        <v>0</v>
      </c>
      <c r="L46" s="368">
        <v>0</v>
      </c>
      <c r="M46" s="369" t="str">
        <f t="shared" si="12"/>
        <v/>
      </c>
      <c r="N46" s="370" t="str">
        <f t="shared" si="13"/>
        <v/>
      </c>
      <c r="O46" s="372" t="str">
        <f t="shared" si="14"/>
        <v/>
      </c>
      <c r="Q46" s="654">
        <v>0</v>
      </c>
      <c r="R46" s="368">
        <v>0</v>
      </c>
      <c r="S46" s="368">
        <v>0</v>
      </c>
      <c r="T46" s="369" t="str">
        <f t="shared" si="15"/>
        <v/>
      </c>
      <c r="U46" s="370" t="str">
        <f t="shared" si="16"/>
        <v/>
      </c>
      <c r="V46" s="372" t="str">
        <f t="shared" si="17"/>
        <v/>
      </c>
    </row>
    <row r="47" spans="1:22" ht="13.5" thickBot="1" x14ac:dyDescent="0.25">
      <c r="A47" s="135" t="s">
        <v>124</v>
      </c>
      <c r="C47" s="655">
        <v>0</v>
      </c>
      <c r="D47" s="374">
        <v>0</v>
      </c>
      <c r="E47" s="374">
        <v>0</v>
      </c>
      <c r="F47" s="375" t="str">
        <f t="shared" si="9"/>
        <v/>
      </c>
      <c r="G47" s="376" t="str">
        <f t="shared" si="10"/>
        <v/>
      </c>
      <c r="H47" s="377" t="str">
        <f t="shared" si="11"/>
        <v/>
      </c>
      <c r="J47" s="655">
        <v>0</v>
      </c>
      <c r="K47" s="374">
        <v>0</v>
      </c>
      <c r="L47" s="374">
        <v>0</v>
      </c>
      <c r="M47" s="375" t="str">
        <f t="shared" si="12"/>
        <v/>
      </c>
      <c r="N47" s="376" t="str">
        <f t="shared" si="13"/>
        <v/>
      </c>
      <c r="O47" s="377" t="str">
        <f t="shared" si="14"/>
        <v/>
      </c>
      <c r="Q47" s="655">
        <v>0</v>
      </c>
      <c r="R47" s="374">
        <v>0</v>
      </c>
      <c r="S47" s="374">
        <v>0</v>
      </c>
      <c r="T47" s="375" t="str">
        <f t="shared" si="15"/>
        <v/>
      </c>
      <c r="U47" s="376" t="str">
        <f t="shared" si="16"/>
        <v/>
      </c>
      <c r="V47" s="377" t="str">
        <f t="shared" si="17"/>
        <v/>
      </c>
    </row>
    <row r="50" spans="1:22" ht="13.5" thickBot="1" x14ac:dyDescent="0.25"/>
    <row r="51" spans="1:22" ht="15" x14ac:dyDescent="0.2">
      <c r="A51" s="890"/>
      <c r="B51" s="891"/>
      <c r="C51" s="892" t="s">
        <v>357</v>
      </c>
      <c r="D51" s="893"/>
      <c r="E51" s="893"/>
      <c r="F51" s="893"/>
      <c r="G51" s="893"/>
      <c r="H51" s="894"/>
      <c r="I51" s="174"/>
      <c r="J51" s="892" t="s">
        <v>358</v>
      </c>
      <c r="K51" s="893"/>
      <c r="L51" s="893"/>
      <c r="M51" s="893"/>
      <c r="N51" s="893"/>
      <c r="O51" s="894"/>
      <c r="P51" s="174"/>
      <c r="Q51" s="892" t="s">
        <v>362</v>
      </c>
      <c r="R51" s="893"/>
      <c r="S51" s="893"/>
      <c r="T51" s="893"/>
      <c r="U51" s="893"/>
      <c r="V51" s="894"/>
    </row>
    <row r="52" spans="1:22" ht="13.5" thickBot="1" x14ac:dyDescent="0.25">
      <c r="A52" s="890"/>
      <c r="B52" s="891"/>
      <c r="C52" s="895"/>
      <c r="D52" s="896"/>
      <c r="E52" s="896"/>
      <c r="F52" s="896"/>
      <c r="G52" s="896"/>
      <c r="H52" s="897"/>
      <c r="I52" s="18"/>
      <c r="J52" s="895"/>
      <c r="K52" s="896"/>
      <c r="L52" s="896"/>
      <c r="M52" s="896"/>
      <c r="N52" s="896"/>
      <c r="O52" s="897"/>
      <c r="P52" s="18"/>
      <c r="Q52" s="895"/>
      <c r="R52" s="896"/>
      <c r="S52" s="896"/>
      <c r="T52" s="896"/>
      <c r="U52" s="896"/>
      <c r="V52" s="897"/>
    </row>
    <row r="53" spans="1:22" s="176" customFormat="1" ht="26.25" thickBot="1" x14ac:dyDescent="0.25">
      <c r="A53" s="177"/>
      <c r="C53" s="383" t="s">
        <v>165</v>
      </c>
      <c r="D53" s="384" t="s">
        <v>161</v>
      </c>
      <c r="E53" s="384" t="s">
        <v>247</v>
      </c>
      <c r="F53" s="384" t="s">
        <v>166</v>
      </c>
      <c r="G53" s="384" t="s">
        <v>168</v>
      </c>
      <c r="H53" s="385" t="s">
        <v>167</v>
      </c>
      <c r="I53" s="177"/>
      <c r="J53" s="383" t="s">
        <v>165</v>
      </c>
      <c r="K53" s="384" t="s">
        <v>161</v>
      </c>
      <c r="L53" s="384" t="s">
        <v>247</v>
      </c>
      <c r="M53" s="384" t="s">
        <v>166</v>
      </c>
      <c r="N53" s="384" t="s">
        <v>168</v>
      </c>
      <c r="O53" s="385" t="s">
        <v>167</v>
      </c>
      <c r="P53" s="177"/>
      <c r="Q53" s="383" t="s">
        <v>165</v>
      </c>
      <c r="R53" s="384" t="s">
        <v>161</v>
      </c>
      <c r="S53" s="384" t="s">
        <v>247</v>
      </c>
      <c r="T53" s="384" t="s">
        <v>166</v>
      </c>
      <c r="U53" s="384" t="s">
        <v>168</v>
      </c>
      <c r="V53" s="385" t="s">
        <v>167</v>
      </c>
    </row>
    <row r="54" spans="1:22" x14ac:dyDescent="0.2">
      <c r="A54" s="135" t="s">
        <v>88</v>
      </c>
      <c r="C54" s="378">
        <v>0</v>
      </c>
      <c r="D54" s="379">
        <v>0</v>
      </c>
      <c r="E54" s="379">
        <v>0</v>
      </c>
      <c r="F54" s="380" t="str">
        <f>IF(C54=0,"",(C54/D54))</f>
        <v/>
      </c>
      <c r="G54" s="381" t="str">
        <f>IF(E54=0,"",(E54/D54))</f>
        <v/>
      </c>
      <c r="H54" s="382" t="str">
        <f>IF(C54=0,"",(C54/E54))</f>
        <v/>
      </c>
      <c r="I54" s="18"/>
      <c r="J54" s="378">
        <v>0</v>
      </c>
      <c r="K54" s="379">
        <v>0</v>
      </c>
      <c r="L54" s="379">
        <v>0</v>
      </c>
      <c r="M54" s="380" t="str">
        <f>IF(J54=0,"",(J54/K54))</f>
        <v/>
      </c>
      <c r="N54" s="381" t="str">
        <f>IF(L54=0,"",(L54/K54))</f>
        <v/>
      </c>
      <c r="O54" s="382" t="str">
        <f>IF(J54=0,"",(J54/L54))</f>
        <v/>
      </c>
      <c r="P54" s="175"/>
      <c r="Q54" s="378">
        <v>0</v>
      </c>
      <c r="R54" s="379">
        <v>0</v>
      </c>
      <c r="S54" s="379">
        <v>0</v>
      </c>
      <c r="T54" s="380" t="str">
        <f>IF(Q54=0,"",(Q54/R54))</f>
        <v/>
      </c>
      <c r="U54" s="381" t="str">
        <f>IF(S54=0,"",(S54/R54))</f>
        <v/>
      </c>
      <c r="V54" s="382" t="str">
        <f>IF(Q54=0,"",(Q54/S54))</f>
        <v/>
      </c>
    </row>
    <row r="55" spans="1:22" x14ac:dyDescent="0.2">
      <c r="A55" s="135" t="s">
        <v>114</v>
      </c>
      <c r="C55" s="371">
        <v>0</v>
      </c>
      <c r="D55" s="368">
        <v>0</v>
      </c>
      <c r="E55" s="368">
        <v>0</v>
      </c>
      <c r="F55" s="369" t="str">
        <f t="shared" ref="F55:F68" si="18">IF(C55=0,"",(C55/D55))</f>
        <v/>
      </c>
      <c r="G55" s="370" t="str">
        <f t="shared" ref="G55:G68" si="19">IF(E55=0,"",(E55/D55))</f>
        <v/>
      </c>
      <c r="H55" s="372" t="str">
        <f t="shared" ref="H55:H68" si="20">IF(C55=0,"",(C55/E55))</f>
        <v/>
      </c>
      <c r="I55" s="18"/>
      <c r="J55" s="371">
        <v>0</v>
      </c>
      <c r="K55" s="368">
        <v>0</v>
      </c>
      <c r="L55" s="368">
        <v>0</v>
      </c>
      <c r="M55" s="369" t="str">
        <f t="shared" ref="M55:M68" si="21">IF(J55=0,"",(J55/K55))</f>
        <v/>
      </c>
      <c r="N55" s="370" t="str">
        <f t="shared" ref="N55:N68" si="22">IF(L55=0,"",(L55/K55))</f>
        <v/>
      </c>
      <c r="O55" s="372" t="str">
        <f t="shared" ref="O55:O68" si="23">IF(J55=0,"",(J55/L55))</f>
        <v/>
      </c>
      <c r="P55" s="175"/>
      <c r="Q55" s="371">
        <v>0</v>
      </c>
      <c r="R55" s="368">
        <v>0</v>
      </c>
      <c r="S55" s="368">
        <v>0</v>
      </c>
      <c r="T55" s="369" t="str">
        <f t="shared" ref="T55:T68" si="24">IF(Q55=0,"",(Q55/R55))</f>
        <v/>
      </c>
      <c r="U55" s="370" t="str">
        <f t="shared" ref="U55:U68" si="25">IF(S55=0,"",(S55/R55))</f>
        <v/>
      </c>
      <c r="V55" s="372" t="str">
        <f t="shared" ref="V55:V68" si="26">IF(Q55=0,"",(Q55/S55))</f>
        <v/>
      </c>
    </row>
    <row r="56" spans="1:22" x14ac:dyDescent="0.2">
      <c r="A56" s="135" t="s">
        <v>115</v>
      </c>
      <c r="C56" s="371">
        <v>0</v>
      </c>
      <c r="D56" s="368">
        <v>0</v>
      </c>
      <c r="E56" s="368">
        <v>0</v>
      </c>
      <c r="F56" s="369" t="str">
        <f t="shared" si="18"/>
        <v/>
      </c>
      <c r="G56" s="370" t="str">
        <f t="shared" si="19"/>
        <v/>
      </c>
      <c r="H56" s="372" t="str">
        <f t="shared" si="20"/>
        <v/>
      </c>
      <c r="I56" s="18"/>
      <c r="J56" s="371">
        <v>0</v>
      </c>
      <c r="K56" s="368">
        <v>0</v>
      </c>
      <c r="L56" s="368">
        <v>0</v>
      </c>
      <c r="M56" s="369" t="str">
        <f t="shared" si="21"/>
        <v/>
      </c>
      <c r="N56" s="370" t="str">
        <f t="shared" si="22"/>
        <v/>
      </c>
      <c r="O56" s="372" t="str">
        <f t="shared" si="23"/>
        <v/>
      </c>
      <c r="P56" s="175"/>
      <c r="Q56" s="371">
        <v>0</v>
      </c>
      <c r="R56" s="368">
        <v>0</v>
      </c>
      <c r="S56" s="368">
        <v>0</v>
      </c>
      <c r="T56" s="369" t="str">
        <f t="shared" si="24"/>
        <v/>
      </c>
      <c r="U56" s="370" t="str">
        <f t="shared" si="25"/>
        <v/>
      </c>
      <c r="V56" s="372" t="str">
        <f t="shared" si="26"/>
        <v/>
      </c>
    </row>
    <row r="57" spans="1:22" x14ac:dyDescent="0.2">
      <c r="A57" s="135" t="s">
        <v>116</v>
      </c>
      <c r="C57" s="371">
        <v>0</v>
      </c>
      <c r="D57" s="368">
        <v>0</v>
      </c>
      <c r="E57" s="368">
        <v>0</v>
      </c>
      <c r="F57" s="369" t="str">
        <f t="shared" si="18"/>
        <v/>
      </c>
      <c r="G57" s="370" t="str">
        <f t="shared" si="19"/>
        <v/>
      </c>
      <c r="H57" s="372" t="str">
        <f t="shared" si="20"/>
        <v/>
      </c>
      <c r="I57" s="18"/>
      <c r="J57" s="371">
        <v>0</v>
      </c>
      <c r="K57" s="368">
        <v>0</v>
      </c>
      <c r="L57" s="368">
        <v>0</v>
      </c>
      <c r="M57" s="369" t="str">
        <f t="shared" si="21"/>
        <v/>
      </c>
      <c r="N57" s="370" t="str">
        <f t="shared" si="22"/>
        <v/>
      </c>
      <c r="O57" s="372" t="str">
        <f t="shared" si="23"/>
        <v/>
      </c>
      <c r="P57" s="175"/>
      <c r="Q57" s="371">
        <v>0</v>
      </c>
      <c r="R57" s="368">
        <v>0</v>
      </c>
      <c r="S57" s="368">
        <v>0</v>
      </c>
      <c r="T57" s="369" t="str">
        <f t="shared" si="24"/>
        <v/>
      </c>
      <c r="U57" s="370" t="str">
        <f t="shared" si="25"/>
        <v/>
      </c>
      <c r="V57" s="372" t="str">
        <f t="shared" si="26"/>
        <v/>
      </c>
    </row>
    <row r="58" spans="1:22" x14ac:dyDescent="0.2">
      <c r="A58" s="135" t="s">
        <v>117</v>
      </c>
      <c r="C58" s="371">
        <v>0</v>
      </c>
      <c r="D58" s="368">
        <v>0</v>
      </c>
      <c r="E58" s="368">
        <v>0</v>
      </c>
      <c r="F58" s="369" t="str">
        <f t="shared" si="18"/>
        <v/>
      </c>
      <c r="G58" s="370" t="str">
        <f t="shared" si="19"/>
        <v/>
      </c>
      <c r="H58" s="372" t="str">
        <f t="shared" si="20"/>
        <v/>
      </c>
      <c r="I58" s="18"/>
      <c r="J58" s="371">
        <v>0</v>
      </c>
      <c r="K58" s="368">
        <v>0</v>
      </c>
      <c r="L58" s="368">
        <v>0</v>
      </c>
      <c r="M58" s="369" t="str">
        <f t="shared" si="21"/>
        <v/>
      </c>
      <c r="N58" s="370" t="str">
        <f t="shared" si="22"/>
        <v/>
      </c>
      <c r="O58" s="372" t="str">
        <f t="shared" si="23"/>
        <v/>
      </c>
      <c r="P58" s="175"/>
      <c r="Q58" s="371">
        <v>0</v>
      </c>
      <c r="R58" s="368">
        <v>0</v>
      </c>
      <c r="S58" s="368">
        <v>0</v>
      </c>
      <c r="T58" s="369" t="str">
        <f t="shared" si="24"/>
        <v/>
      </c>
      <c r="U58" s="370" t="str">
        <f t="shared" si="25"/>
        <v/>
      </c>
      <c r="V58" s="372" t="str">
        <f t="shared" si="26"/>
        <v/>
      </c>
    </row>
    <row r="59" spans="1:22" x14ac:dyDescent="0.2">
      <c r="A59" s="135" t="s">
        <v>118</v>
      </c>
      <c r="C59" s="371">
        <v>0</v>
      </c>
      <c r="D59" s="368">
        <v>0</v>
      </c>
      <c r="E59" s="368">
        <v>0</v>
      </c>
      <c r="F59" s="369" t="str">
        <f t="shared" si="18"/>
        <v/>
      </c>
      <c r="G59" s="370" t="str">
        <f t="shared" si="19"/>
        <v/>
      </c>
      <c r="H59" s="372" t="str">
        <f t="shared" si="20"/>
        <v/>
      </c>
      <c r="I59" s="18"/>
      <c r="J59" s="371">
        <v>0</v>
      </c>
      <c r="K59" s="368">
        <v>0</v>
      </c>
      <c r="L59" s="368">
        <v>0</v>
      </c>
      <c r="M59" s="369" t="str">
        <f t="shared" si="21"/>
        <v/>
      </c>
      <c r="N59" s="370" t="str">
        <f t="shared" si="22"/>
        <v/>
      </c>
      <c r="O59" s="372" t="str">
        <f t="shared" si="23"/>
        <v/>
      </c>
      <c r="P59" s="175"/>
      <c r="Q59" s="371">
        <v>0</v>
      </c>
      <c r="R59" s="368">
        <v>0</v>
      </c>
      <c r="S59" s="368">
        <v>0</v>
      </c>
      <c r="T59" s="369" t="str">
        <f t="shared" si="24"/>
        <v/>
      </c>
      <c r="U59" s="370" t="str">
        <f t="shared" si="25"/>
        <v/>
      </c>
      <c r="V59" s="372" t="str">
        <f t="shared" si="26"/>
        <v/>
      </c>
    </row>
    <row r="60" spans="1:22" x14ac:dyDescent="0.2">
      <c r="A60" s="135" t="s">
        <v>378</v>
      </c>
      <c r="C60" s="371">
        <v>0</v>
      </c>
      <c r="D60" s="368">
        <v>0</v>
      </c>
      <c r="E60" s="368">
        <v>0</v>
      </c>
      <c r="F60" s="369" t="str">
        <f t="shared" si="18"/>
        <v/>
      </c>
      <c r="G60" s="370" t="str">
        <f t="shared" si="19"/>
        <v/>
      </c>
      <c r="H60" s="372" t="str">
        <f t="shared" si="20"/>
        <v/>
      </c>
      <c r="I60" s="18"/>
      <c r="J60" s="371">
        <v>0</v>
      </c>
      <c r="K60" s="368">
        <v>0</v>
      </c>
      <c r="L60" s="368">
        <v>0</v>
      </c>
      <c r="M60" s="369" t="str">
        <f t="shared" si="21"/>
        <v/>
      </c>
      <c r="N60" s="370" t="str">
        <f t="shared" si="22"/>
        <v/>
      </c>
      <c r="O60" s="372" t="str">
        <f t="shared" si="23"/>
        <v/>
      </c>
      <c r="P60" s="18"/>
      <c r="Q60" s="371">
        <v>0</v>
      </c>
      <c r="R60" s="368">
        <v>0</v>
      </c>
      <c r="S60" s="368">
        <v>0</v>
      </c>
      <c r="T60" s="369" t="str">
        <f t="shared" si="24"/>
        <v/>
      </c>
      <c r="U60" s="370" t="str">
        <f t="shared" si="25"/>
        <v/>
      </c>
      <c r="V60" s="372" t="str">
        <f t="shared" si="26"/>
        <v/>
      </c>
    </row>
    <row r="61" spans="1:22" x14ac:dyDescent="0.2">
      <c r="A61" s="135" t="s">
        <v>352</v>
      </c>
      <c r="C61" s="371">
        <v>0</v>
      </c>
      <c r="D61" s="368">
        <v>0</v>
      </c>
      <c r="E61" s="368">
        <v>0</v>
      </c>
      <c r="F61" s="369" t="str">
        <f t="shared" si="18"/>
        <v/>
      </c>
      <c r="G61" s="370" t="str">
        <f t="shared" si="19"/>
        <v/>
      </c>
      <c r="H61" s="372" t="str">
        <f t="shared" si="20"/>
        <v/>
      </c>
      <c r="I61" s="18"/>
      <c r="J61" s="371">
        <v>0</v>
      </c>
      <c r="K61" s="368">
        <v>0</v>
      </c>
      <c r="L61" s="368">
        <v>0</v>
      </c>
      <c r="M61" s="369" t="str">
        <f t="shared" si="21"/>
        <v/>
      </c>
      <c r="N61" s="370" t="str">
        <f t="shared" si="22"/>
        <v/>
      </c>
      <c r="O61" s="372" t="str">
        <f t="shared" si="23"/>
        <v/>
      </c>
      <c r="P61" s="18"/>
      <c r="Q61" s="371">
        <v>0</v>
      </c>
      <c r="R61" s="368">
        <v>0</v>
      </c>
      <c r="S61" s="368">
        <v>0</v>
      </c>
      <c r="T61" s="369" t="str">
        <f t="shared" si="24"/>
        <v/>
      </c>
      <c r="U61" s="370" t="str">
        <f t="shared" si="25"/>
        <v/>
      </c>
      <c r="V61" s="372" t="str">
        <f t="shared" si="26"/>
        <v/>
      </c>
    </row>
    <row r="62" spans="1:22" x14ac:dyDescent="0.2">
      <c r="A62" s="135" t="s">
        <v>353</v>
      </c>
      <c r="C62" s="371">
        <v>0</v>
      </c>
      <c r="D62" s="368">
        <v>0</v>
      </c>
      <c r="E62" s="368">
        <v>0</v>
      </c>
      <c r="F62" s="369" t="str">
        <f>IF(C62=0,"",(C62/D62))</f>
        <v/>
      </c>
      <c r="G62" s="370" t="str">
        <f>IF(E62=0,"",(E62/D62))</f>
        <v/>
      </c>
      <c r="H62" s="372" t="str">
        <f>IF(C62=0,"",(C62/E62))</f>
        <v/>
      </c>
      <c r="I62" s="18"/>
      <c r="J62" s="371">
        <v>0</v>
      </c>
      <c r="K62" s="368">
        <v>0</v>
      </c>
      <c r="L62" s="368">
        <v>0</v>
      </c>
      <c r="M62" s="369" t="str">
        <f>IF(J62=0,"",(J62/K62))</f>
        <v/>
      </c>
      <c r="N62" s="370" t="str">
        <f>IF(L62=0,"",(L62/K62))</f>
        <v/>
      </c>
      <c r="O62" s="372" t="str">
        <f>IF(J62=0,"",(J62/L62))</f>
        <v/>
      </c>
      <c r="P62" s="18"/>
      <c r="Q62" s="371">
        <v>0</v>
      </c>
      <c r="R62" s="368">
        <v>0</v>
      </c>
      <c r="S62" s="368">
        <v>0</v>
      </c>
      <c r="T62" s="369" t="str">
        <f>IF(Q62=0,"",(Q62/R62))</f>
        <v/>
      </c>
      <c r="U62" s="370" t="str">
        <f>IF(S62=0,"",(S62/R62))</f>
        <v/>
      </c>
      <c r="V62" s="372" t="str">
        <f>IF(Q62=0,"",(Q62/S62))</f>
        <v/>
      </c>
    </row>
    <row r="63" spans="1:22" x14ac:dyDescent="0.2">
      <c r="A63" s="135" t="s">
        <v>120</v>
      </c>
      <c r="C63" s="371">
        <v>0</v>
      </c>
      <c r="D63" s="368">
        <v>0</v>
      </c>
      <c r="E63" s="368">
        <v>0</v>
      </c>
      <c r="F63" s="369" t="str">
        <f t="shared" si="18"/>
        <v/>
      </c>
      <c r="G63" s="370" t="str">
        <f t="shared" si="19"/>
        <v/>
      </c>
      <c r="H63" s="372" t="str">
        <f t="shared" si="20"/>
        <v/>
      </c>
      <c r="J63" s="371">
        <v>0</v>
      </c>
      <c r="K63" s="368">
        <v>0</v>
      </c>
      <c r="L63" s="368">
        <v>0</v>
      </c>
      <c r="M63" s="369" t="str">
        <f t="shared" si="21"/>
        <v/>
      </c>
      <c r="N63" s="370" t="str">
        <f t="shared" si="22"/>
        <v/>
      </c>
      <c r="O63" s="372" t="str">
        <f t="shared" si="23"/>
        <v/>
      </c>
      <c r="Q63" s="371">
        <v>0</v>
      </c>
      <c r="R63" s="368">
        <v>0</v>
      </c>
      <c r="S63" s="368">
        <v>0</v>
      </c>
      <c r="T63" s="369" t="str">
        <f t="shared" si="24"/>
        <v/>
      </c>
      <c r="U63" s="370" t="str">
        <f t="shared" si="25"/>
        <v/>
      </c>
      <c r="V63" s="372" t="str">
        <f t="shared" si="26"/>
        <v/>
      </c>
    </row>
    <row r="64" spans="1:22" x14ac:dyDescent="0.2">
      <c r="A64" s="135" t="s">
        <v>121</v>
      </c>
      <c r="C64" s="371">
        <v>0</v>
      </c>
      <c r="D64" s="368">
        <v>0</v>
      </c>
      <c r="E64" s="368">
        <v>0</v>
      </c>
      <c r="F64" s="369" t="str">
        <f t="shared" si="18"/>
        <v/>
      </c>
      <c r="G64" s="370" t="str">
        <f t="shared" si="19"/>
        <v/>
      </c>
      <c r="H64" s="372" t="str">
        <f t="shared" si="20"/>
        <v/>
      </c>
      <c r="J64" s="371">
        <v>0</v>
      </c>
      <c r="K64" s="368">
        <v>0</v>
      </c>
      <c r="L64" s="368">
        <v>0</v>
      </c>
      <c r="M64" s="369" t="str">
        <f t="shared" si="21"/>
        <v/>
      </c>
      <c r="N64" s="370" t="str">
        <f t="shared" si="22"/>
        <v/>
      </c>
      <c r="O64" s="372" t="str">
        <f t="shared" si="23"/>
        <v/>
      </c>
      <c r="Q64" s="371">
        <v>0</v>
      </c>
      <c r="R64" s="368">
        <v>0</v>
      </c>
      <c r="S64" s="368">
        <v>0</v>
      </c>
      <c r="T64" s="369" t="str">
        <f t="shared" si="24"/>
        <v/>
      </c>
      <c r="U64" s="370" t="str">
        <f t="shared" si="25"/>
        <v/>
      </c>
      <c r="V64" s="372" t="str">
        <f t="shared" si="26"/>
        <v/>
      </c>
    </row>
    <row r="65" spans="1:22" x14ac:dyDescent="0.2">
      <c r="A65" s="135" t="s">
        <v>122</v>
      </c>
      <c r="C65" s="371">
        <v>0</v>
      </c>
      <c r="D65" s="368">
        <v>0</v>
      </c>
      <c r="E65" s="368">
        <v>0</v>
      </c>
      <c r="F65" s="369" t="str">
        <f t="shared" si="18"/>
        <v/>
      </c>
      <c r="G65" s="370" t="str">
        <f t="shared" si="19"/>
        <v/>
      </c>
      <c r="H65" s="372" t="str">
        <f t="shared" si="20"/>
        <v/>
      </c>
      <c r="J65" s="371">
        <v>0</v>
      </c>
      <c r="K65" s="368">
        <v>0</v>
      </c>
      <c r="L65" s="368">
        <v>0</v>
      </c>
      <c r="M65" s="369" t="str">
        <f t="shared" si="21"/>
        <v/>
      </c>
      <c r="N65" s="370" t="str">
        <f t="shared" si="22"/>
        <v/>
      </c>
      <c r="O65" s="372" t="str">
        <f t="shared" si="23"/>
        <v/>
      </c>
      <c r="Q65" s="371">
        <v>0</v>
      </c>
      <c r="R65" s="368">
        <v>0</v>
      </c>
      <c r="S65" s="368">
        <v>0</v>
      </c>
      <c r="T65" s="369" t="str">
        <f t="shared" si="24"/>
        <v/>
      </c>
      <c r="U65" s="370" t="str">
        <f t="shared" si="25"/>
        <v/>
      </c>
      <c r="V65" s="372" t="str">
        <f t="shared" si="26"/>
        <v/>
      </c>
    </row>
    <row r="66" spans="1:22" x14ac:dyDescent="0.2">
      <c r="A66" s="135" t="s">
        <v>113</v>
      </c>
      <c r="C66" s="371">
        <v>0</v>
      </c>
      <c r="D66" s="368">
        <v>0</v>
      </c>
      <c r="E66" s="368">
        <v>0</v>
      </c>
      <c r="F66" s="369" t="str">
        <f t="shared" si="18"/>
        <v/>
      </c>
      <c r="G66" s="370" t="str">
        <f t="shared" si="19"/>
        <v/>
      </c>
      <c r="H66" s="372" t="str">
        <f t="shared" si="20"/>
        <v/>
      </c>
      <c r="J66" s="371">
        <v>0</v>
      </c>
      <c r="K66" s="368">
        <v>0</v>
      </c>
      <c r="L66" s="368">
        <v>0</v>
      </c>
      <c r="M66" s="369" t="str">
        <f t="shared" si="21"/>
        <v/>
      </c>
      <c r="N66" s="370" t="str">
        <f t="shared" si="22"/>
        <v/>
      </c>
      <c r="O66" s="372" t="str">
        <f t="shared" si="23"/>
        <v/>
      </c>
      <c r="Q66" s="371">
        <v>0</v>
      </c>
      <c r="R66" s="368">
        <v>0</v>
      </c>
      <c r="S66" s="368">
        <v>0</v>
      </c>
      <c r="T66" s="369" t="str">
        <f t="shared" si="24"/>
        <v/>
      </c>
      <c r="U66" s="370" t="str">
        <f t="shared" si="25"/>
        <v/>
      </c>
      <c r="V66" s="372" t="str">
        <f t="shared" si="26"/>
        <v/>
      </c>
    </row>
    <row r="67" spans="1:22" x14ac:dyDescent="0.2">
      <c r="A67" s="135" t="s">
        <v>123</v>
      </c>
      <c r="C67" s="371">
        <v>0</v>
      </c>
      <c r="D67" s="368">
        <v>0</v>
      </c>
      <c r="E67" s="368">
        <v>0</v>
      </c>
      <c r="F67" s="369" t="str">
        <f t="shared" si="18"/>
        <v/>
      </c>
      <c r="G67" s="370" t="str">
        <f t="shared" si="19"/>
        <v/>
      </c>
      <c r="H67" s="372" t="str">
        <f t="shared" si="20"/>
        <v/>
      </c>
      <c r="J67" s="371">
        <v>0</v>
      </c>
      <c r="K67" s="368">
        <v>0</v>
      </c>
      <c r="L67" s="368">
        <v>0</v>
      </c>
      <c r="M67" s="369" t="str">
        <f t="shared" si="21"/>
        <v/>
      </c>
      <c r="N67" s="370" t="str">
        <f t="shared" si="22"/>
        <v/>
      </c>
      <c r="O67" s="372" t="str">
        <f t="shared" si="23"/>
        <v/>
      </c>
      <c r="Q67" s="371">
        <v>0</v>
      </c>
      <c r="R67" s="368">
        <v>0</v>
      </c>
      <c r="S67" s="368">
        <v>0</v>
      </c>
      <c r="T67" s="369" t="str">
        <f t="shared" si="24"/>
        <v/>
      </c>
      <c r="U67" s="370" t="str">
        <f t="shared" si="25"/>
        <v/>
      </c>
      <c r="V67" s="372" t="str">
        <f t="shared" si="26"/>
        <v/>
      </c>
    </row>
    <row r="68" spans="1:22" ht="13.5" thickBot="1" x14ac:dyDescent="0.25">
      <c r="A68" s="135" t="s">
        <v>124</v>
      </c>
      <c r="C68" s="373">
        <v>0</v>
      </c>
      <c r="D68" s="374">
        <v>0</v>
      </c>
      <c r="E68" s="374">
        <v>0</v>
      </c>
      <c r="F68" s="375" t="str">
        <f t="shared" si="18"/>
        <v/>
      </c>
      <c r="G68" s="376" t="str">
        <f t="shared" si="19"/>
        <v/>
      </c>
      <c r="H68" s="377" t="str">
        <f t="shared" si="20"/>
        <v/>
      </c>
      <c r="J68" s="373">
        <v>0</v>
      </c>
      <c r="K68" s="374">
        <v>0</v>
      </c>
      <c r="L68" s="374">
        <v>0</v>
      </c>
      <c r="M68" s="375" t="str">
        <f t="shared" si="21"/>
        <v/>
      </c>
      <c r="N68" s="376" t="str">
        <f t="shared" si="22"/>
        <v/>
      </c>
      <c r="O68" s="377" t="str">
        <f t="shared" si="23"/>
        <v/>
      </c>
      <c r="Q68" s="373">
        <v>0</v>
      </c>
      <c r="R68" s="374">
        <v>0</v>
      </c>
      <c r="S68" s="374">
        <v>0</v>
      </c>
      <c r="T68" s="375" t="str">
        <f t="shared" si="24"/>
        <v/>
      </c>
      <c r="U68" s="376" t="str">
        <f t="shared" si="25"/>
        <v/>
      </c>
      <c r="V68" s="377" t="str">
        <f t="shared" si="26"/>
        <v/>
      </c>
    </row>
    <row r="71" spans="1:22" ht="13.5" thickBot="1" x14ac:dyDescent="0.25"/>
    <row r="72" spans="1:22" ht="15" x14ac:dyDescent="0.2">
      <c r="A72" s="890"/>
      <c r="B72" s="891"/>
      <c r="C72" s="892" t="s">
        <v>359</v>
      </c>
      <c r="D72" s="893"/>
      <c r="E72" s="893"/>
      <c r="F72" s="893"/>
      <c r="G72" s="893"/>
      <c r="H72" s="894"/>
      <c r="I72" s="174"/>
      <c r="J72" s="892" t="s">
        <v>360</v>
      </c>
      <c r="K72" s="893"/>
      <c r="L72" s="893"/>
      <c r="M72" s="893"/>
      <c r="N72" s="893"/>
      <c r="O72" s="894"/>
      <c r="P72" s="174"/>
      <c r="Q72" s="892" t="s">
        <v>361</v>
      </c>
      <c r="R72" s="893"/>
      <c r="S72" s="893"/>
      <c r="T72" s="893"/>
      <c r="U72" s="893"/>
      <c r="V72" s="894"/>
    </row>
    <row r="73" spans="1:22" ht="13.5" thickBot="1" x14ac:dyDescent="0.25">
      <c r="A73" s="890"/>
      <c r="B73" s="891"/>
      <c r="C73" s="895"/>
      <c r="D73" s="896"/>
      <c r="E73" s="896"/>
      <c r="F73" s="896"/>
      <c r="G73" s="896"/>
      <c r="H73" s="897"/>
      <c r="I73" s="18"/>
      <c r="J73" s="895"/>
      <c r="K73" s="896"/>
      <c r="L73" s="896"/>
      <c r="M73" s="896"/>
      <c r="N73" s="896"/>
      <c r="O73" s="897"/>
      <c r="P73" s="18"/>
      <c r="Q73" s="895"/>
      <c r="R73" s="896"/>
      <c r="S73" s="896"/>
      <c r="T73" s="896"/>
      <c r="U73" s="896"/>
      <c r="V73" s="897"/>
    </row>
    <row r="74" spans="1:22" s="176" customFormat="1" ht="26.25" thickBot="1" x14ac:dyDescent="0.25">
      <c r="A74" s="177"/>
      <c r="C74" s="383" t="s">
        <v>165</v>
      </c>
      <c r="D74" s="384" t="s">
        <v>161</v>
      </c>
      <c r="E74" s="384" t="s">
        <v>56</v>
      </c>
      <c r="F74" s="384" t="s">
        <v>166</v>
      </c>
      <c r="G74" s="384" t="s">
        <v>168</v>
      </c>
      <c r="H74" s="385" t="s">
        <v>167</v>
      </c>
      <c r="I74" s="177"/>
      <c r="J74" s="383" t="s">
        <v>165</v>
      </c>
      <c r="K74" s="384" t="s">
        <v>161</v>
      </c>
      <c r="L74" s="384" t="s">
        <v>56</v>
      </c>
      <c r="M74" s="384" t="s">
        <v>166</v>
      </c>
      <c r="N74" s="384" t="s">
        <v>168</v>
      </c>
      <c r="O74" s="385" t="s">
        <v>167</v>
      </c>
      <c r="P74" s="177"/>
      <c r="Q74" s="383" t="s">
        <v>165</v>
      </c>
      <c r="R74" s="384" t="s">
        <v>161</v>
      </c>
      <c r="S74" s="384" t="s">
        <v>56</v>
      </c>
      <c r="T74" s="384" t="s">
        <v>166</v>
      </c>
      <c r="U74" s="384" t="s">
        <v>168</v>
      </c>
      <c r="V74" s="385" t="s">
        <v>167</v>
      </c>
    </row>
    <row r="75" spans="1:22" x14ac:dyDescent="0.2">
      <c r="A75" s="135" t="s">
        <v>88</v>
      </c>
      <c r="C75" s="378">
        <v>0</v>
      </c>
      <c r="D75" s="379">
        <v>0</v>
      </c>
      <c r="E75" s="379">
        <v>0</v>
      </c>
      <c r="F75" s="380" t="str">
        <f>IF(C75=0,"",(C75/D75))</f>
        <v/>
      </c>
      <c r="G75" s="381" t="str">
        <f>IF(E75=0,"",(E75/D75))</f>
        <v/>
      </c>
      <c r="H75" s="382" t="str">
        <f>IF(C75=0,"",(C75/E75))</f>
        <v/>
      </c>
      <c r="I75" s="18"/>
      <c r="J75" s="378">
        <v>0</v>
      </c>
      <c r="K75" s="379">
        <v>0</v>
      </c>
      <c r="L75" s="379">
        <v>0</v>
      </c>
      <c r="M75" s="380" t="str">
        <f>IF(J75=0,"",(J75/K75))</f>
        <v/>
      </c>
      <c r="N75" s="381" t="str">
        <f>IF(L75=0,"",(L75/K75))</f>
        <v/>
      </c>
      <c r="O75" s="382" t="str">
        <f>IF(J75=0,"",(J75/L75))</f>
        <v/>
      </c>
      <c r="P75" s="175"/>
      <c r="Q75" s="378">
        <v>0</v>
      </c>
      <c r="R75" s="379">
        <v>0</v>
      </c>
      <c r="S75" s="379">
        <v>0</v>
      </c>
      <c r="T75" s="380" t="str">
        <f>IF(Q75=0,"",(Q75/R75))</f>
        <v/>
      </c>
      <c r="U75" s="381" t="str">
        <f>IF(S75=0,"",(S75/R75))</f>
        <v/>
      </c>
      <c r="V75" s="382" t="str">
        <f>IF(Q75=0,"",(Q75/S75))</f>
        <v/>
      </c>
    </row>
    <row r="76" spans="1:22" x14ac:dyDescent="0.2">
      <c r="A76" s="135" t="s">
        <v>114</v>
      </c>
      <c r="C76" s="371">
        <v>0</v>
      </c>
      <c r="D76" s="368">
        <v>0</v>
      </c>
      <c r="E76" s="368">
        <v>0</v>
      </c>
      <c r="F76" s="369" t="str">
        <f t="shared" ref="F76:F89" si="27">IF(C76=0,"",(C76/D76))</f>
        <v/>
      </c>
      <c r="G76" s="370" t="str">
        <f t="shared" ref="G76:G89" si="28">IF(E76=0,"",(E76/D76))</f>
        <v/>
      </c>
      <c r="H76" s="372" t="str">
        <f t="shared" ref="H76:H89" si="29">IF(C76=0,"",(C76/E76))</f>
        <v/>
      </c>
      <c r="I76" s="18"/>
      <c r="J76" s="371">
        <v>0</v>
      </c>
      <c r="K76" s="368">
        <v>0</v>
      </c>
      <c r="L76" s="368">
        <v>0</v>
      </c>
      <c r="M76" s="369" t="str">
        <f t="shared" ref="M76:M89" si="30">IF(J76=0,"",(J76/K76))</f>
        <v/>
      </c>
      <c r="N76" s="370" t="str">
        <f t="shared" ref="N76:N89" si="31">IF(L76=0,"",(L76/K76))</f>
        <v/>
      </c>
      <c r="O76" s="372" t="str">
        <f t="shared" ref="O76:O89" si="32">IF(J76=0,"",(J76/L76))</f>
        <v/>
      </c>
      <c r="P76" s="175"/>
      <c r="Q76" s="371">
        <v>0</v>
      </c>
      <c r="R76" s="368">
        <v>0</v>
      </c>
      <c r="S76" s="368">
        <v>0</v>
      </c>
      <c r="T76" s="369" t="str">
        <f t="shared" ref="T76:T89" si="33">IF(Q76=0,"",(Q76/R76))</f>
        <v/>
      </c>
      <c r="U76" s="370" t="str">
        <f t="shared" ref="U76:U89" si="34">IF(S76=0,"",(S76/R76))</f>
        <v/>
      </c>
      <c r="V76" s="372" t="str">
        <f t="shared" ref="V76:V89" si="35">IF(Q76=0,"",(Q76/S76))</f>
        <v/>
      </c>
    </row>
    <row r="77" spans="1:22" x14ac:dyDescent="0.2">
      <c r="A77" s="135" t="s">
        <v>115</v>
      </c>
      <c r="C77" s="371">
        <v>0</v>
      </c>
      <c r="D77" s="368">
        <v>0</v>
      </c>
      <c r="E77" s="368">
        <v>0</v>
      </c>
      <c r="F77" s="369" t="str">
        <f t="shared" si="27"/>
        <v/>
      </c>
      <c r="G77" s="370" t="str">
        <f t="shared" si="28"/>
        <v/>
      </c>
      <c r="H77" s="372" t="str">
        <f t="shared" si="29"/>
        <v/>
      </c>
      <c r="I77" s="18"/>
      <c r="J77" s="371">
        <v>0</v>
      </c>
      <c r="K77" s="368">
        <v>0</v>
      </c>
      <c r="L77" s="368">
        <v>0</v>
      </c>
      <c r="M77" s="369" t="str">
        <f t="shared" si="30"/>
        <v/>
      </c>
      <c r="N77" s="370" t="str">
        <f t="shared" si="31"/>
        <v/>
      </c>
      <c r="O77" s="372" t="str">
        <f t="shared" si="32"/>
        <v/>
      </c>
      <c r="P77" s="175"/>
      <c r="Q77" s="371">
        <v>0</v>
      </c>
      <c r="R77" s="368">
        <v>0</v>
      </c>
      <c r="S77" s="368">
        <v>0</v>
      </c>
      <c r="T77" s="369" t="str">
        <f t="shared" si="33"/>
        <v/>
      </c>
      <c r="U77" s="370" t="str">
        <f t="shared" si="34"/>
        <v/>
      </c>
      <c r="V77" s="372" t="str">
        <f t="shared" si="35"/>
        <v/>
      </c>
    </row>
    <row r="78" spans="1:22" x14ac:dyDescent="0.2">
      <c r="A78" s="135" t="s">
        <v>116</v>
      </c>
      <c r="C78" s="371">
        <v>0</v>
      </c>
      <c r="D78" s="368">
        <v>0</v>
      </c>
      <c r="E78" s="368">
        <v>0</v>
      </c>
      <c r="F78" s="369" t="str">
        <f t="shared" si="27"/>
        <v/>
      </c>
      <c r="G78" s="370" t="str">
        <f t="shared" si="28"/>
        <v/>
      </c>
      <c r="H78" s="372" t="str">
        <f t="shared" si="29"/>
        <v/>
      </c>
      <c r="I78" s="18"/>
      <c r="J78" s="371">
        <v>0</v>
      </c>
      <c r="K78" s="368">
        <v>0</v>
      </c>
      <c r="L78" s="368">
        <v>0</v>
      </c>
      <c r="M78" s="369" t="str">
        <f t="shared" si="30"/>
        <v/>
      </c>
      <c r="N78" s="370" t="str">
        <f t="shared" si="31"/>
        <v/>
      </c>
      <c r="O78" s="372" t="str">
        <f t="shared" si="32"/>
        <v/>
      </c>
      <c r="P78" s="175"/>
      <c r="Q78" s="371">
        <v>0</v>
      </c>
      <c r="R78" s="368">
        <v>0</v>
      </c>
      <c r="S78" s="368">
        <v>0</v>
      </c>
      <c r="T78" s="369" t="str">
        <f t="shared" si="33"/>
        <v/>
      </c>
      <c r="U78" s="370" t="str">
        <f t="shared" si="34"/>
        <v/>
      </c>
      <c r="V78" s="372" t="str">
        <f t="shared" si="35"/>
        <v/>
      </c>
    </row>
    <row r="79" spans="1:22" x14ac:dyDescent="0.2">
      <c r="A79" s="135" t="s">
        <v>117</v>
      </c>
      <c r="C79" s="371">
        <v>0</v>
      </c>
      <c r="D79" s="368">
        <v>0</v>
      </c>
      <c r="E79" s="368">
        <v>0</v>
      </c>
      <c r="F79" s="369" t="str">
        <f t="shared" si="27"/>
        <v/>
      </c>
      <c r="G79" s="370" t="str">
        <f t="shared" si="28"/>
        <v/>
      </c>
      <c r="H79" s="372" t="str">
        <f t="shared" si="29"/>
        <v/>
      </c>
      <c r="I79" s="18"/>
      <c r="J79" s="371">
        <v>0</v>
      </c>
      <c r="K79" s="368">
        <v>0</v>
      </c>
      <c r="L79" s="368">
        <v>0</v>
      </c>
      <c r="M79" s="369" t="str">
        <f t="shared" si="30"/>
        <v/>
      </c>
      <c r="N79" s="370" t="str">
        <f t="shared" si="31"/>
        <v/>
      </c>
      <c r="O79" s="372" t="str">
        <f t="shared" si="32"/>
        <v/>
      </c>
      <c r="P79" s="175"/>
      <c r="Q79" s="371">
        <v>0</v>
      </c>
      <c r="R79" s="368">
        <v>0</v>
      </c>
      <c r="S79" s="368">
        <v>0</v>
      </c>
      <c r="T79" s="369" t="str">
        <f t="shared" si="33"/>
        <v/>
      </c>
      <c r="U79" s="370" t="str">
        <f t="shared" si="34"/>
        <v/>
      </c>
      <c r="V79" s="372" t="str">
        <f t="shared" si="35"/>
        <v/>
      </c>
    </row>
    <row r="80" spans="1:22" x14ac:dyDescent="0.2">
      <c r="A80" s="135" t="s">
        <v>118</v>
      </c>
      <c r="C80" s="371">
        <v>0</v>
      </c>
      <c r="D80" s="368">
        <v>0</v>
      </c>
      <c r="E80" s="368">
        <v>0</v>
      </c>
      <c r="F80" s="369" t="str">
        <f t="shared" si="27"/>
        <v/>
      </c>
      <c r="G80" s="370" t="str">
        <f t="shared" si="28"/>
        <v/>
      </c>
      <c r="H80" s="372" t="str">
        <f t="shared" si="29"/>
        <v/>
      </c>
      <c r="I80" s="18"/>
      <c r="J80" s="371">
        <v>0</v>
      </c>
      <c r="K80" s="368">
        <v>0</v>
      </c>
      <c r="L80" s="368">
        <v>0</v>
      </c>
      <c r="M80" s="369" t="str">
        <f t="shared" si="30"/>
        <v/>
      </c>
      <c r="N80" s="370" t="str">
        <f t="shared" si="31"/>
        <v/>
      </c>
      <c r="O80" s="372" t="str">
        <f t="shared" si="32"/>
        <v/>
      </c>
      <c r="P80" s="175"/>
      <c r="Q80" s="371">
        <v>0</v>
      </c>
      <c r="R80" s="368">
        <v>0</v>
      </c>
      <c r="S80" s="368">
        <v>0</v>
      </c>
      <c r="T80" s="369" t="str">
        <f t="shared" si="33"/>
        <v/>
      </c>
      <c r="U80" s="370" t="str">
        <f t="shared" si="34"/>
        <v/>
      </c>
      <c r="V80" s="372" t="str">
        <f t="shared" si="35"/>
        <v/>
      </c>
    </row>
    <row r="81" spans="1:22" x14ac:dyDescent="0.2">
      <c r="A81" s="135" t="s">
        <v>378</v>
      </c>
      <c r="C81" s="371">
        <v>0</v>
      </c>
      <c r="D81" s="368">
        <v>0</v>
      </c>
      <c r="E81" s="368">
        <v>0</v>
      </c>
      <c r="F81" s="369" t="str">
        <f t="shared" si="27"/>
        <v/>
      </c>
      <c r="G81" s="370" t="str">
        <f t="shared" si="28"/>
        <v/>
      </c>
      <c r="H81" s="372" t="str">
        <f t="shared" si="29"/>
        <v/>
      </c>
      <c r="I81" s="18"/>
      <c r="J81" s="371">
        <v>0</v>
      </c>
      <c r="K81" s="368">
        <v>0</v>
      </c>
      <c r="L81" s="368">
        <v>0</v>
      </c>
      <c r="M81" s="369" t="str">
        <f t="shared" si="30"/>
        <v/>
      </c>
      <c r="N81" s="370" t="str">
        <f t="shared" si="31"/>
        <v/>
      </c>
      <c r="O81" s="372" t="str">
        <f t="shared" si="32"/>
        <v/>
      </c>
      <c r="P81" s="18"/>
      <c r="Q81" s="371">
        <v>0</v>
      </c>
      <c r="R81" s="368">
        <v>0</v>
      </c>
      <c r="S81" s="368">
        <v>0</v>
      </c>
      <c r="T81" s="369" t="str">
        <f t="shared" si="33"/>
        <v/>
      </c>
      <c r="U81" s="370" t="str">
        <f t="shared" si="34"/>
        <v/>
      </c>
      <c r="V81" s="372" t="str">
        <f t="shared" si="35"/>
        <v/>
      </c>
    </row>
    <row r="82" spans="1:22" x14ac:dyDescent="0.2">
      <c r="A82" s="135" t="s">
        <v>352</v>
      </c>
      <c r="C82" s="371">
        <v>0</v>
      </c>
      <c r="D82" s="368">
        <v>0</v>
      </c>
      <c r="E82" s="368">
        <v>0</v>
      </c>
      <c r="F82" s="369" t="str">
        <f t="shared" si="27"/>
        <v/>
      </c>
      <c r="G82" s="370" t="str">
        <f t="shared" si="28"/>
        <v/>
      </c>
      <c r="H82" s="372" t="str">
        <f t="shared" si="29"/>
        <v/>
      </c>
      <c r="I82" s="18"/>
      <c r="J82" s="371">
        <v>0</v>
      </c>
      <c r="K82" s="368">
        <v>0</v>
      </c>
      <c r="L82" s="368">
        <v>0</v>
      </c>
      <c r="M82" s="369" t="str">
        <f t="shared" si="30"/>
        <v/>
      </c>
      <c r="N82" s="370" t="str">
        <f t="shared" si="31"/>
        <v/>
      </c>
      <c r="O82" s="372" t="str">
        <f t="shared" si="32"/>
        <v/>
      </c>
      <c r="P82" s="18"/>
      <c r="Q82" s="371">
        <v>0</v>
      </c>
      <c r="R82" s="368">
        <v>0</v>
      </c>
      <c r="S82" s="368">
        <v>0</v>
      </c>
      <c r="T82" s="369" t="str">
        <f t="shared" si="33"/>
        <v/>
      </c>
      <c r="U82" s="370" t="str">
        <f t="shared" si="34"/>
        <v/>
      </c>
      <c r="V82" s="372" t="str">
        <f t="shared" si="35"/>
        <v/>
      </c>
    </row>
    <row r="83" spans="1:22" x14ac:dyDescent="0.2">
      <c r="A83" s="135" t="s">
        <v>353</v>
      </c>
      <c r="C83" s="371">
        <v>0</v>
      </c>
      <c r="D83" s="368">
        <v>0</v>
      </c>
      <c r="E83" s="368">
        <v>0</v>
      </c>
      <c r="F83" s="369" t="str">
        <f>IF(C83=0,"",(C83/D83))</f>
        <v/>
      </c>
      <c r="G83" s="370" t="str">
        <f>IF(E83=0,"",(E83/D83))</f>
        <v/>
      </c>
      <c r="H83" s="372" t="str">
        <f>IF(C83=0,"",(C83/E83))</f>
        <v/>
      </c>
      <c r="I83" s="18"/>
      <c r="J83" s="371">
        <v>0</v>
      </c>
      <c r="K83" s="368">
        <v>0</v>
      </c>
      <c r="L83" s="368">
        <v>0</v>
      </c>
      <c r="M83" s="369" t="str">
        <f>IF(J83=0,"",(J83/K83))</f>
        <v/>
      </c>
      <c r="N83" s="370" t="str">
        <f>IF(L83=0,"",(L83/K83))</f>
        <v/>
      </c>
      <c r="O83" s="372" t="str">
        <f>IF(J83=0,"",(J83/L83))</f>
        <v/>
      </c>
      <c r="P83" s="18"/>
      <c r="Q83" s="371">
        <v>0</v>
      </c>
      <c r="R83" s="368">
        <v>0</v>
      </c>
      <c r="S83" s="368">
        <v>0</v>
      </c>
      <c r="T83" s="369" t="str">
        <f>IF(Q83=0,"",(Q83/R83))</f>
        <v/>
      </c>
      <c r="U83" s="370" t="str">
        <f>IF(S83=0,"",(S83/R83))</f>
        <v/>
      </c>
      <c r="V83" s="372" t="str">
        <f>IF(Q83=0,"",(Q83/S83))</f>
        <v/>
      </c>
    </row>
    <row r="84" spans="1:22" x14ac:dyDescent="0.2">
      <c r="A84" s="135" t="s">
        <v>120</v>
      </c>
      <c r="C84" s="371">
        <v>0</v>
      </c>
      <c r="D84" s="368">
        <v>0</v>
      </c>
      <c r="E84" s="368">
        <v>0</v>
      </c>
      <c r="F84" s="369" t="str">
        <f t="shared" si="27"/>
        <v/>
      </c>
      <c r="G84" s="370" t="str">
        <f t="shared" si="28"/>
        <v/>
      </c>
      <c r="H84" s="372" t="str">
        <f t="shared" si="29"/>
        <v/>
      </c>
      <c r="J84" s="371">
        <v>0</v>
      </c>
      <c r="K84" s="368">
        <v>0</v>
      </c>
      <c r="L84" s="368">
        <v>0</v>
      </c>
      <c r="M84" s="369" t="str">
        <f t="shared" si="30"/>
        <v/>
      </c>
      <c r="N84" s="370" t="str">
        <f t="shared" si="31"/>
        <v/>
      </c>
      <c r="O84" s="372" t="str">
        <f t="shared" si="32"/>
        <v/>
      </c>
      <c r="Q84" s="371">
        <v>0</v>
      </c>
      <c r="R84" s="368">
        <v>0</v>
      </c>
      <c r="S84" s="368">
        <v>0</v>
      </c>
      <c r="T84" s="369" t="str">
        <f t="shared" si="33"/>
        <v/>
      </c>
      <c r="U84" s="370" t="str">
        <f t="shared" si="34"/>
        <v/>
      </c>
      <c r="V84" s="372" t="str">
        <f t="shared" si="35"/>
        <v/>
      </c>
    </row>
    <row r="85" spans="1:22" x14ac:dyDescent="0.2">
      <c r="A85" s="135" t="s">
        <v>121</v>
      </c>
      <c r="C85" s="371">
        <v>0</v>
      </c>
      <c r="D85" s="368">
        <v>0</v>
      </c>
      <c r="E85" s="368">
        <v>0</v>
      </c>
      <c r="F85" s="369" t="str">
        <f t="shared" si="27"/>
        <v/>
      </c>
      <c r="G85" s="370" t="str">
        <f t="shared" si="28"/>
        <v/>
      </c>
      <c r="H85" s="372" t="str">
        <f t="shared" si="29"/>
        <v/>
      </c>
      <c r="J85" s="371">
        <v>0</v>
      </c>
      <c r="K85" s="368">
        <v>0</v>
      </c>
      <c r="L85" s="368">
        <v>0</v>
      </c>
      <c r="M85" s="369" t="str">
        <f t="shared" si="30"/>
        <v/>
      </c>
      <c r="N85" s="370" t="str">
        <f t="shared" si="31"/>
        <v/>
      </c>
      <c r="O85" s="372" t="str">
        <f t="shared" si="32"/>
        <v/>
      </c>
      <c r="Q85" s="371">
        <v>0</v>
      </c>
      <c r="R85" s="368">
        <v>0</v>
      </c>
      <c r="S85" s="368">
        <v>0</v>
      </c>
      <c r="T85" s="369" t="str">
        <f t="shared" si="33"/>
        <v/>
      </c>
      <c r="U85" s="370" t="str">
        <f t="shared" si="34"/>
        <v/>
      </c>
      <c r="V85" s="372" t="str">
        <f t="shared" si="35"/>
        <v/>
      </c>
    </row>
    <row r="86" spans="1:22" x14ac:dyDescent="0.2">
      <c r="A86" s="135" t="s">
        <v>122</v>
      </c>
      <c r="C86" s="371">
        <v>0</v>
      </c>
      <c r="D86" s="368">
        <v>0</v>
      </c>
      <c r="E86" s="368">
        <v>0</v>
      </c>
      <c r="F86" s="369" t="str">
        <f t="shared" si="27"/>
        <v/>
      </c>
      <c r="G86" s="370" t="str">
        <f t="shared" si="28"/>
        <v/>
      </c>
      <c r="H86" s="372" t="str">
        <f t="shared" si="29"/>
        <v/>
      </c>
      <c r="J86" s="371">
        <v>0</v>
      </c>
      <c r="K86" s="368">
        <v>0</v>
      </c>
      <c r="L86" s="368">
        <v>0</v>
      </c>
      <c r="M86" s="369" t="str">
        <f t="shared" si="30"/>
        <v/>
      </c>
      <c r="N86" s="370" t="str">
        <f t="shared" si="31"/>
        <v/>
      </c>
      <c r="O86" s="372" t="str">
        <f t="shared" si="32"/>
        <v/>
      </c>
      <c r="Q86" s="371">
        <v>0</v>
      </c>
      <c r="R86" s="368">
        <v>0</v>
      </c>
      <c r="S86" s="368">
        <v>0</v>
      </c>
      <c r="T86" s="369" t="str">
        <f t="shared" si="33"/>
        <v/>
      </c>
      <c r="U86" s="370" t="str">
        <f t="shared" si="34"/>
        <v/>
      </c>
      <c r="V86" s="372" t="str">
        <f t="shared" si="35"/>
        <v/>
      </c>
    </row>
    <row r="87" spans="1:22" x14ac:dyDescent="0.2">
      <c r="A87" s="135" t="s">
        <v>113</v>
      </c>
      <c r="C87" s="371">
        <v>0</v>
      </c>
      <c r="D87" s="368">
        <v>0</v>
      </c>
      <c r="E87" s="368">
        <v>0</v>
      </c>
      <c r="F87" s="369" t="str">
        <f t="shared" si="27"/>
        <v/>
      </c>
      <c r="G87" s="370" t="str">
        <f t="shared" si="28"/>
        <v/>
      </c>
      <c r="H87" s="372" t="str">
        <f t="shared" si="29"/>
        <v/>
      </c>
      <c r="J87" s="371">
        <v>0</v>
      </c>
      <c r="K87" s="368">
        <v>0</v>
      </c>
      <c r="L87" s="368">
        <v>0</v>
      </c>
      <c r="M87" s="369" t="str">
        <f t="shared" si="30"/>
        <v/>
      </c>
      <c r="N87" s="370" t="str">
        <f t="shared" si="31"/>
        <v/>
      </c>
      <c r="O87" s="372" t="str">
        <f t="shared" si="32"/>
        <v/>
      </c>
      <c r="Q87" s="371">
        <v>0</v>
      </c>
      <c r="R87" s="368">
        <v>0</v>
      </c>
      <c r="S87" s="368">
        <v>0</v>
      </c>
      <c r="T87" s="369" t="str">
        <f t="shared" si="33"/>
        <v/>
      </c>
      <c r="U87" s="370" t="str">
        <f t="shared" si="34"/>
        <v/>
      </c>
      <c r="V87" s="372" t="str">
        <f t="shared" si="35"/>
        <v/>
      </c>
    </row>
    <row r="88" spans="1:22" x14ac:dyDescent="0.2">
      <c r="A88" s="135" t="s">
        <v>123</v>
      </c>
      <c r="C88" s="371">
        <v>0</v>
      </c>
      <c r="D88" s="368">
        <v>0</v>
      </c>
      <c r="E88" s="368">
        <v>0</v>
      </c>
      <c r="F88" s="369" t="str">
        <f t="shared" si="27"/>
        <v/>
      </c>
      <c r="G88" s="370" t="str">
        <f t="shared" si="28"/>
        <v/>
      </c>
      <c r="H88" s="372" t="str">
        <f t="shared" si="29"/>
        <v/>
      </c>
      <c r="J88" s="371">
        <v>0</v>
      </c>
      <c r="K88" s="368">
        <v>0</v>
      </c>
      <c r="L88" s="368">
        <v>0</v>
      </c>
      <c r="M88" s="369" t="str">
        <f t="shared" si="30"/>
        <v/>
      </c>
      <c r="N88" s="370" t="str">
        <f t="shared" si="31"/>
        <v/>
      </c>
      <c r="O88" s="372" t="str">
        <f t="shared" si="32"/>
        <v/>
      </c>
      <c r="Q88" s="371">
        <v>0</v>
      </c>
      <c r="R88" s="368">
        <v>0</v>
      </c>
      <c r="S88" s="368">
        <v>0</v>
      </c>
      <c r="T88" s="369" t="str">
        <f t="shared" si="33"/>
        <v/>
      </c>
      <c r="U88" s="370" t="str">
        <f t="shared" si="34"/>
        <v/>
      </c>
      <c r="V88" s="372" t="str">
        <f t="shared" si="35"/>
        <v/>
      </c>
    </row>
    <row r="89" spans="1:22" ht="13.5" thickBot="1" x14ac:dyDescent="0.25">
      <c r="A89" s="135" t="s">
        <v>124</v>
      </c>
      <c r="C89" s="373">
        <v>0</v>
      </c>
      <c r="D89" s="374">
        <v>0</v>
      </c>
      <c r="E89" s="374">
        <v>0</v>
      </c>
      <c r="F89" s="375" t="str">
        <f t="shared" si="27"/>
        <v/>
      </c>
      <c r="G89" s="376" t="str">
        <f t="shared" si="28"/>
        <v/>
      </c>
      <c r="H89" s="377" t="str">
        <f t="shared" si="29"/>
        <v/>
      </c>
      <c r="J89" s="373">
        <v>0</v>
      </c>
      <c r="K89" s="374">
        <v>0</v>
      </c>
      <c r="L89" s="374">
        <v>0</v>
      </c>
      <c r="M89" s="375" t="str">
        <f t="shared" si="30"/>
        <v/>
      </c>
      <c r="N89" s="376" t="str">
        <f t="shared" si="31"/>
        <v/>
      </c>
      <c r="O89" s="377" t="str">
        <f t="shared" si="32"/>
        <v/>
      </c>
      <c r="Q89" s="373">
        <v>0</v>
      </c>
      <c r="R89" s="374">
        <v>0</v>
      </c>
      <c r="S89" s="374">
        <v>0</v>
      </c>
      <c r="T89" s="375" t="str">
        <f t="shared" si="33"/>
        <v/>
      </c>
      <c r="U89" s="376" t="str">
        <f t="shared" si="34"/>
        <v/>
      </c>
      <c r="V89" s="377" t="str">
        <f t="shared" si="35"/>
        <v/>
      </c>
    </row>
  </sheetData>
  <sheetProtection password="DFB5" sheet="1" formatColumns="0" formatRows="0"/>
  <mergeCells count="16">
    <mergeCell ref="A9:B10"/>
    <mergeCell ref="A30:B31"/>
    <mergeCell ref="A51:B52"/>
    <mergeCell ref="A72:B73"/>
    <mergeCell ref="Q9:V10"/>
    <mergeCell ref="C30:H31"/>
    <mergeCell ref="J30:O31"/>
    <mergeCell ref="Q30:V31"/>
    <mergeCell ref="C9:H10"/>
    <mergeCell ref="J9:O10"/>
    <mergeCell ref="Q51:V52"/>
    <mergeCell ref="C72:H73"/>
    <mergeCell ref="J72:O73"/>
    <mergeCell ref="Q72:V73"/>
    <mergeCell ref="C51:H52"/>
    <mergeCell ref="J51:O52"/>
  </mergeCells>
  <phoneticPr fontId="35" type="noConversion"/>
  <pageMargins left="0.75" right="0.75" top="1" bottom="1" header="0.5" footer="0.5"/>
  <pageSetup scale="36"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9"/>
  <sheetViews>
    <sheetView view="pageBreakPreview" zoomScale="75" zoomScaleNormal="75" workbookViewId="0"/>
  </sheetViews>
  <sheetFormatPr defaultRowHeight="12.75" x14ac:dyDescent="0.2"/>
  <cols>
    <col min="1" max="1" width="26" style="18" bestFit="1" customWidth="1"/>
    <col min="2" max="2" width="2.7109375" customWidth="1"/>
    <col min="3" max="3" width="14.28515625" customWidth="1"/>
    <col min="4" max="8" width="11.7109375" customWidth="1"/>
    <col min="9" max="9" width="2.7109375" customWidth="1"/>
    <col min="10" max="10" width="12.85546875" customWidth="1"/>
    <col min="11" max="11" width="11.85546875" customWidth="1"/>
    <col min="12" max="15" width="11.7109375" customWidth="1"/>
    <col min="16" max="16" width="2.7109375" customWidth="1"/>
    <col min="17" max="17" width="13" customWidth="1"/>
    <col min="18" max="22" width="11.7109375" customWidth="1"/>
  </cols>
  <sheetData>
    <row r="1" spans="1:22" x14ac:dyDescent="0.2">
      <c r="A1" s="386" t="str">
        <f>'A (Balance Sheet)'!A1</f>
        <v>PIHP Name</v>
      </c>
    </row>
    <row r="2" spans="1:22" x14ac:dyDescent="0.2">
      <c r="A2" s="387" t="s">
        <v>250</v>
      </c>
    </row>
    <row r="3" spans="1:22" x14ac:dyDescent="0.2">
      <c r="A3" s="386" t="s">
        <v>251</v>
      </c>
    </row>
    <row r="4" spans="1:22" x14ac:dyDescent="0.2">
      <c r="A4" s="388">
        <f>'Certification Statement'!E17</f>
        <v>42216</v>
      </c>
    </row>
    <row r="8" spans="1:22" ht="13.5" thickBot="1" x14ac:dyDescent="0.25"/>
    <row r="9" spans="1:22" ht="15" x14ac:dyDescent="0.2">
      <c r="A9" s="890"/>
      <c r="B9" s="891"/>
      <c r="C9" s="892" t="s">
        <v>162</v>
      </c>
      <c r="D9" s="893"/>
      <c r="E9" s="893"/>
      <c r="F9" s="893"/>
      <c r="G9" s="893"/>
      <c r="H9" s="894"/>
      <c r="I9" s="174"/>
      <c r="J9" s="892" t="s">
        <v>163</v>
      </c>
      <c r="K9" s="893"/>
      <c r="L9" s="893"/>
      <c r="M9" s="893"/>
      <c r="N9" s="893"/>
      <c r="O9" s="894"/>
      <c r="P9" s="174"/>
      <c r="Q9" s="892" t="s">
        <v>164</v>
      </c>
      <c r="R9" s="893"/>
      <c r="S9" s="893"/>
      <c r="T9" s="893"/>
      <c r="U9" s="893"/>
      <c r="V9" s="894"/>
    </row>
    <row r="10" spans="1:22" ht="13.5" thickBot="1" x14ac:dyDescent="0.25">
      <c r="A10" s="890"/>
      <c r="B10" s="891"/>
      <c r="C10" s="895"/>
      <c r="D10" s="896"/>
      <c r="E10" s="896"/>
      <c r="F10" s="896"/>
      <c r="G10" s="896"/>
      <c r="H10" s="897"/>
      <c r="I10" s="18"/>
      <c r="J10" s="895"/>
      <c r="K10" s="896"/>
      <c r="L10" s="896"/>
      <c r="M10" s="896"/>
      <c r="N10" s="896"/>
      <c r="O10" s="897"/>
      <c r="P10" s="18"/>
      <c r="Q10" s="895"/>
      <c r="R10" s="896"/>
      <c r="S10" s="896"/>
      <c r="T10" s="896"/>
      <c r="U10" s="896"/>
      <c r="V10" s="897"/>
    </row>
    <row r="11" spans="1:22" s="176" customFormat="1" ht="26.25" thickBot="1" x14ac:dyDescent="0.25">
      <c r="A11" s="177"/>
      <c r="C11" s="383" t="s">
        <v>165</v>
      </c>
      <c r="D11" s="384" t="s">
        <v>161</v>
      </c>
      <c r="E11" s="384" t="s">
        <v>247</v>
      </c>
      <c r="F11" s="384" t="s">
        <v>166</v>
      </c>
      <c r="G11" s="384" t="s">
        <v>168</v>
      </c>
      <c r="H11" s="385" t="s">
        <v>167</v>
      </c>
      <c r="I11" s="177"/>
      <c r="J11" s="383" t="s">
        <v>165</v>
      </c>
      <c r="K11" s="384" t="s">
        <v>161</v>
      </c>
      <c r="L11" s="384" t="s">
        <v>247</v>
      </c>
      <c r="M11" s="384" t="s">
        <v>166</v>
      </c>
      <c r="N11" s="384" t="s">
        <v>168</v>
      </c>
      <c r="O11" s="385" t="s">
        <v>167</v>
      </c>
      <c r="P11" s="177"/>
      <c r="Q11" s="383" t="s">
        <v>165</v>
      </c>
      <c r="R11" s="384" t="s">
        <v>161</v>
      </c>
      <c r="S11" s="384" t="s">
        <v>247</v>
      </c>
      <c r="T11" s="384" t="s">
        <v>166</v>
      </c>
      <c r="U11" s="384" t="s">
        <v>168</v>
      </c>
      <c r="V11" s="385" t="s">
        <v>167</v>
      </c>
    </row>
    <row r="12" spans="1:22" x14ac:dyDescent="0.2">
      <c r="A12" s="135" t="s">
        <v>88</v>
      </c>
      <c r="C12" s="653">
        <v>0</v>
      </c>
      <c r="D12" s="379">
        <v>0</v>
      </c>
      <c r="E12" s="379">
        <v>0</v>
      </c>
      <c r="F12" s="380" t="str">
        <f>IF(C12=0,"",(C12/D12))</f>
        <v/>
      </c>
      <c r="G12" s="381" t="str">
        <f>IF(E12=0,"",(E12/D12))</f>
        <v/>
      </c>
      <c r="H12" s="382" t="str">
        <f>IF(C12=0,"",(C12/E12))</f>
        <v/>
      </c>
      <c r="I12" s="18"/>
      <c r="J12" s="653">
        <v>0</v>
      </c>
      <c r="K12" s="379">
        <v>0</v>
      </c>
      <c r="L12" s="379">
        <v>0</v>
      </c>
      <c r="M12" s="380" t="str">
        <f>IF(J12=0,"",(J12/K12))</f>
        <v/>
      </c>
      <c r="N12" s="381" t="str">
        <f>IF(L12=0,"",(L12/K12))</f>
        <v/>
      </c>
      <c r="O12" s="382" t="str">
        <f>IF(J12=0,"",(J12/L12))</f>
        <v/>
      </c>
      <c r="P12" s="175"/>
      <c r="Q12" s="653">
        <v>0</v>
      </c>
      <c r="R12" s="379">
        <v>0</v>
      </c>
      <c r="S12" s="379">
        <v>0</v>
      </c>
      <c r="T12" s="380" t="str">
        <f>IF(Q12=0,"",(Q12/R12))</f>
        <v/>
      </c>
      <c r="U12" s="381" t="str">
        <f>IF(S12=0,"",(S12/R12))</f>
        <v/>
      </c>
      <c r="V12" s="382" t="str">
        <f>IF(Q12=0,"",(Q12/S12))</f>
        <v/>
      </c>
    </row>
    <row r="13" spans="1:22" x14ac:dyDescent="0.2">
      <c r="A13" s="135" t="s">
        <v>114</v>
      </c>
      <c r="C13" s="654">
        <v>0</v>
      </c>
      <c r="D13" s="368">
        <v>0</v>
      </c>
      <c r="E13" s="368">
        <v>0</v>
      </c>
      <c r="F13" s="369" t="str">
        <f t="shared" ref="F13:F26" si="0">IF(C13=0,"",(C13/D13))</f>
        <v/>
      </c>
      <c r="G13" s="370" t="str">
        <f t="shared" ref="G13:G26" si="1">IF(E13=0,"",(E13/D13))</f>
        <v/>
      </c>
      <c r="H13" s="372" t="str">
        <f t="shared" ref="H13:H26" si="2">IF(C13=0,"",(C13/E13))</f>
        <v/>
      </c>
      <c r="I13" s="18"/>
      <c r="J13" s="654">
        <v>0</v>
      </c>
      <c r="K13" s="368">
        <v>0</v>
      </c>
      <c r="L13" s="368">
        <v>0</v>
      </c>
      <c r="M13" s="369" t="str">
        <f t="shared" ref="M13:M26" si="3">IF(J13=0,"",(J13/K13))</f>
        <v/>
      </c>
      <c r="N13" s="370" t="str">
        <f t="shared" ref="N13:N26" si="4">IF(L13=0,"",(L13/K13))</f>
        <v/>
      </c>
      <c r="O13" s="372" t="str">
        <f t="shared" ref="O13:O26" si="5">IF(J13=0,"",(J13/L13))</f>
        <v/>
      </c>
      <c r="P13" s="175"/>
      <c r="Q13" s="654">
        <v>0</v>
      </c>
      <c r="R13" s="368">
        <v>0</v>
      </c>
      <c r="S13" s="368">
        <v>0</v>
      </c>
      <c r="T13" s="369" t="str">
        <f t="shared" ref="T13:T26" si="6">IF(Q13=0,"",(Q13/R13))</f>
        <v/>
      </c>
      <c r="U13" s="370" t="str">
        <f t="shared" ref="U13:U26" si="7">IF(S13=0,"",(S13/R13))</f>
        <v/>
      </c>
      <c r="V13" s="372" t="str">
        <f t="shared" ref="V13:V26" si="8">IF(Q13=0,"",(Q13/S13))</f>
        <v/>
      </c>
    </row>
    <row r="14" spans="1:22" x14ac:dyDescent="0.2">
      <c r="A14" s="135" t="s">
        <v>115</v>
      </c>
      <c r="C14" s="654">
        <v>0</v>
      </c>
      <c r="D14" s="368">
        <v>0</v>
      </c>
      <c r="E14" s="368">
        <v>0</v>
      </c>
      <c r="F14" s="369" t="str">
        <f t="shared" si="0"/>
        <v/>
      </c>
      <c r="G14" s="370" t="str">
        <f t="shared" si="1"/>
        <v/>
      </c>
      <c r="H14" s="372" t="str">
        <f t="shared" si="2"/>
        <v/>
      </c>
      <c r="I14" s="18"/>
      <c r="J14" s="654">
        <v>0</v>
      </c>
      <c r="K14" s="368">
        <v>0</v>
      </c>
      <c r="L14" s="368">
        <v>0</v>
      </c>
      <c r="M14" s="369" t="str">
        <f t="shared" si="3"/>
        <v/>
      </c>
      <c r="N14" s="370" t="str">
        <f t="shared" si="4"/>
        <v/>
      </c>
      <c r="O14" s="372" t="str">
        <f t="shared" si="5"/>
        <v/>
      </c>
      <c r="P14" s="175"/>
      <c r="Q14" s="654">
        <v>0</v>
      </c>
      <c r="R14" s="368">
        <v>0</v>
      </c>
      <c r="S14" s="368">
        <v>0</v>
      </c>
      <c r="T14" s="369" t="str">
        <f t="shared" si="6"/>
        <v/>
      </c>
      <c r="U14" s="370" t="str">
        <f t="shared" si="7"/>
        <v/>
      </c>
      <c r="V14" s="372" t="str">
        <f t="shared" si="8"/>
        <v/>
      </c>
    </row>
    <row r="15" spans="1:22" x14ac:dyDescent="0.2">
      <c r="A15" s="135" t="s">
        <v>116</v>
      </c>
      <c r="C15" s="654">
        <v>0</v>
      </c>
      <c r="D15" s="368">
        <v>0</v>
      </c>
      <c r="E15" s="368">
        <v>0</v>
      </c>
      <c r="F15" s="369" t="str">
        <f t="shared" si="0"/>
        <v/>
      </c>
      <c r="G15" s="370" t="str">
        <f t="shared" si="1"/>
        <v/>
      </c>
      <c r="H15" s="372" t="str">
        <f t="shared" si="2"/>
        <v/>
      </c>
      <c r="I15" s="18"/>
      <c r="J15" s="654">
        <v>0</v>
      </c>
      <c r="K15" s="368">
        <v>0</v>
      </c>
      <c r="L15" s="368">
        <v>0</v>
      </c>
      <c r="M15" s="369" t="str">
        <f t="shared" si="3"/>
        <v/>
      </c>
      <c r="N15" s="370" t="str">
        <f t="shared" si="4"/>
        <v/>
      </c>
      <c r="O15" s="372" t="str">
        <f t="shared" si="5"/>
        <v/>
      </c>
      <c r="P15" s="175"/>
      <c r="Q15" s="654">
        <v>0</v>
      </c>
      <c r="R15" s="368">
        <v>0</v>
      </c>
      <c r="S15" s="368">
        <v>0</v>
      </c>
      <c r="T15" s="369" t="str">
        <f t="shared" si="6"/>
        <v/>
      </c>
      <c r="U15" s="370" t="str">
        <f t="shared" si="7"/>
        <v/>
      </c>
      <c r="V15" s="372" t="str">
        <f t="shared" si="8"/>
        <v/>
      </c>
    </row>
    <row r="16" spans="1:22" x14ac:dyDescent="0.2">
      <c r="A16" s="135" t="s">
        <v>117</v>
      </c>
      <c r="C16" s="654">
        <v>0</v>
      </c>
      <c r="D16" s="368">
        <v>0</v>
      </c>
      <c r="E16" s="368">
        <v>0</v>
      </c>
      <c r="F16" s="369" t="str">
        <f t="shared" si="0"/>
        <v/>
      </c>
      <c r="G16" s="370" t="str">
        <f t="shared" si="1"/>
        <v/>
      </c>
      <c r="H16" s="372" t="str">
        <f t="shared" si="2"/>
        <v/>
      </c>
      <c r="I16" s="18"/>
      <c r="J16" s="654">
        <v>0</v>
      </c>
      <c r="K16" s="368">
        <v>0</v>
      </c>
      <c r="L16" s="368">
        <v>0</v>
      </c>
      <c r="M16" s="369" t="str">
        <f t="shared" si="3"/>
        <v/>
      </c>
      <c r="N16" s="370" t="str">
        <f t="shared" si="4"/>
        <v/>
      </c>
      <c r="O16" s="372" t="str">
        <f t="shared" si="5"/>
        <v/>
      </c>
      <c r="P16" s="175"/>
      <c r="Q16" s="654">
        <v>0</v>
      </c>
      <c r="R16" s="368">
        <v>0</v>
      </c>
      <c r="S16" s="368">
        <v>0</v>
      </c>
      <c r="T16" s="369" t="str">
        <f t="shared" si="6"/>
        <v/>
      </c>
      <c r="U16" s="370" t="str">
        <f t="shared" si="7"/>
        <v/>
      </c>
      <c r="V16" s="372" t="str">
        <f t="shared" si="8"/>
        <v/>
      </c>
    </row>
    <row r="17" spans="1:22" x14ac:dyDescent="0.2">
      <c r="A17" s="135" t="s">
        <v>118</v>
      </c>
      <c r="C17" s="654">
        <v>0</v>
      </c>
      <c r="D17" s="368">
        <v>0</v>
      </c>
      <c r="E17" s="368">
        <v>0</v>
      </c>
      <c r="F17" s="369" t="str">
        <f t="shared" si="0"/>
        <v/>
      </c>
      <c r="G17" s="370" t="str">
        <f t="shared" si="1"/>
        <v/>
      </c>
      <c r="H17" s="372" t="str">
        <f t="shared" si="2"/>
        <v/>
      </c>
      <c r="I17" s="18"/>
      <c r="J17" s="654">
        <v>0</v>
      </c>
      <c r="K17" s="368">
        <v>0</v>
      </c>
      <c r="L17" s="368">
        <v>0</v>
      </c>
      <c r="M17" s="369" t="str">
        <f t="shared" si="3"/>
        <v/>
      </c>
      <c r="N17" s="370" t="str">
        <f t="shared" si="4"/>
        <v/>
      </c>
      <c r="O17" s="372" t="str">
        <f t="shared" si="5"/>
        <v/>
      </c>
      <c r="P17" s="175"/>
      <c r="Q17" s="654">
        <v>0</v>
      </c>
      <c r="R17" s="368">
        <v>0</v>
      </c>
      <c r="S17" s="368">
        <v>0</v>
      </c>
      <c r="T17" s="369" t="str">
        <f t="shared" si="6"/>
        <v/>
      </c>
      <c r="U17" s="370" t="str">
        <f t="shared" si="7"/>
        <v/>
      </c>
      <c r="V17" s="372" t="str">
        <f t="shared" si="8"/>
        <v/>
      </c>
    </row>
    <row r="18" spans="1:22" x14ac:dyDescent="0.2">
      <c r="A18" s="135" t="s">
        <v>378</v>
      </c>
      <c r="C18" s="654">
        <v>0</v>
      </c>
      <c r="D18" s="368">
        <v>0</v>
      </c>
      <c r="E18" s="368">
        <v>0</v>
      </c>
      <c r="F18" s="369" t="str">
        <f t="shared" si="0"/>
        <v/>
      </c>
      <c r="G18" s="370" t="str">
        <f t="shared" si="1"/>
        <v/>
      </c>
      <c r="H18" s="372" t="str">
        <f t="shared" si="2"/>
        <v/>
      </c>
      <c r="I18" s="18"/>
      <c r="J18" s="654">
        <v>0</v>
      </c>
      <c r="K18" s="368">
        <v>0</v>
      </c>
      <c r="L18" s="368">
        <v>0</v>
      </c>
      <c r="M18" s="369" t="str">
        <f t="shared" si="3"/>
        <v/>
      </c>
      <c r="N18" s="370" t="str">
        <f t="shared" si="4"/>
        <v/>
      </c>
      <c r="O18" s="372" t="str">
        <f t="shared" si="5"/>
        <v/>
      </c>
      <c r="P18" s="18"/>
      <c r="Q18" s="654">
        <v>0</v>
      </c>
      <c r="R18" s="368">
        <v>0</v>
      </c>
      <c r="S18" s="368">
        <v>0</v>
      </c>
      <c r="T18" s="369" t="str">
        <f t="shared" si="6"/>
        <v/>
      </c>
      <c r="U18" s="370" t="str">
        <f t="shared" si="7"/>
        <v/>
      </c>
      <c r="V18" s="372" t="str">
        <f t="shared" si="8"/>
        <v/>
      </c>
    </row>
    <row r="19" spans="1:22" x14ac:dyDescent="0.2">
      <c r="A19" s="135" t="s">
        <v>352</v>
      </c>
      <c r="C19" s="654">
        <v>0</v>
      </c>
      <c r="D19" s="368">
        <v>0</v>
      </c>
      <c r="E19" s="368">
        <v>0</v>
      </c>
      <c r="F19" s="369" t="str">
        <f t="shared" si="0"/>
        <v/>
      </c>
      <c r="G19" s="370" t="str">
        <f t="shared" si="1"/>
        <v/>
      </c>
      <c r="H19" s="372" t="str">
        <f t="shared" si="2"/>
        <v/>
      </c>
      <c r="I19" s="18"/>
      <c r="J19" s="654">
        <v>0</v>
      </c>
      <c r="K19" s="368">
        <v>0</v>
      </c>
      <c r="L19" s="368">
        <v>0</v>
      </c>
      <c r="M19" s="369" t="str">
        <f t="shared" si="3"/>
        <v/>
      </c>
      <c r="N19" s="370" t="str">
        <f t="shared" si="4"/>
        <v/>
      </c>
      <c r="O19" s="372" t="str">
        <f t="shared" si="5"/>
        <v/>
      </c>
      <c r="P19" s="18"/>
      <c r="Q19" s="654">
        <v>0</v>
      </c>
      <c r="R19" s="368">
        <v>0</v>
      </c>
      <c r="S19" s="368">
        <v>0</v>
      </c>
      <c r="T19" s="369" t="str">
        <f t="shared" si="6"/>
        <v/>
      </c>
      <c r="U19" s="370" t="str">
        <f t="shared" si="7"/>
        <v/>
      </c>
      <c r="V19" s="372" t="str">
        <f t="shared" si="8"/>
        <v/>
      </c>
    </row>
    <row r="20" spans="1:22" x14ac:dyDescent="0.2">
      <c r="A20" s="135" t="s">
        <v>353</v>
      </c>
      <c r="C20" s="654">
        <v>0</v>
      </c>
      <c r="D20" s="368">
        <v>0</v>
      </c>
      <c r="E20" s="368">
        <v>0</v>
      </c>
      <c r="F20" s="369" t="str">
        <f>IF(C20=0,"",(C20/D20))</f>
        <v/>
      </c>
      <c r="G20" s="370" t="str">
        <f>IF(E20=0,"",(E20/D20))</f>
        <v/>
      </c>
      <c r="H20" s="372" t="str">
        <f>IF(C20=0,"",(C20/E20))</f>
        <v/>
      </c>
      <c r="I20" s="18"/>
      <c r="J20" s="654">
        <v>0</v>
      </c>
      <c r="K20" s="368">
        <v>0</v>
      </c>
      <c r="L20" s="368">
        <v>0</v>
      </c>
      <c r="M20" s="369" t="str">
        <f>IF(J20=0,"",(J20/K20))</f>
        <v/>
      </c>
      <c r="N20" s="370" t="str">
        <f>IF(L20=0,"",(L20/K20))</f>
        <v/>
      </c>
      <c r="O20" s="372" t="str">
        <f>IF(J20=0,"",(J20/L20))</f>
        <v/>
      </c>
      <c r="P20" s="18"/>
      <c r="Q20" s="654">
        <v>0</v>
      </c>
      <c r="R20" s="368">
        <v>0</v>
      </c>
      <c r="S20" s="368">
        <v>0</v>
      </c>
      <c r="T20" s="369" t="str">
        <f>IF(Q20=0,"",(Q20/R20))</f>
        <v/>
      </c>
      <c r="U20" s="370" t="str">
        <f>IF(S20=0,"",(S20/R20))</f>
        <v/>
      </c>
      <c r="V20" s="372" t="str">
        <f>IF(Q20=0,"",(Q20/S20))</f>
        <v/>
      </c>
    </row>
    <row r="21" spans="1:22" x14ac:dyDescent="0.2">
      <c r="A21" s="135" t="s">
        <v>120</v>
      </c>
      <c r="C21" s="654">
        <v>0</v>
      </c>
      <c r="D21" s="368">
        <v>0</v>
      </c>
      <c r="E21" s="368">
        <v>0</v>
      </c>
      <c r="F21" s="369" t="str">
        <f t="shared" si="0"/>
        <v/>
      </c>
      <c r="G21" s="370" t="str">
        <f t="shared" si="1"/>
        <v/>
      </c>
      <c r="H21" s="372" t="str">
        <f t="shared" si="2"/>
        <v/>
      </c>
      <c r="J21" s="654">
        <v>0</v>
      </c>
      <c r="K21" s="368">
        <v>0</v>
      </c>
      <c r="L21" s="368">
        <v>0</v>
      </c>
      <c r="M21" s="369" t="str">
        <f t="shared" si="3"/>
        <v/>
      </c>
      <c r="N21" s="370" t="str">
        <f t="shared" si="4"/>
        <v/>
      </c>
      <c r="O21" s="372" t="str">
        <f t="shared" si="5"/>
        <v/>
      </c>
      <c r="Q21" s="654">
        <v>0</v>
      </c>
      <c r="R21" s="368">
        <v>0</v>
      </c>
      <c r="S21" s="368">
        <v>0</v>
      </c>
      <c r="T21" s="369" t="str">
        <f t="shared" si="6"/>
        <v/>
      </c>
      <c r="U21" s="370" t="str">
        <f t="shared" si="7"/>
        <v/>
      </c>
      <c r="V21" s="372" t="str">
        <f t="shared" si="8"/>
        <v/>
      </c>
    </row>
    <row r="22" spans="1:22" x14ac:dyDescent="0.2">
      <c r="A22" s="135" t="s">
        <v>121</v>
      </c>
      <c r="C22" s="654">
        <v>0</v>
      </c>
      <c r="D22" s="368">
        <v>0</v>
      </c>
      <c r="E22" s="368">
        <v>0</v>
      </c>
      <c r="F22" s="369" t="str">
        <f t="shared" si="0"/>
        <v/>
      </c>
      <c r="G22" s="370" t="str">
        <f t="shared" si="1"/>
        <v/>
      </c>
      <c r="H22" s="372" t="str">
        <f t="shared" si="2"/>
        <v/>
      </c>
      <c r="J22" s="654">
        <v>0</v>
      </c>
      <c r="K22" s="368">
        <v>0</v>
      </c>
      <c r="L22" s="368">
        <v>0</v>
      </c>
      <c r="M22" s="369" t="str">
        <f t="shared" si="3"/>
        <v/>
      </c>
      <c r="N22" s="370" t="str">
        <f t="shared" si="4"/>
        <v/>
      </c>
      <c r="O22" s="372" t="str">
        <f t="shared" si="5"/>
        <v/>
      </c>
      <c r="Q22" s="654">
        <v>0</v>
      </c>
      <c r="R22" s="368">
        <v>0</v>
      </c>
      <c r="S22" s="368">
        <v>0</v>
      </c>
      <c r="T22" s="369" t="str">
        <f t="shared" si="6"/>
        <v/>
      </c>
      <c r="U22" s="370" t="str">
        <f t="shared" si="7"/>
        <v/>
      </c>
      <c r="V22" s="372" t="str">
        <f t="shared" si="8"/>
        <v/>
      </c>
    </row>
    <row r="23" spans="1:22" x14ac:dyDescent="0.2">
      <c r="A23" s="135" t="s">
        <v>122</v>
      </c>
      <c r="C23" s="654">
        <v>0</v>
      </c>
      <c r="D23" s="368">
        <v>0</v>
      </c>
      <c r="E23" s="368">
        <v>0</v>
      </c>
      <c r="F23" s="369" t="str">
        <f t="shared" si="0"/>
        <v/>
      </c>
      <c r="G23" s="370" t="str">
        <f t="shared" si="1"/>
        <v/>
      </c>
      <c r="H23" s="372" t="str">
        <f t="shared" si="2"/>
        <v/>
      </c>
      <c r="J23" s="654">
        <v>0</v>
      </c>
      <c r="K23" s="368">
        <v>0</v>
      </c>
      <c r="L23" s="368">
        <v>0</v>
      </c>
      <c r="M23" s="369" t="str">
        <f t="shared" si="3"/>
        <v/>
      </c>
      <c r="N23" s="370" t="str">
        <f t="shared" si="4"/>
        <v/>
      </c>
      <c r="O23" s="372" t="str">
        <f t="shared" si="5"/>
        <v/>
      </c>
      <c r="Q23" s="654">
        <v>0</v>
      </c>
      <c r="R23" s="368">
        <v>0</v>
      </c>
      <c r="S23" s="368">
        <v>0</v>
      </c>
      <c r="T23" s="369" t="str">
        <f t="shared" si="6"/>
        <v/>
      </c>
      <c r="U23" s="370" t="str">
        <f t="shared" si="7"/>
        <v/>
      </c>
      <c r="V23" s="372" t="str">
        <f t="shared" si="8"/>
        <v/>
      </c>
    </row>
    <row r="24" spans="1:22" x14ac:dyDescent="0.2">
      <c r="A24" s="135" t="s">
        <v>113</v>
      </c>
      <c r="C24" s="654">
        <v>0</v>
      </c>
      <c r="D24" s="368">
        <v>0</v>
      </c>
      <c r="E24" s="368">
        <v>0</v>
      </c>
      <c r="F24" s="369" t="str">
        <f t="shared" si="0"/>
        <v/>
      </c>
      <c r="G24" s="370" t="str">
        <f t="shared" si="1"/>
        <v/>
      </c>
      <c r="H24" s="372" t="str">
        <f t="shared" si="2"/>
        <v/>
      </c>
      <c r="J24" s="654">
        <v>0</v>
      </c>
      <c r="K24" s="368">
        <v>0</v>
      </c>
      <c r="L24" s="368">
        <v>0</v>
      </c>
      <c r="M24" s="369" t="str">
        <f t="shared" si="3"/>
        <v/>
      </c>
      <c r="N24" s="370" t="str">
        <f t="shared" si="4"/>
        <v/>
      </c>
      <c r="O24" s="372" t="str">
        <f t="shared" si="5"/>
        <v/>
      </c>
      <c r="Q24" s="654">
        <v>0</v>
      </c>
      <c r="R24" s="368">
        <v>0</v>
      </c>
      <c r="S24" s="368">
        <v>0</v>
      </c>
      <c r="T24" s="369" t="str">
        <f t="shared" si="6"/>
        <v/>
      </c>
      <c r="U24" s="370" t="str">
        <f t="shared" si="7"/>
        <v/>
      </c>
      <c r="V24" s="372" t="str">
        <f t="shared" si="8"/>
        <v/>
      </c>
    </row>
    <row r="25" spans="1:22" x14ac:dyDescent="0.2">
      <c r="A25" s="135" t="s">
        <v>123</v>
      </c>
      <c r="C25" s="654">
        <v>0</v>
      </c>
      <c r="D25" s="368">
        <v>0</v>
      </c>
      <c r="E25" s="368">
        <v>0</v>
      </c>
      <c r="F25" s="369" t="str">
        <f t="shared" si="0"/>
        <v/>
      </c>
      <c r="G25" s="370" t="str">
        <f t="shared" si="1"/>
        <v/>
      </c>
      <c r="H25" s="372" t="str">
        <f t="shared" si="2"/>
        <v/>
      </c>
      <c r="J25" s="654">
        <v>0</v>
      </c>
      <c r="K25" s="368">
        <v>0</v>
      </c>
      <c r="L25" s="368">
        <v>0</v>
      </c>
      <c r="M25" s="369" t="str">
        <f t="shared" si="3"/>
        <v/>
      </c>
      <c r="N25" s="370" t="str">
        <f t="shared" si="4"/>
        <v/>
      </c>
      <c r="O25" s="372" t="str">
        <f t="shared" si="5"/>
        <v/>
      </c>
      <c r="Q25" s="654">
        <v>0</v>
      </c>
      <c r="R25" s="368">
        <v>0</v>
      </c>
      <c r="S25" s="368">
        <v>0</v>
      </c>
      <c r="T25" s="369" t="str">
        <f t="shared" si="6"/>
        <v/>
      </c>
      <c r="U25" s="370" t="str">
        <f t="shared" si="7"/>
        <v/>
      </c>
      <c r="V25" s="372" t="str">
        <f t="shared" si="8"/>
        <v/>
      </c>
    </row>
    <row r="26" spans="1:22" ht="13.5" thickBot="1" x14ac:dyDescent="0.25">
      <c r="A26" s="135" t="s">
        <v>124</v>
      </c>
      <c r="C26" s="655">
        <v>0</v>
      </c>
      <c r="D26" s="374">
        <v>0</v>
      </c>
      <c r="E26" s="374">
        <v>0</v>
      </c>
      <c r="F26" s="375" t="str">
        <f t="shared" si="0"/>
        <v/>
      </c>
      <c r="G26" s="376" t="str">
        <f t="shared" si="1"/>
        <v/>
      </c>
      <c r="H26" s="377" t="str">
        <f t="shared" si="2"/>
        <v/>
      </c>
      <c r="J26" s="655">
        <v>0</v>
      </c>
      <c r="K26" s="374">
        <v>0</v>
      </c>
      <c r="L26" s="374">
        <v>0</v>
      </c>
      <c r="M26" s="375" t="str">
        <f t="shared" si="3"/>
        <v/>
      </c>
      <c r="N26" s="376" t="str">
        <f t="shared" si="4"/>
        <v/>
      </c>
      <c r="O26" s="377" t="str">
        <f t="shared" si="5"/>
        <v/>
      </c>
      <c r="Q26" s="655">
        <v>0</v>
      </c>
      <c r="R26" s="374">
        <v>0</v>
      </c>
      <c r="S26" s="374">
        <v>0</v>
      </c>
      <c r="T26" s="375" t="str">
        <f t="shared" si="6"/>
        <v/>
      </c>
      <c r="U26" s="376" t="str">
        <f t="shared" si="7"/>
        <v/>
      </c>
      <c r="V26" s="377" t="str">
        <f t="shared" si="8"/>
        <v/>
      </c>
    </row>
    <row r="29" spans="1:22" ht="13.5" thickBot="1" x14ac:dyDescent="0.25"/>
    <row r="30" spans="1:22" ht="15" x14ac:dyDescent="0.2">
      <c r="A30" s="890"/>
      <c r="B30" s="891"/>
      <c r="C30" s="892" t="s">
        <v>354</v>
      </c>
      <c r="D30" s="893"/>
      <c r="E30" s="893"/>
      <c r="F30" s="893"/>
      <c r="G30" s="893"/>
      <c r="H30" s="894"/>
      <c r="I30" s="174"/>
      <c r="J30" s="892" t="s">
        <v>355</v>
      </c>
      <c r="K30" s="893"/>
      <c r="L30" s="893"/>
      <c r="M30" s="893"/>
      <c r="N30" s="893"/>
      <c r="O30" s="894"/>
      <c r="P30" s="174"/>
      <c r="Q30" s="892" t="s">
        <v>356</v>
      </c>
      <c r="R30" s="893"/>
      <c r="S30" s="893"/>
      <c r="T30" s="893"/>
      <c r="U30" s="893"/>
      <c r="V30" s="894"/>
    </row>
    <row r="31" spans="1:22" ht="13.5" thickBot="1" x14ac:dyDescent="0.25">
      <c r="A31" s="890"/>
      <c r="B31" s="891"/>
      <c r="C31" s="895"/>
      <c r="D31" s="896"/>
      <c r="E31" s="896"/>
      <c r="F31" s="896"/>
      <c r="G31" s="896"/>
      <c r="H31" s="897"/>
      <c r="I31" s="18"/>
      <c r="J31" s="895"/>
      <c r="K31" s="896"/>
      <c r="L31" s="896"/>
      <c r="M31" s="896"/>
      <c r="N31" s="896"/>
      <c r="O31" s="897"/>
      <c r="P31" s="18"/>
      <c r="Q31" s="895"/>
      <c r="R31" s="896"/>
      <c r="S31" s="896"/>
      <c r="T31" s="896"/>
      <c r="U31" s="896"/>
      <c r="V31" s="897"/>
    </row>
    <row r="32" spans="1:22" s="176" customFormat="1" ht="26.25" thickBot="1" x14ac:dyDescent="0.25">
      <c r="A32" s="177"/>
      <c r="C32" s="383" t="s">
        <v>165</v>
      </c>
      <c r="D32" s="384" t="s">
        <v>161</v>
      </c>
      <c r="E32" s="384" t="s">
        <v>247</v>
      </c>
      <c r="F32" s="384" t="s">
        <v>166</v>
      </c>
      <c r="G32" s="384" t="s">
        <v>168</v>
      </c>
      <c r="H32" s="385" t="s">
        <v>167</v>
      </c>
      <c r="I32" s="177"/>
      <c r="J32" s="383" t="s">
        <v>165</v>
      </c>
      <c r="K32" s="384" t="s">
        <v>161</v>
      </c>
      <c r="L32" s="384" t="s">
        <v>247</v>
      </c>
      <c r="M32" s="384" t="s">
        <v>166</v>
      </c>
      <c r="N32" s="384" t="s">
        <v>168</v>
      </c>
      <c r="O32" s="385" t="s">
        <v>167</v>
      </c>
      <c r="P32" s="177"/>
      <c r="Q32" s="383" t="s">
        <v>165</v>
      </c>
      <c r="R32" s="384" t="s">
        <v>161</v>
      </c>
      <c r="S32" s="384" t="s">
        <v>247</v>
      </c>
      <c r="T32" s="384" t="s">
        <v>166</v>
      </c>
      <c r="U32" s="384" t="s">
        <v>168</v>
      </c>
      <c r="V32" s="385" t="s">
        <v>167</v>
      </c>
    </row>
    <row r="33" spans="1:22" x14ac:dyDescent="0.2">
      <c r="A33" s="135" t="s">
        <v>88</v>
      </c>
      <c r="C33" s="653">
        <v>0</v>
      </c>
      <c r="D33" s="379">
        <v>0</v>
      </c>
      <c r="E33" s="379">
        <v>0</v>
      </c>
      <c r="F33" s="380" t="str">
        <f>IF(C33=0,"",(C33/D33))</f>
        <v/>
      </c>
      <c r="G33" s="381" t="str">
        <f>IF(E33=0,"",(E33/D33))</f>
        <v/>
      </c>
      <c r="H33" s="382" t="str">
        <f>IF(C33=0,"",(C33/E33))</f>
        <v/>
      </c>
      <c r="I33" s="18"/>
      <c r="J33" s="653">
        <v>0</v>
      </c>
      <c r="K33" s="379">
        <v>0</v>
      </c>
      <c r="L33" s="379">
        <v>0</v>
      </c>
      <c r="M33" s="380" t="str">
        <f>IF(J33=0,"",(J33/K33))</f>
        <v/>
      </c>
      <c r="N33" s="381" t="str">
        <f>IF(L33=0,"",(L33/K33))</f>
        <v/>
      </c>
      <c r="O33" s="382" t="str">
        <f>IF(J33=0,"",(J33/L33))</f>
        <v/>
      </c>
      <c r="P33" s="175"/>
      <c r="Q33" s="653">
        <v>0</v>
      </c>
      <c r="R33" s="379">
        <v>0</v>
      </c>
      <c r="S33" s="379">
        <v>0</v>
      </c>
      <c r="T33" s="380" t="str">
        <f>IF(Q33=0,"",(Q33/R33))</f>
        <v/>
      </c>
      <c r="U33" s="381" t="str">
        <f>IF(S33=0,"",(S33/R33))</f>
        <v/>
      </c>
      <c r="V33" s="382" t="str">
        <f>IF(Q33=0,"",(Q33/S33))</f>
        <v/>
      </c>
    </row>
    <row r="34" spans="1:22" x14ac:dyDescent="0.2">
      <c r="A34" s="135" t="s">
        <v>114</v>
      </c>
      <c r="C34" s="654">
        <v>0</v>
      </c>
      <c r="D34" s="368">
        <v>0</v>
      </c>
      <c r="E34" s="368">
        <v>0</v>
      </c>
      <c r="F34" s="369" t="str">
        <f t="shared" ref="F34:F47" si="9">IF(C34=0,"",(C34/D34))</f>
        <v/>
      </c>
      <c r="G34" s="370" t="str">
        <f t="shared" ref="G34:G47" si="10">IF(E34=0,"",(E34/D34))</f>
        <v/>
      </c>
      <c r="H34" s="372" t="str">
        <f t="shared" ref="H34:H47" si="11">IF(C34=0,"",(C34/E34))</f>
        <v/>
      </c>
      <c r="I34" s="18"/>
      <c r="J34" s="654">
        <v>0</v>
      </c>
      <c r="K34" s="368">
        <v>0</v>
      </c>
      <c r="L34" s="368">
        <v>0</v>
      </c>
      <c r="M34" s="369" t="str">
        <f t="shared" ref="M34:M47" si="12">IF(J34=0,"",(J34/K34))</f>
        <v/>
      </c>
      <c r="N34" s="370" t="str">
        <f t="shared" ref="N34:N47" si="13">IF(L34=0,"",(L34/K34))</f>
        <v/>
      </c>
      <c r="O34" s="372" t="str">
        <f t="shared" ref="O34:O47" si="14">IF(J34=0,"",(J34/L34))</f>
        <v/>
      </c>
      <c r="P34" s="175"/>
      <c r="Q34" s="654">
        <v>0</v>
      </c>
      <c r="R34" s="368">
        <v>0</v>
      </c>
      <c r="S34" s="368">
        <v>0</v>
      </c>
      <c r="T34" s="369" t="str">
        <f t="shared" ref="T34:T47" si="15">IF(Q34=0,"",(Q34/R34))</f>
        <v/>
      </c>
      <c r="U34" s="370" t="str">
        <f t="shared" ref="U34:U47" si="16">IF(S34=0,"",(S34/R34))</f>
        <v/>
      </c>
      <c r="V34" s="372" t="str">
        <f t="shared" ref="V34:V47" si="17">IF(Q34=0,"",(Q34/S34))</f>
        <v/>
      </c>
    </row>
    <row r="35" spans="1:22" x14ac:dyDescent="0.2">
      <c r="A35" s="135" t="s">
        <v>115</v>
      </c>
      <c r="C35" s="654">
        <v>0</v>
      </c>
      <c r="D35" s="368">
        <v>0</v>
      </c>
      <c r="E35" s="368">
        <v>0</v>
      </c>
      <c r="F35" s="369" t="str">
        <f t="shared" si="9"/>
        <v/>
      </c>
      <c r="G35" s="370" t="str">
        <f t="shared" si="10"/>
        <v/>
      </c>
      <c r="H35" s="372" t="str">
        <f t="shared" si="11"/>
        <v/>
      </c>
      <c r="I35" s="18"/>
      <c r="J35" s="654">
        <v>0</v>
      </c>
      <c r="K35" s="368">
        <v>0</v>
      </c>
      <c r="L35" s="368">
        <v>0</v>
      </c>
      <c r="M35" s="369" t="str">
        <f t="shared" si="12"/>
        <v/>
      </c>
      <c r="N35" s="370" t="str">
        <f t="shared" si="13"/>
        <v/>
      </c>
      <c r="O35" s="372" t="str">
        <f t="shared" si="14"/>
        <v/>
      </c>
      <c r="P35" s="175"/>
      <c r="Q35" s="654">
        <v>0</v>
      </c>
      <c r="R35" s="368">
        <v>0</v>
      </c>
      <c r="S35" s="368">
        <v>0</v>
      </c>
      <c r="T35" s="369" t="str">
        <f t="shared" si="15"/>
        <v/>
      </c>
      <c r="U35" s="370" t="str">
        <f t="shared" si="16"/>
        <v/>
      </c>
      <c r="V35" s="372" t="str">
        <f t="shared" si="17"/>
        <v/>
      </c>
    </row>
    <row r="36" spans="1:22" x14ac:dyDescent="0.2">
      <c r="A36" s="135" t="s">
        <v>116</v>
      </c>
      <c r="C36" s="654">
        <v>0</v>
      </c>
      <c r="D36" s="368">
        <v>0</v>
      </c>
      <c r="E36" s="368">
        <v>0</v>
      </c>
      <c r="F36" s="369" t="str">
        <f t="shared" si="9"/>
        <v/>
      </c>
      <c r="G36" s="370" t="str">
        <f t="shared" si="10"/>
        <v/>
      </c>
      <c r="H36" s="372" t="str">
        <f t="shared" si="11"/>
        <v/>
      </c>
      <c r="I36" s="18"/>
      <c r="J36" s="654">
        <v>0</v>
      </c>
      <c r="K36" s="368">
        <v>0</v>
      </c>
      <c r="L36" s="368">
        <v>0</v>
      </c>
      <c r="M36" s="369" t="str">
        <f t="shared" si="12"/>
        <v/>
      </c>
      <c r="N36" s="370" t="str">
        <f t="shared" si="13"/>
        <v/>
      </c>
      <c r="O36" s="372" t="str">
        <f t="shared" si="14"/>
        <v/>
      </c>
      <c r="P36" s="175"/>
      <c r="Q36" s="654">
        <v>0</v>
      </c>
      <c r="R36" s="368">
        <v>0</v>
      </c>
      <c r="S36" s="368">
        <v>0</v>
      </c>
      <c r="T36" s="369" t="str">
        <f t="shared" si="15"/>
        <v/>
      </c>
      <c r="U36" s="370" t="str">
        <f t="shared" si="16"/>
        <v/>
      </c>
      <c r="V36" s="372" t="str">
        <f t="shared" si="17"/>
        <v/>
      </c>
    </row>
    <row r="37" spans="1:22" x14ac:dyDescent="0.2">
      <c r="A37" s="135" t="s">
        <v>117</v>
      </c>
      <c r="C37" s="654">
        <v>0</v>
      </c>
      <c r="D37" s="368">
        <v>0</v>
      </c>
      <c r="E37" s="368">
        <v>0</v>
      </c>
      <c r="F37" s="369" t="str">
        <f t="shared" si="9"/>
        <v/>
      </c>
      <c r="G37" s="370" t="str">
        <f t="shared" si="10"/>
        <v/>
      </c>
      <c r="H37" s="372" t="str">
        <f t="shared" si="11"/>
        <v/>
      </c>
      <c r="I37" s="18"/>
      <c r="J37" s="654">
        <v>0</v>
      </c>
      <c r="K37" s="368">
        <v>0</v>
      </c>
      <c r="L37" s="368">
        <v>0</v>
      </c>
      <c r="M37" s="369" t="str">
        <f t="shared" si="12"/>
        <v/>
      </c>
      <c r="N37" s="370" t="str">
        <f t="shared" si="13"/>
        <v/>
      </c>
      <c r="O37" s="372" t="str">
        <f t="shared" si="14"/>
        <v/>
      </c>
      <c r="P37" s="175"/>
      <c r="Q37" s="654">
        <v>0</v>
      </c>
      <c r="R37" s="368">
        <v>0</v>
      </c>
      <c r="S37" s="368">
        <v>0</v>
      </c>
      <c r="T37" s="369" t="str">
        <f t="shared" si="15"/>
        <v/>
      </c>
      <c r="U37" s="370" t="str">
        <f t="shared" si="16"/>
        <v/>
      </c>
      <c r="V37" s="372" t="str">
        <f t="shared" si="17"/>
        <v/>
      </c>
    </row>
    <row r="38" spans="1:22" x14ac:dyDescent="0.2">
      <c r="A38" s="135" t="s">
        <v>118</v>
      </c>
      <c r="C38" s="654">
        <v>0</v>
      </c>
      <c r="D38" s="368">
        <v>0</v>
      </c>
      <c r="E38" s="368">
        <v>0</v>
      </c>
      <c r="F38" s="369" t="str">
        <f t="shared" si="9"/>
        <v/>
      </c>
      <c r="G38" s="370" t="str">
        <f t="shared" si="10"/>
        <v/>
      </c>
      <c r="H38" s="372" t="str">
        <f t="shared" si="11"/>
        <v/>
      </c>
      <c r="I38" s="18"/>
      <c r="J38" s="654">
        <v>0</v>
      </c>
      <c r="K38" s="368">
        <v>0</v>
      </c>
      <c r="L38" s="368">
        <v>0</v>
      </c>
      <c r="M38" s="369" t="str">
        <f t="shared" si="12"/>
        <v/>
      </c>
      <c r="N38" s="370" t="str">
        <f t="shared" si="13"/>
        <v/>
      </c>
      <c r="O38" s="372" t="str">
        <f t="shared" si="14"/>
        <v/>
      </c>
      <c r="P38" s="175"/>
      <c r="Q38" s="654">
        <v>0</v>
      </c>
      <c r="R38" s="368">
        <v>0</v>
      </c>
      <c r="S38" s="368">
        <v>0</v>
      </c>
      <c r="T38" s="369" t="str">
        <f t="shared" si="15"/>
        <v/>
      </c>
      <c r="U38" s="370" t="str">
        <f t="shared" si="16"/>
        <v/>
      </c>
      <c r="V38" s="372" t="str">
        <f t="shared" si="17"/>
        <v/>
      </c>
    </row>
    <row r="39" spans="1:22" x14ac:dyDescent="0.2">
      <c r="A39" s="135" t="s">
        <v>378</v>
      </c>
      <c r="C39" s="654">
        <v>0</v>
      </c>
      <c r="D39" s="368">
        <v>0</v>
      </c>
      <c r="E39" s="368">
        <v>0</v>
      </c>
      <c r="F39" s="369" t="str">
        <f t="shared" si="9"/>
        <v/>
      </c>
      <c r="G39" s="370" t="str">
        <f t="shared" si="10"/>
        <v/>
      </c>
      <c r="H39" s="372" t="str">
        <f t="shared" si="11"/>
        <v/>
      </c>
      <c r="I39" s="18"/>
      <c r="J39" s="654">
        <v>0</v>
      </c>
      <c r="K39" s="368">
        <v>0</v>
      </c>
      <c r="L39" s="368">
        <v>0</v>
      </c>
      <c r="M39" s="369" t="str">
        <f t="shared" si="12"/>
        <v/>
      </c>
      <c r="N39" s="370" t="str">
        <f t="shared" si="13"/>
        <v/>
      </c>
      <c r="O39" s="372" t="str">
        <f t="shared" si="14"/>
        <v/>
      </c>
      <c r="P39" s="18"/>
      <c r="Q39" s="654">
        <v>0</v>
      </c>
      <c r="R39" s="368">
        <v>0</v>
      </c>
      <c r="S39" s="368">
        <v>0</v>
      </c>
      <c r="T39" s="369" t="str">
        <f t="shared" si="15"/>
        <v/>
      </c>
      <c r="U39" s="370" t="str">
        <f t="shared" si="16"/>
        <v/>
      </c>
      <c r="V39" s="372" t="str">
        <f t="shared" si="17"/>
        <v/>
      </c>
    </row>
    <row r="40" spans="1:22" x14ac:dyDescent="0.2">
      <c r="A40" s="135" t="s">
        <v>352</v>
      </c>
      <c r="C40" s="654">
        <v>0</v>
      </c>
      <c r="D40" s="368">
        <v>0</v>
      </c>
      <c r="E40" s="368">
        <v>0</v>
      </c>
      <c r="F40" s="369" t="str">
        <f t="shared" si="9"/>
        <v/>
      </c>
      <c r="G40" s="370" t="str">
        <f t="shared" si="10"/>
        <v/>
      </c>
      <c r="H40" s="372" t="str">
        <f t="shared" si="11"/>
        <v/>
      </c>
      <c r="I40" s="18"/>
      <c r="J40" s="654">
        <v>0</v>
      </c>
      <c r="K40" s="368">
        <v>0</v>
      </c>
      <c r="L40" s="368">
        <v>0</v>
      </c>
      <c r="M40" s="369" t="str">
        <f t="shared" si="12"/>
        <v/>
      </c>
      <c r="N40" s="370" t="str">
        <f t="shared" si="13"/>
        <v/>
      </c>
      <c r="O40" s="372" t="str">
        <f t="shared" si="14"/>
        <v/>
      </c>
      <c r="P40" s="18"/>
      <c r="Q40" s="654">
        <v>0</v>
      </c>
      <c r="R40" s="368">
        <v>0</v>
      </c>
      <c r="S40" s="368">
        <v>0</v>
      </c>
      <c r="T40" s="369" t="str">
        <f t="shared" si="15"/>
        <v/>
      </c>
      <c r="U40" s="370" t="str">
        <f t="shared" si="16"/>
        <v/>
      </c>
      <c r="V40" s="372" t="str">
        <f t="shared" si="17"/>
        <v/>
      </c>
    </row>
    <row r="41" spans="1:22" x14ac:dyDescent="0.2">
      <c r="A41" s="135" t="s">
        <v>353</v>
      </c>
      <c r="C41" s="654">
        <v>0</v>
      </c>
      <c r="D41" s="368">
        <v>0</v>
      </c>
      <c r="E41" s="368">
        <v>0</v>
      </c>
      <c r="F41" s="369" t="str">
        <f>IF(C41=0,"",(C41/D41))</f>
        <v/>
      </c>
      <c r="G41" s="370" t="str">
        <f>IF(E41=0,"",(E41/D41))</f>
        <v/>
      </c>
      <c r="H41" s="372" t="str">
        <f>IF(C41=0,"",(C41/E41))</f>
        <v/>
      </c>
      <c r="I41" s="18"/>
      <c r="J41" s="654">
        <v>0</v>
      </c>
      <c r="K41" s="368">
        <v>0</v>
      </c>
      <c r="L41" s="368">
        <v>0</v>
      </c>
      <c r="M41" s="369" t="str">
        <f>IF(J41=0,"",(J41/K41))</f>
        <v/>
      </c>
      <c r="N41" s="370" t="str">
        <f>IF(L41=0,"",(L41/K41))</f>
        <v/>
      </c>
      <c r="O41" s="372" t="str">
        <f>IF(J41=0,"",(J41/L41))</f>
        <v/>
      </c>
      <c r="P41" s="18"/>
      <c r="Q41" s="654">
        <v>0</v>
      </c>
      <c r="R41" s="368">
        <v>0</v>
      </c>
      <c r="S41" s="368">
        <v>0</v>
      </c>
      <c r="T41" s="369" t="str">
        <f>IF(Q41=0,"",(Q41/R41))</f>
        <v/>
      </c>
      <c r="U41" s="370" t="str">
        <f>IF(S41=0,"",(S41/R41))</f>
        <v/>
      </c>
      <c r="V41" s="372" t="str">
        <f>IF(Q41=0,"",(Q41/S41))</f>
        <v/>
      </c>
    </row>
    <row r="42" spans="1:22" x14ac:dyDescent="0.2">
      <c r="A42" s="135" t="s">
        <v>120</v>
      </c>
      <c r="C42" s="654">
        <v>0</v>
      </c>
      <c r="D42" s="368">
        <v>0</v>
      </c>
      <c r="E42" s="368">
        <v>0</v>
      </c>
      <c r="F42" s="369" t="str">
        <f t="shared" si="9"/>
        <v/>
      </c>
      <c r="G42" s="370" t="str">
        <f t="shared" si="10"/>
        <v/>
      </c>
      <c r="H42" s="372" t="str">
        <f t="shared" si="11"/>
        <v/>
      </c>
      <c r="J42" s="654">
        <v>0</v>
      </c>
      <c r="K42" s="368">
        <v>0</v>
      </c>
      <c r="L42" s="368">
        <v>0</v>
      </c>
      <c r="M42" s="369" t="str">
        <f t="shared" si="12"/>
        <v/>
      </c>
      <c r="N42" s="370" t="str">
        <f t="shared" si="13"/>
        <v/>
      </c>
      <c r="O42" s="372" t="str">
        <f t="shared" si="14"/>
        <v/>
      </c>
      <c r="Q42" s="654">
        <v>0</v>
      </c>
      <c r="R42" s="368">
        <v>0</v>
      </c>
      <c r="S42" s="368">
        <v>0</v>
      </c>
      <c r="T42" s="369" t="str">
        <f t="shared" si="15"/>
        <v/>
      </c>
      <c r="U42" s="370" t="str">
        <f t="shared" si="16"/>
        <v/>
      </c>
      <c r="V42" s="372" t="str">
        <f t="shared" si="17"/>
        <v/>
      </c>
    </row>
    <row r="43" spans="1:22" x14ac:dyDescent="0.2">
      <c r="A43" s="135" t="s">
        <v>121</v>
      </c>
      <c r="C43" s="654">
        <v>0</v>
      </c>
      <c r="D43" s="368">
        <v>0</v>
      </c>
      <c r="E43" s="368">
        <v>0</v>
      </c>
      <c r="F43" s="369" t="str">
        <f t="shared" si="9"/>
        <v/>
      </c>
      <c r="G43" s="370" t="str">
        <f t="shared" si="10"/>
        <v/>
      </c>
      <c r="H43" s="372" t="str">
        <f t="shared" si="11"/>
        <v/>
      </c>
      <c r="J43" s="654">
        <v>0</v>
      </c>
      <c r="K43" s="368">
        <v>0</v>
      </c>
      <c r="L43" s="368">
        <v>0</v>
      </c>
      <c r="M43" s="369" t="str">
        <f t="shared" si="12"/>
        <v/>
      </c>
      <c r="N43" s="370" t="str">
        <f t="shared" si="13"/>
        <v/>
      </c>
      <c r="O43" s="372" t="str">
        <f t="shared" si="14"/>
        <v/>
      </c>
      <c r="Q43" s="654">
        <v>0</v>
      </c>
      <c r="R43" s="368">
        <v>0</v>
      </c>
      <c r="S43" s="368">
        <v>0</v>
      </c>
      <c r="T43" s="369" t="str">
        <f t="shared" si="15"/>
        <v/>
      </c>
      <c r="U43" s="370" t="str">
        <f t="shared" si="16"/>
        <v/>
      </c>
      <c r="V43" s="372" t="str">
        <f t="shared" si="17"/>
        <v/>
      </c>
    </row>
    <row r="44" spans="1:22" x14ac:dyDescent="0.2">
      <c r="A44" s="135" t="s">
        <v>122</v>
      </c>
      <c r="C44" s="654">
        <v>0</v>
      </c>
      <c r="D44" s="368">
        <v>0</v>
      </c>
      <c r="E44" s="368">
        <v>0</v>
      </c>
      <c r="F44" s="369" t="str">
        <f t="shared" si="9"/>
        <v/>
      </c>
      <c r="G44" s="370" t="str">
        <f t="shared" si="10"/>
        <v/>
      </c>
      <c r="H44" s="372" t="str">
        <f t="shared" si="11"/>
        <v/>
      </c>
      <c r="J44" s="654">
        <v>0</v>
      </c>
      <c r="K44" s="368">
        <v>0</v>
      </c>
      <c r="L44" s="368">
        <v>0</v>
      </c>
      <c r="M44" s="369" t="str">
        <f t="shared" si="12"/>
        <v/>
      </c>
      <c r="N44" s="370" t="str">
        <f t="shared" si="13"/>
        <v/>
      </c>
      <c r="O44" s="372" t="str">
        <f t="shared" si="14"/>
        <v/>
      </c>
      <c r="Q44" s="654">
        <v>0</v>
      </c>
      <c r="R44" s="368">
        <v>0</v>
      </c>
      <c r="S44" s="368">
        <v>0</v>
      </c>
      <c r="T44" s="369" t="str">
        <f t="shared" si="15"/>
        <v/>
      </c>
      <c r="U44" s="370" t="str">
        <f t="shared" si="16"/>
        <v/>
      </c>
      <c r="V44" s="372" t="str">
        <f t="shared" si="17"/>
        <v/>
      </c>
    </row>
    <row r="45" spans="1:22" x14ac:dyDescent="0.2">
      <c r="A45" s="135" t="s">
        <v>113</v>
      </c>
      <c r="C45" s="654">
        <v>0</v>
      </c>
      <c r="D45" s="368">
        <v>0</v>
      </c>
      <c r="E45" s="368">
        <v>0</v>
      </c>
      <c r="F45" s="369" t="str">
        <f t="shared" si="9"/>
        <v/>
      </c>
      <c r="G45" s="370" t="str">
        <f t="shared" si="10"/>
        <v/>
      </c>
      <c r="H45" s="372" t="str">
        <f t="shared" si="11"/>
        <v/>
      </c>
      <c r="J45" s="654">
        <v>0</v>
      </c>
      <c r="K45" s="368">
        <v>0</v>
      </c>
      <c r="L45" s="368">
        <v>0</v>
      </c>
      <c r="M45" s="369" t="str">
        <f t="shared" si="12"/>
        <v/>
      </c>
      <c r="N45" s="370" t="str">
        <f t="shared" si="13"/>
        <v/>
      </c>
      <c r="O45" s="372" t="str">
        <f t="shared" si="14"/>
        <v/>
      </c>
      <c r="Q45" s="654">
        <v>0</v>
      </c>
      <c r="R45" s="368">
        <v>0</v>
      </c>
      <c r="S45" s="368">
        <v>0</v>
      </c>
      <c r="T45" s="369" t="str">
        <f t="shared" si="15"/>
        <v/>
      </c>
      <c r="U45" s="370" t="str">
        <f t="shared" si="16"/>
        <v/>
      </c>
      <c r="V45" s="372" t="str">
        <f t="shared" si="17"/>
        <v/>
      </c>
    </row>
    <row r="46" spans="1:22" x14ac:dyDescent="0.2">
      <c r="A46" s="135" t="s">
        <v>123</v>
      </c>
      <c r="C46" s="654">
        <v>0</v>
      </c>
      <c r="D46" s="368">
        <v>0</v>
      </c>
      <c r="E46" s="368">
        <v>0</v>
      </c>
      <c r="F46" s="369" t="str">
        <f t="shared" si="9"/>
        <v/>
      </c>
      <c r="G46" s="370" t="str">
        <f t="shared" si="10"/>
        <v/>
      </c>
      <c r="H46" s="372" t="str">
        <f t="shared" si="11"/>
        <v/>
      </c>
      <c r="J46" s="654">
        <v>0</v>
      </c>
      <c r="K46" s="368">
        <v>0</v>
      </c>
      <c r="L46" s="368">
        <v>0</v>
      </c>
      <c r="M46" s="369" t="str">
        <f t="shared" si="12"/>
        <v/>
      </c>
      <c r="N46" s="370" t="str">
        <f t="shared" si="13"/>
        <v/>
      </c>
      <c r="O46" s="372" t="str">
        <f t="shared" si="14"/>
        <v/>
      </c>
      <c r="Q46" s="654">
        <v>0</v>
      </c>
      <c r="R46" s="368">
        <v>0</v>
      </c>
      <c r="S46" s="368">
        <v>0</v>
      </c>
      <c r="T46" s="369" t="str">
        <f t="shared" si="15"/>
        <v/>
      </c>
      <c r="U46" s="370" t="str">
        <f t="shared" si="16"/>
        <v/>
      </c>
      <c r="V46" s="372" t="str">
        <f t="shared" si="17"/>
        <v/>
      </c>
    </row>
    <row r="47" spans="1:22" ht="13.5" thickBot="1" x14ac:dyDescent="0.25">
      <c r="A47" s="135" t="s">
        <v>124</v>
      </c>
      <c r="C47" s="655">
        <v>0</v>
      </c>
      <c r="D47" s="374">
        <v>0</v>
      </c>
      <c r="E47" s="374">
        <v>0</v>
      </c>
      <c r="F47" s="375" t="str">
        <f t="shared" si="9"/>
        <v/>
      </c>
      <c r="G47" s="376" t="str">
        <f t="shared" si="10"/>
        <v/>
      </c>
      <c r="H47" s="377" t="str">
        <f t="shared" si="11"/>
        <v/>
      </c>
      <c r="J47" s="655">
        <v>0</v>
      </c>
      <c r="K47" s="374">
        <v>0</v>
      </c>
      <c r="L47" s="374">
        <v>0</v>
      </c>
      <c r="M47" s="375" t="str">
        <f t="shared" si="12"/>
        <v/>
      </c>
      <c r="N47" s="376" t="str">
        <f t="shared" si="13"/>
        <v/>
      </c>
      <c r="O47" s="377" t="str">
        <f t="shared" si="14"/>
        <v/>
      </c>
      <c r="Q47" s="655">
        <v>0</v>
      </c>
      <c r="R47" s="374">
        <v>0</v>
      </c>
      <c r="S47" s="374">
        <v>0</v>
      </c>
      <c r="T47" s="375" t="str">
        <f t="shared" si="15"/>
        <v/>
      </c>
      <c r="U47" s="376" t="str">
        <f t="shared" si="16"/>
        <v/>
      </c>
      <c r="V47" s="377" t="str">
        <f t="shared" si="17"/>
        <v/>
      </c>
    </row>
    <row r="50" spans="1:22" ht="13.5" thickBot="1" x14ac:dyDescent="0.25"/>
    <row r="51" spans="1:22" ht="15" x14ac:dyDescent="0.2">
      <c r="A51" s="890"/>
      <c r="B51" s="891"/>
      <c r="C51" s="892" t="s">
        <v>357</v>
      </c>
      <c r="D51" s="893"/>
      <c r="E51" s="893"/>
      <c r="F51" s="893"/>
      <c r="G51" s="893"/>
      <c r="H51" s="894"/>
      <c r="I51" s="174"/>
      <c r="J51" s="892" t="s">
        <v>358</v>
      </c>
      <c r="K51" s="893"/>
      <c r="L51" s="893"/>
      <c r="M51" s="893"/>
      <c r="N51" s="893"/>
      <c r="O51" s="894"/>
      <c r="P51" s="174"/>
      <c r="Q51" s="892" t="s">
        <v>362</v>
      </c>
      <c r="R51" s="893"/>
      <c r="S51" s="893"/>
      <c r="T51" s="893"/>
      <c r="U51" s="893"/>
      <c r="V51" s="894"/>
    </row>
    <row r="52" spans="1:22" ht="13.5" thickBot="1" x14ac:dyDescent="0.25">
      <c r="A52" s="890"/>
      <c r="B52" s="891"/>
      <c r="C52" s="895"/>
      <c r="D52" s="896"/>
      <c r="E52" s="896"/>
      <c r="F52" s="896"/>
      <c r="G52" s="896"/>
      <c r="H52" s="897"/>
      <c r="I52" s="18"/>
      <c r="J52" s="895"/>
      <c r="K52" s="896"/>
      <c r="L52" s="896"/>
      <c r="M52" s="896"/>
      <c r="N52" s="896"/>
      <c r="O52" s="897"/>
      <c r="P52" s="18"/>
      <c r="Q52" s="895"/>
      <c r="R52" s="896"/>
      <c r="S52" s="896"/>
      <c r="T52" s="896"/>
      <c r="U52" s="896"/>
      <c r="V52" s="897"/>
    </row>
    <row r="53" spans="1:22" s="176" customFormat="1" ht="26.25" thickBot="1" x14ac:dyDescent="0.25">
      <c r="A53" s="177"/>
      <c r="C53" s="383" t="s">
        <v>165</v>
      </c>
      <c r="D53" s="384" t="s">
        <v>161</v>
      </c>
      <c r="E53" s="384" t="s">
        <v>247</v>
      </c>
      <c r="F53" s="384" t="s">
        <v>166</v>
      </c>
      <c r="G53" s="384" t="s">
        <v>168</v>
      </c>
      <c r="H53" s="385" t="s">
        <v>167</v>
      </c>
      <c r="I53" s="177"/>
      <c r="J53" s="383" t="s">
        <v>165</v>
      </c>
      <c r="K53" s="384" t="s">
        <v>161</v>
      </c>
      <c r="L53" s="384" t="s">
        <v>247</v>
      </c>
      <c r="M53" s="384" t="s">
        <v>166</v>
      </c>
      <c r="N53" s="384" t="s">
        <v>168</v>
      </c>
      <c r="O53" s="385" t="s">
        <v>167</v>
      </c>
      <c r="P53" s="177"/>
      <c r="Q53" s="383" t="s">
        <v>165</v>
      </c>
      <c r="R53" s="384" t="s">
        <v>161</v>
      </c>
      <c r="S53" s="384" t="s">
        <v>247</v>
      </c>
      <c r="T53" s="384" t="s">
        <v>166</v>
      </c>
      <c r="U53" s="384" t="s">
        <v>168</v>
      </c>
      <c r="V53" s="385" t="s">
        <v>167</v>
      </c>
    </row>
    <row r="54" spans="1:22" x14ac:dyDescent="0.2">
      <c r="A54" s="135" t="s">
        <v>88</v>
      </c>
      <c r="C54" s="378">
        <v>0</v>
      </c>
      <c r="D54" s="379">
        <v>0</v>
      </c>
      <c r="E54" s="379">
        <v>0</v>
      </c>
      <c r="F54" s="380" t="str">
        <f>IF(C54=0,"",(C54/D54))</f>
        <v/>
      </c>
      <c r="G54" s="381" t="str">
        <f>IF(E54=0,"",(E54/D54))</f>
        <v/>
      </c>
      <c r="H54" s="382" t="str">
        <f>IF(C54=0,"",(C54/E54))</f>
        <v/>
      </c>
      <c r="I54" s="18"/>
      <c r="J54" s="378">
        <v>0</v>
      </c>
      <c r="K54" s="379">
        <v>0</v>
      </c>
      <c r="L54" s="379">
        <v>0</v>
      </c>
      <c r="M54" s="380" t="str">
        <f>IF(J54=0,"",(J54/K54))</f>
        <v/>
      </c>
      <c r="N54" s="381" t="str">
        <f>IF(L54=0,"",(L54/K54))</f>
        <v/>
      </c>
      <c r="O54" s="382" t="str">
        <f>IF(J54=0,"",(J54/L54))</f>
        <v/>
      </c>
      <c r="P54" s="175"/>
      <c r="Q54" s="378">
        <v>0</v>
      </c>
      <c r="R54" s="379">
        <v>0</v>
      </c>
      <c r="S54" s="379">
        <v>0</v>
      </c>
      <c r="T54" s="380" t="str">
        <f>IF(Q54=0,"",(Q54/R54))</f>
        <v/>
      </c>
      <c r="U54" s="381" t="str">
        <f>IF(S54=0,"",(S54/R54))</f>
        <v/>
      </c>
      <c r="V54" s="382" t="str">
        <f>IF(Q54=0,"",(Q54/S54))</f>
        <v/>
      </c>
    </row>
    <row r="55" spans="1:22" x14ac:dyDescent="0.2">
      <c r="A55" s="135" t="s">
        <v>114</v>
      </c>
      <c r="C55" s="371">
        <v>0</v>
      </c>
      <c r="D55" s="368">
        <v>0</v>
      </c>
      <c r="E55" s="368">
        <v>0</v>
      </c>
      <c r="F55" s="369" t="str">
        <f t="shared" ref="F55:F68" si="18">IF(C55=0,"",(C55/D55))</f>
        <v/>
      </c>
      <c r="G55" s="370" t="str">
        <f t="shared" ref="G55:G68" si="19">IF(E55=0,"",(E55/D55))</f>
        <v/>
      </c>
      <c r="H55" s="372" t="str">
        <f t="shared" ref="H55:H68" si="20">IF(C55=0,"",(C55/E55))</f>
        <v/>
      </c>
      <c r="I55" s="18"/>
      <c r="J55" s="371">
        <v>0</v>
      </c>
      <c r="K55" s="368">
        <v>0</v>
      </c>
      <c r="L55" s="368">
        <v>0</v>
      </c>
      <c r="M55" s="369" t="str">
        <f t="shared" ref="M55:M68" si="21">IF(J55=0,"",(J55/K55))</f>
        <v/>
      </c>
      <c r="N55" s="370" t="str">
        <f t="shared" ref="N55:N68" si="22">IF(L55=0,"",(L55/K55))</f>
        <v/>
      </c>
      <c r="O55" s="372" t="str">
        <f t="shared" ref="O55:O68" si="23">IF(J55=0,"",(J55/L55))</f>
        <v/>
      </c>
      <c r="P55" s="175"/>
      <c r="Q55" s="371">
        <v>0</v>
      </c>
      <c r="R55" s="368">
        <v>0</v>
      </c>
      <c r="S55" s="368">
        <v>0</v>
      </c>
      <c r="T55" s="369" t="str">
        <f t="shared" ref="T55:T68" si="24">IF(Q55=0,"",(Q55/R55))</f>
        <v/>
      </c>
      <c r="U55" s="370" t="str">
        <f t="shared" ref="U55:U68" si="25">IF(S55=0,"",(S55/R55))</f>
        <v/>
      </c>
      <c r="V55" s="372" t="str">
        <f t="shared" ref="V55:V68" si="26">IF(Q55=0,"",(Q55/S55))</f>
        <v/>
      </c>
    </row>
    <row r="56" spans="1:22" x14ac:dyDescent="0.2">
      <c r="A56" s="135" t="s">
        <v>115</v>
      </c>
      <c r="C56" s="371">
        <v>0</v>
      </c>
      <c r="D56" s="368">
        <v>0</v>
      </c>
      <c r="E56" s="368">
        <v>0</v>
      </c>
      <c r="F56" s="369" t="str">
        <f t="shared" si="18"/>
        <v/>
      </c>
      <c r="G56" s="370" t="str">
        <f t="shared" si="19"/>
        <v/>
      </c>
      <c r="H56" s="372" t="str">
        <f t="shared" si="20"/>
        <v/>
      </c>
      <c r="I56" s="18"/>
      <c r="J56" s="371">
        <v>0</v>
      </c>
      <c r="K56" s="368">
        <v>0</v>
      </c>
      <c r="L56" s="368">
        <v>0</v>
      </c>
      <c r="M56" s="369" t="str">
        <f t="shared" si="21"/>
        <v/>
      </c>
      <c r="N56" s="370" t="str">
        <f t="shared" si="22"/>
        <v/>
      </c>
      <c r="O56" s="372" t="str">
        <f t="shared" si="23"/>
        <v/>
      </c>
      <c r="P56" s="175"/>
      <c r="Q56" s="371">
        <v>0</v>
      </c>
      <c r="R56" s="368">
        <v>0</v>
      </c>
      <c r="S56" s="368">
        <v>0</v>
      </c>
      <c r="T56" s="369" t="str">
        <f t="shared" si="24"/>
        <v/>
      </c>
      <c r="U56" s="370" t="str">
        <f t="shared" si="25"/>
        <v/>
      </c>
      <c r="V56" s="372" t="str">
        <f t="shared" si="26"/>
        <v/>
      </c>
    </row>
    <row r="57" spans="1:22" x14ac:dyDescent="0.2">
      <c r="A57" s="135" t="s">
        <v>116</v>
      </c>
      <c r="C57" s="371">
        <v>0</v>
      </c>
      <c r="D57" s="368">
        <v>0</v>
      </c>
      <c r="E57" s="368">
        <v>0</v>
      </c>
      <c r="F57" s="369" t="str">
        <f t="shared" si="18"/>
        <v/>
      </c>
      <c r="G57" s="370" t="str">
        <f t="shared" si="19"/>
        <v/>
      </c>
      <c r="H57" s="372" t="str">
        <f t="shared" si="20"/>
        <v/>
      </c>
      <c r="I57" s="18"/>
      <c r="J57" s="371">
        <v>0</v>
      </c>
      <c r="K57" s="368">
        <v>0</v>
      </c>
      <c r="L57" s="368">
        <v>0</v>
      </c>
      <c r="M57" s="369" t="str">
        <f t="shared" si="21"/>
        <v/>
      </c>
      <c r="N57" s="370" t="str">
        <f t="shared" si="22"/>
        <v/>
      </c>
      <c r="O57" s="372" t="str">
        <f t="shared" si="23"/>
        <v/>
      </c>
      <c r="P57" s="175"/>
      <c r="Q57" s="371">
        <v>0</v>
      </c>
      <c r="R57" s="368">
        <v>0</v>
      </c>
      <c r="S57" s="368">
        <v>0</v>
      </c>
      <c r="T57" s="369" t="str">
        <f t="shared" si="24"/>
        <v/>
      </c>
      <c r="U57" s="370" t="str">
        <f t="shared" si="25"/>
        <v/>
      </c>
      <c r="V57" s="372" t="str">
        <f t="shared" si="26"/>
        <v/>
      </c>
    </row>
    <row r="58" spans="1:22" x14ac:dyDescent="0.2">
      <c r="A58" s="135" t="s">
        <v>117</v>
      </c>
      <c r="C58" s="371">
        <v>0</v>
      </c>
      <c r="D58" s="368">
        <v>0</v>
      </c>
      <c r="E58" s="368">
        <v>0</v>
      </c>
      <c r="F58" s="369" t="str">
        <f t="shared" si="18"/>
        <v/>
      </c>
      <c r="G58" s="370" t="str">
        <f t="shared" si="19"/>
        <v/>
      </c>
      <c r="H58" s="372" t="str">
        <f t="shared" si="20"/>
        <v/>
      </c>
      <c r="I58" s="18"/>
      <c r="J58" s="371">
        <v>0</v>
      </c>
      <c r="K58" s="368">
        <v>0</v>
      </c>
      <c r="L58" s="368">
        <v>0</v>
      </c>
      <c r="M58" s="369" t="str">
        <f t="shared" si="21"/>
        <v/>
      </c>
      <c r="N58" s="370" t="str">
        <f t="shared" si="22"/>
        <v/>
      </c>
      <c r="O58" s="372" t="str">
        <f t="shared" si="23"/>
        <v/>
      </c>
      <c r="P58" s="175"/>
      <c r="Q58" s="371">
        <v>0</v>
      </c>
      <c r="R58" s="368">
        <v>0</v>
      </c>
      <c r="S58" s="368">
        <v>0</v>
      </c>
      <c r="T58" s="369" t="str">
        <f t="shared" si="24"/>
        <v/>
      </c>
      <c r="U58" s="370" t="str">
        <f t="shared" si="25"/>
        <v/>
      </c>
      <c r="V58" s="372" t="str">
        <f t="shared" si="26"/>
        <v/>
      </c>
    </row>
    <row r="59" spans="1:22" x14ac:dyDescent="0.2">
      <c r="A59" s="135" t="s">
        <v>118</v>
      </c>
      <c r="C59" s="371">
        <v>0</v>
      </c>
      <c r="D59" s="368">
        <v>0</v>
      </c>
      <c r="E59" s="368">
        <v>0</v>
      </c>
      <c r="F59" s="369" t="str">
        <f t="shared" si="18"/>
        <v/>
      </c>
      <c r="G59" s="370" t="str">
        <f t="shared" si="19"/>
        <v/>
      </c>
      <c r="H59" s="372" t="str">
        <f t="shared" si="20"/>
        <v/>
      </c>
      <c r="I59" s="18"/>
      <c r="J59" s="371">
        <v>0</v>
      </c>
      <c r="K59" s="368">
        <v>0</v>
      </c>
      <c r="L59" s="368">
        <v>0</v>
      </c>
      <c r="M59" s="369" t="str">
        <f t="shared" si="21"/>
        <v/>
      </c>
      <c r="N59" s="370" t="str">
        <f t="shared" si="22"/>
        <v/>
      </c>
      <c r="O59" s="372" t="str">
        <f t="shared" si="23"/>
        <v/>
      </c>
      <c r="P59" s="175"/>
      <c r="Q59" s="371">
        <v>0</v>
      </c>
      <c r="R59" s="368">
        <v>0</v>
      </c>
      <c r="S59" s="368">
        <v>0</v>
      </c>
      <c r="T59" s="369" t="str">
        <f t="shared" si="24"/>
        <v/>
      </c>
      <c r="U59" s="370" t="str">
        <f t="shared" si="25"/>
        <v/>
      </c>
      <c r="V59" s="372" t="str">
        <f t="shared" si="26"/>
        <v/>
      </c>
    </row>
    <row r="60" spans="1:22" x14ac:dyDescent="0.2">
      <c r="A60" s="135" t="s">
        <v>378</v>
      </c>
      <c r="C60" s="371">
        <v>0</v>
      </c>
      <c r="D60" s="368">
        <v>0</v>
      </c>
      <c r="E60" s="368">
        <v>0</v>
      </c>
      <c r="F60" s="369" t="str">
        <f t="shared" si="18"/>
        <v/>
      </c>
      <c r="G60" s="370" t="str">
        <f t="shared" si="19"/>
        <v/>
      </c>
      <c r="H60" s="372" t="str">
        <f t="shared" si="20"/>
        <v/>
      </c>
      <c r="I60" s="18"/>
      <c r="J60" s="371">
        <v>0</v>
      </c>
      <c r="K60" s="368">
        <v>0</v>
      </c>
      <c r="L60" s="368">
        <v>0</v>
      </c>
      <c r="M60" s="369" t="str">
        <f t="shared" si="21"/>
        <v/>
      </c>
      <c r="N60" s="370" t="str">
        <f t="shared" si="22"/>
        <v/>
      </c>
      <c r="O60" s="372" t="str">
        <f t="shared" si="23"/>
        <v/>
      </c>
      <c r="P60" s="18"/>
      <c r="Q60" s="371">
        <v>0</v>
      </c>
      <c r="R60" s="368">
        <v>0</v>
      </c>
      <c r="S60" s="368">
        <v>0</v>
      </c>
      <c r="T60" s="369" t="str">
        <f t="shared" si="24"/>
        <v/>
      </c>
      <c r="U60" s="370" t="str">
        <f t="shared" si="25"/>
        <v/>
      </c>
      <c r="V60" s="372" t="str">
        <f t="shared" si="26"/>
        <v/>
      </c>
    </row>
    <row r="61" spans="1:22" x14ac:dyDescent="0.2">
      <c r="A61" s="135" t="s">
        <v>352</v>
      </c>
      <c r="C61" s="371">
        <v>0</v>
      </c>
      <c r="D61" s="368">
        <v>0</v>
      </c>
      <c r="E61" s="368">
        <v>0</v>
      </c>
      <c r="F61" s="369" t="str">
        <f t="shared" si="18"/>
        <v/>
      </c>
      <c r="G61" s="370" t="str">
        <f t="shared" si="19"/>
        <v/>
      </c>
      <c r="H61" s="372" t="str">
        <f t="shared" si="20"/>
        <v/>
      </c>
      <c r="I61" s="18"/>
      <c r="J61" s="371">
        <v>0</v>
      </c>
      <c r="K61" s="368">
        <v>0</v>
      </c>
      <c r="L61" s="368">
        <v>0</v>
      </c>
      <c r="M61" s="369" t="str">
        <f t="shared" si="21"/>
        <v/>
      </c>
      <c r="N61" s="370" t="str">
        <f t="shared" si="22"/>
        <v/>
      </c>
      <c r="O61" s="372" t="str">
        <f t="shared" si="23"/>
        <v/>
      </c>
      <c r="P61" s="18"/>
      <c r="Q61" s="371">
        <v>0</v>
      </c>
      <c r="R61" s="368">
        <v>0</v>
      </c>
      <c r="S61" s="368">
        <v>0</v>
      </c>
      <c r="T61" s="369" t="str">
        <f t="shared" si="24"/>
        <v/>
      </c>
      <c r="U61" s="370" t="str">
        <f t="shared" si="25"/>
        <v/>
      </c>
      <c r="V61" s="372" t="str">
        <f t="shared" si="26"/>
        <v/>
      </c>
    </row>
    <row r="62" spans="1:22" x14ac:dyDescent="0.2">
      <c r="A62" s="135" t="s">
        <v>353</v>
      </c>
      <c r="C62" s="371">
        <v>0</v>
      </c>
      <c r="D62" s="368">
        <v>0</v>
      </c>
      <c r="E62" s="368">
        <v>0</v>
      </c>
      <c r="F62" s="369" t="str">
        <f>IF(C62=0,"",(C62/D62))</f>
        <v/>
      </c>
      <c r="G62" s="370" t="str">
        <f>IF(E62=0,"",(E62/D62))</f>
        <v/>
      </c>
      <c r="H62" s="372" t="str">
        <f>IF(C62=0,"",(C62/E62))</f>
        <v/>
      </c>
      <c r="I62" s="18"/>
      <c r="J62" s="371">
        <v>0</v>
      </c>
      <c r="K62" s="368">
        <v>0</v>
      </c>
      <c r="L62" s="368">
        <v>0</v>
      </c>
      <c r="M62" s="369" t="str">
        <f>IF(J62=0,"",(J62/K62))</f>
        <v/>
      </c>
      <c r="N62" s="370" t="str">
        <f>IF(L62=0,"",(L62/K62))</f>
        <v/>
      </c>
      <c r="O62" s="372" t="str">
        <f>IF(J62=0,"",(J62/L62))</f>
        <v/>
      </c>
      <c r="P62" s="18"/>
      <c r="Q62" s="371">
        <v>0</v>
      </c>
      <c r="R62" s="368">
        <v>0</v>
      </c>
      <c r="S62" s="368">
        <v>0</v>
      </c>
      <c r="T62" s="369" t="str">
        <f>IF(Q62=0,"",(Q62/R62))</f>
        <v/>
      </c>
      <c r="U62" s="370" t="str">
        <f>IF(S62=0,"",(S62/R62))</f>
        <v/>
      </c>
      <c r="V62" s="372" t="str">
        <f>IF(Q62=0,"",(Q62/S62))</f>
        <v/>
      </c>
    </row>
    <row r="63" spans="1:22" x14ac:dyDescent="0.2">
      <c r="A63" s="135" t="s">
        <v>120</v>
      </c>
      <c r="C63" s="371">
        <v>0</v>
      </c>
      <c r="D63" s="368">
        <v>0</v>
      </c>
      <c r="E63" s="368">
        <v>0</v>
      </c>
      <c r="F63" s="369" t="str">
        <f t="shared" si="18"/>
        <v/>
      </c>
      <c r="G63" s="370" t="str">
        <f t="shared" si="19"/>
        <v/>
      </c>
      <c r="H63" s="372" t="str">
        <f t="shared" si="20"/>
        <v/>
      </c>
      <c r="J63" s="371">
        <v>0</v>
      </c>
      <c r="K63" s="368">
        <v>0</v>
      </c>
      <c r="L63" s="368">
        <v>0</v>
      </c>
      <c r="M63" s="369" t="str">
        <f t="shared" si="21"/>
        <v/>
      </c>
      <c r="N63" s="370" t="str">
        <f t="shared" si="22"/>
        <v/>
      </c>
      <c r="O63" s="372" t="str">
        <f t="shared" si="23"/>
        <v/>
      </c>
      <c r="Q63" s="371">
        <v>0</v>
      </c>
      <c r="R63" s="368">
        <v>0</v>
      </c>
      <c r="S63" s="368">
        <v>0</v>
      </c>
      <c r="T63" s="369" t="str">
        <f t="shared" si="24"/>
        <v/>
      </c>
      <c r="U63" s="370" t="str">
        <f t="shared" si="25"/>
        <v/>
      </c>
      <c r="V63" s="372" t="str">
        <f t="shared" si="26"/>
        <v/>
      </c>
    </row>
    <row r="64" spans="1:22" x14ac:dyDescent="0.2">
      <c r="A64" s="135" t="s">
        <v>121</v>
      </c>
      <c r="C64" s="371">
        <v>0</v>
      </c>
      <c r="D64" s="368">
        <v>0</v>
      </c>
      <c r="E64" s="368">
        <v>0</v>
      </c>
      <c r="F64" s="369" t="str">
        <f t="shared" si="18"/>
        <v/>
      </c>
      <c r="G64" s="370" t="str">
        <f t="shared" si="19"/>
        <v/>
      </c>
      <c r="H64" s="372" t="str">
        <f t="shared" si="20"/>
        <v/>
      </c>
      <c r="J64" s="371">
        <v>0</v>
      </c>
      <c r="K64" s="368">
        <v>0</v>
      </c>
      <c r="L64" s="368">
        <v>0</v>
      </c>
      <c r="M64" s="369" t="str">
        <f t="shared" si="21"/>
        <v/>
      </c>
      <c r="N64" s="370" t="str">
        <f t="shared" si="22"/>
        <v/>
      </c>
      <c r="O64" s="372" t="str">
        <f t="shared" si="23"/>
        <v/>
      </c>
      <c r="Q64" s="371">
        <v>0</v>
      </c>
      <c r="R64" s="368">
        <v>0</v>
      </c>
      <c r="S64" s="368">
        <v>0</v>
      </c>
      <c r="T64" s="369" t="str">
        <f t="shared" si="24"/>
        <v/>
      </c>
      <c r="U64" s="370" t="str">
        <f t="shared" si="25"/>
        <v/>
      </c>
      <c r="V64" s="372" t="str">
        <f t="shared" si="26"/>
        <v/>
      </c>
    </row>
    <row r="65" spans="1:22" x14ac:dyDescent="0.2">
      <c r="A65" s="135" t="s">
        <v>122</v>
      </c>
      <c r="C65" s="371">
        <v>0</v>
      </c>
      <c r="D65" s="368">
        <v>0</v>
      </c>
      <c r="E65" s="368">
        <v>0</v>
      </c>
      <c r="F65" s="369" t="str">
        <f t="shared" si="18"/>
        <v/>
      </c>
      <c r="G65" s="370" t="str">
        <f t="shared" si="19"/>
        <v/>
      </c>
      <c r="H65" s="372" t="str">
        <f t="shared" si="20"/>
        <v/>
      </c>
      <c r="J65" s="371">
        <v>0</v>
      </c>
      <c r="K65" s="368">
        <v>0</v>
      </c>
      <c r="L65" s="368">
        <v>0</v>
      </c>
      <c r="M65" s="369" t="str">
        <f t="shared" si="21"/>
        <v/>
      </c>
      <c r="N65" s="370" t="str">
        <f t="shared" si="22"/>
        <v/>
      </c>
      <c r="O65" s="372" t="str">
        <f t="shared" si="23"/>
        <v/>
      </c>
      <c r="Q65" s="371">
        <v>0</v>
      </c>
      <c r="R65" s="368">
        <v>0</v>
      </c>
      <c r="S65" s="368">
        <v>0</v>
      </c>
      <c r="T65" s="369" t="str">
        <f t="shared" si="24"/>
        <v/>
      </c>
      <c r="U65" s="370" t="str">
        <f t="shared" si="25"/>
        <v/>
      </c>
      <c r="V65" s="372" t="str">
        <f t="shared" si="26"/>
        <v/>
      </c>
    </row>
    <row r="66" spans="1:22" x14ac:dyDescent="0.2">
      <c r="A66" s="135" t="s">
        <v>113</v>
      </c>
      <c r="C66" s="371">
        <v>0</v>
      </c>
      <c r="D66" s="368">
        <v>0</v>
      </c>
      <c r="E66" s="368">
        <v>0</v>
      </c>
      <c r="F66" s="369" t="str">
        <f t="shared" si="18"/>
        <v/>
      </c>
      <c r="G66" s="370" t="str">
        <f t="shared" si="19"/>
        <v/>
      </c>
      <c r="H66" s="372" t="str">
        <f t="shared" si="20"/>
        <v/>
      </c>
      <c r="J66" s="371">
        <v>0</v>
      </c>
      <c r="K66" s="368">
        <v>0</v>
      </c>
      <c r="L66" s="368">
        <v>0</v>
      </c>
      <c r="M66" s="369" t="str">
        <f t="shared" si="21"/>
        <v/>
      </c>
      <c r="N66" s="370" t="str">
        <f t="shared" si="22"/>
        <v/>
      </c>
      <c r="O66" s="372" t="str">
        <f t="shared" si="23"/>
        <v/>
      </c>
      <c r="Q66" s="371">
        <v>0</v>
      </c>
      <c r="R66" s="368">
        <v>0</v>
      </c>
      <c r="S66" s="368">
        <v>0</v>
      </c>
      <c r="T66" s="369" t="str">
        <f t="shared" si="24"/>
        <v/>
      </c>
      <c r="U66" s="370" t="str">
        <f t="shared" si="25"/>
        <v/>
      </c>
      <c r="V66" s="372" t="str">
        <f t="shared" si="26"/>
        <v/>
      </c>
    </row>
    <row r="67" spans="1:22" x14ac:dyDescent="0.2">
      <c r="A67" s="135" t="s">
        <v>123</v>
      </c>
      <c r="C67" s="371">
        <v>0</v>
      </c>
      <c r="D67" s="368">
        <v>0</v>
      </c>
      <c r="E67" s="368">
        <v>0</v>
      </c>
      <c r="F67" s="369" t="str">
        <f t="shared" si="18"/>
        <v/>
      </c>
      <c r="G67" s="370" t="str">
        <f t="shared" si="19"/>
        <v/>
      </c>
      <c r="H67" s="372" t="str">
        <f t="shared" si="20"/>
        <v/>
      </c>
      <c r="J67" s="371">
        <v>0</v>
      </c>
      <c r="K67" s="368">
        <v>0</v>
      </c>
      <c r="L67" s="368">
        <v>0</v>
      </c>
      <c r="M67" s="369" t="str">
        <f t="shared" si="21"/>
        <v/>
      </c>
      <c r="N67" s="370" t="str">
        <f t="shared" si="22"/>
        <v/>
      </c>
      <c r="O67" s="372" t="str">
        <f t="shared" si="23"/>
        <v/>
      </c>
      <c r="Q67" s="371">
        <v>0</v>
      </c>
      <c r="R67" s="368">
        <v>0</v>
      </c>
      <c r="S67" s="368">
        <v>0</v>
      </c>
      <c r="T67" s="369" t="str">
        <f t="shared" si="24"/>
        <v/>
      </c>
      <c r="U67" s="370" t="str">
        <f t="shared" si="25"/>
        <v/>
      </c>
      <c r="V67" s="372" t="str">
        <f t="shared" si="26"/>
        <v/>
      </c>
    </row>
    <row r="68" spans="1:22" ht="13.5" thickBot="1" x14ac:dyDescent="0.25">
      <c r="A68" s="135" t="s">
        <v>124</v>
      </c>
      <c r="C68" s="373">
        <v>0</v>
      </c>
      <c r="D68" s="374">
        <v>0</v>
      </c>
      <c r="E68" s="374">
        <v>0</v>
      </c>
      <c r="F68" s="375" t="str">
        <f t="shared" si="18"/>
        <v/>
      </c>
      <c r="G68" s="376" t="str">
        <f t="shared" si="19"/>
        <v/>
      </c>
      <c r="H68" s="377" t="str">
        <f t="shared" si="20"/>
        <v/>
      </c>
      <c r="J68" s="373">
        <v>0</v>
      </c>
      <c r="K68" s="374">
        <v>0</v>
      </c>
      <c r="L68" s="374">
        <v>0</v>
      </c>
      <c r="M68" s="375" t="str">
        <f t="shared" si="21"/>
        <v/>
      </c>
      <c r="N68" s="376" t="str">
        <f t="shared" si="22"/>
        <v/>
      </c>
      <c r="O68" s="377" t="str">
        <f t="shared" si="23"/>
        <v/>
      </c>
      <c r="Q68" s="373">
        <v>0</v>
      </c>
      <c r="R68" s="374">
        <v>0</v>
      </c>
      <c r="S68" s="374">
        <v>0</v>
      </c>
      <c r="T68" s="375" t="str">
        <f t="shared" si="24"/>
        <v/>
      </c>
      <c r="U68" s="376" t="str">
        <f t="shared" si="25"/>
        <v/>
      </c>
      <c r="V68" s="377" t="str">
        <f t="shared" si="26"/>
        <v/>
      </c>
    </row>
    <row r="71" spans="1:22" ht="13.5" thickBot="1" x14ac:dyDescent="0.25"/>
    <row r="72" spans="1:22" ht="15" x14ac:dyDescent="0.2">
      <c r="A72" s="890"/>
      <c r="B72" s="891"/>
      <c r="C72" s="892" t="s">
        <v>359</v>
      </c>
      <c r="D72" s="893"/>
      <c r="E72" s="893"/>
      <c r="F72" s="893"/>
      <c r="G72" s="893"/>
      <c r="H72" s="894"/>
      <c r="I72" s="174"/>
      <c r="J72" s="892" t="s">
        <v>360</v>
      </c>
      <c r="K72" s="893"/>
      <c r="L72" s="893"/>
      <c r="M72" s="893"/>
      <c r="N72" s="893"/>
      <c r="O72" s="894"/>
      <c r="P72" s="174"/>
      <c r="Q72" s="892" t="s">
        <v>361</v>
      </c>
      <c r="R72" s="893"/>
      <c r="S72" s="893"/>
      <c r="T72" s="893"/>
      <c r="U72" s="893"/>
      <c r="V72" s="894"/>
    </row>
    <row r="73" spans="1:22" ht="13.5" thickBot="1" x14ac:dyDescent="0.25">
      <c r="A73" s="890"/>
      <c r="B73" s="891"/>
      <c r="C73" s="895"/>
      <c r="D73" s="896"/>
      <c r="E73" s="896"/>
      <c r="F73" s="896"/>
      <c r="G73" s="896"/>
      <c r="H73" s="897"/>
      <c r="I73" s="18"/>
      <c r="J73" s="895"/>
      <c r="K73" s="896"/>
      <c r="L73" s="896"/>
      <c r="M73" s="896"/>
      <c r="N73" s="896"/>
      <c r="O73" s="897"/>
      <c r="P73" s="18"/>
      <c r="Q73" s="895"/>
      <c r="R73" s="896"/>
      <c r="S73" s="896"/>
      <c r="T73" s="896"/>
      <c r="U73" s="896"/>
      <c r="V73" s="897"/>
    </row>
    <row r="74" spans="1:22" s="176" customFormat="1" ht="26.25" thickBot="1" x14ac:dyDescent="0.25">
      <c r="A74" s="177"/>
      <c r="C74" s="383" t="s">
        <v>165</v>
      </c>
      <c r="D74" s="384" t="s">
        <v>161</v>
      </c>
      <c r="E74" s="384" t="s">
        <v>56</v>
      </c>
      <c r="F74" s="384" t="s">
        <v>166</v>
      </c>
      <c r="G74" s="384" t="s">
        <v>168</v>
      </c>
      <c r="H74" s="385" t="s">
        <v>167</v>
      </c>
      <c r="I74" s="177"/>
      <c r="J74" s="383" t="s">
        <v>165</v>
      </c>
      <c r="K74" s="384" t="s">
        <v>161</v>
      </c>
      <c r="L74" s="384" t="s">
        <v>56</v>
      </c>
      <c r="M74" s="384" t="s">
        <v>166</v>
      </c>
      <c r="N74" s="384" t="s">
        <v>168</v>
      </c>
      <c r="O74" s="385" t="s">
        <v>167</v>
      </c>
      <c r="P74" s="177"/>
      <c r="Q74" s="383" t="s">
        <v>165</v>
      </c>
      <c r="R74" s="384" t="s">
        <v>161</v>
      </c>
      <c r="S74" s="384" t="s">
        <v>56</v>
      </c>
      <c r="T74" s="384" t="s">
        <v>166</v>
      </c>
      <c r="U74" s="384" t="s">
        <v>168</v>
      </c>
      <c r="V74" s="385" t="s">
        <v>167</v>
      </c>
    </row>
    <row r="75" spans="1:22" x14ac:dyDescent="0.2">
      <c r="A75" s="135" t="s">
        <v>88</v>
      </c>
      <c r="C75" s="378">
        <v>0</v>
      </c>
      <c r="D75" s="379">
        <v>0</v>
      </c>
      <c r="E75" s="379">
        <v>0</v>
      </c>
      <c r="F75" s="380" t="str">
        <f>IF(C75=0,"",(C75/D75))</f>
        <v/>
      </c>
      <c r="G75" s="381" t="str">
        <f>IF(E75=0,"",(E75/D75))</f>
        <v/>
      </c>
      <c r="H75" s="382" t="str">
        <f>IF(C75=0,"",(C75/E75))</f>
        <v/>
      </c>
      <c r="I75" s="18"/>
      <c r="J75" s="378">
        <v>0</v>
      </c>
      <c r="K75" s="379">
        <v>0</v>
      </c>
      <c r="L75" s="379">
        <v>0</v>
      </c>
      <c r="M75" s="380" t="str">
        <f>IF(J75=0,"",(J75/K75))</f>
        <v/>
      </c>
      <c r="N75" s="381" t="str">
        <f>IF(L75=0,"",(L75/K75))</f>
        <v/>
      </c>
      <c r="O75" s="382" t="str">
        <f>IF(J75=0,"",(J75/L75))</f>
        <v/>
      </c>
      <c r="P75" s="175"/>
      <c r="Q75" s="378">
        <v>0</v>
      </c>
      <c r="R75" s="379">
        <v>0</v>
      </c>
      <c r="S75" s="379">
        <v>0</v>
      </c>
      <c r="T75" s="380" t="str">
        <f>IF(Q75=0,"",(Q75/R75))</f>
        <v/>
      </c>
      <c r="U75" s="381" t="str">
        <f>IF(S75=0,"",(S75/R75))</f>
        <v/>
      </c>
      <c r="V75" s="382" t="str">
        <f>IF(Q75=0,"",(Q75/S75))</f>
        <v/>
      </c>
    </row>
    <row r="76" spans="1:22" x14ac:dyDescent="0.2">
      <c r="A76" s="135" t="s">
        <v>114</v>
      </c>
      <c r="C76" s="371">
        <v>0</v>
      </c>
      <c r="D76" s="368">
        <v>0</v>
      </c>
      <c r="E76" s="368">
        <v>0</v>
      </c>
      <c r="F76" s="369" t="str">
        <f t="shared" ref="F76:F89" si="27">IF(C76=0,"",(C76/D76))</f>
        <v/>
      </c>
      <c r="G76" s="370" t="str">
        <f t="shared" ref="G76:G89" si="28">IF(E76=0,"",(E76/D76))</f>
        <v/>
      </c>
      <c r="H76" s="372" t="str">
        <f t="shared" ref="H76:H89" si="29">IF(C76=0,"",(C76/E76))</f>
        <v/>
      </c>
      <c r="I76" s="18"/>
      <c r="J76" s="371">
        <v>0</v>
      </c>
      <c r="K76" s="368">
        <v>0</v>
      </c>
      <c r="L76" s="368">
        <v>0</v>
      </c>
      <c r="M76" s="369" t="str">
        <f t="shared" ref="M76:M89" si="30">IF(J76=0,"",(J76/K76))</f>
        <v/>
      </c>
      <c r="N76" s="370" t="str">
        <f t="shared" ref="N76:N89" si="31">IF(L76=0,"",(L76/K76))</f>
        <v/>
      </c>
      <c r="O76" s="372" t="str">
        <f t="shared" ref="O76:O89" si="32">IF(J76=0,"",(J76/L76))</f>
        <v/>
      </c>
      <c r="P76" s="175"/>
      <c r="Q76" s="371">
        <v>0</v>
      </c>
      <c r="R76" s="368">
        <v>0</v>
      </c>
      <c r="S76" s="368">
        <v>0</v>
      </c>
      <c r="T76" s="369" t="str">
        <f t="shared" ref="T76:T89" si="33">IF(Q76=0,"",(Q76/R76))</f>
        <v/>
      </c>
      <c r="U76" s="370" t="str">
        <f t="shared" ref="U76:U89" si="34">IF(S76=0,"",(S76/R76))</f>
        <v/>
      </c>
      <c r="V76" s="372" t="str">
        <f t="shared" ref="V76:V89" si="35">IF(Q76=0,"",(Q76/S76))</f>
        <v/>
      </c>
    </row>
    <row r="77" spans="1:22" x14ac:dyDescent="0.2">
      <c r="A77" s="135" t="s">
        <v>115</v>
      </c>
      <c r="C77" s="371">
        <v>0</v>
      </c>
      <c r="D77" s="368">
        <v>0</v>
      </c>
      <c r="E77" s="368">
        <v>0</v>
      </c>
      <c r="F77" s="369" t="str">
        <f t="shared" si="27"/>
        <v/>
      </c>
      <c r="G77" s="370" t="str">
        <f t="shared" si="28"/>
        <v/>
      </c>
      <c r="H77" s="372" t="str">
        <f t="shared" si="29"/>
        <v/>
      </c>
      <c r="I77" s="18"/>
      <c r="J77" s="371">
        <v>0</v>
      </c>
      <c r="K77" s="368">
        <v>0</v>
      </c>
      <c r="L77" s="368">
        <v>0</v>
      </c>
      <c r="M77" s="369" t="str">
        <f t="shared" si="30"/>
        <v/>
      </c>
      <c r="N77" s="370" t="str">
        <f t="shared" si="31"/>
        <v/>
      </c>
      <c r="O77" s="372" t="str">
        <f t="shared" si="32"/>
        <v/>
      </c>
      <c r="P77" s="175"/>
      <c r="Q77" s="371">
        <v>0</v>
      </c>
      <c r="R77" s="368">
        <v>0</v>
      </c>
      <c r="S77" s="368">
        <v>0</v>
      </c>
      <c r="T77" s="369" t="str">
        <f t="shared" si="33"/>
        <v/>
      </c>
      <c r="U77" s="370" t="str">
        <f t="shared" si="34"/>
        <v/>
      </c>
      <c r="V77" s="372" t="str">
        <f t="shared" si="35"/>
        <v/>
      </c>
    </row>
    <row r="78" spans="1:22" x14ac:dyDescent="0.2">
      <c r="A78" s="135" t="s">
        <v>116</v>
      </c>
      <c r="C78" s="371">
        <v>0</v>
      </c>
      <c r="D78" s="368">
        <v>0</v>
      </c>
      <c r="E78" s="368">
        <v>0</v>
      </c>
      <c r="F78" s="369" t="str">
        <f t="shared" si="27"/>
        <v/>
      </c>
      <c r="G78" s="370" t="str">
        <f t="shared" si="28"/>
        <v/>
      </c>
      <c r="H78" s="372" t="str">
        <f t="shared" si="29"/>
        <v/>
      </c>
      <c r="I78" s="18"/>
      <c r="J78" s="371">
        <v>0</v>
      </c>
      <c r="K78" s="368">
        <v>0</v>
      </c>
      <c r="L78" s="368">
        <v>0</v>
      </c>
      <c r="M78" s="369" t="str">
        <f t="shared" si="30"/>
        <v/>
      </c>
      <c r="N78" s="370" t="str">
        <f t="shared" si="31"/>
        <v/>
      </c>
      <c r="O78" s="372" t="str">
        <f t="shared" si="32"/>
        <v/>
      </c>
      <c r="P78" s="175"/>
      <c r="Q78" s="371">
        <v>0</v>
      </c>
      <c r="R78" s="368">
        <v>0</v>
      </c>
      <c r="S78" s="368">
        <v>0</v>
      </c>
      <c r="T78" s="369" t="str">
        <f t="shared" si="33"/>
        <v/>
      </c>
      <c r="U78" s="370" t="str">
        <f t="shared" si="34"/>
        <v/>
      </c>
      <c r="V78" s="372" t="str">
        <f t="shared" si="35"/>
        <v/>
      </c>
    </row>
    <row r="79" spans="1:22" x14ac:dyDescent="0.2">
      <c r="A79" s="135" t="s">
        <v>117</v>
      </c>
      <c r="C79" s="371">
        <v>0</v>
      </c>
      <c r="D79" s="368">
        <v>0</v>
      </c>
      <c r="E79" s="368">
        <v>0</v>
      </c>
      <c r="F79" s="369" t="str">
        <f t="shared" si="27"/>
        <v/>
      </c>
      <c r="G79" s="370" t="str">
        <f t="shared" si="28"/>
        <v/>
      </c>
      <c r="H79" s="372" t="str">
        <f t="shared" si="29"/>
        <v/>
      </c>
      <c r="I79" s="18"/>
      <c r="J79" s="371">
        <v>0</v>
      </c>
      <c r="K79" s="368">
        <v>0</v>
      </c>
      <c r="L79" s="368">
        <v>0</v>
      </c>
      <c r="M79" s="369" t="str">
        <f t="shared" si="30"/>
        <v/>
      </c>
      <c r="N79" s="370" t="str">
        <f t="shared" si="31"/>
        <v/>
      </c>
      <c r="O79" s="372" t="str">
        <f t="shared" si="32"/>
        <v/>
      </c>
      <c r="P79" s="175"/>
      <c r="Q79" s="371">
        <v>0</v>
      </c>
      <c r="R79" s="368">
        <v>0</v>
      </c>
      <c r="S79" s="368">
        <v>0</v>
      </c>
      <c r="T79" s="369" t="str">
        <f t="shared" si="33"/>
        <v/>
      </c>
      <c r="U79" s="370" t="str">
        <f t="shared" si="34"/>
        <v/>
      </c>
      <c r="V79" s="372" t="str">
        <f t="shared" si="35"/>
        <v/>
      </c>
    </row>
    <row r="80" spans="1:22" x14ac:dyDescent="0.2">
      <c r="A80" s="135" t="s">
        <v>118</v>
      </c>
      <c r="C80" s="371">
        <v>0</v>
      </c>
      <c r="D80" s="368">
        <v>0</v>
      </c>
      <c r="E80" s="368">
        <v>0</v>
      </c>
      <c r="F80" s="369" t="str">
        <f t="shared" si="27"/>
        <v/>
      </c>
      <c r="G80" s="370" t="str">
        <f t="shared" si="28"/>
        <v/>
      </c>
      <c r="H80" s="372" t="str">
        <f t="shared" si="29"/>
        <v/>
      </c>
      <c r="I80" s="18"/>
      <c r="J80" s="371">
        <v>0</v>
      </c>
      <c r="K80" s="368">
        <v>0</v>
      </c>
      <c r="L80" s="368">
        <v>0</v>
      </c>
      <c r="M80" s="369" t="str">
        <f t="shared" si="30"/>
        <v/>
      </c>
      <c r="N80" s="370" t="str">
        <f t="shared" si="31"/>
        <v/>
      </c>
      <c r="O80" s="372" t="str">
        <f t="shared" si="32"/>
        <v/>
      </c>
      <c r="P80" s="175"/>
      <c r="Q80" s="371">
        <v>0</v>
      </c>
      <c r="R80" s="368">
        <v>0</v>
      </c>
      <c r="S80" s="368">
        <v>0</v>
      </c>
      <c r="T80" s="369" t="str">
        <f t="shared" si="33"/>
        <v/>
      </c>
      <c r="U80" s="370" t="str">
        <f t="shared" si="34"/>
        <v/>
      </c>
      <c r="V80" s="372" t="str">
        <f t="shared" si="35"/>
        <v/>
      </c>
    </row>
    <row r="81" spans="1:22" x14ac:dyDescent="0.2">
      <c r="A81" s="135" t="s">
        <v>378</v>
      </c>
      <c r="C81" s="371">
        <v>0</v>
      </c>
      <c r="D81" s="368">
        <v>0</v>
      </c>
      <c r="E81" s="368">
        <v>0</v>
      </c>
      <c r="F81" s="369" t="str">
        <f t="shared" si="27"/>
        <v/>
      </c>
      <c r="G81" s="370" t="str">
        <f t="shared" si="28"/>
        <v/>
      </c>
      <c r="H81" s="372" t="str">
        <f t="shared" si="29"/>
        <v/>
      </c>
      <c r="I81" s="18"/>
      <c r="J81" s="371">
        <v>0</v>
      </c>
      <c r="K81" s="368">
        <v>0</v>
      </c>
      <c r="L81" s="368">
        <v>0</v>
      </c>
      <c r="M81" s="369" t="str">
        <f t="shared" si="30"/>
        <v/>
      </c>
      <c r="N81" s="370" t="str">
        <f t="shared" si="31"/>
        <v/>
      </c>
      <c r="O81" s="372" t="str">
        <f t="shared" si="32"/>
        <v/>
      </c>
      <c r="P81" s="18"/>
      <c r="Q81" s="371">
        <v>0</v>
      </c>
      <c r="R81" s="368">
        <v>0</v>
      </c>
      <c r="S81" s="368">
        <v>0</v>
      </c>
      <c r="T81" s="369" t="str">
        <f t="shared" si="33"/>
        <v/>
      </c>
      <c r="U81" s="370" t="str">
        <f t="shared" si="34"/>
        <v/>
      </c>
      <c r="V81" s="372" t="str">
        <f t="shared" si="35"/>
        <v/>
      </c>
    </row>
    <row r="82" spans="1:22" x14ac:dyDescent="0.2">
      <c r="A82" s="135" t="s">
        <v>352</v>
      </c>
      <c r="C82" s="371">
        <v>0</v>
      </c>
      <c r="D82" s="368">
        <v>0</v>
      </c>
      <c r="E82" s="368">
        <v>0</v>
      </c>
      <c r="F82" s="369" t="str">
        <f t="shared" si="27"/>
        <v/>
      </c>
      <c r="G82" s="370" t="str">
        <f t="shared" si="28"/>
        <v/>
      </c>
      <c r="H82" s="372" t="str">
        <f t="shared" si="29"/>
        <v/>
      </c>
      <c r="I82" s="18"/>
      <c r="J82" s="371">
        <v>0</v>
      </c>
      <c r="K82" s="368">
        <v>0</v>
      </c>
      <c r="L82" s="368">
        <v>0</v>
      </c>
      <c r="M82" s="369" t="str">
        <f t="shared" si="30"/>
        <v/>
      </c>
      <c r="N82" s="370" t="str">
        <f t="shared" si="31"/>
        <v/>
      </c>
      <c r="O82" s="372" t="str">
        <f t="shared" si="32"/>
        <v/>
      </c>
      <c r="P82" s="18"/>
      <c r="Q82" s="371">
        <v>0</v>
      </c>
      <c r="R82" s="368">
        <v>0</v>
      </c>
      <c r="S82" s="368">
        <v>0</v>
      </c>
      <c r="T82" s="369" t="str">
        <f t="shared" si="33"/>
        <v/>
      </c>
      <c r="U82" s="370" t="str">
        <f t="shared" si="34"/>
        <v/>
      </c>
      <c r="V82" s="372" t="str">
        <f t="shared" si="35"/>
        <v/>
      </c>
    </row>
    <row r="83" spans="1:22" x14ac:dyDescent="0.2">
      <c r="A83" s="135" t="s">
        <v>353</v>
      </c>
      <c r="C83" s="371">
        <v>0</v>
      </c>
      <c r="D83" s="368">
        <v>0</v>
      </c>
      <c r="E83" s="368">
        <v>0</v>
      </c>
      <c r="F83" s="369" t="str">
        <f>IF(C83=0,"",(C83/D83))</f>
        <v/>
      </c>
      <c r="G83" s="370" t="str">
        <f>IF(E83=0,"",(E83/D83))</f>
        <v/>
      </c>
      <c r="H83" s="372" t="str">
        <f>IF(C83=0,"",(C83/E83))</f>
        <v/>
      </c>
      <c r="I83" s="18"/>
      <c r="J83" s="371">
        <v>0</v>
      </c>
      <c r="K83" s="368">
        <v>0</v>
      </c>
      <c r="L83" s="368">
        <v>0</v>
      </c>
      <c r="M83" s="369" t="str">
        <f>IF(J83=0,"",(J83/K83))</f>
        <v/>
      </c>
      <c r="N83" s="370" t="str">
        <f>IF(L83=0,"",(L83/K83))</f>
        <v/>
      </c>
      <c r="O83" s="372" t="str">
        <f>IF(J83=0,"",(J83/L83))</f>
        <v/>
      </c>
      <c r="P83" s="18"/>
      <c r="Q83" s="371">
        <v>0</v>
      </c>
      <c r="R83" s="368">
        <v>0</v>
      </c>
      <c r="S83" s="368">
        <v>0</v>
      </c>
      <c r="T83" s="369" t="str">
        <f>IF(Q83=0,"",(Q83/R83))</f>
        <v/>
      </c>
      <c r="U83" s="370" t="str">
        <f>IF(S83=0,"",(S83/R83))</f>
        <v/>
      </c>
      <c r="V83" s="372" t="str">
        <f>IF(Q83=0,"",(Q83/S83))</f>
        <v/>
      </c>
    </row>
    <row r="84" spans="1:22" x14ac:dyDescent="0.2">
      <c r="A84" s="135" t="s">
        <v>120</v>
      </c>
      <c r="C84" s="371">
        <v>0</v>
      </c>
      <c r="D84" s="368">
        <v>0</v>
      </c>
      <c r="E84" s="368">
        <v>0</v>
      </c>
      <c r="F84" s="369" t="str">
        <f t="shared" si="27"/>
        <v/>
      </c>
      <c r="G84" s="370" t="str">
        <f t="shared" si="28"/>
        <v/>
      </c>
      <c r="H84" s="372" t="str">
        <f t="shared" si="29"/>
        <v/>
      </c>
      <c r="J84" s="371">
        <v>0</v>
      </c>
      <c r="K84" s="368">
        <v>0</v>
      </c>
      <c r="L84" s="368">
        <v>0</v>
      </c>
      <c r="M84" s="369" t="str">
        <f t="shared" si="30"/>
        <v/>
      </c>
      <c r="N84" s="370" t="str">
        <f t="shared" si="31"/>
        <v/>
      </c>
      <c r="O84" s="372" t="str">
        <f t="shared" si="32"/>
        <v/>
      </c>
      <c r="Q84" s="371">
        <v>0</v>
      </c>
      <c r="R84" s="368">
        <v>0</v>
      </c>
      <c r="S84" s="368">
        <v>0</v>
      </c>
      <c r="T84" s="369" t="str">
        <f t="shared" si="33"/>
        <v/>
      </c>
      <c r="U84" s="370" t="str">
        <f t="shared" si="34"/>
        <v/>
      </c>
      <c r="V84" s="372" t="str">
        <f t="shared" si="35"/>
        <v/>
      </c>
    </row>
    <row r="85" spans="1:22" x14ac:dyDescent="0.2">
      <c r="A85" s="135" t="s">
        <v>121</v>
      </c>
      <c r="C85" s="371">
        <v>0</v>
      </c>
      <c r="D85" s="368">
        <v>0</v>
      </c>
      <c r="E85" s="368">
        <v>0</v>
      </c>
      <c r="F85" s="369" t="str">
        <f t="shared" si="27"/>
        <v/>
      </c>
      <c r="G85" s="370" t="str">
        <f t="shared" si="28"/>
        <v/>
      </c>
      <c r="H85" s="372" t="str">
        <f t="shared" si="29"/>
        <v/>
      </c>
      <c r="J85" s="371">
        <v>0</v>
      </c>
      <c r="K85" s="368">
        <v>0</v>
      </c>
      <c r="L85" s="368">
        <v>0</v>
      </c>
      <c r="M85" s="369" t="str">
        <f t="shared" si="30"/>
        <v/>
      </c>
      <c r="N85" s="370" t="str">
        <f t="shared" si="31"/>
        <v/>
      </c>
      <c r="O85" s="372" t="str">
        <f t="shared" si="32"/>
        <v/>
      </c>
      <c r="Q85" s="371">
        <v>0</v>
      </c>
      <c r="R85" s="368">
        <v>0</v>
      </c>
      <c r="S85" s="368">
        <v>0</v>
      </c>
      <c r="T85" s="369" t="str">
        <f t="shared" si="33"/>
        <v/>
      </c>
      <c r="U85" s="370" t="str">
        <f t="shared" si="34"/>
        <v/>
      </c>
      <c r="V85" s="372" t="str">
        <f t="shared" si="35"/>
        <v/>
      </c>
    </row>
    <row r="86" spans="1:22" x14ac:dyDescent="0.2">
      <c r="A86" s="135" t="s">
        <v>122</v>
      </c>
      <c r="C86" s="371">
        <v>0</v>
      </c>
      <c r="D86" s="368">
        <v>0</v>
      </c>
      <c r="E86" s="368">
        <v>0</v>
      </c>
      <c r="F86" s="369" t="str">
        <f t="shared" si="27"/>
        <v/>
      </c>
      <c r="G86" s="370" t="str">
        <f t="shared" si="28"/>
        <v/>
      </c>
      <c r="H86" s="372" t="str">
        <f t="shared" si="29"/>
        <v/>
      </c>
      <c r="J86" s="371">
        <v>0</v>
      </c>
      <c r="K86" s="368">
        <v>0</v>
      </c>
      <c r="L86" s="368">
        <v>0</v>
      </c>
      <c r="M86" s="369" t="str">
        <f t="shared" si="30"/>
        <v/>
      </c>
      <c r="N86" s="370" t="str">
        <f t="shared" si="31"/>
        <v/>
      </c>
      <c r="O86" s="372" t="str">
        <f t="shared" si="32"/>
        <v/>
      </c>
      <c r="Q86" s="371">
        <v>0</v>
      </c>
      <c r="R86" s="368">
        <v>0</v>
      </c>
      <c r="S86" s="368">
        <v>0</v>
      </c>
      <c r="T86" s="369" t="str">
        <f t="shared" si="33"/>
        <v/>
      </c>
      <c r="U86" s="370" t="str">
        <f t="shared" si="34"/>
        <v/>
      </c>
      <c r="V86" s="372" t="str">
        <f t="shared" si="35"/>
        <v/>
      </c>
    </row>
    <row r="87" spans="1:22" x14ac:dyDescent="0.2">
      <c r="A87" s="135" t="s">
        <v>113</v>
      </c>
      <c r="C87" s="371">
        <v>0</v>
      </c>
      <c r="D87" s="368">
        <v>0</v>
      </c>
      <c r="E87" s="368">
        <v>0</v>
      </c>
      <c r="F87" s="369" t="str">
        <f t="shared" si="27"/>
        <v/>
      </c>
      <c r="G87" s="370" t="str">
        <f t="shared" si="28"/>
        <v/>
      </c>
      <c r="H87" s="372" t="str">
        <f t="shared" si="29"/>
        <v/>
      </c>
      <c r="J87" s="371">
        <v>0</v>
      </c>
      <c r="K87" s="368">
        <v>0</v>
      </c>
      <c r="L87" s="368">
        <v>0</v>
      </c>
      <c r="M87" s="369" t="str">
        <f t="shared" si="30"/>
        <v/>
      </c>
      <c r="N87" s="370" t="str">
        <f t="shared" si="31"/>
        <v/>
      </c>
      <c r="O87" s="372" t="str">
        <f t="shared" si="32"/>
        <v/>
      </c>
      <c r="Q87" s="371">
        <v>0</v>
      </c>
      <c r="R87" s="368">
        <v>0</v>
      </c>
      <c r="S87" s="368">
        <v>0</v>
      </c>
      <c r="T87" s="369" t="str">
        <f t="shared" si="33"/>
        <v/>
      </c>
      <c r="U87" s="370" t="str">
        <f t="shared" si="34"/>
        <v/>
      </c>
      <c r="V87" s="372" t="str">
        <f t="shared" si="35"/>
        <v/>
      </c>
    </row>
    <row r="88" spans="1:22" x14ac:dyDescent="0.2">
      <c r="A88" s="135" t="s">
        <v>123</v>
      </c>
      <c r="C88" s="371">
        <v>0</v>
      </c>
      <c r="D88" s="368">
        <v>0</v>
      </c>
      <c r="E88" s="368">
        <v>0</v>
      </c>
      <c r="F88" s="369" t="str">
        <f t="shared" si="27"/>
        <v/>
      </c>
      <c r="G88" s="370" t="str">
        <f t="shared" si="28"/>
        <v/>
      </c>
      <c r="H88" s="372" t="str">
        <f t="shared" si="29"/>
        <v/>
      </c>
      <c r="J88" s="371">
        <v>0</v>
      </c>
      <c r="K88" s="368">
        <v>0</v>
      </c>
      <c r="L88" s="368">
        <v>0</v>
      </c>
      <c r="M88" s="369" t="str">
        <f t="shared" si="30"/>
        <v/>
      </c>
      <c r="N88" s="370" t="str">
        <f t="shared" si="31"/>
        <v/>
      </c>
      <c r="O88" s="372" t="str">
        <f t="shared" si="32"/>
        <v/>
      </c>
      <c r="Q88" s="371">
        <v>0</v>
      </c>
      <c r="R88" s="368">
        <v>0</v>
      </c>
      <c r="S88" s="368">
        <v>0</v>
      </c>
      <c r="T88" s="369" t="str">
        <f t="shared" si="33"/>
        <v/>
      </c>
      <c r="U88" s="370" t="str">
        <f t="shared" si="34"/>
        <v/>
      </c>
      <c r="V88" s="372" t="str">
        <f t="shared" si="35"/>
        <v/>
      </c>
    </row>
    <row r="89" spans="1:22" ht="13.5" thickBot="1" x14ac:dyDescent="0.25">
      <c r="A89" s="135" t="s">
        <v>124</v>
      </c>
      <c r="C89" s="373">
        <v>0</v>
      </c>
      <c r="D89" s="374">
        <v>0</v>
      </c>
      <c r="E89" s="374">
        <v>0</v>
      </c>
      <c r="F89" s="375" t="str">
        <f t="shared" si="27"/>
        <v/>
      </c>
      <c r="G89" s="376" t="str">
        <f t="shared" si="28"/>
        <v/>
      </c>
      <c r="H89" s="377" t="str">
        <f t="shared" si="29"/>
        <v/>
      </c>
      <c r="J89" s="373">
        <v>0</v>
      </c>
      <c r="K89" s="374">
        <v>0</v>
      </c>
      <c r="L89" s="374">
        <v>0</v>
      </c>
      <c r="M89" s="375" t="str">
        <f t="shared" si="30"/>
        <v/>
      </c>
      <c r="N89" s="376" t="str">
        <f t="shared" si="31"/>
        <v/>
      </c>
      <c r="O89" s="377" t="str">
        <f t="shared" si="32"/>
        <v/>
      </c>
      <c r="Q89" s="373">
        <v>0</v>
      </c>
      <c r="R89" s="374">
        <v>0</v>
      </c>
      <c r="S89" s="374">
        <v>0</v>
      </c>
      <c r="T89" s="375" t="str">
        <f t="shared" si="33"/>
        <v/>
      </c>
      <c r="U89" s="376" t="str">
        <f t="shared" si="34"/>
        <v/>
      </c>
      <c r="V89" s="377" t="str">
        <f t="shared" si="35"/>
        <v/>
      </c>
    </row>
  </sheetData>
  <sheetProtection password="DFB5" sheet="1" formatColumns="0" formatRows="0"/>
  <mergeCells count="16">
    <mergeCell ref="A30:B31"/>
    <mergeCell ref="C30:H31"/>
    <mergeCell ref="J30:O31"/>
    <mergeCell ref="Q30:V31"/>
    <mergeCell ref="A9:B10"/>
    <mergeCell ref="C9:H10"/>
    <mergeCell ref="J9:O10"/>
    <mergeCell ref="Q9:V10"/>
    <mergeCell ref="A72:B73"/>
    <mergeCell ref="C72:H73"/>
    <mergeCell ref="J72:O73"/>
    <mergeCell ref="Q72:V73"/>
    <mergeCell ref="A51:B52"/>
    <mergeCell ref="C51:H52"/>
    <mergeCell ref="J51:O52"/>
    <mergeCell ref="Q51:V52"/>
  </mergeCells>
  <phoneticPr fontId="0" type="noConversion"/>
  <pageMargins left="0.75" right="0.75" top="1" bottom="1" header="0.5" footer="0.5"/>
  <pageSetup scale="36"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N102"/>
  <sheetViews>
    <sheetView view="pageBreakPreview" zoomScale="84" zoomScaleNormal="70" zoomScaleSheetLayoutView="84" workbookViewId="0"/>
  </sheetViews>
  <sheetFormatPr defaultColWidth="8.85546875" defaultRowHeight="15" x14ac:dyDescent="0.25"/>
  <cols>
    <col min="1" max="1" width="40.7109375" style="793" customWidth="1"/>
    <col min="2" max="2" width="9.85546875" style="793" customWidth="1"/>
    <col min="3" max="6" width="8.85546875" style="793"/>
    <col min="7" max="7" width="9.7109375" style="793" customWidth="1"/>
    <col min="8" max="12" width="8.85546875" style="793"/>
    <col min="13" max="14" width="12.28515625" style="793" customWidth="1"/>
    <col min="15" max="16384" width="8.85546875" style="793"/>
  </cols>
  <sheetData>
    <row r="1" spans="1:14" ht="15.75" x14ac:dyDescent="0.25">
      <c r="A1" s="77" t="str">
        <f>'A (Balance Sheet)'!A1</f>
        <v>PIHP Name</v>
      </c>
      <c r="C1" s="794"/>
    </row>
    <row r="2" spans="1:14" x14ac:dyDescent="0.25">
      <c r="A2" s="795" t="s">
        <v>449</v>
      </c>
    </row>
    <row r="3" spans="1:14" x14ac:dyDescent="0.25">
      <c r="A3" s="792" t="s">
        <v>495</v>
      </c>
    </row>
    <row r="4" spans="1:14" x14ac:dyDescent="0.25">
      <c r="A4" s="173">
        <f>'Certification Statement'!E17</f>
        <v>42216</v>
      </c>
    </row>
    <row r="5" spans="1:14" x14ac:dyDescent="0.25">
      <c r="A5" s="796"/>
    </row>
    <row r="6" spans="1:14" ht="15.75" thickBot="1" x14ac:dyDescent="0.3">
      <c r="A6" s="796"/>
    </row>
    <row r="7" spans="1:14" s="752" customFormat="1" x14ac:dyDescent="0.25">
      <c r="A7" s="898"/>
      <c r="B7" s="899" t="s">
        <v>468</v>
      </c>
      <c r="C7" s="900"/>
      <c r="D7" s="900"/>
      <c r="E7" s="900"/>
      <c r="F7" s="901"/>
      <c r="G7" s="899" t="s">
        <v>469</v>
      </c>
      <c r="H7" s="900"/>
      <c r="I7" s="900"/>
      <c r="J7" s="900"/>
      <c r="K7" s="901"/>
      <c r="M7" s="905" t="s">
        <v>470</v>
      </c>
      <c r="N7" s="906"/>
    </row>
    <row r="8" spans="1:14" s="752" customFormat="1" ht="6.4" customHeight="1" thickBot="1" x14ac:dyDescent="0.3">
      <c r="A8" s="898"/>
      <c r="B8" s="902"/>
      <c r="C8" s="903"/>
      <c r="D8" s="903"/>
      <c r="E8" s="903"/>
      <c r="F8" s="904"/>
      <c r="G8" s="902"/>
      <c r="H8" s="903"/>
      <c r="I8" s="903"/>
      <c r="J8" s="903"/>
      <c r="K8" s="904"/>
      <c r="M8" s="907"/>
      <c r="N8" s="908"/>
    </row>
    <row r="9" spans="1:14" s="816" customFormat="1" ht="45.75" thickBot="1" x14ac:dyDescent="0.3">
      <c r="B9" s="817" t="s">
        <v>165</v>
      </c>
      <c r="C9" s="818" t="s">
        <v>161</v>
      </c>
      <c r="D9" s="818" t="s">
        <v>247</v>
      </c>
      <c r="E9" s="818" t="s">
        <v>166</v>
      </c>
      <c r="F9" s="819" t="s">
        <v>450</v>
      </c>
      <c r="G9" s="817" t="s">
        <v>165</v>
      </c>
      <c r="H9" s="818" t="s">
        <v>161</v>
      </c>
      <c r="I9" s="818" t="s">
        <v>247</v>
      </c>
      <c r="J9" s="818" t="s">
        <v>166</v>
      </c>
      <c r="K9" s="819" t="s">
        <v>450</v>
      </c>
      <c r="M9" s="858" t="s">
        <v>471</v>
      </c>
      <c r="N9" s="859" t="s">
        <v>472</v>
      </c>
    </row>
    <row r="10" spans="1:14" s="752" customFormat="1" x14ac:dyDescent="0.25">
      <c r="A10" s="820" t="s">
        <v>456</v>
      </c>
      <c r="B10" s="821">
        <v>0</v>
      </c>
      <c r="C10" s="822"/>
      <c r="D10" s="822">
        <v>0</v>
      </c>
      <c r="E10" s="823" t="str">
        <f>IF(B10=0,"",(B10/C10))</f>
        <v/>
      </c>
      <c r="F10" s="822"/>
      <c r="G10" s="824">
        <v>0</v>
      </c>
      <c r="H10" s="822"/>
      <c r="I10" s="822">
        <v>0</v>
      </c>
      <c r="J10" s="823" t="str">
        <f>IF(G10=0,"",(G10/H10))</f>
        <v/>
      </c>
      <c r="K10" s="822"/>
      <c r="M10" s="860" t="str">
        <f>IF(H10&gt;0,(C10-H10)/H10,"")</f>
        <v/>
      </c>
      <c r="N10" s="861" t="str">
        <f>IF(K10&gt;0,(F10-K10)/K10,"")</f>
        <v/>
      </c>
    </row>
    <row r="11" spans="1:14" s="752" customFormat="1" x14ac:dyDescent="0.25">
      <c r="A11" s="825" t="s">
        <v>457</v>
      </c>
      <c r="B11" s="826">
        <v>0</v>
      </c>
      <c r="C11" s="827">
        <v>0</v>
      </c>
      <c r="D11" s="827">
        <v>0</v>
      </c>
      <c r="E11" s="828" t="str">
        <f t="shared" ref="E11:E13" si="0">IF(B11=0,"",(B11/C11))</f>
        <v/>
      </c>
      <c r="F11" s="827">
        <v>0</v>
      </c>
      <c r="G11" s="829">
        <v>0</v>
      </c>
      <c r="H11" s="827">
        <v>0</v>
      </c>
      <c r="I11" s="827">
        <v>0</v>
      </c>
      <c r="J11" s="828" t="str">
        <f t="shared" ref="J11:J13" si="1">IF(G11=0,"",(G11/H11))</f>
        <v/>
      </c>
      <c r="K11" s="827">
        <v>0</v>
      </c>
      <c r="M11" s="860" t="str">
        <f t="shared" ref="M11:M13" si="2">IF(H11&gt;0,(C11-H11)/H11,"")</f>
        <v/>
      </c>
      <c r="N11" s="861" t="str">
        <f t="shared" ref="N11:N13" si="3">IF(K11&gt;0,(F11-K11)/K11,"")</f>
        <v/>
      </c>
    </row>
    <row r="12" spans="1:14" s="752" customFormat="1" ht="15.75" thickBot="1" x14ac:dyDescent="0.3">
      <c r="A12" s="830" t="s">
        <v>458</v>
      </c>
      <c r="B12" s="826">
        <v>0</v>
      </c>
      <c r="C12" s="827">
        <v>0</v>
      </c>
      <c r="D12" s="827">
        <v>0</v>
      </c>
      <c r="E12" s="828" t="str">
        <f t="shared" si="0"/>
        <v/>
      </c>
      <c r="F12" s="827">
        <v>0</v>
      </c>
      <c r="G12" s="829">
        <v>0</v>
      </c>
      <c r="H12" s="827">
        <v>0</v>
      </c>
      <c r="I12" s="827">
        <v>0</v>
      </c>
      <c r="J12" s="828" t="str">
        <f t="shared" si="1"/>
        <v/>
      </c>
      <c r="K12" s="827">
        <v>0</v>
      </c>
      <c r="M12" s="860" t="str">
        <f t="shared" si="2"/>
        <v/>
      </c>
      <c r="N12" s="861" t="str">
        <f t="shared" si="3"/>
        <v/>
      </c>
    </row>
    <row r="13" spans="1:14" s="752" customFormat="1" ht="15.75" thickBot="1" x14ac:dyDescent="0.3">
      <c r="A13" s="831" t="s">
        <v>451</v>
      </c>
      <c r="B13" s="832">
        <v>0</v>
      </c>
      <c r="C13" s="833">
        <v>0</v>
      </c>
      <c r="D13" s="833">
        <v>0</v>
      </c>
      <c r="E13" s="834" t="str">
        <f t="shared" si="0"/>
        <v/>
      </c>
      <c r="F13" s="833">
        <v>0</v>
      </c>
      <c r="G13" s="832">
        <v>0</v>
      </c>
      <c r="H13" s="833">
        <v>0</v>
      </c>
      <c r="I13" s="833">
        <v>0</v>
      </c>
      <c r="J13" s="834" t="str">
        <f t="shared" si="1"/>
        <v/>
      </c>
      <c r="K13" s="833">
        <v>0</v>
      </c>
      <c r="M13" s="862" t="str">
        <f t="shared" si="2"/>
        <v/>
      </c>
      <c r="N13" s="863" t="str">
        <f t="shared" si="3"/>
        <v/>
      </c>
    </row>
    <row r="14" spans="1:14" s="752" customFormat="1" ht="16.899999999999999" customHeight="1" thickBot="1" x14ac:dyDescent="0.3"/>
    <row r="15" spans="1:14" s="752" customFormat="1" x14ac:dyDescent="0.25">
      <c r="A15" s="898"/>
      <c r="B15" s="899" t="s">
        <v>473</v>
      </c>
      <c r="C15" s="900"/>
      <c r="D15" s="900"/>
      <c r="E15" s="900"/>
      <c r="F15" s="901"/>
      <c r="G15" s="899" t="s">
        <v>474</v>
      </c>
      <c r="H15" s="900"/>
      <c r="I15" s="900"/>
      <c r="J15" s="900"/>
      <c r="K15" s="901"/>
      <c r="M15" s="905" t="s">
        <v>470</v>
      </c>
      <c r="N15" s="906"/>
    </row>
    <row r="16" spans="1:14" s="752" customFormat="1" ht="6.4" customHeight="1" thickBot="1" x14ac:dyDescent="0.3">
      <c r="A16" s="898"/>
      <c r="B16" s="902"/>
      <c r="C16" s="903"/>
      <c r="D16" s="903"/>
      <c r="E16" s="903"/>
      <c r="F16" s="904"/>
      <c r="G16" s="902"/>
      <c r="H16" s="903"/>
      <c r="I16" s="903"/>
      <c r="J16" s="903"/>
      <c r="K16" s="904"/>
      <c r="M16" s="907"/>
      <c r="N16" s="908"/>
    </row>
    <row r="17" spans="1:14" s="816" customFormat="1" ht="45.75" thickBot="1" x14ac:dyDescent="0.3">
      <c r="B17" s="817" t="s">
        <v>165</v>
      </c>
      <c r="C17" s="818" t="s">
        <v>161</v>
      </c>
      <c r="D17" s="818" t="s">
        <v>247</v>
      </c>
      <c r="E17" s="818" t="s">
        <v>166</v>
      </c>
      <c r="F17" s="819" t="s">
        <v>450</v>
      </c>
      <c r="G17" s="817" t="s">
        <v>165</v>
      </c>
      <c r="H17" s="818" t="s">
        <v>161</v>
      </c>
      <c r="I17" s="818" t="s">
        <v>247</v>
      </c>
      <c r="J17" s="818" t="s">
        <v>166</v>
      </c>
      <c r="K17" s="819" t="s">
        <v>450</v>
      </c>
      <c r="M17" s="858" t="s">
        <v>471</v>
      </c>
      <c r="N17" s="859" t="s">
        <v>472</v>
      </c>
    </row>
    <row r="18" spans="1:14" s="752" customFormat="1" x14ac:dyDescent="0.25">
      <c r="A18" s="820" t="s">
        <v>456</v>
      </c>
      <c r="B18" s="821">
        <v>0</v>
      </c>
      <c r="C18" s="822"/>
      <c r="D18" s="822">
        <v>0</v>
      </c>
      <c r="E18" s="823" t="str">
        <f>IF(B18=0,"",(B18/C18))</f>
        <v/>
      </c>
      <c r="F18" s="822"/>
      <c r="G18" s="824">
        <v>0</v>
      </c>
      <c r="H18" s="822"/>
      <c r="I18" s="822">
        <v>0</v>
      </c>
      <c r="J18" s="823" t="str">
        <f>IF(G18=0,"",(G18/H18))</f>
        <v/>
      </c>
      <c r="K18" s="822"/>
      <c r="M18" s="860" t="str">
        <f>IF(H18&gt;0,(C18-H18)/H18,"")</f>
        <v/>
      </c>
      <c r="N18" s="861" t="str">
        <f>IF(K18&gt;0,(F18-K18)/K18,"")</f>
        <v/>
      </c>
    </row>
    <row r="19" spans="1:14" s="752" customFormat="1" x14ac:dyDescent="0.25">
      <c r="A19" s="825" t="s">
        <v>457</v>
      </c>
      <c r="B19" s="826">
        <v>0</v>
      </c>
      <c r="C19" s="827">
        <v>0</v>
      </c>
      <c r="D19" s="827">
        <v>0</v>
      </c>
      <c r="E19" s="828" t="str">
        <f t="shared" ref="E19:E21" si="4">IF(B19=0,"",(B19/C19))</f>
        <v/>
      </c>
      <c r="F19" s="827">
        <v>0</v>
      </c>
      <c r="G19" s="829">
        <v>0</v>
      </c>
      <c r="H19" s="827">
        <v>0</v>
      </c>
      <c r="I19" s="827">
        <v>0</v>
      </c>
      <c r="J19" s="828" t="str">
        <f t="shared" ref="J19:J21" si="5">IF(G19=0,"",(G19/H19))</f>
        <v/>
      </c>
      <c r="K19" s="827">
        <v>0</v>
      </c>
      <c r="M19" s="860" t="str">
        <f t="shared" ref="M19:M21" si="6">IF(H19&gt;0,(C19-H19)/H19,"")</f>
        <v/>
      </c>
      <c r="N19" s="861" t="str">
        <f t="shared" ref="N19:N21" si="7">IF(K19&gt;0,(F19-K19)/K19,"")</f>
        <v/>
      </c>
    </row>
    <row r="20" spans="1:14" s="752" customFormat="1" ht="15.75" thickBot="1" x14ac:dyDescent="0.3">
      <c r="A20" s="830" t="s">
        <v>458</v>
      </c>
      <c r="B20" s="826">
        <v>0</v>
      </c>
      <c r="C20" s="827">
        <v>0</v>
      </c>
      <c r="D20" s="827">
        <v>0</v>
      </c>
      <c r="E20" s="828" t="str">
        <f t="shared" si="4"/>
        <v/>
      </c>
      <c r="F20" s="827">
        <v>0</v>
      </c>
      <c r="G20" s="829">
        <v>0</v>
      </c>
      <c r="H20" s="827">
        <v>0</v>
      </c>
      <c r="I20" s="827">
        <v>0</v>
      </c>
      <c r="J20" s="828" t="str">
        <f t="shared" si="5"/>
        <v/>
      </c>
      <c r="K20" s="827">
        <v>0</v>
      </c>
      <c r="M20" s="860" t="str">
        <f t="shared" si="6"/>
        <v/>
      </c>
      <c r="N20" s="861" t="str">
        <f t="shared" si="7"/>
        <v/>
      </c>
    </row>
    <row r="21" spans="1:14" s="752" customFormat="1" ht="15.75" thickBot="1" x14ac:dyDescent="0.3">
      <c r="A21" s="831" t="s">
        <v>451</v>
      </c>
      <c r="B21" s="832">
        <v>0</v>
      </c>
      <c r="C21" s="833">
        <v>0</v>
      </c>
      <c r="D21" s="833">
        <v>0</v>
      </c>
      <c r="E21" s="834" t="str">
        <f t="shared" si="4"/>
        <v/>
      </c>
      <c r="F21" s="833">
        <v>0</v>
      </c>
      <c r="G21" s="832">
        <v>0</v>
      </c>
      <c r="H21" s="833">
        <v>0</v>
      </c>
      <c r="I21" s="833">
        <v>0</v>
      </c>
      <c r="J21" s="834" t="str">
        <f t="shared" si="5"/>
        <v/>
      </c>
      <c r="K21" s="833">
        <v>0</v>
      </c>
      <c r="M21" s="862" t="str">
        <f t="shared" si="6"/>
        <v/>
      </c>
      <c r="N21" s="863" t="str">
        <f t="shared" si="7"/>
        <v/>
      </c>
    </row>
    <row r="22" spans="1:14" s="752" customFormat="1" ht="19.5" customHeight="1" thickBot="1" x14ac:dyDescent="0.3"/>
    <row r="23" spans="1:14" s="752" customFormat="1" x14ac:dyDescent="0.25">
      <c r="A23" s="898"/>
      <c r="B23" s="899" t="s">
        <v>475</v>
      </c>
      <c r="C23" s="900"/>
      <c r="D23" s="900"/>
      <c r="E23" s="900"/>
      <c r="F23" s="901"/>
      <c r="G23" s="899" t="s">
        <v>476</v>
      </c>
      <c r="H23" s="900"/>
      <c r="I23" s="900"/>
      <c r="J23" s="900"/>
      <c r="K23" s="901"/>
      <c r="M23" s="905" t="s">
        <v>470</v>
      </c>
      <c r="N23" s="906"/>
    </row>
    <row r="24" spans="1:14" s="752" customFormat="1" ht="6.4" customHeight="1" thickBot="1" x14ac:dyDescent="0.3">
      <c r="A24" s="898"/>
      <c r="B24" s="902"/>
      <c r="C24" s="903"/>
      <c r="D24" s="903"/>
      <c r="E24" s="903"/>
      <c r="F24" s="904"/>
      <c r="G24" s="902"/>
      <c r="H24" s="903"/>
      <c r="I24" s="903"/>
      <c r="J24" s="903"/>
      <c r="K24" s="904"/>
      <c r="M24" s="907"/>
      <c r="N24" s="908"/>
    </row>
    <row r="25" spans="1:14" s="816" customFormat="1" ht="45.75" thickBot="1" x14ac:dyDescent="0.3">
      <c r="B25" s="817" t="s">
        <v>165</v>
      </c>
      <c r="C25" s="818" t="s">
        <v>161</v>
      </c>
      <c r="D25" s="818" t="s">
        <v>247</v>
      </c>
      <c r="E25" s="818" t="s">
        <v>166</v>
      </c>
      <c r="F25" s="819" t="s">
        <v>450</v>
      </c>
      <c r="G25" s="817" t="s">
        <v>165</v>
      </c>
      <c r="H25" s="818" t="s">
        <v>161</v>
      </c>
      <c r="I25" s="818" t="s">
        <v>247</v>
      </c>
      <c r="J25" s="818" t="s">
        <v>166</v>
      </c>
      <c r="K25" s="819" t="s">
        <v>450</v>
      </c>
      <c r="M25" s="858" t="s">
        <v>471</v>
      </c>
      <c r="N25" s="859" t="s">
        <v>472</v>
      </c>
    </row>
    <row r="26" spans="1:14" s="752" customFormat="1" x14ac:dyDescent="0.25">
      <c r="A26" s="820" t="s">
        <v>456</v>
      </c>
      <c r="B26" s="821">
        <v>0</v>
      </c>
      <c r="C26" s="822"/>
      <c r="D26" s="822">
        <v>0</v>
      </c>
      <c r="E26" s="823" t="str">
        <f>IF(B26=0,"",(B26/C26))</f>
        <v/>
      </c>
      <c r="F26" s="822"/>
      <c r="G26" s="824">
        <v>0</v>
      </c>
      <c r="H26" s="822"/>
      <c r="I26" s="822">
        <v>0</v>
      </c>
      <c r="J26" s="823" t="str">
        <f>IF(G26=0,"",(G26/H26))</f>
        <v/>
      </c>
      <c r="K26" s="822"/>
      <c r="M26" s="860" t="str">
        <f>IF(H26&gt;0,(C26-H26)/H26,"")</f>
        <v/>
      </c>
      <c r="N26" s="861" t="str">
        <f>IF(K26&gt;0,(F26-K26)/K26,"")</f>
        <v/>
      </c>
    </row>
    <row r="27" spans="1:14" s="752" customFormat="1" x14ac:dyDescent="0.25">
      <c r="A27" s="825" t="s">
        <v>457</v>
      </c>
      <c r="B27" s="826">
        <v>0</v>
      </c>
      <c r="C27" s="827">
        <v>0</v>
      </c>
      <c r="D27" s="827">
        <v>0</v>
      </c>
      <c r="E27" s="828" t="str">
        <f t="shared" ref="E27:E29" si="8">IF(B27=0,"",(B27/C27))</f>
        <v/>
      </c>
      <c r="F27" s="827">
        <v>0</v>
      </c>
      <c r="G27" s="829">
        <v>0</v>
      </c>
      <c r="H27" s="827">
        <v>0</v>
      </c>
      <c r="I27" s="827">
        <v>0</v>
      </c>
      <c r="J27" s="828" t="str">
        <f t="shared" ref="J27:J29" si="9">IF(G27=0,"",(G27/H27))</f>
        <v/>
      </c>
      <c r="K27" s="827">
        <v>0</v>
      </c>
      <c r="M27" s="860" t="str">
        <f t="shared" ref="M27:M29" si="10">IF(H27&gt;0,(C27-H27)/H27,"")</f>
        <v/>
      </c>
      <c r="N27" s="861" t="str">
        <f t="shared" ref="N27:N29" si="11">IF(K27&gt;0,(F27-K27)/K27,"")</f>
        <v/>
      </c>
    </row>
    <row r="28" spans="1:14" s="752" customFormat="1" ht="15.75" thickBot="1" x14ac:dyDescent="0.3">
      <c r="A28" s="830" t="s">
        <v>458</v>
      </c>
      <c r="B28" s="826">
        <v>0</v>
      </c>
      <c r="C28" s="827">
        <v>0</v>
      </c>
      <c r="D28" s="827">
        <v>0</v>
      </c>
      <c r="E28" s="828" t="str">
        <f t="shared" si="8"/>
        <v/>
      </c>
      <c r="F28" s="827">
        <v>0</v>
      </c>
      <c r="G28" s="829">
        <v>0</v>
      </c>
      <c r="H28" s="827">
        <v>0</v>
      </c>
      <c r="I28" s="827">
        <v>0</v>
      </c>
      <c r="J28" s="828" t="str">
        <f t="shared" si="9"/>
        <v/>
      </c>
      <c r="K28" s="827">
        <v>0</v>
      </c>
      <c r="M28" s="860" t="str">
        <f t="shared" si="10"/>
        <v/>
      </c>
      <c r="N28" s="861" t="str">
        <f t="shared" si="11"/>
        <v/>
      </c>
    </row>
    <row r="29" spans="1:14" s="752" customFormat="1" ht="15.75" thickBot="1" x14ac:dyDescent="0.3">
      <c r="A29" s="831" t="s">
        <v>451</v>
      </c>
      <c r="B29" s="832">
        <v>0</v>
      </c>
      <c r="C29" s="833">
        <v>0</v>
      </c>
      <c r="D29" s="833">
        <v>0</v>
      </c>
      <c r="E29" s="834" t="str">
        <f t="shared" si="8"/>
        <v/>
      </c>
      <c r="F29" s="833">
        <v>0</v>
      </c>
      <c r="G29" s="832">
        <v>0</v>
      </c>
      <c r="H29" s="833">
        <v>0</v>
      </c>
      <c r="I29" s="833">
        <v>0</v>
      </c>
      <c r="J29" s="834" t="str">
        <f t="shared" si="9"/>
        <v/>
      </c>
      <c r="K29" s="833">
        <v>0</v>
      </c>
      <c r="M29" s="862" t="str">
        <f t="shared" si="10"/>
        <v/>
      </c>
      <c r="N29" s="863" t="str">
        <f t="shared" si="11"/>
        <v/>
      </c>
    </row>
    <row r="30" spans="1:14" s="752" customFormat="1" ht="15.75" thickBot="1" x14ac:dyDescent="0.3"/>
    <row r="31" spans="1:14" s="752" customFormat="1" x14ac:dyDescent="0.25">
      <c r="A31" s="898"/>
      <c r="B31" s="899" t="s">
        <v>477</v>
      </c>
      <c r="C31" s="900"/>
      <c r="D31" s="900"/>
      <c r="E31" s="900"/>
      <c r="F31" s="901"/>
      <c r="G31" s="899" t="s">
        <v>478</v>
      </c>
      <c r="H31" s="900"/>
      <c r="I31" s="900"/>
      <c r="J31" s="900"/>
      <c r="K31" s="901"/>
      <c r="M31" s="905" t="s">
        <v>470</v>
      </c>
      <c r="N31" s="906"/>
    </row>
    <row r="32" spans="1:14" s="752" customFormat="1" ht="6.4" customHeight="1" thickBot="1" x14ac:dyDescent="0.3">
      <c r="A32" s="898"/>
      <c r="B32" s="902"/>
      <c r="C32" s="903"/>
      <c r="D32" s="903"/>
      <c r="E32" s="903"/>
      <c r="F32" s="904"/>
      <c r="G32" s="902"/>
      <c r="H32" s="903"/>
      <c r="I32" s="903"/>
      <c r="J32" s="903"/>
      <c r="K32" s="904"/>
      <c r="M32" s="907"/>
      <c r="N32" s="908"/>
    </row>
    <row r="33" spans="1:14" s="816" customFormat="1" ht="45.75" thickBot="1" x14ac:dyDescent="0.3">
      <c r="B33" s="817" t="s">
        <v>165</v>
      </c>
      <c r="C33" s="818" t="s">
        <v>161</v>
      </c>
      <c r="D33" s="818" t="s">
        <v>247</v>
      </c>
      <c r="E33" s="818" t="s">
        <v>166</v>
      </c>
      <c r="F33" s="819" t="s">
        <v>450</v>
      </c>
      <c r="G33" s="817" t="s">
        <v>165</v>
      </c>
      <c r="H33" s="818" t="s">
        <v>161</v>
      </c>
      <c r="I33" s="818" t="s">
        <v>247</v>
      </c>
      <c r="J33" s="818" t="s">
        <v>166</v>
      </c>
      <c r="K33" s="819" t="s">
        <v>450</v>
      </c>
      <c r="M33" s="858" t="s">
        <v>471</v>
      </c>
      <c r="N33" s="859" t="s">
        <v>472</v>
      </c>
    </row>
    <row r="34" spans="1:14" s="752" customFormat="1" x14ac:dyDescent="0.25">
      <c r="A34" s="820" t="s">
        <v>456</v>
      </c>
      <c r="B34" s="821">
        <v>0</v>
      </c>
      <c r="C34" s="822"/>
      <c r="D34" s="822">
        <v>0</v>
      </c>
      <c r="E34" s="823" t="str">
        <f>IF(B34=0,"",(B34/C34))</f>
        <v/>
      </c>
      <c r="F34" s="822"/>
      <c r="G34" s="824">
        <v>0</v>
      </c>
      <c r="H34" s="822"/>
      <c r="I34" s="822">
        <v>0</v>
      </c>
      <c r="J34" s="823" t="str">
        <f>IF(G34=0,"",(G34/H34))</f>
        <v/>
      </c>
      <c r="K34" s="822"/>
      <c r="M34" s="860" t="str">
        <f>IF(H34&gt;0,(C34-H34)/H34,"")</f>
        <v/>
      </c>
      <c r="N34" s="861" t="str">
        <f>IF(K34&gt;0,(F34-K34)/K34,"")</f>
        <v/>
      </c>
    </row>
    <row r="35" spans="1:14" s="752" customFormat="1" x14ac:dyDescent="0.25">
      <c r="A35" s="825" t="s">
        <v>457</v>
      </c>
      <c r="B35" s="826">
        <v>0</v>
      </c>
      <c r="C35" s="827">
        <v>0</v>
      </c>
      <c r="D35" s="827">
        <v>0</v>
      </c>
      <c r="E35" s="828" t="str">
        <f t="shared" ref="E35:E37" si="12">IF(B35=0,"",(B35/C35))</f>
        <v/>
      </c>
      <c r="F35" s="827">
        <v>0</v>
      </c>
      <c r="G35" s="829">
        <v>0</v>
      </c>
      <c r="H35" s="827">
        <v>0</v>
      </c>
      <c r="I35" s="827">
        <v>0</v>
      </c>
      <c r="J35" s="828" t="str">
        <f t="shared" ref="J35:J37" si="13">IF(G35=0,"",(G35/H35))</f>
        <v/>
      </c>
      <c r="K35" s="827">
        <v>0</v>
      </c>
      <c r="M35" s="860" t="str">
        <f t="shared" ref="M35:M37" si="14">IF(H35&gt;0,(C35-H35)/H35,"")</f>
        <v/>
      </c>
      <c r="N35" s="861" t="str">
        <f t="shared" ref="N35:N37" si="15">IF(K35&gt;0,(F35-K35)/K35,"")</f>
        <v/>
      </c>
    </row>
    <row r="36" spans="1:14" s="752" customFormat="1" ht="15.75" thickBot="1" x14ac:dyDescent="0.3">
      <c r="A36" s="830" t="s">
        <v>458</v>
      </c>
      <c r="B36" s="826">
        <v>0</v>
      </c>
      <c r="C36" s="827">
        <v>0</v>
      </c>
      <c r="D36" s="827">
        <v>0</v>
      </c>
      <c r="E36" s="828" t="str">
        <f t="shared" si="12"/>
        <v/>
      </c>
      <c r="F36" s="827">
        <v>0</v>
      </c>
      <c r="G36" s="829">
        <v>0</v>
      </c>
      <c r="H36" s="827">
        <v>0</v>
      </c>
      <c r="I36" s="827">
        <v>0</v>
      </c>
      <c r="J36" s="828" t="str">
        <f t="shared" si="13"/>
        <v/>
      </c>
      <c r="K36" s="827">
        <v>0</v>
      </c>
      <c r="M36" s="860" t="str">
        <f t="shared" si="14"/>
        <v/>
      </c>
      <c r="N36" s="861" t="str">
        <f t="shared" si="15"/>
        <v/>
      </c>
    </row>
    <row r="37" spans="1:14" s="752" customFormat="1" ht="15.75" thickBot="1" x14ac:dyDescent="0.3">
      <c r="A37" s="831" t="s">
        <v>451</v>
      </c>
      <c r="B37" s="832">
        <v>0</v>
      </c>
      <c r="C37" s="833">
        <v>0</v>
      </c>
      <c r="D37" s="833">
        <v>0</v>
      </c>
      <c r="E37" s="834" t="str">
        <f t="shared" si="12"/>
        <v/>
      </c>
      <c r="F37" s="833">
        <v>0</v>
      </c>
      <c r="G37" s="832">
        <v>0</v>
      </c>
      <c r="H37" s="833">
        <v>0</v>
      </c>
      <c r="I37" s="833">
        <v>0</v>
      </c>
      <c r="J37" s="834" t="str">
        <f t="shared" si="13"/>
        <v/>
      </c>
      <c r="K37" s="833">
        <v>0</v>
      </c>
      <c r="M37" s="862" t="str">
        <f t="shared" si="14"/>
        <v/>
      </c>
      <c r="N37" s="863" t="str">
        <f t="shared" si="15"/>
        <v/>
      </c>
    </row>
    <row r="38" spans="1:14" s="752" customFormat="1" ht="20.65" customHeight="1" thickBot="1" x14ac:dyDescent="0.3"/>
    <row r="39" spans="1:14" s="752" customFormat="1" x14ac:dyDescent="0.25">
      <c r="A39" s="898"/>
      <c r="B39" s="899" t="s">
        <v>479</v>
      </c>
      <c r="C39" s="900"/>
      <c r="D39" s="900"/>
      <c r="E39" s="900"/>
      <c r="F39" s="901"/>
      <c r="G39" s="899" t="s">
        <v>480</v>
      </c>
      <c r="H39" s="900"/>
      <c r="I39" s="900"/>
      <c r="J39" s="900"/>
      <c r="K39" s="901"/>
      <c r="M39" s="905" t="s">
        <v>470</v>
      </c>
      <c r="N39" s="906"/>
    </row>
    <row r="40" spans="1:14" s="752" customFormat="1" ht="6.4" customHeight="1" thickBot="1" x14ac:dyDescent="0.3">
      <c r="A40" s="898"/>
      <c r="B40" s="902"/>
      <c r="C40" s="903"/>
      <c r="D40" s="903"/>
      <c r="E40" s="903"/>
      <c r="F40" s="904"/>
      <c r="G40" s="902"/>
      <c r="H40" s="903"/>
      <c r="I40" s="903"/>
      <c r="J40" s="903"/>
      <c r="K40" s="904"/>
      <c r="M40" s="907"/>
      <c r="N40" s="908"/>
    </row>
    <row r="41" spans="1:14" s="816" customFormat="1" ht="45.75" thickBot="1" x14ac:dyDescent="0.3">
      <c r="B41" s="817" t="s">
        <v>165</v>
      </c>
      <c r="C41" s="818" t="s">
        <v>161</v>
      </c>
      <c r="D41" s="818" t="s">
        <v>247</v>
      </c>
      <c r="E41" s="818" t="s">
        <v>166</v>
      </c>
      <c r="F41" s="819" t="s">
        <v>450</v>
      </c>
      <c r="G41" s="817" t="s">
        <v>165</v>
      </c>
      <c r="H41" s="818" t="s">
        <v>161</v>
      </c>
      <c r="I41" s="818" t="s">
        <v>247</v>
      </c>
      <c r="J41" s="818" t="s">
        <v>166</v>
      </c>
      <c r="K41" s="819" t="s">
        <v>450</v>
      </c>
      <c r="M41" s="858" t="s">
        <v>471</v>
      </c>
      <c r="N41" s="859" t="s">
        <v>472</v>
      </c>
    </row>
    <row r="42" spans="1:14" s="752" customFormat="1" x14ac:dyDescent="0.25">
      <c r="A42" s="820" t="s">
        <v>456</v>
      </c>
      <c r="B42" s="821">
        <v>0</v>
      </c>
      <c r="C42" s="822"/>
      <c r="D42" s="822">
        <v>0</v>
      </c>
      <c r="E42" s="823" t="str">
        <f>IF(B42=0,"",(B42/C42))</f>
        <v/>
      </c>
      <c r="F42" s="822"/>
      <c r="G42" s="824">
        <v>0</v>
      </c>
      <c r="H42" s="822"/>
      <c r="I42" s="822">
        <v>0</v>
      </c>
      <c r="J42" s="823" t="str">
        <f>IF(G42=0,"",(G42/H42))</f>
        <v/>
      </c>
      <c r="K42" s="822"/>
      <c r="M42" s="860" t="str">
        <f>IF(H42&gt;0,(C42-H42)/H42,"")</f>
        <v/>
      </c>
      <c r="N42" s="861" t="str">
        <f>IF(K42&gt;0,(F42-K42)/K42,"")</f>
        <v/>
      </c>
    </row>
    <row r="43" spans="1:14" s="752" customFormat="1" x14ac:dyDescent="0.25">
      <c r="A43" s="825" t="s">
        <v>457</v>
      </c>
      <c r="B43" s="826">
        <v>0</v>
      </c>
      <c r="C43" s="827">
        <v>0</v>
      </c>
      <c r="D43" s="827">
        <v>0</v>
      </c>
      <c r="E43" s="828" t="str">
        <f t="shared" ref="E43:E45" si="16">IF(B43=0,"",(B43/C43))</f>
        <v/>
      </c>
      <c r="F43" s="827">
        <v>0</v>
      </c>
      <c r="G43" s="829">
        <v>0</v>
      </c>
      <c r="H43" s="827">
        <v>0</v>
      </c>
      <c r="I43" s="827">
        <v>0</v>
      </c>
      <c r="J43" s="828" t="str">
        <f t="shared" ref="J43:J45" si="17">IF(G43=0,"",(G43/H43))</f>
        <v/>
      </c>
      <c r="K43" s="827">
        <v>0</v>
      </c>
      <c r="M43" s="860" t="str">
        <f t="shared" ref="M43:M45" si="18">IF(H43&gt;0,(C43-H43)/H43,"")</f>
        <v/>
      </c>
      <c r="N43" s="861" t="str">
        <f t="shared" ref="N43:N45" si="19">IF(K43&gt;0,(F43-K43)/K43,"")</f>
        <v/>
      </c>
    </row>
    <row r="44" spans="1:14" s="752" customFormat="1" ht="15.75" thickBot="1" x14ac:dyDescent="0.3">
      <c r="A44" s="830" t="s">
        <v>458</v>
      </c>
      <c r="B44" s="826">
        <v>0</v>
      </c>
      <c r="C44" s="827">
        <v>0</v>
      </c>
      <c r="D44" s="827">
        <v>0</v>
      </c>
      <c r="E44" s="828" t="str">
        <f t="shared" si="16"/>
        <v/>
      </c>
      <c r="F44" s="827">
        <v>0</v>
      </c>
      <c r="G44" s="829">
        <v>0</v>
      </c>
      <c r="H44" s="827">
        <v>0</v>
      </c>
      <c r="I44" s="827">
        <v>0</v>
      </c>
      <c r="J44" s="828" t="str">
        <f t="shared" si="17"/>
        <v/>
      </c>
      <c r="K44" s="827">
        <v>0</v>
      </c>
      <c r="M44" s="860" t="str">
        <f t="shared" si="18"/>
        <v/>
      </c>
      <c r="N44" s="861" t="str">
        <f t="shared" si="19"/>
        <v/>
      </c>
    </row>
    <row r="45" spans="1:14" s="752" customFormat="1" ht="15.75" thickBot="1" x14ac:dyDescent="0.3">
      <c r="A45" s="831" t="s">
        <v>451</v>
      </c>
      <c r="B45" s="832">
        <v>0</v>
      </c>
      <c r="C45" s="833">
        <v>0</v>
      </c>
      <c r="D45" s="833">
        <v>0</v>
      </c>
      <c r="E45" s="834" t="str">
        <f t="shared" si="16"/>
        <v/>
      </c>
      <c r="F45" s="833">
        <v>0</v>
      </c>
      <c r="G45" s="832">
        <v>0</v>
      </c>
      <c r="H45" s="833">
        <v>0</v>
      </c>
      <c r="I45" s="833">
        <v>0</v>
      </c>
      <c r="J45" s="834" t="str">
        <f t="shared" si="17"/>
        <v/>
      </c>
      <c r="K45" s="833">
        <v>0</v>
      </c>
      <c r="M45" s="862" t="str">
        <f t="shared" si="18"/>
        <v/>
      </c>
      <c r="N45" s="863" t="str">
        <f t="shared" si="19"/>
        <v/>
      </c>
    </row>
    <row r="46" spans="1:14" s="752" customFormat="1" ht="20.65" customHeight="1" thickBot="1" x14ac:dyDescent="0.3"/>
    <row r="47" spans="1:14" s="752" customFormat="1" x14ac:dyDescent="0.25">
      <c r="A47" s="898"/>
      <c r="B47" s="899" t="s">
        <v>481</v>
      </c>
      <c r="C47" s="900"/>
      <c r="D47" s="900"/>
      <c r="E47" s="900"/>
      <c r="F47" s="901"/>
      <c r="G47" s="899" t="s">
        <v>482</v>
      </c>
      <c r="H47" s="900"/>
      <c r="I47" s="900"/>
      <c r="J47" s="900"/>
      <c r="K47" s="901"/>
      <c r="M47" s="905" t="s">
        <v>470</v>
      </c>
      <c r="N47" s="906"/>
    </row>
    <row r="48" spans="1:14" s="752" customFormat="1" ht="6.4" customHeight="1" thickBot="1" x14ac:dyDescent="0.3">
      <c r="A48" s="898"/>
      <c r="B48" s="902"/>
      <c r="C48" s="903"/>
      <c r="D48" s="903"/>
      <c r="E48" s="903"/>
      <c r="F48" s="904"/>
      <c r="G48" s="902"/>
      <c r="H48" s="903"/>
      <c r="I48" s="903"/>
      <c r="J48" s="903"/>
      <c r="K48" s="904"/>
      <c r="M48" s="907"/>
      <c r="N48" s="908"/>
    </row>
    <row r="49" spans="1:14" s="816" customFormat="1" ht="45.75" thickBot="1" x14ac:dyDescent="0.3">
      <c r="B49" s="817" t="s">
        <v>165</v>
      </c>
      <c r="C49" s="818" t="s">
        <v>161</v>
      </c>
      <c r="D49" s="818" t="s">
        <v>247</v>
      </c>
      <c r="E49" s="818" t="s">
        <v>166</v>
      </c>
      <c r="F49" s="819" t="s">
        <v>450</v>
      </c>
      <c r="G49" s="817" t="s">
        <v>165</v>
      </c>
      <c r="H49" s="818" t="s">
        <v>161</v>
      </c>
      <c r="I49" s="818" t="s">
        <v>247</v>
      </c>
      <c r="J49" s="818" t="s">
        <v>166</v>
      </c>
      <c r="K49" s="819" t="s">
        <v>450</v>
      </c>
      <c r="M49" s="858" t="s">
        <v>471</v>
      </c>
      <c r="N49" s="859" t="s">
        <v>472</v>
      </c>
    </row>
    <row r="50" spans="1:14" s="752" customFormat="1" x14ac:dyDescent="0.25">
      <c r="A50" s="820" t="s">
        <v>456</v>
      </c>
      <c r="B50" s="821">
        <v>0</v>
      </c>
      <c r="C50" s="822"/>
      <c r="D50" s="822">
        <v>0</v>
      </c>
      <c r="E50" s="823" t="str">
        <f>IF(B50=0,"",(B50/C50))</f>
        <v/>
      </c>
      <c r="F50" s="822"/>
      <c r="G50" s="824">
        <v>0</v>
      </c>
      <c r="H50" s="822"/>
      <c r="I50" s="822">
        <v>0</v>
      </c>
      <c r="J50" s="823" t="str">
        <f>IF(G50=0,"",(G50/H50))</f>
        <v/>
      </c>
      <c r="K50" s="822"/>
      <c r="M50" s="860" t="str">
        <f>IF(H50&gt;0,(C50-H50)/H50,"")</f>
        <v/>
      </c>
      <c r="N50" s="861" t="str">
        <f>IF(K50&gt;0,(F50-K50)/K50,"")</f>
        <v/>
      </c>
    </row>
    <row r="51" spans="1:14" s="752" customFormat="1" x14ac:dyDescent="0.25">
      <c r="A51" s="825" t="s">
        <v>457</v>
      </c>
      <c r="B51" s="826">
        <v>0</v>
      </c>
      <c r="C51" s="827">
        <v>0</v>
      </c>
      <c r="D51" s="827">
        <v>0</v>
      </c>
      <c r="E51" s="828" t="str">
        <f t="shared" ref="E51:E53" si="20">IF(B51=0,"",(B51/C51))</f>
        <v/>
      </c>
      <c r="F51" s="827">
        <v>0</v>
      </c>
      <c r="G51" s="829">
        <v>0</v>
      </c>
      <c r="H51" s="827">
        <v>0</v>
      </c>
      <c r="I51" s="827">
        <v>0</v>
      </c>
      <c r="J51" s="828" t="str">
        <f t="shared" ref="J51:J53" si="21">IF(G51=0,"",(G51/H51))</f>
        <v/>
      </c>
      <c r="K51" s="827">
        <v>0</v>
      </c>
      <c r="M51" s="860" t="str">
        <f t="shared" ref="M51:M53" si="22">IF(H51&gt;0,(C51-H51)/H51,"")</f>
        <v/>
      </c>
      <c r="N51" s="861" t="str">
        <f t="shared" ref="N51:N53" si="23">IF(K51&gt;0,(F51-K51)/K51,"")</f>
        <v/>
      </c>
    </row>
    <row r="52" spans="1:14" s="752" customFormat="1" ht="15.75" thickBot="1" x14ac:dyDescent="0.3">
      <c r="A52" s="830" t="s">
        <v>458</v>
      </c>
      <c r="B52" s="826">
        <v>0</v>
      </c>
      <c r="C52" s="827">
        <v>0</v>
      </c>
      <c r="D52" s="827">
        <v>0</v>
      </c>
      <c r="E52" s="828" t="str">
        <f t="shared" si="20"/>
        <v/>
      </c>
      <c r="F52" s="827">
        <v>0</v>
      </c>
      <c r="G52" s="829">
        <v>0</v>
      </c>
      <c r="H52" s="827">
        <v>0</v>
      </c>
      <c r="I52" s="827">
        <v>0</v>
      </c>
      <c r="J52" s="828" t="str">
        <f t="shared" si="21"/>
        <v/>
      </c>
      <c r="K52" s="827">
        <v>0</v>
      </c>
      <c r="M52" s="860" t="str">
        <f t="shared" si="22"/>
        <v/>
      </c>
      <c r="N52" s="861" t="str">
        <f t="shared" si="23"/>
        <v/>
      </c>
    </row>
    <row r="53" spans="1:14" s="752" customFormat="1" ht="15.75" thickBot="1" x14ac:dyDescent="0.3">
      <c r="A53" s="831" t="s">
        <v>451</v>
      </c>
      <c r="B53" s="832">
        <v>0</v>
      </c>
      <c r="C53" s="833">
        <v>0</v>
      </c>
      <c r="D53" s="833">
        <v>0</v>
      </c>
      <c r="E53" s="834" t="str">
        <f t="shared" si="20"/>
        <v/>
      </c>
      <c r="F53" s="833">
        <v>0</v>
      </c>
      <c r="G53" s="832">
        <v>0</v>
      </c>
      <c r="H53" s="833">
        <v>0</v>
      </c>
      <c r="I53" s="833">
        <v>0</v>
      </c>
      <c r="J53" s="834" t="str">
        <f t="shared" si="21"/>
        <v/>
      </c>
      <c r="K53" s="833">
        <v>0</v>
      </c>
      <c r="M53" s="862" t="str">
        <f t="shared" si="22"/>
        <v/>
      </c>
      <c r="N53" s="863" t="str">
        <f t="shared" si="23"/>
        <v/>
      </c>
    </row>
    <row r="54" spans="1:14" s="752" customFormat="1" ht="21.4" customHeight="1" thickBot="1" x14ac:dyDescent="0.3"/>
    <row r="55" spans="1:14" s="752" customFormat="1" x14ac:dyDescent="0.25">
      <c r="A55" s="898"/>
      <c r="B55" s="899" t="s">
        <v>483</v>
      </c>
      <c r="C55" s="900"/>
      <c r="D55" s="900"/>
      <c r="E55" s="900"/>
      <c r="F55" s="901"/>
      <c r="G55" s="899" t="s">
        <v>484</v>
      </c>
      <c r="H55" s="900"/>
      <c r="I55" s="900"/>
      <c r="J55" s="900"/>
      <c r="K55" s="901"/>
      <c r="M55" s="905" t="s">
        <v>470</v>
      </c>
      <c r="N55" s="906"/>
    </row>
    <row r="56" spans="1:14" s="752" customFormat="1" ht="6.4" customHeight="1" thickBot="1" x14ac:dyDescent="0.3">
      <c r="A56" s="898"/>
      <c r="B56" s="902"/>
      <c r="C56" s="903"/>
      <c r="D56" s="903"/>
      <c r="E56" s="903"/>
      <c r="F56" s="904"/>
      <c r="G56" s="902"/>
      <c r="H56" s="903"/>
      <c r="I56" s="903"/>
      <c r="J56" s="903"/>
      <c r="K56" s="904"/>
      <c r="M56" s="907"/>
      <c r="N56" s="908"/>
    </row>
    <row r="57" spans="1:14" s="816" customFormat="1" ht="45.75" thickBot="1" x14ac:dyDescent="0.3">
      <c r="B57" s="817" t="s">
        <v>165</v>
      </c>
      <c r="C57" s="818" t="s">
        <v>161</v>
      </c>
      <c r="D57" s="818" t="s">
        <v>247</v>
      </c>
      <c r="E57" s="818" t="s">
        <v>166</v>
      </c>
      <c r="F57" s="819" t="s">
        <v>450</v>
      </c>
      <c r="G57" s="817" t="s">
        <v>165</v>
      </c>
      <c r="H57" s="818" t="s">
        <v>161</v>
      </c>
      <c r="I57" s="818" t="s">
        <v>247</v>
      </c>
      <c r="J57" s="818" t="s">
        <v>166</v>
      </c>
      <c r="K57" s="819" t="s">
        <v>450</v>
      </c>
      <c r="M57" s="858" t="s">
        <v>471</v>
      </c>
      <c r="N57" s="859" t="s">
        <v>472</v>
      </c>
    </row>
    <row r="58" spans="1:14" s="752" customFormat="1" x14ac:dyDescent="0.25">
      <c r="A58" s="820" t="s">
        <v>456</v>
      </c>
      <c r="B58" s="821">
        <v>0</v>
      </c>
      <c r="C58" s="822"/>
      <c r="D58" s="822">
        <v>0</v>
      </c>
      <c r="E58" s="823" t="str">
        <f>IF(B58=0,"",(B58/C58))</f>
        <v/>
      </c>
      <c r="F58" s="822"/>
      <c r="G58" s="824">
        <v>0</v>
      </c>
      <c r="H58" s="822"/>
      <c r="I58" s="822">
        <v>0</v>
      </c>
      <c r="J58" s="823" t="str">
        <f>IF(G58=0,"",(G58/H58))</f>
        <v/>
      </c>
      <c r="K58" s="822"/>
      <c r="M58" s="860" t="str">
        <f>IF(H58&gt;0,(C58-H58)/H58,"")</f>
        <v/>
      </c>
      <c r="N58" s="861" t="str">
        <f>IF(K58&gt;0,(F58-K58)/K58,"")</f>
        <v/>
      </c>
    </row>
    <row r="59" spans="1:14" s="752" customFormat="1" x14ac:dyDescent="0.25">
      <c r="A59" s="825" t="s">
        <v>457</v>
      </c>
      <c r="B59" s="826">
        <v>0</v>
      </c>
      <c r="C59" s="827">
        <v>0</v>
      </c>
      <c r="D59" s="827">
        <v>0</v>
      </c>
      <c r="E59" s="828" t="str">
        <f t="shared" ref="E59:E61" si="24">IF(B59=0,"",(B59/C59))</f>
        <v/>
      </c>
      <c r="F59" s="827">
        <v>0</v>
      </c>
      <c r="G59" s="829">
        <v>0</v>
      </c>
      <c r="H59" s="827">
        <v>0</v>
      </c>
      <c r="I59" s="827">
        <v>0</v>
      </c>
      <c r="J59" s="828" t="str">
        <f t="shared" ref="J59:J61" si="25">IF(G59=0,"",(G59/H59))</f>
        <v/>
      </c>
      <c r="K59" s="827">
        <v>0</v>
      </c>
      <c r="M59" s="860" t="str">
        <f t="shared" ref="M59:M61" si="26">IF(H59&gt;0,(C59-H59)/H59,"")</f>
        <v/>
      </c>
      <c r="N59" s="861" t="str">
        <f t="shared" ref="N59:N61" si="27">IF(K59&gt;0,(F59-K59)/K59,"")</f>
        <v/>
      </c>
    </row>
    <row r="60" spans="1:14" s="752" customFormat="1" ht="15.75" thickBot="1" x14ac:dyDescent="0.3">
      <c r="A60" s="830" t="s">
        <v>458</v>
      </c>
      <c r="B60" s="826">
        <v>0</v>
      </c>
      <c r="C60" s="827">
        <v>0</v>
      </c>
      <c r="D60" s="827">
        <v>0</v>
      </c>
      <c r="E60" s="828" t="str">
        <f t="shared" si="24"/>
        <v/>
      </c>
      <c r="F60" s="827">
        <v>0</v>
      </c>
      <c r="G60" s="829">
        <v>0</v>
      </c>
      <c r="H60" s="827">
        <v>0</v>
      </c>
      <c r="I60" s="827">
        <v>0</v>
      </c>
      <c r="J60" s="828" t="str">
        <f t="shared" si="25"/>
        <v/>
      </c>
      <c r="K60" s="827">
        <v>0</v>
      </c>
      <c r="M60" s="860" t="str">
        <f t="shared" si="26"/>
        <v/>
      </c>
      <c r="N60" s="861" t="str">
        <f t="shared" si="27"/>
        <v/>
      </c>
    </row>
    <row r="61" spans="1:14" s="752" customFormat="1" ht="15.75" thickBot="1" x14ac:dyDescent="0.3">
      <c r="A61" s="831" t="s">
        <v>451</v>
      </c>
      <c r="B61" s="832">
        <v>0</v>
      </c>
      <c r="C61" s="833">
        <v>0</v>
      </c>
      <c r="D61" s="833">
        <v>0</v>
      </c>
      <c r="E61" s="834" t="str">
        <f t="shared" si="24"/>
        <v/>
      </c>
      <c r="F61" s="833">
        <v>0</v>
      </c>
      <c r="G61" s="832">
        <v>0</v>
      </c>
      <c r="H61" s="833">
        <v>0</v>
      </c>
      <c r="I61" s="833">
        <v>0</v>
      </c>
      <c r="J61" s="834" t="str">
        <f t="shared" si="25"/>
        <v/>
      </c>
      <c r="K61" s="833">
        <v>0</v>
      </c>
      <c r="M61" s="862" t="str">
        <f t="shared" si="26"/>
        <v/>
      </c>
      <c r="N61" s="863" t="str">
        <f t="shared" si="27"/>
        <v/>
      </c>
    </row>
    <row r="62" spans="1:14" s="752" customFormat="1" ht="22.15" customHeight="1" thickBot="1" x14ac:dyDescent="0.3"/>
    <row r="63" spans="1:14" s="752" customFormat="1" x14ac:dyDescent="0.25">
      <c r="A63" s="898"/>
      <c r="B63" s="899" t="s">
        <v>485</v>
      </c>
      <c r="C63" s="900"/>
      <c r="D63" s="900"/>
      <c r="E63" s="900"/>
      <c r="F63" s="901"/>
      <c r="G63" s="899" t="s">
        <v>486</v>
      </c>
      <c r="H63" s="900"/>
      <c r="I63" s="900"/>
      <c r="J63" s="900"/>
      <c r="K63" s="901"/>
      <c r="M63" s="905" t="s">
        <v>470</v>
      </c>
      <c r="N63" s="906"/>
    </row>
    <row r="64" spans="1:14" s="752" customFormat="1" ht="6.4" customHeight="1" thickBot="1" x14ac:dyDescent="0.3">
      <c r="A64" s="898"/>
      <c r="B64" s="902"/>
      <c r="C64" s="903"/>
      <c r="D64" s="903"/>
      <c r="E64" s="903"/>
      <c r="F64" s="904"/>
      <c r="G64" s="902"/>
      <c r="H64" s="903"/>
      <c r="I64" s="903"/>
      <c r="J64" s="903"/>
      <c r="K64" s="904"/>
      <c r="M64" s="907"/>
      <c r="N64" s="908"/>
    </row>
    <row r="65" spans="1:14" s="816" customFormat="1" ht="45.75" thickBot="1" x14ac:dyDescent="0.3">
      <c r="B65" s="817" t="s">
        <v>165</v>
      </c>
      <c r="C65" s="818" t="s">
        <v>161</v>
      </c>
      <c r="D65" s="818" t="s">
        <v>247</v>
      </c>
      <c r="E65" s="818" t="s">
        <v>166</v>
      </c>
      <c r="F65" s="819" t="s">
        <v>450</v>
      </c>
      <c r="G65" s="817" t="s">
        <v>165</v>
      </c>
      <c r="H65" s="818" t="s">
        <v>161</v>
      </c>
      <c r="I65" s="818" t="s">
        <v>247</v>
      </c>
      <c r="J65" s="818" t="s">
        <v>166</v>
      </c>
      <c r="K65" s="819" t="s">
        <v>450</v>
      </c>
      <c r="M65" s="858" t="s">
        <v>471</v>
      </c>
      <c r="N65" s="859" t="s">
        <v>472</v>
      </c>
    </row>
    <row r="66" spans="1:14" s="752" customFormat="1" x14ac:dyDescent="0.25">
      <c r="A66" s="820" t="s">
        <v>456</v>
      </c>
      <c r="B66" s="821">
        <v>0</v>
      </c>
      <c r="C66" s="822"/>
      <c r="D66" s="822">
        <v>0</v>
      </c>
      <c r="E66" s="823" t="str">
        <f>IF(B66=0,"",(B66/C66))</f>
        <v/>
      </c>
      <c r="F66" s="822"/>
      <c r="G66" s="824">
        <v>0</v>
      </c>
      <c r="H66" s="822"/>
      <c r="I66" s="822">
        <v>0</v>
      </c>
      <c r="J66" s="823" t="str">
        <f>IF(G66=0,"",(G66/H66))</f>
        <v/>
      </c>
      <c r="K66" s="822"/>
      <c r="M66" s="860" t="str">
        <f>IF(H66&gt;0,(C66-H66)/H66,"")</f>
        <v/>
      </c>
      <c r="N66" s="861" t="str">
        <f>IF(K66&gt;0,(F66-K66)/K66,"")</f>
        <v/>
      </c>
    </row>
    <row r="67" spans="1:14" s="752" customFormat="1" x14ac:dyDescent="0.25">
      <c r="A67" s="825" t="s">
        <v>457</v>
      </c>
      <c r="B67" s="826">
        <v>0</v>
      </c>
      <c r="C67" s="827">
        <v>0</v>
      </c>
      <c r="D67" s="827">
        <v>0</v>
      </c>
      <c r="E67" s="828" t="str">
        <f t="shared" ref="E67:E69" si="28">IF(B67=0,"",(B67/C67))</f>
        <v/>
      </c>
      <c r="F67" s="827">
        <v>0</v>
      </c>
      <c r="G67" s="829">
        <v>0</v>
      </c>
      <c r="H67" s="827">
        <v>0</v>
      </c>
      <c r="I67" s="827">
        <v>0</v>
      </c>
      <c r="J67" s="828" t="str">
        <f t="shared" ref="J67:J69" si="29">IF(G67=0,"",(G67/H67))</f>
        <v/>
      </c>
      <c r="K67" s="827">
        <v>0</v>
      </c>
      <c r="M67" s="860" t="str">
        <f t="shared" ref="M67:M69" si="30">IF(H67&gt;0,(C67-H67)/H67,"")</f>
        <v/>
      </c>
      <c r="N67" s="861" t="str">
        <f t="shared" ref="N67:N69" si="31">IF(K67&gt;0,(F67-K67)/K67,"")</f>
        <v/>
      </c>
    </row>
    <row r="68" spans="1:14" s="752" customFormat="1" ht="15.75" thickBot="1" x14ac:dyDescent="0.3">
      <c r="A68" s="830" t="s">
        <v>458</v>
      </c>
      <c r="B68" s="826">
        <v>0</v>
      </c>
      <c r="C68" s="827">
        <v>0</v>
      </c>
      <c r="D68" s="827">
        <v>0</v>
      </c>
      <c r="E68" s="828" t="str">
        <f t="shared" si="28"/>
        <v/>
      </c>
      <c r="F68" s="827">
        <v>0</v>
      </c>
      <c r="G68" s="829">
        <v>0</v>
      </c>
      <c r="H68" s="827">
        <v>0</v>
      </c>
      <c r="I68" s="827">
        <v>0</v>
      </c>
      <c r="J68" s="828" t="str">
        <f t="shared" si="29"/>
        <v/>
      </c>
      <c r="K68" s="827">
        <v>0</v>
      </c>
      <c r="M68" s="860" t="str">
        <f t="shared" si="30"/>
        <v/>
      </c>
      <c r="N68" s="861" t="str">
        <f t="shared" si="31"/>
        <v/>
      </c>
    </row>
    <row r="69" spans="1:14" s="752" customFormat="1" ht="15.75" thickBot="1" x14ac:dyDescent="0.3">
      <c r="A69" s="831" t="s">
        <v>451</v>
      </c>
      <c r="B69" s="832">
        <v>0</v>
      </c>
      <c r="C69" s="833">
        <v>0</v>
      </c>
      <c r="D69" s="833">
        <v>0</v>
      </c>
      <c r="E69" s="834" t="str">
        <f t="shared" si="28"/>
        <v/>
      </c>
      <c r="F69" s="833">
        <v>0</v>
      </c>
      <c r="G69" s="832">
        <v>0</v>
      </c>
      <c r="H69" s="833">
        <v>0</v>
      </c>
      <c r="I69" s="833">
        <v>0</v>
      </c>
      <c r="J69" s="834" t="str">
        <f t="shared" si="29"/>
        <v/>
      </c>
      <c r="K69" s="833">
        <v>0</v>
      </c>
      <c r="M69" s="862" t="str">
        <f t="shared" si="30"/>
        <v/>
      </c>
      <c r="N69" s="863" t="str">
        <f t="shared" si="31"/>
        <v/>
      </c>
    </row>
    <row r="70" spans="1:14" s="752" customFormat="1" ht="21.4" customHeight="1" thickBot="1" x14ac:dyDescent="0.3"/>
    <row r="71" spans="1:14" s="752" customFormat="1" x14ac:dyDescent="0.25">
      <c r="A71" s="898"/>
      <c r="B71" s="899" t="s">
        <v>487</v>
      </c>
      <c r="C71" s="900"/>
      <c r="D71" s="900"/>
      <c r="E71" s="900"/>
      <c r="F71" s="901"/>
      <c r="G71" s="899" t="s">
        <v>488</v>
      </c>
      <c r="H71" s="900"/>
      <c r="I71" s="900"/>
      <c r="J71" s="900"/>
      <c r="K71" s="901"/>
      <c r="M71" s="905" t="s">
        <v>470</v>
      </c>
      <c r="N71" s="906"/>
    </row>
    <row r="72" spans="1:14" s="752" customFormat="1" ht="6.4" customHeight="1" thickBot="1" x14ac:dyDescent="0.3">
      <c r="A72" s="898"/>
      <c r="B72" s="902"/>
      <c r="C72" s="903"/>
      <c r="D72" s="903"/>
      <c r="E72" s="903"/>
      <c r="F72" s="904"/>
      <c r="G72" s="902"/>
      <c r="H72" s="903"/>
      <c r="I72" s="903"/>
      <c r="J72" s="903"/>
      <c r="K72" s="904"/>
      <c r="M72" s="907"/>
      <c r="N72" s="908"/>
    </row>
    <row r="73" spans="1:14" s="816" customFormat="1" ht="45.75" thickBot="1" x14ac:dyDescent="0.3">
      <c r="B73" s="817" t="s">
        <v>165</v>
      </c>
      <c r="C73" s="818" t="s">
        <v>161</v>
      </c>
      <c r="D73" s="818" t="s">
        <v>247</v>
      </c>
      <c r="E73" s="818" t="s">
        <v>166</v>
      </c>
      <c r="F73" s="819" t="s">
        <v>450</v>
      </c>
      <c r="G73" s="817" t="s">
        <v>165</v>
      </c>
      <c r="H73" s="818" t="s">
        <v>161</v>
      </c>
      <c r="I73" s="818" t="s">
        <v>247</v>
      </c>
      <c r="J73" s="818" t="s">
        <v>166</v>
      </c>
      <c r="K73" s="819" t="s">
        <v>450</v>
      </c>
      <c r="M73" s="858" t="s">
        <v>471</v>
      </c>
      <c r="N73" s="859" t="s">
        <v>472</v>
      </c>
    </row>
    <row r="74" spans="1:14" s="752" customFormat="1" x14ac:dyDescent="0.25">
      <c r="A74" s="820" t="s">
        <v>456</v>
      </c>
      <c r="B74" s="821">
        <v>0</v>
      </c>
      <c r="C74" s="822"/>
      <c r="D74" s="822">
        <v>0</v>
      </c>
      <c r="E74" s="823" t="str">
        <f>IF(B74=0,"",(B74/C74))</f>
        <v/>
      </c>
      <c r="F74" s="822"/>
      <c r="G74" s="824">
        <v>0</v>
      </c>
      <c r="H74" s="822"/>
      <c r="I74" s="822">
        <v>0</v>
      </c>
      <c r="J74" s="823" t="str">
        <f>IF(G74=0,"",(G74/H74))</f>
        <v/>
      </c>
      <c r="K74" s="822"/>
      <c r="M74" s="860" t="str">
        <f>IF(H74&gt;0,(C74-H74)/H74,"")</f>
        <v/>
      </c>
      <c r="N74" s="861" t="str">
        <f>IF(K74&gt;0,(F74-K74)/K74,"")</f>
        <v/>
      </c>
    </row>
    <row r="75" spans="1:14" s="752" customFormat="1" x14ac:dyDescent="0.25">
      <c r="A75" s="825" t="s">
        <v>457</v>
      </c>
      <c r="B75" s="826">
        <v>0</v>
      </c>
      <c r="C75" s="827">
        <v>0</v>
      </c>
      <c r="D75" s="827">
        <v>0</v>
      </c>
      <c r="E75" s="828" t="str">
        <f t="shared" ref="E75:E77" si="32">IF(B75=0,"",(B75/C75))</f>
        <v/>
      </c>
      <c r="F75" s="827">
        <v>0</v>
      </c>
      <c r="G75" s="829">
        <v>0</v>
      </c>
      <c r="H75" s="827">
        <v>0</v>
      </c>
      <c r="I75" s="827">
        <v>0</v>
      </c>
      <c r="J75" s="828" t="str">
        <f t="shared" ref="J75:J77" si="33">IF(G75=0,"",(G75/H75))</f>
        <v/>
      </c>
      <c r="K75" s="827">
        <v>0</v>
      </c>
      <c r="M75" s="860" t="str">
        <f t="shared" ref="M75:M77" si="34">IF(H75&gt;0,(C75-H75)/H75,"")</f>
        <v/>
      </c>
      <c r="N75" s="861" t="str">
        <f t="shared" ref="N75:N77" si="35">IF(K75&gt;0,(F75-K75)/K75,"")</f>
        <v/>
      </c>
    </row>
    <row r="76" spans="1:14" s="752" customFormat="1" ht="15.75" thickBot="1" x14ac:dyDescent="0.3">
      <c r="A76" s="830" t="s">
        <v>458</v>
      </c>
      <c r="B76" s="826">
        <v>0</v>
      </c>
      <c r="C76" s="827">
        <v>0</v>
      </c>
      <c r="D76" s="827">
        <v>0</v>
      </c>
      <c r="E76" s="828" t="str">
        <f t="shared" si="32"/>
        <v/>
      </c>
      <c r="F76" s="827">
        <v>0</v>
      </c>
      <c r="G76" s="829">
        <v>0</v>
      </c>
      <c r="H76" s="827">
        <v>0</v>
      </c>
      <c r="I76" s="827">
        <v>0</v>
      </c>
      <c r="J76" s="828" t="str">
        <f t="shared" si="33"/>
        <v/>
      </c>
      <c r="K76" s="827">
        <v>0</v>
      </c>
      <c r="M76" s="860" t="str">
        <f t="shared" si="34"/>
        <v/>
      </c>
      <c r="N76" s="861" t="str">
        <f t="shared" si="35"/>
        <v/>
      </c>
    </row>
    <row r="77" spans="1:14" s="752" customFormat="1" ht="15.75" thickBot="1" x14ac:dyDescent="0.3">
      <c r="A77" s="831" t="s">
        <v>451</v>
      </c>
      <c r="B77" s="832">
        <v>0</v>
      </c>
      <c r="C77" s="833">
        <v>0</v>
      </c>
      <c r="D77" s="833">
        <v>0</v>
      </c>
      <c r="E77" s="834" t="str">
        <f t="shared" si="32"/>
        <v/>
      </c>
      <c r="F77" s="833">
        <v>0</v>
      </c>
      <c r="G77" s="832">
        <v>0</v>
      </c>
      <c r="H77" s="833">
        <v>0</v>
      </c>
      <c r="I77" s="833">
        <v>0</v>
      </c>
      <c r="J77" s="834" t="str">
        <f t="shared" si="33"/>
        <v/>
      </c>
      <c r="K77" s="833">
        <v>0</v>
      </c>
      <c r="M77" s="862" t="str">
        <f t="shared" si="34"/>
        <v/>
      </c>
      <c r="N77" s="863" t="str">
        <f t="shared" si="35"/>
        <v/>
      </c>
    </row>
    <row r="78" spans="1:14" s="752" customFormat="1" ht="16.899999999999999" customHeight="1" thickBot="1" x14ac:dyDescent="0.3"/>
    <row r="79" spans="1:14" s="752" customFormat="1" x14ac:dyDescent="0.25">
      <c r="A79" s="898"/>
      <c r="B79" s="899" t="s">
        <v>489</v>
      </c>
      <c r="C79" s="900"/>
      <c r="D79" s="900"/>
      <c r="E79" s="900"/>
      <c r="F79" s="901"/>
      <c r="G79" s="899" t="s">
        <v>490</v>
      </c>
      <c r="H79" s="900"/>
      <c r="I79" s="900"/>
      <c r="J79" s="900"/>
      <c r="K79" s="901"/>
      <c r="M79" s="905" t="s">
        <v>470</v>
      </c>
      <c r="N79" s="906"/>
    </row>
    <row r="80" spans="1:14" s="752" customFormat="1" ht="6.4" customHeight="1" thickBot="1" x14ac:dyDescent="0.3">
      <c r="A80" s="898"/>
      <c r="B80" s="902"/>
      <c r="C80" s="903"/>
      <c r="D80" s="903"/>
      <c r="E80" s="903"/>
      <c r="F80" s="904"/>
      <c r="G80" s="902"/>
      <c r="H80" s="903"/>
      <c r="I80" s="903"/>
      <c r="J80" s="903"/>
      <c r="K80" s="904"/>
      <c r="M80" s="907"/>
      <c r="N80" s="908"/>
    </row>
    <row r="81" spans="1:14" s="816" customFormat="1" ht="45.75" thickBot="1" x14ac:dyDescent="0.3">
      <c r="B81" s="817" t="s">
        <v>165</v>
      </c>
      <c r="C81" s="818" t="s">
        <v>161</v>
      </c>
      <c r="D81" s="818" t="s">
        <v>247</v>
      </c>
      <c r="E81" s="818" t="s">
        <v>166</v>
      </c>
      <c r="F81" s="819" t="s">
        <v>450</v>
      </c>
      <c r="G81" s="817" t="s">
        <v>165</v>
      </c>
      <c r="H81" s="818" t="s">
        <v>161</v>
      </c>
      <c r="I81" s="818" t="s">
        <v>247</v>
      </c>
      <c r="J81" s="818" t="s">
        <v>166</v>
      </c>
      <c r="K81" s="819" t="s">
        <v>450</v>
      </c>
      <c r="M81" s="858" t="s">
        <v>471</v>
      </c>
      <c r="N81" s="859" t="s">
        <v>472</v>
      </c>
    </row>
    <row r="82" spans="1:14" s="752" customFormat="1" x14ac:dyDescent="0.25">
      <c r="A82" s="820" t="s">
        <v>456</v>
      </c>
      <c r="B82" s="821">
        <v>0</v>
      </c>
      <c r="C82" s="822"/>
      <c r="D82" s="822">
        <v>0</v>
      </c>
      <c r="E82" s="823" t="str">
        <f>IF(B82=0,"",(B82/C82))</f>
        <v/>
      </c>
      <c r="F82" s="822"/>
      <c r="G82" s="824">
        <v>0</v>
      </c>
      <c r="H82" s="822"/>
      <c r="I82" s="822">
        <v>0</v>
      </c>
      <c r="J82" s="823" t="str">
        <f>IF(G82=0,"",(G82/H82))</f>
        <v/>
      </c>
      <c r="K82" s="822"/>
      <c r="M82" s="860" t="str">
        <f>IF(H82&gt;0,(C82-H82)/H82,"")</f>
        <v/>
      </c>
      <c r="N82" s="861" t="str">
        <f>IF(K82&gt;0,(F82-K82)/K82,"")</f>
        <v/>
      </c>
    </row>
    <row r="83" spans="1:14" s="752" customFormat="1" x14ac:dyDescent="0.25">
      <c r="A83" s="825" t="s">
        <v>457</v>
      </c>
      <c r="B83" s="826">
        <v>0</v>
      </c>
      <c r="C83" s="827">
        <v>0</v>
      </c>
      <c r="D83" s="827">
        <v>0</v>
      </c>
      <c r="E83" s="828" t="str">
        <f t="shared" ref="E83:E85" si="36">IF(B83=0,"",(B83/C83))</f>
        <v/>
      </c>
      <c r="F83" s="827">
        <v>0</v>
      </c>
      <c r="G83" s="829">
        <v>0</v>
      </c>
      <c r="H83" s="827">
        <v>0</v>
      </c>
      <c r="I83" s="827">
        <v>0</v>
      </c>
      <c r="J83" s="828" t="str">
        <f t="shared" ref="J83:J85" si="37">IF(G83=0,"",(G83/H83))</f>
        <v/>
      </c>
      <c r="K83" s="827">
        <v>0</v>
      </c>
      <c r="M83" s="860" t="str">
        <f t="shared" ref="M83:M85" si="38">IF(H83&gt;0,(C83-H83)/H83,"")</f>
        <v/>
      </c>
      <c r="N83" s="861" t="str">
        <f t="shared" ref="N83:N85" si="39">IF(K83&gt;0,(F83-K83)/K83,"")</f>
        <v/>
      </c>
    </row>
    <row r="84" spans="1:14" s="752" customFormat="1" ht="15.75" thickBot="1" x14ac:dyDescent="0.3">
      <c r="A84" s="830" t="s">
        <v>458</v>
      </c>
      <c r="B84" s="826">
        <v>0</v>
      </c>
      <c r="C84" s="827">
        <v>0</v>
      </c>
      <c r="D84" s="827">
        <v>0</v>
      </c>
      <c r="E84" s="828" t="str">
        <f t="shared" si="36"/>
        <v/>
      </c>
      <c r="F84" s="827">
        <v>0</v>
      </c>
      <c r="G84" s="829">
        <v>0</v>
      </c>
      <c r="H84" s="827">
        <v>0</v>
      </c>
      <c r="I84" s="827">
        <v>0</v>
      </c>
      <c r="J84" s="828" t="str">
        <f t="shared" si="37"/>
        <v/>
      </c>
      <c r="K84" s="827">
        <v>0</v>
      </c>
      <c r="M84" s="860" t="str">
        <f t="shared" si="38"/>
        <v/>
      </c>
      <c r="N84" s="861" t="str">
        <f t="shared" si="39"/>
        <v/>
      </c>
    </row>
    <row r="85" spans="1:14" s="752" customFormat="1" ht="15.75" thickBot="1" x14ac:dyDescent="0.3">
      <c r="A85" s="831" t="s">
        <v>451</v>
      </c>
      <c r="B85" s="832">
        <v>0</v>
      </c>
      <c r="C85" s="833">
        <v>0</v>
      </c>
      <c r="D85" s="833">
        <v>0</v>
      </c>
      <c r="E85" s="834" t="str">
        <f t="shared" si="36"/>
        <v/>
      </c>
      <c r="F85" s="833">
        <v>0</v>
      </c>
      <c r="G85" s="832">
        <v>0</v>
      </c>
      <c r="H85" s="833">
        <v>0</v>
      </c>
      <c r="I85" s="833">
        <v>0</v>
      </c>
      <c r="J85" s="834" t="str">
        <f t="shared" si="37"/>
        <v/>
      </c>
      <c r="K85" s="833">
        <v>0</v>
      </c>
      <c r="M85" s="862" t="str">
        <f t="shared" si="38"/>
        <v/>
      </c>
      <c r="N85" s="863" t="str">
        <f t="shared" si="39"/>
        <v/>
      </c>
    </row>
    <row r="86" spans="1:14" s="752" customFormat="1" ht="15.75" thickBot="1" x14ac:dyDescent="0.3"/>
    <row r="87" spans="1:14" s="752" customFormat="1" x14ac:dyDescent="0.25">
      <c r="A87" s="898"/>
      <c r="B87" s="899" t="s">
        <v>491</v>
      </c>
      <c r="C87" s="900"/>
      <c r="D87" s="900"/>
      <c r="E87" s="900"/>
      <c r="F87" s="901"/>
      <c r="G87" s="899" t="s">
        <v>492</v>
      </c>
      <c r="H87" s="900"/>
      <c r="I87" s="900"/>
      <c r="J87" s="900"/>
      <c r="K87" s="901"/>
      <c r="M87" s="905" t="s">
        <v>470</v>
      </c>
      <c r="N87" s="906"/>
    </row>
    <row r="88" spans="1:14" s="752" customFormat="1" ht="6.4" customHeight="1" thickBot="1" x14ac:dyDescent="0.3">
      <c r="A88" s="898"/>
      <c r="B88" s="902"/>
      <c r="C88" s="903"/>
      <c r="D88" s="903"/>
      <c r="E88" s="903"/>
      <c r="F88" s="904"/>
      <c r="G88" s="902"/>
      <c r="H88" s="903"/>
      <c r="I88" s="903"/>
      <c r="J88" s="903"/>
      <c r="K88" s="904"/>
      <c r="M88" s="907"/>
      <c r="N88" s="908"/>
    </row>
    <row r="89" spans="1:14" s="816" customFormat="1" ht="45.75" thickBot="1" x14ac:dyDescent="0.3">
      <c r="B89" s="817" t="s">
        <v>165</v>
      </c>
      <c r="C89" s="818" t="s">
        <v>161</v>
      </c>
      <c r="D89" s="818" t="s">
        <v>247</v>
      </c>
      <c r="E89" s="818" t="s">
        <v>166</v>
      </c>
      <c r="F89" s="819" t="s">
        <v>450</v>
      </c>
      <c r="G89" s="817" t="s">
        <v>165</v>
      </c>
      <c r="H89" s="818" t="s">
        <v>161</v>
      </c>
      <c r="I89" s="818" t="s">
        <v>247</v>
      </c>
      <c r="J89" s="818" t="s">
        <v>166</v>
      </c>
      <c r="K89" s="819" t="s">
        <v>450</v>
      </c>
      <c r="M89" s="858" t="s">
        <v>471</v>
      </c>
      <c r="N89" s="859" t="s">
        <v>472</v>
      </c>
    </row>
    <row r="90" spans="1:14" s="752" customFormat="1" x14ac:dyDescent="0.25">
      <c r="A90" s="820" t="s">
        <v>456</v>
      </c>
      <c r="B90" s="821">
        <v>0</v>
      </c>
      <c r="C90" s="822"/>
      <c r="D90" s="822">
        <v>0</v>
      </c>
      <c r="E90" s="823" t="str">
        <f>IF(B90=0,"",(B90/C90))</f>
        <v/>
      </c>
      <c r="F90" s="822"/>
      <c r="G90" s="824">
        <v>0</v>
      </c>
      <c r="H90" s="822"/>
      <c r="I90" s="822">
        <v>0</v>
      </c>
      <c r="J90" s="823" t="str">
        <f>IF(G90=0,"",(G90/H90))</f>
        <v/>
      </c>
      <c r="K90" s="822"/>
      <c r="M90" s="860" t="str">
        <f>IF(H90&gt;0,(C90-H90)/H90,"")</f>
        <v/>
      </c>
      <c r="N90" s="861" t="str">
        <f>IF(K90&gt;0,(F90-K90)/K90,"")</f>
        <v/>
      </c>
    </row>
    <row r="91" spans="1:14" s="752" customFormat="1" x14ac:dyDescent="0.25">
      <c r="A91" s="825" t="s">
        <v>457</v>
      </c>
      <c r="B91" s="826">
        <v>0</v>
      </c>
      <c r="C91" s="827">
        <v>0</v>
      </c>
      <c r="D91" s="827">
        <v>0</v>
      </c>
      <c r="E91" s="828" t="str">
        <f t="shared" ref="E91:E93" si="40">IF(B91=0,"",(B91/C91))</f>
        <v/>
      </c>
      <c r="F91" s="827">
        <v>0</v>
      </c>
      <c r="G91" s="829">
        <v>0</v>
      </c>
      <c r="H91" s="827">
        <v>0</v>
      </c>
      <c r="I91" s="827">
        <v>0</v>
      </c>
      <c r="J91" s="828" t="str">
        <f t="shared" ref="J91:J93" si="41">IF(G91=0,"",(G91/H91))</f>
        <v/>
      </c>
      <c r="K91" s="827">
        <v>0</v>
      </c>
      <c r="M91" s="860" t="str">
        <f t="shared" ref="M91:M93" si="42">IF(H91&gt;0,(C91-H91)/H91,"")</f>
        <v/>
      </c>
      <c r="N91" s="861" t="str">
        <f t="shared" ref="N91:N93" si="43">IF(K91&gt;0,(F91-K91)/K91,"")</f>
        <v/>
      </c>
    </row>
    <row r="92" spans="1:14" s="752" customFormat="1" ht="15.75" thickBot="1" x14ac:dyDescent="0.3">
      <c r="A92" s="830" t="s">
        <v>458</v>
      </c>
      <c r="B92" s="826">
        <v>0</v>
      </c>
      <c r="C92" s="827">
        <v>0</v>
      </c>
      <c r="D92" s="827">
        <v>0</v>
      </c>
      <c r="E92" s="828" t="str">
        <f t="shared" si="40"/>
        <v/>
      </c>
      <c r="F92" s="827">
        <v>0</v>
      </c>
      <c r="G92" s="829">
        <v>0</v>
      </c>
      <c r="H92" s="827">
        <v>0</v>
      </c>
      <c r="I92" s="827">
        <v>0</v>
      </c>
      <c r="J92" s="828" t="str">
        <f t="shared" si="41"/>
        <v/>
      </c>
      <c r="K92" s="827">
        <v>0</v>
      </c>
      <c r="M92" s="860" t="str">
        <f t="shared" si="42"/>
        <v/>
      </c>
      <c r="N92" s="861" t="str">
        <f t="shared" si="43"/>
        <v/>
      </c>
    </row>
    <row r="93" spans="1:14" s="752" customFormat="1" ht="15.75" thickBot="1" x14ac:dyDescent="0.3">
      <c r="A93" s="831" t="s">
        <v>451</v>
      </c>
      <c r="B93" s="832">
        <v>0</v>
      </c>
      <c r="C93" s="833">
        <v>0</v>
      </c>
      <c r="D93" s="833">
        <v>0</v>
      </c>
      <c r="E93" s="834" t="str">
        <f t="shared" si="40"/>
        <v/>
      </c>
      <c r="F93" s="833">
        <v>0</v>
      </c>
      <c r="G93" s="832">
        <v>0</v>
      </c>
      <c r="H93" s="833">
        <v>0</v>
      </c>
      <c r="I93" s="833">
        <v>0</v>
      </c>
      <c r="J93" s="834" t="str">
        <f t="shared" si="41"/>
        <v/>
      </c>
      <c r="K93" s="833">
        <v>0</v>
      </c>
      <c r="M93" s="862" t="str">
        <f t="shared" si="42"/>
        <v/>
      </c>
      <c r="N93" s="863" t="str">
        <f t="shared" si="43"/>
        <v/>
      </c>
    </row>
    <row r="94" spans="1:14" s="752" customFormat="1" ht="15.75" thickBot="1" x14ac:dyDescent="0.3"/>
    <row r="95" spans="1:14" s="752" customFormat="1" x14ac:dyDescent="0.25">
      <c r="A95" s="898"/>
      <c r="B95" s="899" t="s">
        <v>493</v>
      </c>
      <c r="C95" s="900"/>
      <c r="D95" s="900"/>
      <c r="E95" s="900"/>
      <c r="F95" s="901"/>
      <c r="G95" s="899" t="s">
        <v>494</v>
      </c>
      <c r="H95" s="900"/>
      <c r="I95" s="900"/>
      <c r="J95" s="900"/>
      <c r="K95" s="901"/>
      <c r="M95" s="905" t="s">
        <v>470</v>
      </c>
      <c r="N95" s="906"/>
    </row>
    <row r="96" spans="1:14" s="752" customFormat="1" ht="6.4" customHeight="1" thickBot="1" x14ac:dyDescent="0.3">
      <c r="A96" s="898"/>
      <c r="B96" s="902"/>
      <c r="C96" s="903"/>
      <c r="D96" s="903"/>
      <c r="E96" s="903"/>
      <c r="F96" s="904"/>
      <c r="G96" s="902"/>
      <c r="H96" s="903"/>
      <c r="I96" s="903"/>
      <c r="J96" s="903"/>
      <c r="K96" s="904"/>
      <c r="M96" s="907"/>
      <c r="N96" s="908"/>
    </row>
    <row r="97" spans="1:14" s="816" customFormat="1" ht="45.75" thickBot="1" x14ac:dyDescent="0.3">
      <c r="B97" s="817" t="s">
        <v>165</v>
      </c>
      <c r="C97" s="818" t="s">
        <v>161</v>
      </c>
      <c r="D97" s="818" t="s">
        <v>247</v>
      </c>
      <c r="E97" s="818" t="s">
        <v>166</v>
      </c>
      <c r="F97" s="819" t="s">
        <v>450</v>
      </c>
      <c r="G97" s="817" t="s">
        <v>165</v>
      </c>
      <c r="H97" s="818" t="s">
        <v>161</v>
      </c>
      <c r="I97" s="818" t="s">
        <v>247</v>
      </c>
      <c r="J97" s="818" t="s">
        <v>166</v>
      </c>
      <c r="K97" s="819" t="s">
        <v>450</v>
      </c>
      <c r="M97" s="858" t="s">
        <v>471</v>
      </c>
      <c r="N97" s="859" t="s">
        <v>472</v>
      </c>
    </row>
    <row r="98" spans="1:14" s="752" customFormat="1" x14ac:dyDescent="0.25">
      <c r="A98" s="820" t="s">
        <v>456</v>
      </c>
      <c r="B98" s="821">
        <v>0</v>
      </c>
      <c r="C98" s="822"/>
      <c r="D98" s="822">
        <v>0</v>
      </c>
      <c r="E98" s="823" t="str">
        <f>IF(B98=0,"",(B98/C98))</f>
        <v/>
      </c>
      <c r="F98" s="822"/>
      <c r="G98" s="824">
        <v>0</v>
      </c>
      <c r="H98" s="822"/>
      <c r="I98" s="822">
        <v>0</v>
      </c>
      <c r="J98" s="823" t="str">
        <f>IF(G98=0,"",(G98/H98))</f>
        <v/>
      </c>
      <c r="K98" s="822"/>
      <c r="M98" s="860" t="str">
        <f>IF(H98&gt;0,(C98-H98)/H98,"")</f>
        <v/>
      </c>
      <c r="N98" s="861" t="str">
        <f>IF(K98&gt;0,(F98-K98)/K98,"")</f>
        <v/>
      </c>
    </row>
    <row r="99" spans="1:14" s="752" customFormat="1" x14ac:dyDescent="0.25">
      <c r="A99" s="825" t="s">
        <v>457</v>
      </c>
      <c r="B99" s="826">
        <v>0</v>
      </c>
      <c r="C99" s="827">
        <v>0</v>
      </c>
      <c r="D99" s="827">
        <v>0</v>
      </c>
      <c r="E99" s="828" t="str">
        <f t="shared" ref="E99:E101" si="44">IF(B99=0,"",(B99/C99))</f>
        <v/>
      </c>
      <c r="F99" s="827">
        <v>0</v>
      </c>
      <c r="G99" s="829">
        <v>0</v>
      </c>
      <c r="H99" s="827">
        <v>0</v>
      </c>
      <c r="I99" s="827">
        <v>0</v>
      </c>
      <c r="J99" s="828" t="str">
        <f t="shared" ref="J99:J101" si="45">IF(G99=0,"",(G99/H99))</f>
        <v/>
      </c>
      <c r="K99" s="827">
        <v>0</v>
      </c>
      <c r="M99" s="860" t="str">
        <f t="shared" ref="M99:M101" si="46">IF(H99&gt;0,(C99-H99)/H99,"")</f>
        <v/>
      </c>
      <c r="N99" s="861" t="str">
        <f t="shared" ref="N99:N101" si="47">IF(K99&gt;0,(F99-K99)/K99,"")</f>
        <v/>
      </c>
    </row>
    <row r="100" spans="1:14" s="752" customFormat="1" ht="15.75" thickBot="1" x14ac:dyDescent="0.3">
      <c r="A100" s="830" t="s">
        <v>458</v>
      </c>
      <c r="B100" s="826">
        <v>0</v>
      </c>
      <c r="C100" s="827">
        <v>0</v>
      </c>
      <c r="D100" s="827">
        <v>0</v>
      </c>
      <c r="E100" s="828" t="str">
        <f t="shared" si="44"/>
        <v/>
      </c>
      <c r="F100" s="827">
        <v>0</v>
      </c>
      <c r="G100" s="829">
        <v>0</v>
      </c>
      <c r="H100" s="827">
        <v>0</v>
      </c>
      <c r="I100" s="827">
        <v>0</v>
      </c>
      <c r="J100" s="828" t="str">
        <f t="shared" si="45"/>
        <v/>
      </c>
      <c r="K100" s="827">
        <v>0</v>
      </c>
      <c r="M100" s="860" t="str">
        <f t="shared" si="46"/>
        <v/>
      </c>
      <c r="N100" s="861" t="str">
        <f t="shared" si="47"/>
        <v/>
      </c>
    </row>
    <row r="101" spans="1:14" s="752" customFormat="1" ht="15.75" thickBot="1" x14ac:dyDescent="0.3">
      <c r="A101" s="831" t="s">
        <v>451</v>
      </c>
      <c r="B101" s="832">
        <v>0</v>
      </c>
      <c r="C101" s="833">
        <v>0</v>
      </c>
      <c r="D101" s="833">
        <v>0</v>
      </c>
      <c r="E101" s="834" t="str">
        <f t="shared" si="44"/>
        <v/>
      </c>
      <c r="F101" s="833">
        <v>0</v>
      </c>
      <c r="G101" s="832">
        <v>0</v>
      </c>
      <c r="H101" s="833">
        <v>0</v>
      </c>
      <c r="I101" s="833">
        <v>0</v>
      </c>
      <c r="J101" s="834" t="str">
        <f t="shared" si="45"/>
        <v/>
      </c>
      <c r="K101" s="833">
        <v>0</v>
      </c>
      <c r="M101" s="862" t="str">
        <f t="shared" si="46"/>
        <v/>
      </c>
      <c r="N101" s="863" t="str">
        <f t="shared" si="47"/>
        <v/>
      </c>
    </row>
    <row r="102" spans="1:14" s="752" customFormat="1" x14ac:dyDescent="0.25"/>
  </sheetData>
  <sheetProtection password="DFB5" sheet="1" objects="1" scenarios="1" formatColumns="0"/>
  <mergeCells count="48">
    <mergeCell ref="A87:A88"/>
    <mergeCell ref="B87:F88"/>
    <mergeCell ref="G87:K88"/>
    <mergeCell ref="M87:N88"/>
    <mergeCell ref="A95:A96"/>
    <mergeCell ref="B95:F96"/>
    <mergeCell ref="G95:K96"/>
    <mergeCell ref="M95:N96"/>
    <mergeCell ref="A71:A72"/>
    <mergeCell ref="B71:F72"/>
    <mergeCell ref="G71:K72"/>
    <mergeCell ref="M71:N72"/>
    <mergeCell ref="A79:A80"/>
    <mergeCell ref="B79:F80"/>
    <mergeCell ref="G79:K80"/>
    <mergeCell ref="M79:N80"/>
    <mergeCell ref="A55:A56"/>
    <mergeCell ref="B55:F56"/>
    <mergeCell ref="G55:K56"/>
    <mergeCell ref="M55:N56"/>
    <mergeCell ref="A63:A64"/>
    <mergeCell ref="B63:F64"/>
    <mergeCell ref="G63:K64"/>
    <mergeCell ref="M63:N64"/>
    <mergeCell ref="A39:A40"/>
    <mergeCell ref="B39:F40"/>
    <mergeCell ref="G39:K40"/>
    <mergeCell ref="M39:N40"/>
    <mergeCell ref="A47:A48"/>
    <mergeCell ref="B47:F48"/>
    <mergeCell ref="G47:K48"/>
    <mergeCell ref="M47:N48"/>
    <mergeCell ref="A23:A24"/>
    <mergeCell ref="B23:F24"/>
    <mergeCell ref="G23:K24"/>
    <mergeCell ref="M23:N24"/>
    <mergeCell ref="A31:A32"/>
    <mergeCell ref="B31:F32"/>
    <mergeCell ref="G31:K32"/>
    <mergeCell ref="M31:N32"/>
    <mergeCell ref="A7:A8"/>
    <mergeCell ref="B7:F8"/>
    <mergeCell ref="G7:K8"/>
    <mergeCell ref="M7:N8"/>
    <mergeCell ref="A15:A16"/>
    <mergeCell ref="B15:F16"/>
    <mergeCell ref="G15:K16"/>
    <mergeCell ref="M15:N16"/>
  </mergeCells>
  <pageMargins left="0.7" right="0.7" top="0.75" bottom="0.6" header="0.3" footer="0.3"/>
  <pageSetup paperSize="5" scale="99" fitToHeight="0" orientation="landscape" r:id="rId1"/>
  <rowBreaks count="2" manualBreakCount="2">
    <brk id="51" max="16383" man="1"/>
    <brk id="9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J13"/>
  <sheetViews>
    <sheetView view="pageBreakPreview" zoomScale="85" zoomScaleNormal="100" workbookViewId="0">
      <pane xSplit="2" ySplit="8" topLeftCell="C9" activePane="bottomRight" state="frozen"/>
      <selection activeCell="D17" sqref="D17:G17"/>
      <selection pane="topRight" activeCell="D17" sqref="D17:G17"/>
      <selection pane="bottomLeft" activeCell="D17" sqref="D17:G17"/>
      <selection pane="bottomRight" activeCell="C9" sqref="C9"/>
    </sheetView>
  </sheetViews>
  <sheetFormatPr defaultColWidth="9.140625" defaultRowHeight="12.75" x14ac:dyDescent="0.2"/>
  <cols>
    <col min="1" max="1" width="20.7109375" style="3" customWidth="1"/>
    <col min="2" max="2" width="41.5703125" style="3" customWidth="1"/>
    <col min="3" max="10" width="19.5703125" style="151" customWidth="1"/>
    <col min="11" max="16384" width="9.140625" style="3"/>
  </cols>
  <sheetData>
    <row r="1" spans="1:10" s="15" customFormat="1" x14ac:dyDescent="0.2">
      <c r="A1" s="70" t="str">
        <f>'A (Balance Sheet)'!A1</f>
        <v>PIHP Name</v>
      </c>
      <c r="C1" s="136"/>
      <c r="D1" s="136"/>
      <c r="E1" s="136"/>
      <c r="F1" s="136"/>
      <c r="G1" s="136"/>
      <c r="H1" s="136"/>
      <c r="I1" s="136"/>
      <c r="J1" s="136"/>
    </row>
    <row r="2" spans="1:10" s="15" customFormat="1" x14ac:dyDescent="0.2">
      <c r="A2" s="5" t="s">
        <v>217</v>
      </c>
      <c r="B2" s="28"/>
      <c r="C2" s="136"/>
      <c r="D2" s="136"/>
      <c r="E2" s="136"/>
      <c r="F2" s="136"/>
      <c r="G2" s="136"/>
      <c r="H2" s="136"/>
      <c r="I2" s="136"/>
      <c r="J2" s="136"/>
    </row>
    <row r="3" spans="1:10" s="15" customFormat="1" x14ac:dyDescent="0.2">
      <c r="A3" s="5" t="s">
        <v>241</v>
      </c>
      <c r="C3" s="136"/>
      <c r="D3" s="136"/>
      <c r="E3" s="136"/>
      <c r="F3" s="136"/>
      <c r="G3" s="136"/>
      <c r="H3" s="136"/>
      <c r="I3" s="169"/>
      <c r="J3" s="136"/>
    </row>
    <row r="4" spans="1:10" s="15" customFormat="1" ht="13.5" thickBot="1" x14ac:dyDescent="0.25">
      <c r="A4" s="173">
        <f>'Certification Statement'!E17</f>
        <v>42216</v>
      </c>
      <c r="C4" s="136"/>
      <c r="D4" s="136"/>
      <c r="E4" s="136"/>
      <c r="F4" s="136"/>
      <c r="G4" s="136"/>
      <c r="H4" s="136"/>
      <c r="I4" s="136"/>
      <c r="J4" s="136"/>
    </row>
    <row r="5" spans="1:10" s="21" customFormat="1" ht="21.75" customHeight="1" thickBot="1" x14ac:dyDescent="0.25">
      <c r="A5" s="20"/>
      <c r="B5" s="27" t="s">
        <v>61</v>
      </c>
      <c r="C5" s="137"/>
      <c r="D5" s="138"/>
      <c r="E5" s="138"/>
      <c r="F5" s="138"/>
      <c r="G5" s="138"/>
      <c r="H5" s="138"/>
      <c r="I5" s="138"/>
      <c r="J5" s="138"/>
    </row>
    <row r="6" spans="1:10" s="21" customFormat="1" ht="21.75" customHeight="1" thickBot="1" x14ac:dyDescent="0.25">
      <c r="A6" s="22"/>
      <c r="B6" s="23"/>
      <c r="C6" s="139"/>
      <c r="D6" s="140"/>
      <c r="E6" s="141"/>
      <c r="F6" s="141"/>
      <c r="G6" s="141"/>
      <c r="H6" s="141"/>
      <c r="I6" s="142"/>
      <c r="J6" s="142"/>
    </row>
    <row r="7" spans="1:10" s="19" customFormat="1" ht="21.75" customHeight="1" thickBot="1" x14ac:dyDescent="0.25">
      <c r="A7" s="22"/>
      <c r="B7" s="24"/>
      <c r="C7" s="143" t="s">
        <v>178</v>
      </c>
      <c r="D7" s="144"/>
      <c r="E7" s="144"/>
      <c r="F7" s="144"/>
      <c r="G7" s="144"/>
      <c r="H7" s="145"/>
      <c r="I7" s="146"/>
      <c r="J7" s="146"/>
    </row>
    <row r="8" spans="1:10" s="19" customFormat="1" ht="56.25" customHeight="1" thickBot="1" x14ac:dyDescent="0.25">
      <c r="A8" s="25"/>
      <c r="B8" s="26"/>
      <c r="C8" s="147" t="s">
        <v>383</v>
      </c>
      <c r="D8" s="148" t="s">
        <v>384</v>
      </c>
      <c r="E8" s="148" t="s">
        <v>385</v>
      </c>
      <c r="F8" s="148" t="s">
        <v>386</v>
      </c>
      <c r="G8" s="148" t="s">
        <v>50</v>
      </c>
      <c r="H8" s="149" t="s">
        <v>177</v>
      </c>
      <c r="I8" s="150" t="s">
        <v>4</v>
      </c>
      <c r="J8" s="150" t="s">
        <v>188</v>
      </c>
    </row>
    <row r="9" spans="1:10" x14ac:dyDescent="0.2">
      <c r="A9" s="17" t="s">
        <v>51</v>
      </c>
      <c r="B9" s="705" t="s">
        <v>103</v>
      </c>
      <c r="C9" s="166"/>
      <c r="D9" s="167"/>
      <c r="E9" s="167"/>
      <c r="F9" s="167"/>
      <c r="G9" s="179"/>
      <c r="H9" s="168"/>
      <c r="I9" s="153"/>
      <c r="J9" s="153"/>
    </row>
    <row r="10" spans="1:10" ht="15" customHeight="1" x14ac:dyDescent="0.2">
      <c r="A10" s="16">
        <v>1</v>
      </c>
      <c r="B10" s="706" t="s">
        <v>105</v>
      </c>
      <c r="C10" s="663">
        <v>0</v>
      </c>
      <c r="D10" s="664">
        <v>0</v>
      </c>
      <c r="E10" s="664">
        <v>0</v>
      </c>
      <c r="F10" s="664">
        <v>0</v>
      </c>
      <c r="G10" s="664">
        <v>0</v>
      </c>
      <c r="H10" s="667">
        <v>0</v>
      </c>
      <c r="I10" s="666">
        <f>SUM(C10:H10)</f>
        <v>0</v>
      </c>
      <c r="J10" s="665">
        <v>0</v>
      </c>
    </row>
    <row r="11" spans="1:10" ht="15" customHeight="1" x14ac:dyDescent="0.2">
      <c r="A11" s="16">
        <v>2</v>
      </c>
      <c r="B11" s="706" t="s">
        <v>242</v>
      </c>
      <c r="C11" s="663">
        <v>0</v>
      </c>
      <c r="D11" s="664">
        <v>0</v>
      </c>
      <c r="E11" s="664">
        <v>0</v>
      </c>
      <c r="F11" s="664">
        <v>0</v>
      </c>
      <c r="G11" s="664">
        <v>0</v>
      </c>
      <c r="H11" s="667">
        <v>0</v>
      </c>
      <c r="I11" s="666">
        <f>SUM(C11:H11)</f>
        <v>0</v>
      </c>
      <c r="J11" s="665">
        <v>0</v>
      </c>
    </row>
    <row r="12" spans="1:10" ht="13.5" thickBot="1" x14ac:dyDescent="0.25">
      <c r="A12" s="16">
        <v>3</v>
      </c>
      <c r="B12" s="706" t="s">
        <v>106</v>
      </c>
      <c r="C12" s="668">
        <v>0</v>
      </c>
      <c r="D12" s="669">
        <v>0</v>
      </c>
      <c r="E12" s="669">
        <v>0</v>
      </c>
      <c r="F12" s="669">
        <v>0</v>
      </c>
      <c r="G12" s="669">
        <v>0</v>
      </c>
      <c r="H12" s="708">
        <v>0</v>
      </c>
      <c r="I12" s="710">
        <f>SUM(C12:H12)</f>
        <v>0</v>
      </c>
      <c r="J12" s="704">
        <v>0</v>
      </c>
    </row>
    <row r="13" spans="1:10" ht="18.75" customHeight="1" thickBot="1" x14ac:dyDescent="0.25">
      <c r="A13" s="389">
        <v>4</v>
      </c>
      <c r="B13" s="707" t="s">
        <v>107</v>
      </c>
      <c r="C13" s="670">
        <f t="shared" ref="C13:H13" si="0">SUM(C10:C12)</f>
        <v>0</v>
      </c>
      <c r="D13" s="670">
        <f t="shared" si="0"/>
        <v>0</v>
      </c>
      <c r="E13" s="670">
        <f t="shared" si="0"/>
        <v>0</v>
      </c>
      <c r="F13" s="670">
        <f t="shared" si="0"/>
        <v>0</v>
      </c>
      <c r="G13" s="670">
        <f t="shared" si="0"/>
        <v>0</v>
      </c>
      <c r="H13" s="709">
        <f t="shared" si="0"/>
        <v>0</v>
      </c>
      <c r="I13" s="711">
        <f>SUM(C13:H13)</f>
        <v>0</v>
      </c>
      <c r="J13" s="671">
        <f>SUM(J10:J12)</f>
        <v>0</v>
      </c>
    </row>
  </sheetData>
  <sheetProtection password="DFB5" sheet="1"/>
  <customSheetViews>
    <customSheetView guid="{2D70F5AA-7D36-46E8-A318-3B786755C6E7}" scale="75" showPageBreaks="1" fitToPage="1" printArea="1" view="pageBreakPreview">
      <pane xSplit="2" ySplit="8" topLeftCell="D48" activePane="bottomRight" state="frozen"/>
      <selection pane="bottomRight" activeCell="E19" sqref="E19"/>
      <pageMargins left="0.75" right="0.75" top="1" bottom="1" header="0.5" footer="0.5"/>
      <pageSetup scale="60" orientation="landscape" r:id="rId1"/>
      <headerFooter alignWithMargins="0">
        <oddHeader>&amp;LState of Louisiana&amp;RDRAFT</oddHeader>
        <oddFooter>&amp;CPage &amp;P of &amp;N&amp;RCCN-P FRR V1.0</oddFooter>
      </headerFooter>
    </customSheetView>
    <customSheetView guid="{E6134C40-CE71-4C6A-BA94-55CEDED65EAB}" scale="75" showPageBreaks="1" fitToPage="1" printArea="1" view="pageBreakPreview">
      <pane xSplit="2" ySplit="8" topLeftCell="D9" activePane="bottomRight" state="frozen"/>
      <selection pane="bottomRight" activeCell="E19" sqref="E19"/>
      <pageMargins left="0.75" right="0.75" top="1" bottom="1" header="0.5" footer="0.5"/>
      <pageSetup scale="59" orientation="landscape" r:id="rId2"/>
      <headerFooter alignWithMargins="0">
        <oddHeader>&amp;LState of Louisiana&amp;RDRAFT</oddHeader>
        <oddFooter>&amp;CPage &amp;P of &amp;N&amp;RCCN-P FRR V1.0</oddFooter>
      </headerFooter>
    </customSheetView>
    <customSheetView guid="{00FF2166-4011-481F-B433-257EF0F99B97}" scale="75" showPageBreaks="1" fitToPage="1" printArea="1" view="pageBreakPreview">
      <pane xSplit="2" ySplit="8" topLeftCell="D9" activePane="bottomRight" state="frozen"/>
      <selection pane="bottomRight" activeCell="E19" sqref="E19"/>
      <pageMargins left="0.75" right="0.75" top="1" bottom="1" header="0.5" footer="0.5"/>
      <pageSetup scale="60" orientation="landscape" r:id="rId3"/>
      <headerFooter alignWithMargins="0">
        <oddHeader>&amp;LState of Louisiana&amp;RDRAFT</oddHeader>
        <oddFooter>&amp;CPage &amp;P of &amp;N&amp;RCCN-P FRR V1.0</oddFooter>
      </headerFooter>
    </customSheetView>
    <customSheetView guid="{6FB4DED4-66F9-44DC-B8F2-8843CC5A1098}" scale="75" showPageBreaks="1" fitToPage="1" printArea="1" view="pageBreakPreview">
      <pane xSplit="2" ySplit="8" topLeftCell="D48" activePane="bottomRight" state="frozen"/>
      <selection pane="bottomRight" activeCell="E19" sqref="E19"/>
      <pageMargins left="0.75" right="0.75" top="1" bottom="1" header="0.5" footer="0.5"/>
      <pageSetup scale="60" orientation="landscape" r:id="rId4"/>
      <headerFooter alignWithMargins="0">
        <oddHeader>&amp;LState of Louisiana&amp;RDRAFT</oddHeader>
        <oddFooter>&amp;CPage &amp;P of &amp;N&amp;RCCN-P FRR V1.0</oddFooter>
      </headerFooter>
    </customSheetView>
    <customSheetView guid="{A7B35330-D2DD-429A-8919-9B315462BFEC}" scale="75" showPageBreaks="1" fitToPage="1" printArea="1" view="pageBreakPreview">
      <pane xSplit="2" ySplit="8" topLeftCell="D9" activePane="bottomRight" state="frozen"/>
      <selection pane="bottomRight" activeCell="E19" sqref="E19"/>
      <pageMargins left="0.75" right="0.75" top="1" bottom="1" header="0.5" footer="0.5"/>
      <pageSetup scale="60" orientation="landscape" r:id="rId5"/>
      <headerFooter alignWithMargins="0">
        <oddHeader>&amp;LState of Louisiana&amp;RDRAFT</oddHeader>
        <oddFooter>&amp;CPage &amp;P of &amp;N&amp;RCCN-P FRR V1.0</oddFooter>
      </headerFooter>
    </customSheetView>
  </customSheetViews>
  <phoneticPr fontId="20" type="noConversion"/>
  <pageMargins left="0.75" right="0.75" top="1" bottom="1" header="0.5" footer="0.5"/>
  <pageSetup scale="56" orientation="landscape" r:id="rId6"/>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E24"/>
  <sheetViews>
    <sheetView view="pageBreakPreview" zoomScaleNormal="100" workbookViewId="0"/>
  </sheetViews>
  <sheetFormatPr defaultColWidth="9.140625" defaultRowHeight="12.75" x14ac:dyDescent="0.2"/>
  <cols>
    <col min="1" max="1" width="11" style="111" customWidth="1"/>
    <col min="2" max="2" width="31.28515625" style="111" customWidth="1"/>
    <col min="3" max="3" width="23.85546875" style="111" bestFit="1" customWidth="1"/>
    <col min="4" max="4" width="17.5703125" style="111" bestFit="1" customWidth="1"/>
    <col min="5" max="5" width="17.5703125" style="111" customWidth="1"/>
    <col min="6" max="6" width="0.140625" style="111" customWidth="1"/>
    <col min="7" max="16384" width="9.140625" style="111"/>
  </cols>
  <sheetData>
    <row r="1" spans="1:5" x14ac:dyDescent="0.2">
      <c r="A1" s="390" t="str">
        <f>'A (Balance Sheet)'!A1</f>
        <v>PIHP Name</v>
      </c>
      <c r="B1" s="64"/>
      <c r="C1" s="64"/>
      <c r="D1" s="64"/>
      <c r="E1" s="64"/>
    </row>
    <row r="2" spans="1:5" x14ac:dyDescent="0.2">
      <c r="A2" s="65" t="s">
        <v>218</v>
      </c>
      <c r="B2" s="64"/>
      <c r="C2" s="64"/>
      <c r="D2" s="64"/>
      <c r="E2" s="64"/>
    </row>
    <row r="3" spans="1:5" x14ac:dyDescent="0.2">
      <c r="A3" s="65" t="s">
        <v>325</v>
      </c>
      <c r="B3" s="64"/>
      <c r="C3" s="64"/>
      <c r="D3" s="64"/>
      <c r="E3" s="64"/>
    </row>
    <row r="4" spans="1:5" x14ac:dyDescent="0.2">
      <c r="A4" s="173">
        <f>'Certification Statement'!E17</f>
        <v>42216</v>
      </c>
      <c r="B4" s="64"/>
      <c r="C4" s="64"/>
      <c r="D4" s="64"/>
      <c r="E4" s="64"/>
    </row>
    <row r="5" spans="1:5" x14ac:dyDescent="0.2">
      <c r="A5" s="64"/>
      <c r="B5" s="64"/>
      <c r="C5" s="64"/>
      <c r="D5" s="64"/>
      <c r="E5" s="64"/>
    </row>
    <row r="6" spans="1:5" ht="13.5" thickBot="1" x14ac:dyDescent="0.25">
      <c r="A6" s="64"/>
      <c r="B6" s="64"/>
      <c r="C6" s="64"/>
      <c r="D6" s="64"/>
      <c r="E6" s="64"/>
    </row>
    <row r="7" spans="1:5" s="391" customFormat="1" ht="21.75" customHeight="1" thickBot="1" x14ac:dyDescent="0.25">
      <c r="B7" s="392" t="s">
        <v>181</v>
      </c>
      <c r="C7" s="393"/>
      <c r="D7" s="394"/>
      <c r="E7" s="394"/>
    </row>
    <row r="8" spans="1:5" x14ac:dyDescent="0.2">
      <c r="A8" s="395" t="s">
        <v>51</v>
      </c>
      <c r="B8" s="396" t="s">
        <v>327</v>
      </c>
      <c r="C8" s="658" t="s">
        <v>349</v>
      </c>
      <c r="D8" s="658" t="s">
        <v>350</v>
      </c>
      <c r="E8" s="658" t="s">
        <v>351</v>
      </c>
    </row>
    <row r="9" spans="1:5" ht="26.25" thickBot="1" x14ac:dyDescent="0.25">
      <c r="A9" s="397">
        <v>1</v>
      </c>
      <c r="B9" s="398" t="s">
        <v>179</v>
      </c>
      <c r="C9" s="674">
        <v>0</v>
      </c>
      <c r="D9" s="675">
        <v>0</v>
      </c>
      <c r="E9" s="674">
        <v>0</v>
      </c>
    </row>
    <row r="10" spans="1:5" x14ac:dyDescent="0.2">
      <c r="A10" s="399">
        <v>2</v>
      </c>
      <c r="B10" s="400" t="s">
        <v>183</v>
      </c>
      <c r="C10" s="672">
        <v>0</v>
      </c>
      <c r="D10" s="672">
        <v>0</v>
      </c>
      <c r="E10" s="672">
        <v>0</v>
      </c>
    </row>
    <row r="11" spans="1:5" x14ac:dyDescent="0.2">
      <c r="A11" s="401">
        <v>3</v>
      </c>
      <c r="B11" s="402" t="s">
        <v>184</v>
      </c>
      <c r="C11" s="672">
        <v>0</v>
      </c>
      <c r="D11" s="672">
        <v>0</v>
      </c>
      <c r="E11" s="678">
        <v>0</v>
      </c>
    </row>
    <row r="12" spans="1:5" x14ac:dyDescent="0.2">
      <c r="A12" s="401">
        <v>4</v>
      </c>
      <c r="B12" s="403" t="s">
        <v>185</v>
      </c>
      <c r="C12" s="672">
        <v>0</v>
      </c>
      <c r="D12" s="672">
        <v>0</v>
      </c>
      <c r="E12" s="678">
        <v>0</v>
      </c>
    </row>
    <row r="13" spans="1:5" x14ac:dyDescent="0.2">
      <c r="A13" s="401">
        <v>5</v>
      </c>
      <c r="B13" s="403" t="s">
        <v>186</v>
      </c>
      <c r="C13" s="672">
        <v>0</v>
      </c>
      <c r="D13" s="672">
        <v>0</v>
      </c>
      <c r="E13" s="678">
        <v>0</v>
      </c>
    </row>
    <row r="14" spans="1:5" ht="12.75" customHeight="1" thickBot="1" x14ac:dyDescent="0.25">
      <c r="A14" s="401">
        <v>6</v>
      </c>
      <c r="B14" s="404" t="s">
        <v>326</v>
      </c>
      <c r="C14" s="672">
        <v>0</v>
      </c>
      <c r="D14" s="672">
        <v>0</v>
      </c>
      <c r="E14" s="678">
        <v>0</v>
      </c>
    </row>
    <row r="15" spans="1:5" ht="13.5" thickBot="1" x14ac:dyDescent="0.25">
      <c r="A15" s="405">
        <v>7</v>
      </c>
      <c r="B15" s="406" t="s">
        <v>187</v>
      </c>
      <c r="C15" s="673">
        <f>SUM(C10:C14)</f>
        <v>0</v>
      </c>
      <c r="D15" s="673">
        <f>SUM(D10:D14)</f>
        <v>0</v>
      </c>
      <c r="E15" s="673">
        <f>SUM(E10:E14)</f>
        <v>0</v>
      </c>
    </row>
    <row r="16" spans="1:5" ht="13.5" thickBot="1" x14ac:dyDescent="0.25"/>
    <row r="17" spans="1:5" s="391" customFormat="1" ht="21.75" customHeight="1" thickBot="1" x14ac:dyDescent="0.25">
      <c r="A17" s="407"/>
      <c r="B17" s="392" t="s">
        <v>182</v>
      </c>
      <c r="C17" s="393"/>
      <c r="D17" s="394"/>
      <c r="E17" s="394"/>
    </row>
    <row r="18" spans="1:5" x14ac:dyDescent="0.2">
      <c r="A18" s="408" t="s">
        <v>51</v>
      </c>
      <c r="B18" s="409" t="s">
        <v>327</v>
      </c>
      <c r="C18" s="659" t="s">
        <v>349</v>
      </c>
      <c r="D18" s="659" t="s">
        <v>350</v>
      </c>
      <c r="E18" s="659" t="s">
        <v>351</v>
      </c>
    </row>
    <row r="19" spans="1:5" x14ac:dyDescent="0.2">
      <c r="A19" s="410">
        <v>8</v>
      </c>
      <c r="B19" s="411" t="s">
        <v>183</v>
      </c>
      <c r="C19" s="219">
        <v>0</v>
      </c>
      <c r="D19" s="220">
        <v>0</v>
      </c>
      <c r="E19" s="221">
        <v>0</v>
      </c>
    </row>
    <row r="20" spans="1:5" x14ac:dyDescent="0.2">
      <c r="A20" s="412">
        <v>9</v>
      </c>
      <c r="B20" s="413" t="s">
        <v>184</v>
      </c>
      <c r="C20" s="222">
        <v>0</v>
      </c>
      <c r="D20" s="223">
        <v>0</v>
      </c>
      <c r="E20" s="219">
        <v>0</v>
      </c>
    </row>
    <row r="21" spans="1:5" x14ac:dyDescent="0.2">
      <c r="A21" s="414">
        <v>10</v>
      </c>
      <c r="B21" s="402" t="s">
        <v>185</v>
      </c>
      <c r="C21" s="219">
        <v>0</v>
      </c>
      <c r="D21" s="220">
        <v>0</v>
      </c>
      <c r="E21" s="221">
        <v>0</v>
      </c>
    </row>
    <row r="22" spans="1:5" ht="13.5" thickBot="1" x14ac:dyDescent="0.25">
      <c r="A22" s="415">
        <v>11</v>
      </c>
      <c r="B22" s="416" t="s">
        <v>186</v>
      </c>
      <c r="C22" s="228">
        <v>0</v>
      </c>
      <c r="D22" s="229">
        <v>0</v>
      </c>
      <c r="E22" s="228">
        <v>0</v>
      </c>
    </row>
    <row r="23" spans="1:5" x14ac:dyDescent="0.2">
      <c r="A23" s="64"/>
      <c r="B23" s="64"/>
      <c r="C23" s="64"/>
      <c r="D23" s="64"/>
      <c r="E23" s="64"/>
    </row>
    <row r="24" spans="1:5" x14ac:dyDescent="0.2">
      <c r="A24" s="712" t="s">
        <v>180</v>
      </c>
      <c r="B24" s="64"/>
      <c r="C24" s="64"/>
      <c r="D24" s="64"/>
      <c r="E24" s="64"/>
    </row>
  </sheetData>
  <sheetProtection password="DFB5" sheet="1"/>
  <phoneticPr fontId="35" type="noConversion"/>
  <pageMargins left="0.75" right="0.75" top="1" bottom="1" header="0.5" footer="0.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71"/>
  <sheetViews>
    <sheetView view="pageBreakPreview" zoomScale="85" zoomScaleNormal="100" workbookViewId="0"/>
  </sheetViews>
  <sheetFormatPr defaultRowHeight="12.75" x14ac:dyDescent="0.2"/>
  <cols>
    <col min="1" max="1" width="23" bestFit="1" customWidth="1"/>
    <col min="2" max="2" width="48.7109375" customWidth="1"/>
    <col min="3" max="3" width="17.28515625" bestFit="1" customWidth="1"/>
    <col min="4" max="4" width="21.85546875" bestFit="1" customWidth="1"/>
    <col min="5" max="5" width="22" bestFit="1" customWidth="1"/>
    <col min="6" max="6" width="18.28515625" bestFit="1" customWidth="1"/>
    <col min="7" max="7" width="18.140625" bestFit="1" customWidth="1"/>
    <col min="8" max="8" width="3.140625" customWidth="1"/>
  </cols>
  <sheetData>
    <row r="1" spans="1:7" x14ac:dyDescent="0.2">
      <c r="A1" s="70" t="str">
        <f>'A (Balance Sheet)'!A1</f>
        <v>PIHP Name</v>
      </c>
      <c r="B1" s="3"/>
      <c r="C1" s="3"/>
      <c r="D1" s="3"/>
      <c r="E1" s="3"/>
      <c r="F1" s="3"/>
      <c r="G1" s="3"/>
    </row>
    <row r="2" spans="1:7" x14ac:dyDescent="0.2">
      <c r="A2" s="5" t="s">
        <v>87</v>
      </c>
      <c r="B2" s="3"/>
      <c r="C2" s="3"/>
      <c r="D2" s="3"/>
      <c r="E2" s="3"/>
      <c r="F2" s="3"/>
      <c r="G2" s="3"/>
    </row>
    <row r="3" spans="1:7" x14ac:dyDescent="0.2">
      <c r="A3" s="5" t="s">
        <v>259</v>
      </c>
      <c r="B3" s="3"/>
      <c r="C3" s="3"/>
      <c r="D3" s="3"/>
      <c r="E3" s="3"/>
      <c r="F3" s="3"/>
      <c r="G3" s="3"/>
    </row>
    <row r="4" spans="1:7" x14ac:dyDescent="0.2">
      <c r="A4" s="173">
        <f>'Certification Statement'!E17</f>
        <v>42216</v>
      </c>
      <c r="B4" s="3"/>
      <c r="C4" s="3"/>
      <c r="D4" s="3"/>
      <c r="E4" s="3"/>
      <c r="F4" s="3"/>
      <c r="G4" s="3"/>
    </row>
    <row r="5" spans="1:7" x14ac:dyDescent="0.2">
      <c r="A5" s="3"/>
      <c r="B5" s="3"/>
      <c r="C5" s="3"/>
      <c r="D5" s="3"/>
      <c r="E5" s="3"/>
      <c r="F5" s="3"/>
      <c r="G5" s="3"/>
    </row>
    <row r="6" spans="1:7" ht="13.5" thickBot="1" x14ac:dyDescent="0.25">
      <c r="A6" s="3"/>
      <c r="B6" s="3"/>
      <c r="C6" s="3"/>
      <c r="D6" s="3"/>
      <c r="E6" s="3"/>
      <c r="F6" s="3"/>
      <c r="G6" s="3"/>
    </row>
    <row r="7" spans="1:7" ht="36.75" customHeight="1" thickBot="1" x14ac:dyDescent="0.25">
      <c r="A7" s="429" t="s">
        <v>324</v>
      </c>
      <c r="B7" s="430" t="s">
        <v>234</v>
      </c>
      <c r="C7" s="430" t="s">
        <v>255</v>
      </c>
      <c r="D7" s="430" t="s">
        <v>256</v>
      </c>
      <c r="E7" s="430" t="s">
        <v>257</v>
      </c>
      <c r="F7" s="430" t="s">
        <v>258</v>
      </c>
      <c r="G7" s="431" t="s">
        <v>369</v>
      </c>
    </row>
    <row r="8" spans="1:7" ht="12.75" customHeight="1" x14ac:dyDescent="0.2">
      <c r="A8" s="421" t="s">
        <v>235</v>
      </c>
      <c r="B8" s="209" t="s">
        <v>236</v>
      </c>
      <c r="C8" s="432">
        <v>0</v>
      </c>
      <c r="D8" s="432">
        <v>0</v>
      </c>
      <c r="E8" s="432">
        <v>0</v>
      </c>
      <c r="F8" s="432">
        <v>0</v>
      </c>
      <c r="G8" s="420">
        <f>SUM(C8:F8)</f>
        <v>0</v>
      </c>
    </row>
    <row r="9" spans="1:7" ht="12.75" customHeight="1" x14ac:dyDescent="0.2">
      <c r="A9" s="419" t="s">
        <v>235</v>
      </c>
      <c r="B9" s="209" t="s">
        <v>388</v>
      </c>
      <c r="C9" s="432">
        <v>0</v>
      </c>
      <c r="D9" s="432">
        <v>0</v>
      </c>
      <c r="E9" s="432">
        <v>0</v>
      </c>
      <c r="F9" s="432">
        <v>0</v>
      </c>
      <c r="G9" s="420">
        <f t="shared" ref="G9:G71" si="0">SUM(C9:F9)</f>
        <v>0</v>
      </c>
    </row>
    <row r="10" spans="1:7" x14ac:dyDescent="0.2">
      <c r="A10" s="419" t="s">
        <v>235</v>
      </c>
      <c r="B10" s="209" t="s">
        <v>365</v>
      </c>
      <c r="C10" s="432">
        <v>0</v>
      </c>
      <c r="D10" s="432">
        <v>0</v>
      </c>
      <c r="E10" s="432">
        <v>0</v>
      </c>
      <c r="F10" s="432">
        <v>0</v>
      </c>
      <c r="G10" s="420">
        <f t="shared" si="0"/>
        <v>0</v>
      </c>
    </row>
    <row r="11" spans="1:7" x14ac:dyDescent="0.2">
      <c r="A11" s="419" t="s">
        <v>235</v>
      </c>
      <c r="B11" s="224" t="s">
        <v>376</v>
      </c>
      <c r="C11" s="432">
        <v>0</v>
      </c>
      <c r="D11" s="432">
        <v>0</v>
      </c>
      <c r="E11" s="432">
        <v>0</v>
      </c>
      <c r="F11" s="432">
        <v>0</v>
      </c>
      <c r="G11" s="420">
        <f t="shared" si="0"/>
        <v>0</v>
      </c>
    </row>
    <row r="12" spans="1:7" x14ac:dyDescent="0.2">
      <c r="A12" s="419" t="s">
        <v>235</v>
      </c>
      <c r="B12" s="209" t="s">
        <v>252</v>
      </c>
      <c r="C12" s="432">
        <v>0</v>
      </c>
      <c r="D12" s="432">
        <v>0</v>
      </c>
      <c r="E12" s="432">
        <v>0</v>
      </c>
      <c r="F12" s="432">
        <v>0</v>
      </c>
      <c r="G12" s="420">
        <f t="shared" si="0"/>
        <v>0</v>
      </c>
    </row>
    <row r="13" spans="1:7" x14ac:dyDescent="0.2">
      <c r="A13" s="419" t="s">
        <v>235</v>
      </c>
      <c r="B13" s="209" t="s">
        <v>253</v>
      </c>
      <c r="C13" s="432">
        <v>0</v>
      </c>
      <c r="D13" s="432">
        <v>0</v>
      </c>
      <c r="E13" s="432">
        <v>0</v>
      </c>
      <c r="F13" s="432">
        <v>0</v>
      </c>
      <c r="G13" s="420">
        <f t="shared" si="0"/>
        <v>0</v>
      </c>
    </row>
    <row r="14" spans="1:7" x14ac:dyDescent="0.2">
      <c r="A14" s="419" t="s">
        <v>235</v>
      </c>
      <c r="B14" s="209" t="s">
        <v>377</v>
      </c>
      <c r="C14" s="432">
        <v>0</v>
      </c>
      <c r="D14" s="432">
        <v>0</v>
      </c>
      <c r="E14" s="432">
        <v>0</v>
      </c>
      <c r="F14" s="432">
        <v>0</v>
      </c>
      <c r="G14" s="420">
        <f t="shared" si="0"/>
        <v>0</v>
      </c>
    </row>
    <row r="15" spans="1:7" x14ac:dyDescent="0.2">
      <c r="A15" s="419" t="s">
        <v>235</v>
      </c>
      <c r="B15" s="209" t="s">
        <v>254</v>
      </c>
      <c r="C15" s="432">
        <v>0</v>
      </c>
      <c r="D15" s="432">
        <v>0</v>
      </c>
      <c r="E15" s="432">
        <v>0</v>
      </c>
      <c r="F15" s="432">
        <v>0</v>
      </c>
      <c r="G15" s="420">
        <f t="shared" si="0"/>
        <v>0</v>
      </c>
    </row>
    <row r="16" spans="1:7" x14ac:dyDescent="0.2">
      <c r="A16" s="419" t="s">
        <v>235</v>
      </c>
      <c r="B16" s="225" t="s">
        <v>5</v>
      </c>
      <c r="C16" s="432">
        <v>0</v>
      </c>
      <c r="D16" s="432">
        <v>0</v>
      </c>
      <c r="E16" s="432">
        <v>0</v>
      </c>
      <c r="F16" s="432">
        <v>0</v>
      </c>
      <c r="G16" s="420">
        <f>SUM(C16:F16)</f>
        <v>0</v>
      </c>
    </row>
    <row r="17" spans="1:7" x14ac:dyDescent="0.2">
      <c r="A17" s="417" t="s">
        <v>237</v>
      </c>
      <c r="B17" s="209" t="s">
        <v>236</v>
      </c>
      <c r="C17" s="433">
        <v>0</v>
      </c>
      <c r="D17" s="433">
        <v>0</v>
      </c>
      <c r="E17" s="433">
        <v>0</v>
      </c>
      <c r="F17" s="433">
        <v>0</v>
      </c>
      <c r="G17" s="418">
        <f t="shared" si="0"/>
        <v>0</v>
      </c>
    </row>
    <row r="18" spans="1:7" x14ac:dyDescent="0.2">
      <c r="A18" s="419" t="s">
        <v>237</v>
      </c>
      <c r="B18" s="209" t="s">
        <v>388</v>
      </c>
      <c r="C18" s="432">
        <v>0</v>
      </c>
      <c r="D18" s="432">
        <v>0</v>
      </c>
      <c r="E18" s="432">
        <v>0</v>
      </c>
      <c r="F18" s="432">
        <v>0</v>
      </c>
      <c r="G18" s="420">
        <f t="shared" si="0"/>
        <v>0</v>
      </c>
    </row>
    <row r="19" spans="1:7" x14ac:dyDescent="0.2">
      <c r="A19" s="419" t="s">
        <v>237</v>
      </c>
      <c r="B19" s="209" t="s">
        <v>365</v>
      </c>
      <c r="C19" s="432">
        <v>0</v>
      </c>
      <c r="D19" s="432">
        <v>0</v>
      </c>
      <c r="E19" s="432">
        <v>0</v>
      </c>
      <c r="F19" s="432">
        <v>0</v>
      </c>
      <c r="G19" s="420">
        <f t="shared" si="0"/>
        <v>0</v>
      </c>
    </row>
    <row r="20" spans="1:7" x14ac:dyDescent="0.2">
      <c r="A20" s="419" t="s">
        <v>237</v>
      </c>
      <c r="B20" s="224" t="s">
        <v>376</v>
      </c>
      <c r="C20" s="432">
        <v>0</v>
      </c>
      <c r="D20" s="432">
        <v>0</v>
      </c>
      <c r="E20" s="432">
        <v>0</v>
      </c>
      <c r="F20" s="432">
        <v>0</v>
      </c>
      <c r="G20" s="420">
        <f t="shared" si="0"/>
        <v>0</v>
      </c>
    </row>
    <row r="21" spans="1:7" x14ac:dyDescent="0.2">
      <c r="A21" s="419" t="s">
        <v>237</v>
      </c>
      <c r="B21" s="209" t="s">
        <v>252</v>
      </c>
      <c r="C21" s="432">
        <v>0</v>
      </c>
      <c r="D21" s="432">
        <v>0</v>
      </c>
      <c r="E21" s="432">
        <v>0</v>
      </c>
      <c r="F21" s="432">
        <v>0</v>
      </c>
      <c r="G21" s="420">
        <f t="shared" si="0"/>
        <v>0</v>
      </c>
    </row>
    <row r="22" spans="1:7" x14ac:dyDescent="0.2">
      <c r="A22" s="419" t="s">
        <v>237</v>
      </c>
      <c r="B22" s="209" t="s">
        <v>253</v>
      </c>
      <c r="C22" s="432">
        <v>0</v>
      </c>
      <c r="D22" s="432">
        <v>0</v>
      </c>
      <c r="E22" s="432">
        <v>0</v>
      </c>
      <c r="F22" s="432">
        <v>0</v>
      </c>
      <c r="G22" s="420">
        <f t="shared" si="0"/>
        <v>0</v>
      </c>
    </row>
    <row r="23" spans="1:7" x14ac:dyDescent="0.2">
      <c r="A23" s="419" t="s">
        <v>237</v>
      </c>
      <c r="B23" s="209" t="s">
        <v>377</v>
      </c>
      <c r="C23" s="432">
        <v>0</v>
      </c>
      <c r="D23" s="432">
        <v>0</v>
      </c>
      <c r="E23" s="432">
        <v>0</v>
      </c>
      <c r="F23" s="432">
        <v>0</v>
      </c>
      <c r="G23" s="420">
        <f t="shared" si="0"/>
        <v>0</v>
      </c>
    </row>
    <row r="24" spans="1:7" x14ac:dyDescent="0.2">
      <c r="A24" s="419" t="s">
        <v>237</v>
      </c>
      <c r="B24" s="209" t="s">
        <v>254</v>
      </c>
      <c r="C24" s="432">
        <v>0</v>
      </c>
      <c r="D24" s="432">
        <v>0</v>
      </c>
      <c r="E24" s="432">
        <v>0</v>
      </c>
      <c r="F24" s="432">
        <v>0</v>
      </c>
      <c r="G24" s="420">
        <f t="shared" si="0"/>
        <v>0</v>
      </c>
    </row>
    <row r="25" spans="1:7" x14ac:dyDescent="0.2">
      <c r="A25" s="419" t="s">
        <v>237</v>
      </c>
      <c r="B25" s="225" t="s">
        <v>5</v>
      </c>
      <c r="C25" s="432">
        <v>0</v>
      </c>
      <c r="D25" s="432">
        <v>0</v>
      </c>
      <c r="E25" s="432">
        <v>0</v>
      </c>
      <c r="F25" s="432">
        <v>0</v>
      </c>
      <c r="G25" s="420">
        <f t="shared" si="0"/>
        <v>0</v>
      </c>
    </row>
    <row r="26" spans="1:7" x14ac:dyDescent="0.2">
      <c r="A26" s="417" t="s">
        <v>93</v>
      </c>
      <c r="B26" s="209" t="s">
        <v>236</v>
      </c>
      <c r="C26" s="433">
        <v>0</v>
      </c>
      <c r="D26" s="433">
        <v>0</v>
      </c>
      <c r="E26" s="433">
        <v>0</v>
      </c>
      <c r="F26" s="433">
        <v>0</v>
      </c>
      <c r="G26" s="418">
        <f t="shared" si="0"/>
        <v>0</v>
      </c>
    </row>
    <row r="27" spans="1:7" x14ac:dyDescent="0.2">
      <c r="A27" s="421" t="s">
        <v>93</v>
      </c>
      <c r="B27" s="209" t="s">
        <v>388</v>
      </c>
      <c r="C27" s="432">
        <v>0</v>
      </c>
      <c r="D27" s="432">
        <v>0</v>
      </c>
      <c r="E27" s="432">
        <v>0</v>
      </c>
      <c r="F27" s="432">
        <v>0</v>
      </c>
      <c r="G27" s="420">
        <f t="shared" si="0"/>
        <v>0</v>
      </c>
    </row>
    <row r="28" spans="1:7" x14ac:dyDescent="0.2">
      <c r="A28" s="421" t="s">
        <v>93</v>
      </c>
      <c r="B28" s="209" t="s">
        <v>365</v>
      </c>
      <c r="C28" s="432">
        <v>0</v>
      </c>
      <c r="D28" s="432">
        <v>0</v>
      </c>
      <c r="E28" s="432">
        <v>0</v>
      </c>
      <c r="F28" s="432">
        <v>0</v>
      </c>
      <c r="G28" s="420">
        <f t="shared" si="0"/>
        <v>0</v>
      </c>
    </row>
    <row r="29" spans="1:7" x14ac:dyDescent="0.2">
      <c r="A29" s="421" t="s">
        <v>93</v>
      </c>
      <c r="B29" s="224" t="s">
        <v>376</v>
      </c>
      <c r="C29" s="432">
        <v>0</v>
      </c>
      <c r="D29" s="432">
        <v>0</v>
      </c>
      <c r="E29" s="432">
        <v>0</v>
      </c>
      <c r="F29" s="432">
        <v>0</v>
      </c>
      <c r="G29" s="420">
        <f t="shared" si="0"/>
        <v>0</v>
      </c>
    </row>
    <row r="30" spans="1:7" x14ac:dyDescent="0.2">
      <c r="A30" s="421" t="s">
        <v>93</v>
      </c>
      <c r="B30" s="209" t="s">
        <v>252</v>
      </c>
      <c r="C30" s="432">
        <v>0</v>
      </c>
      <c r="D30" s="432">
        <v>0</v>
      </c>
      <c r="E30" s="432">
        <v>0</v>
      </c>
      <c r="F30" s="432">
        <v>0</v>
      </c>
      <c r="G30" s="420">
        <f t="shared" si="0"/>
        <v>0</v>
      </c>
    </row>
    <row r="31" spans="1:7" x14ac:dyDescent="0.2">
      <c r="A31" s="421" t="s">
        <v>93</v>
      </c>
      <c r="B31" s="209" t="s">
        <v>253</v>
      </c>
      <c r="C31" s="432">
        <v>0</v>
      </c>
      <c r="D31" s="432">
        <v>0</v>
      </c>
      <c r="E31" s="432">
        <v>0</v>
      </c>
      <c r="F31" s="432">
        <v>0</v>
      </c>
      <c r="G31" s="420">
        <f t="shared" si="0"/>
        <v>0</v>
      </c>
    </row>
    <row r="32" spans="1:7" x14ac:dyDescent="0.2">
      <c r="A32" s="421" t="s">
        <v>93</v>
      </c>
      <c r="B32" s="209" t="s">
        <v>377</v>
      </c>
      <c r="C32" s="432">
        <v>0</v>
      </c>
      <c r="D32" s="432">
        <v>0</v>
      </c>
      <c r="E32" s="432">
        <v>0</v>
      </c>
      <c r="F32" s="432">
        <v>0</v>
      </c>
      <c r="G32" s="420">
        <f t="shared" si="0"/>
        <v>0</v>
      </c>
    </row>
    <row r="33" spans="1:7" ht="14.25" customHeight="1" x14ac:dyDescent="0.2">
      <c r="A33" s="421" t="s">
        <v>93</v>
      </c>
      <c r="B33" s="209" t="s">
        <v>254</v>
      </c>
      <c r="C33" s="432">
        <v>0</v>
      </c>
      <c r="D33" s="432">
        <v>0</v>
      </c>
      <c r="E33" s="432">
        <v>0</v>
      </c>
      <c r="F33" s="432">
        <v>0</v>
      </c>
      <c r="G33" s="420">
        <f t="shared" si="0"/>
        <v>0</v>
      </c>
    </row>
    <row r="34" spans="1:7" ht="14.25" customHeight="1" x14ac:dyDescent="0.2">
      <c r="A34" s="421" t="s">
        <v>93</v>
      </c>
      <c r="B34" s="225" t="s">
        <v>5</v>
      </c>
      <c r="C34" s="432">
        <v>0</v>
      </c>
      <c r="D34" s="432">
        <v>0</v>
      </c>
      <c r="E34" s="432">
        <v>0</v>
      </c>
      <c r="F34" s="432">
        <v>0</v>
      </c>
      <c r="G34" s="420">
        <f>SUM(C34:F34)</f>
        <v>0</v>
      </c>
    </row>
    <row r="35" spans="1:7" x14ac:dyDescent="0.2">
      <c r="A35" s="417" t="s">
        <v>322</v>
      </c>
      <c r="B35" s="209" t="s">
        <v>236</v>
      </c>
      <c r="C35" s="433">
        <v>0</v>
      </c>
      <c r="D35" s="433">
        <v>0</v>
      </c>
      <c r="E35" s="433">
        <v>0</v>
      </c>
      <c r="F35" s="433">
        <v>0</v>
      </c>
      <c r="G35" s="418">
        <f t="shared" si="0"/>
        <v>0</v>
      </c>
    </row>
    <row r="36" spans="1:7" x14ac:dyDescent="0.2">
      <c r="A36" s="419" t="s">
        <v>322</v>
      </c>
      <c r="B36" s="209" t="s">
        <v>388</v>
      </c>
      <c r="C36" s="432">
        <v>0</v>
      </c>
      <c r="D36" s="432">
        <v>0</v>
      </c>
      <c r="E36" s="432">
        <v>0</v>
      </c>
      <c r="F36" s="432">
        <v>0</v>
      </c>
      <c r="G36" s="420">
        <f t="shared" si="0"/>
        <v>0</v>
      </c>
    </row>
    <row r="37" spans="1:7" x14ac:dyDescent="0.2">
      <c r="A37" s="419" t="s">
        <v>322</v>
      </c>
      <c r="B37" s="209" t="s">
        <v>365</v>
      </c>
      <c r="C37" s="432">
        <v>0</v>
      </c>
      <c r="D37" s="432">
        <v>0</v>
      </c>
      <c r="E37" s="432">
        <v>0</v>
      </c>
      <c r="F37" s="432">
        <v>0</v>
      </c>
      <c r="G37" s="420">
        <f t="shared" si="0"/>
        <v>0</v>
      </c>
    </row>
    <row r="38" spans="1:7" x14ac:dyDescent="0.2">
      <c r="A38" s="419" t="s">
        <v>322</v>
      </c>
      <c r="B38" s="224" t="s">
        <v>376</v>
      </c>
      <c r="C38" s="432">
        <v>0</v>
      </c>
      <c r="D38" s="432">
        <v>0</v>
      </c>
      <c r="E38" s="432">
        <v>0</v>
      </c>
      <c r="F38" s="432">
        <v>0</v>
      </c>
      <c r="G38" s="420">
        <f t="shared" si="0"/>
        <v>0</v>
      </c>
    </row>
    <row r="39" spans="1:7" x14ac:dyDescent="0.2">
      <c r="A39" s="419" t="s">
        <v>322</v>
      </c>
      <c r="B39" s="209" t="s">
        <v>252</v>
      </c>
      <c r="C39" s="432">
        <v>0</v>
      </c>
      <c r="D39" s="432">
        <v>0</v>
      </c>
      <c r="E39" s="432">
        <v>0</v>
      </c>
      <c r="F39" s="432">
        <v>0</v>
      </c>
      <c r="G39" s="420">
        <f t="shared" si="0"/>
        <v>0</v>
      </c>
    </row>
    <row r="40" spans="1:7" x14ac:dyDescent="0.2">
      <c r="A40" s="419" t="s">
        <v>322</v>
      </c>
      <c r="B40" s="209" t="s">
        <v>253</v>
      </c>
      <c r="C40" s="432">
        <v>0</v>
      </c>
      <c r="D40" s="432">
        <v>0</v>
      </c>
      <c r="E40" s="432">
        <v>0</v>
      </c>
      <c r="F40" s="432">
        <v>0</v>
      </c>
      <c r="G40" s="420">
        <f t="shared" si="0"/>
        <v>0</v>
      </c>
    </row>
    <row r="41" spans="1:7" x14ac:dyDescent="0.2">
      <c r="A41" s="419" t="s">
        <v>322</v>
      </c>
      <c r="B41" s="209" t="s">
        <v>377</v>
      </c>
      <c r="C41" s="432">
        <v>0</v>
      </c>
      <c r="D41" s="432">
        <v>0</v>
      </c>
      <c r="E41" s="432">
        <v>0</v>
      </c>
      <c r="F41" s="432">
        <v>0</v>
      </c>
      <c r="G41" s="420">
        <f t="shared" si="0"/>
        <v>0</v>
      </c>
    </row>
    <row r="42" spans="1:7" x14ac:dyDescent="0.2">
      <c r="A42" s="419" t="s">
        <v>322</v>
      </c>
      <c r="B42" s="209" t="s">
        <v>254</v>
      </c>
      <c r="C42" s="432">
        <v>0</v>
      </c>
      <c r="D42" s="432">
        <v>0</v>
      </c>
      <c r="E42" s="432">
        <v>0</v>
      </c>
      <c r="F42" s="432">
        <v>0</v>
      </c>
      <c r="G42" s="420">
        <f t="shared" si="0"/>
        <v>0</v>
      </c>
    </row>
    <row r="43" spans="1:7" x14ac:dyDescent="0.2">
      <c r="A43" s="419" t="s">
        <v>322</v>
      </c>
      <c r="B43" s="225" t="s">
        <v>5</v>
      </c>
      <c r="C43" s="432">
        <v>0</v>
      </c>
      <c r="D43" s="432">
        <v>0</v>
      </c>
      <c r="E43" s="432">
        <v>0</v>
      </c>
      <c r="F43" s="432">
        <v>0</v>
      </c>
      <c r="G43" s="420">
        <f t="shared" si="0"/>
        <v>0</v>
      </c>
    </row>
    <row r="44" spans="1:7" x14ac:dyDescent="0.2">
      <c r="A44" s="417" t="s">
        <v>323</v>
      </c>
      <c r="B44" s="209" t="s">
        <v>236</v>
      </c>
      <c r="C44" s="433">
        <v>0</v>
      </c>
      <c r="D44" s="433">
        <v>0</v>
      </c>
      <c r="E44" s="433">
        <v>0</v>
      </c>
      <c r="F44" s="433">
        <v>0</v>
      </c>
      <c r="G44" s="418">
        <f t="shared" si="0"/>
        <v>0</v>
      </c>
    </row>
    <row r="45" spans="1:7" x14ac:dyDescent="0.2">
      <c r="A45" s="419" t="s">
        <v>323</v>
      </c>
      <c r="B45" s="209" t="s">
        <v>388</v>
      </c>
      <c r="C45" s="432">
        <v>0</v>
      </c>
      <c r="D45" s="432">
        <v>0</v>
      </c>
      <c r="E45" s="432">
        <v>0</v>
      </c>
      <c r="F45" s="432">
        <v>0</v>
      </c>
      <c r="G45" s="420">
        <f t="shared" si="0"/>
        <v>0</v>
      </c>
    </row>
    <row r="46" spans="1:7" x14ac:dyDescent="0.2">
      <c r="A46" s="419" t="s">
        <v>323</v>
      </c>
      <c r="B46" s="209" t="s">
        <v>365</v>
      </c>
      <c r="C46" s="432">
        <v>0</v>
      </c>
      <c r="D46" s="432">
        <v>0</v>
      </c>
      <c r="E46" s="432">
        <v>0</v>
      </c>
      <c r="F46" s="432">
        <v>0</v>
      </c>
      <c r="G46" s="420">
        <f t="shared" si="0"/>
        <v>0</v>
      </c>
    </row>
    <row r="47" spans="1:7" x14ac:dyDescent="0.2">
      <c r="A47" s="419" t="s">
        <v>323</v>
      </c>
      <c r="B47" s="224" t="s">
        <v>376</v>
      </c>
      <c r="C47" s="432">
        <v>0</v>
      </c>
      <c r="D47" s="432">
        <v>0</v>
      </c>
      <c r="E47" s="432">
        <v>0</v>
      </c>
      <c r="F47" s="432">
        <v>0</v>
      </c>
      <c r="G47" s="420">
        <f t="shared" si="0"/>
        <v>0</v>
      </c>
    </row>
    <row r="48" spans="1:7" x14ac:dyDescent="0.2">
      <c r="A48" s="419" t="s">
        <v>323</v>
      </c>
      <c r="B48" s="209" t="s">
        <v>252</v>
      </c>
      <c r="C48" s="432">
        <v>0</v>
      </c>
      <c r="D48" s="432">
        <v>0</v>
      </c>
      <c r="E48" s="432">
        <v>0</v>
      </c>
      <c r="F48" s="432">
        <v>0</v>
      </c>
      <c r="G48" s="420">
        <f t="shared" si="0"/>
        <v>0</v>
      </c>
    </row>
    <row r="49" spans="1:7" x14ac:dyDescent="0.2">
      <c r="A49" s="419" t="s">
        <v>323</v>
      </c>
      <c r="B49" s="209" t="s">
        <v>253</v>
      </c>
      <c r="C49" s="432">
        <v>0</v>
      </c>
      <c r="D49" s="432">
        <v>0</v>
      </c>
      <c r="E49" s="432">
        <v>0</v>
      </c>
      <c r="F49" s="432">
        <v>0</v>
      </c>
      <c r="G49" s="420">
        <f t="shared" si="0"/>
        <v>0</v>
      </c>
    </row>
    <row r="50" spans="1:7" x14ac:dyDescent="0.2">
      <c r="A50" s="419" t="s">
        <v>323</v>
      </c>
      <c r="B50" s="209" t="s">
        <v>377</v>
      </c>
      <c r="C50" s="432">
        <v>0</v>
      </c>
      <c r="D50" s="432">
        <v>0</v>
      </c>
      <c r="E50" s="432">
        <v>0</v>
      </c>
      <c r="F50" s="432">
        <v>0</v>
      </c>
      <c r="G50" s="420">
        <f t="shared" si="0"/>
        <v>0</v>
      </c>
    </row>
    <row r="51" spans="1:7" x14ac:dyDescent="0.2">
      <c r="A51" s="419" t="s">
        <v>323</v>
      </c>
      <c r="B51" s="209" t="s">
        <v>254</v>
      </c>
      <c r="C51" s="432">
        <v>0</v>
      </c>
      <c r="D51" s="432">
        <v>0</v>
      </c>
      <c r="E51" s="432">
        <v>0</v>
      </c>
      <c r="F51" s="432">
        <v>0</v>
      </c>
      <c r="G51" s="420">
        <f t="shared" si="0"/>
        <v>0</v>
      </c>
    </row>
    <row r="52" spans="1:7" x14ac:dyDescent="0.2">
      <c r="A52" s="419" t="s">
        <v>323</v>
      </c>
      <c r="B52" s="225" t="s">
        <v>5</v>
      </c>
      <c r="C52" s="432">
        <v>0</v>
      </c>
      <c r="D52" s="432">
        <v>0</v>
      </c>
      <c r="E52" s="432">
        <v>0</v>
      </c>
      <c r="F52" s="432">
        <v>0</v>
      </c>
      <c r="G52" s="420">
        <f>SUM(C52:F52)</f>
        <v>0</v>
      </c>
    </row>
    <row r="53" spans="1:7" x14ac:dyDescent="0.2">
      <c r="A53" s="417" t="s">
        <v>113</v>
      </c>
      <c r="B53" s="209" t="s">
        <v>236</v>
      </c>
      <c r="C53" s="433">
        <v>0</v>
      </c>
      <c r="D53" s="433">
        <v>0</v>
      </c>
      <c r="E53" s="433">
        <v>0</v>
      </c>
      <c r="F53" s="433">
        <v>0</v>
      </c>
      <c r="G53" s="418">
        <f t="shared" si="0"/>
        <v>0</v>
      </c>
    </row>
    <row r="54" spans="1:7" x14ac:dyDescent="0.2">
      <c r="A54" s="421" t="s">
        <v>113</v>
      </c>
      <c r="B54" s="209" t="s">
        <v>388</v>
      </c>
      <c r="C54" s="432">
        <v>0</v>
      </c>
      <c r="D54" s="432">
        <v>0</v>
      </c>
      <c r="E54" s="432">
        <v>0</v>
      </c>
      <c r="F54" s="432">
        <v>0</v>
      </c>
      <c r="G54" s="420">
        <f t="shared" si="0"/>
        <v>0</v>
      </c>
    </row>
    <row r="55" spans="1:7" x14ac:dyDescent="0.2">
      <c r="A55" s="421" t="s">
        <v>113</v>
      </c>
      <c r="B55" s="209" t="s">
        <v>365</v>
      </c>
      <c r="C55" s="432">
        <v>0</v>
      </c>
      <c r="D55" s="432">
        <v>0</v>
      </c>
      <c r="E55" s="432">
        <v>0</v>
      </c>
      <c r="F55" s="432">
        <v>0</v>
      </c>
      <c r="G55" s="420">
        <f t="shared" si="0"/>
        <v>0</v>
      </c>
    </row>
    <row r="56" spans="1:7" x14ac:dyDescent="0.2">
      <c r="A56" s="421" t="s">
        <v>113</v>
      </c>
      <c r="B56" s="224" t="s">
        <v>376</v>
      </c>
      <c r="C56" s="432">
        <v>0</v>
      </c>
      <c r="D56" s="432">
        <v>0</v>
      </c>
      <c r="E56" s="432">
        <v>0</v>
      </c>
      <c r="F56" s="432">
        <v>0</v>
      </c>
      <c r="G56" s="420">
        <f t="shared" si="0"/>
        <v>0</v>
      </c>
    </row>
    <row r="57" spans="1:7" x14ac:dyDescent="0.2">
      <c r="A57" s="421" t="s">
        <v>113</v>
      </c>
      <c r="B57" s="209" t="s">
        <v>252</v>
      </c>
      <c r="C57" s="432">
        <v>0</v>
      </c>
      <c r="D57" s="432">
        <v>0</v>
      </c>
      <c r="E57" s="432">
        <v>0</v>
      </c>
      <c r="F57" s="432">
        <v>0</v>
      </c>
      <c r="G57" s="420">
        <f t="shared" si="0"/>
        <v>0</v>
      </c>
    </row>
    <row r="58" spans="1:7" x14ac:dyDescent="0.2">
      <c r="A58" s="421" t="s">
        <v>113</v>
      </c>
      <c r="B58" s="209" t="s">
        <v>253</v>
      </c>
      <c r="C58" s="432">
        <v>0</v>
      </c>
      <c r="D58" s="432">
        <v>0</v>
      </c>
      <c r="E58" s="432">
        <v>0</v>
      </c>
      <c r="F58" s="432">
        <v>0</v>
      </c>
      <c r="G58" s="420">
        <f t="shared" si="0"/>
        <v>0</v>
      </c>
    </row>
    <row r="59" spans="1:7" x14ac:dyDescent="0.2">
      <c r="A59" s="421" t="s">
        <v>113</v>
      </c>
      <c r="B59" s="209" t="s">
        <v>377</v>
      </c>
      <c r="C59" s="432">
        <v>0</v>
      </c>
      <c r="D59" s="432">
        <v>0</v>
      </c>
      <c r="E59" s="432">
        <v>0</v>
      </c>
      <c r="F59" s="432">
        <v>0</v>
      </c>
      <c r="G59" s="420">
        <f t="shared" si="0"/>
        <v>0</v>
      </c>
    </row>
    <row r="60" spans="1:7" x14ac:dyDescent="0.2">
      <c r="A60" s="421" t="s">
        <v>113</v>
      </c>
      <c r="B60" s="209" t="s">
        <v>254</v>
      </c>
      <c r="C60" s="432">
        <v>0</v>
      </c>
      <c r="D60" s="432">
        <v>0</v>
      </c>
      <c r="E60" s="432">
        <v>0</v>
      </c>
      <c r="F60" s="432">
        <v>0</v>
      </c>
      <c r="G60" s="420">
        <f t="shared" si="0"/>
        <v>0</v>
      </c>
    </row>
    <row r="61" spans="1:7" x14ac:dyDescent="0.2">
      <c r="A61" s="421" t="s">
        <v>113</v>
      </c>
      <c r="B61" s="225" t="s">
        <v>5</v>
      </c>
      <c r="C61" s="432">
        <v>0</v>
      </c>
      <c r="D61" s="432">
        <v>0</v>
      </c>
      <c r="E61" s="432">
        <v>0</v>
      </c>
      <c r="F61" s="432">
        <v>0</v>
      </c>
      <c r="G61" s="420">
        <f t="shared" si="0"/>
        <v>0</v>
      </c>
    </row>
    <row r="62" spans="1:7" x14ac:dyDescent="0.2">
      <c r="A62" s="422" t="s">
        <v>4</v>
      </c>
      <c r="B62" s="209" t="s">
        <v>236</v>
      </c>
      <c r="C62" s="211">
        <f t="shared" ref="C62:F70" si="1">C8+C17+C26+C35+C44+C53</f>
        <v>0</v>
      </c>
      <c r="D62" s="211">
        <f t="shared" si="1"/>
        <v>0</v>
      </c>
      <c r="E62" s="212">
        <f t="shared" si="1"/>
        <v>0</v>
      </c>
      <c r="F62" s="208">
        <f t="shared" si="1"/>
        <v>0</v>
      </c>
      <c r="G62" s="418">
        <f t="shared" si="0"/>
        <v>0</v>
      </c>
    </row>
    <row r="63" spans="1:7" x14ac:dyDescent="0.2">
      <c r="A63" s="423" t="s">
        <v>4</v>
      </c>
      <c r="B63" s="209" t="s">
        <v>388</v>
      </c>
      <c r="C63" s="213">
        <f t="shared" si="1"/>
        <v>0</v>
      </c>
      <c r="D63" s="213">
        <f t="shared" si="1"/>
        <v>0</v>
      </c>
      <c r="E63" s="214">
        <f t="shared" si="1"/>
        <v>0</v>
      </c>
      <c r="F63" s="210">
        <f t="shared" si="1"/>
        <v>0</v>
      </c>
      <c r="G63" s="420">
        <f t="shared" si="0"/>
        <v>0</v>
      </c>
    </row>
    <row r="64" spans="1:7" x14ac:dyDescent="0.2">
      <c r="A64" s="423" t="s">
        <v>4</v>
      </c>
      <c r="B64" s="209" t="s">
        <v>365</v>
      </c>
      <c r="C64" s="213">
        <f t="shared" si="1"/>
        <v>0</v>
      </c>
      <c r="D64" s="213">
        <f t="shared" si="1"/>
        <v>0</v>
      </c>
      <c r="E64" s="214">
        <f t="shared" si="1"/>
        <v>0</v>
      </c>
      <c r="F64" s="210">
        <f t="shared" si="1"/>
        <v>0</v>
      </c>
      <c r="G64" s="420">
        <f t="shared" si="0"/>
        <v>0</v>
      </c>
    </row>
    <row r="65" spans="1:7" x14ac:dyDescent="0.2">
      <c r="A65" s="423" t="s">
        <v>4</v>
      </c>
      <c r="B65" s="224" t="s">
        <v>376</v>
      </c>
      <c r="C65" s="213">
        <f t="shared" si="1"/>
        <v>0</v>
      </c>
      <c r="D65" s="213">
        <f t="shared" si="1"/>
        <v>0</v>
      </c>
      <c r="E65" s="214">
        <f t="shared" si="1"/>
        <v>0</v>
      </c>
      <c r="F65" s="210">
        <f t="shared" si="1"/>
        <v>0</v>
      </c>
      <c r="G65" s="420">
        <f t="shared" si="0"/>
        <v>0</v>
      </c>
    </row>
    <row r="66" spans="1:7" x14ac:dyDescent="0.2">
      <c r="A66" s="423" t="s">
        <v>4</v>
      </c>
      <c r="B66" s="209" t="s">
        <v>252</v>
      </c>
      <c r="C66" s="213">
        <f t="shared" si="1"/>
        <v>0</v>
      </c>
      <c r="D66" s="213">
        <f t="shared" si="1"/>
        <v>0</v>
      </c>
      <c r="E66" s="214">
        <f t="shared" si="1"/>
        <v>0</v>
      </c>
      <c r="F66" s="210">
        <f t="shared" si="1"/>
        <v>0</v>
      </c>
      <c r="G66" s="420">
        <f t="shared" si="0"/>
        <v>0</v>
      </c>
    </row>
    <row r="67" spans="1:7" x14ac:dyDescent="0.2">
      <c r="A67" s="423" t="s">
        <v>4</v>
      </c>
      <c r="B67" s="209" t="s">
        <v>253</v>
      </c>
      <c r="C67" s="213">
        <f t="shared" si="1"/>
        <v>0</v>
      </c>
      <c r="D67" s="213">
        <f t="shared" si="1"/>
        <v>0</v>
      </c>
      <c r="E67" s="214">
        <f t="shared" si="1"/>
        <v>0</v>
      </c>
      <c r="F67" s="210">
        <f t="shared" si="1"/>
        <v>0</v>
      </c>
      <c r="G67" s="420">
        <f t="shared" si="0"/>
        <v>0</v>
      </c>
    </row>
    <row r="68" spans="1:7" x14ac:dyDescent="0.2">
      <c r="A68" s="423" t="s">
        <v>4</v>
      </c>
      <c r="B68" s="209" t="s">
        <v>377</v>
      </c>
      <c r="C68" s="213">
        <f t="shared" si="1"/>
        <v>0</v>
      </c>
      <c r="D68" s="213">
        <f t="shared" si="1"/>
        <v>0</v>
      </c>
      <c r="E68" s="214">
        <f t="shared" si="1"/>
        <v>0</v>
      </c>
      <c r="F68" s="210">
        <f t="shared" si="1"/>
        <v>0</v>
      </c>
      <c r="G68" s="420">
        <f t="shared" si="0"/>
        <v>0</v>
      </c>
    </row>
    <row r="69" spans="1:7" x14ac:dyDescent="0.2">
      <c r="A69" s="423" t="s">
        <v>4</v>
      </c>
      <c r="B69" s="209" t="s">
        <v>254</v>
      </c>
      <c r="C69" s="213">
        <f t="shared" si="1"/>
        <v>0</v>
      </c>
      <c r="D69" s="213">
        <f t="shared" si="1"/>
        <v>0</v>
      </c>
      <c r="E69" s="214">
        <f t="shared" si="1"/>
        <v>0</v>
      </c>
      <c r="F69" s="210">
        <f t="shared" si="1"/>
        <v>0</v>
      </c>
      <c r="G69" s="420">
        <f t="shared" si="0"/>
        <v>0</v>
      </c>
    </row>
    <row r="70" spans="1:7" x14ac:dyDescent="0.2">
      <c r="A70" s="423" t="s">
        <v>4</v>
      </c>
      <c r="B70" s="225" t="s">
        <v>5</v>
      </c>
      <c r="C70" s="213">
        <f t="shared" si="1"/>
        <v>0</v>
      </c>
      <c r="D70" s="213">
        <f t="shared" si="1"/>
        <v>0</v>
      </c>
      <c r="E70" s="214">
        <f t="shared" si="1"/>
        <v>0</v>
      </c>
      <c r="F70" s="210">
        <f t="shared" si="1"/>
        <v>0</v>
      </c>
      <c r="G70" s="420">
        <f>SUM(C70:F70)</f>
        <v>0</v>
      </c>
    </row>
    <row r="71" spans="1:7" ht="16.5" thickBot="1" x14ac:dyDescent="0.25">
      <c r="A71" s="424" t="s">
        <v>4</v>
      </c>
      <c r="B71" s="425" t="s">
        <v>238</v>
      </c>
      <c r="C71" s="426">
        <f>SUM(C62:C70)</f>
        <v>0</v>
      </c>
      <c r="D71" s="426">
        <f>SUM(D62:D70)</f>
        <v>0</v>
      </c>
      <c r="E71" s="426">
        <f>SUM(E62:E70)</f>
        <v>0</v>
      </c>
      <c r="F71" s="427">
        <f>SUM(F62:F70)</f>
        <v>0</v>
      </c>
      <c r="G71" s="428">
        <f t="shared" si="0"/>
        <v>0</v>
      </c>
    </row>
  </sheetData>
  <sheetProtection password="DFB5" sheet="1"/>
  <phoneticPr fontId="35" type="noConversion"/>
  <pageMargins left="0.75" right="0.75" top="1" bottom="1" header="0.5" footer="0.5"/>
  <pageSetup scale="53"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
  <sheetViews>
    <sheetView view="pageBreakPreview" zoomScale="85" zoomScaleNormal="100" workbookViewId="0"/>
  </sheetViews>
  <sheetFormatPr defaultRowHeight="12.75" x14ac:dyDescent="0.2"/>
  <cols>
    <col min="1" max="1" width="23" bestFit="1" customWidth="1"/>
    <col min="2" max="2" width="48.7109375" customWidth="1"/>
    <col min="3" max="3" width="17.28515625" bestFit="1" customWidth="1"/>
    <col min="4" max="4" width="21.85546875" bestFit="1" customWidth="1"/>
    <col min="5" max="5" width="22" bestFit="1" customWidth="1"/>
    <col min="6" max="6" width="18.28515625" bestFit="1" customWidth="1"/>
    <col min="7" max="7" width="18.140625" bestFit="1" customWidth="1"/>
    <col min="8" max="8" width="3.140625" customWidth="1"/>
  </cols>
  <sheetData>
    <row r="1" spans="1:7" x14ac:dyDescent="0.2">
      <c r="A1" s="70" t="str">
        <f>'A (Balance Sheet)'!A1</f>
        <v>PIHP Name</v>
      </c>
      <c r="B1" s="3"/>
      <c r="C1" s="3"/>
      <c r="D1" s="3"/>
      <c r="E1" s="3"/>
      <c r="F1" s="3"/>
      <c r="G1" s="3"/>
    </row>
    <row r="2" spans="1:7" x14ac:dyDescent="0.2">
      <c r="A2" s="5" t="s">
        <v>260</v>
      </c>
      <c r="B2" s="3"/>
      <c r="C2" s="3"/>
      <c r="D2" s="3"/>
      <c r="E2" s="3"/>
      <c r="F2" s="3"/>
      <c r="G2" s="3"/>
    </row>
    <row r="3" spans="1:7" x14ac:dyDescent="0.2">
      <c r="A3" s="5" t="s">
        <v>261</v>
      </c>
      <c r="B3" s="3"/>
      <c r="C3" s="3"/>
      <c r="D3" s="3"/>
      <c r="E3" s="3"/>
      <c r="F3" s="3"/>
      <c r="G3" s="3"/>
    </row>
    <row r="4" spans="1:7" x14ac:dyDescent="0.2">
      <c r="A4" s="173">
        <f>'Certification Statement'!E17</f>
        <v>42216</v>
      </c>
      <c r="B4" s="3"/>
      <c r="C4" s="3"/>
      <c r="D4" s="3"/>
      <c r="E4" s="3"/>
      <c r="F4" s="3"/>
      <c r="G4" s="3"/>
    </row>
    <row r="5" spans="1:7" x14ac:dyDescent="0.2">
      <c r="A5" s="3"/>
      <c r="B5" s="3"/>
      <c r="C5" s="3"/>
      <c r="D5" s="3"/>
      <c r="E5" s="3"/>
      <c r="F5" s="3"/>
      <c r="G5" s="3"/>
    </row>
    <row r="6" spans="1:7" ht="13.5" thickBot="1" x14ac:dyDescent="0.25">
      <c r="A6" s="3"/>
      <c r="B6" s="3"/>
      <c r="C6" s="3"/>
      <c r="D6" s="3"/>
      <c r="E6" s="3"/>
      <c r="F6" s="3"/>
      <c r="G6" s="3"/>
    </row>
    <row r="7" spans="1:7" ht="36.75" customHeight="1" thickBot="1" x14ac:dyDescent="0.25">
      <c r="A7" s="429" t="s">
        <v>324</v>
      </c>
      <c r="B7" s="430" t="s">
        <v>234</v>
      </c>
      <c r="C7" s="430" t="s">
        <v>255</v>
      </c>
      <c r="D7" s="430" t="s">
        <v>256</v>
      </c>
      <c r="E7" s="430" t="s">
        <v>257</v>
      </c>
      <c r="F7" s="430" t="s">
        <v>258</v>
      </c>
      <c r="G7" s="431" t="s">
        <v>369</v>
      </c>
    </row>
    <row r="8" spans="1:7" ht="12.75" customHeight="1" x14ac:dyDescent="0.2">
      <c r="A8" s="421" t="s">
        <v>235</v>
      </c>
      <c r="B8" s="209" t="s">
        <v>236</v>
      </c>
      <c r="C8" s="432">
        <v>0</v>
      </c>
      <c r="D8" s="432">
        <v>0</v>
      </c>
      <c r="E8" s="432">
        <v>0</v>
      </c>
      <c r="F8" s="432">
        <v>0</v>
      </c>
      <c r="G8" s="420">
        <f>SUM(C8:F8)</f>
        <v>0</v>
      </c>
    </row>
    <row r="9" spans="1:7" ht="12.75" customHeight="1" x14ac:dyDescent="0.2">
      <c r="A9" s="419" t="s">
        <v>235</v>
      </c>
      <c r="B9" s="209" t="s">
        <v>388</v>
      </c>
      <c r="C9" s="432">
        <v>0</v>
      </c>
      <c r="D9" s="432">
        <v>0</v>
      </c>
      <c r="E9" s="432">
        <v>0</v>
      </c>
      <c r="F9" s="432">
        <v>0</v>
      </c>
      <c r="G9" s="420">
        <f t="shared" ref="G9:G71" si="0">SUM(C9:F9)</f>
        <v>0</v>
      </c>
    </row>
    <row r="10" spans="1:7" x14ac:dyDescent="0.2">
      <c r="A10" s="419" t="s">
        <v>235</v>
      </c>
      <c r="B10" s="209" t="s">
        <v>365</v>
      </c>
      <c r="C10" s="432">
        <v>0</v>
      </c>
      <c r="D10" s="432">
        <v>0</v>
      </c>
      <c r="E10" s="432">
        <v>0</v>
      </c>
      <c r="F10" s="432">
        <v>0</v>
      </c>
      <c r="G10" s="420">
        <f t="shared" si="0"/>
        <v>0</v>
      </c>
    </row>
    <row r="11" spans="1:7" x14ac:dyDescent="0.2">
      <c r="A11" s="419" t="s">
        <v>235</v>
      </c>
      <c r="B11" s="224" t="s">
        <v>376</v>
      </c>
      <c r="C11" s="432">
        <v>0</v>
      </c>
      <c r="D11" s="432">
        <v>0</v>
      </c>
      <c r="E11" s="432">
        <v>0</v>
      </c>
      <c r="F11" s="432">
        <v>0</v>
      </c>
      <c r="G11" s="420">
        <f t="shared" si="0"/>
        <v>0</v>
      </c>
    </row>
    <row r="12" spans="1:7" x14ac:dyDescent="0.2">
      <c r="A12" s="419" t="s">
        <v>235</v>
      </c>
      <c r="B12" s="209" t="s">
        <v>252</v>
      </c>
      <c r="C12" s="432">
        <v>0</v>
      </c>
      <c r="D12" s="432">
        <v>0</v>
      </c>
      <c r="E12" s="432">
        <v>0</v>
      </c>
      <c r="F12" s="432">
        <v>0</v>
      </c>
      <c r="G12" s="420">
        <f t="shared" si="0"/>
        <v>0</v>
      </c>
    </row>
    <row r="13" spans="1:7" x14ac:dyDescent="0.2">
      <c r="A13" s="419" t="s">
        <v>235</v>
      </c>
      <c r="B13" s="209" t="s">
        <v>253</v>
      </c>
      <c r="C13" s="432">
        <v>0</v>
      </c>
      <c r="D13" s="432">
        <v>0</v>
      </c>
      <c r="E13" s="432">
        <v>0</v>
      </c>
      <c r="F13" s="432">
        <v>0</v>
      </c>
      <c r="G13" s="420">
        <f t="shared" si="0"/>
        <v>0</v>
      </c>
    </row>
    <row r="14" spans="1:7" x14ac:dyDescent="0.2">
      <c r="A14" s="419" t="s">
        <v>235</v>
      </c>
      <c r="B14" s="209" t="s">
        <v>377</v>
      </c>
      <c r="C14" s="432">
        <v>0</v>
      </c>
      <c r="D14" s="432">
        <v>0</v>
      </c>
      <c r="E14" s="432">
        <v>0</v>
      </c>
      <c r="F14" s="432">
        <v>0</v>
      </c>
      <c r="G14" s="420">
        <f t="shared" si="0"/>
        <v>0</v>
      </c>
    </row>
    <row r="15" spans="1:7" x14ac:dyDescent="0.2">
      <c r="A15" s="419" t="s">
        <v>235</v>
      </c>
      <c r="B15" s="209" t="s">
        <v>254</v>
      </c>
      <c r="C15" s="432">
        <v>0</v>
      </c>
      <c r="D15" s="432">
        <v>0</v>
      </c>
      <c r="E15" s="432">
        <v>0</v>
      </c>
      <c r="F15" s="432">
        <v>0</v>
      </c>
      <c r="G15" s="420">
        <f t="shared" si="0"/>
        <v>0</v>
      </c>
    </row>
    <row r="16" spans="1:7" x14ac:dyDescent="0.2">
      <c r="A16" s="419" t="s">
        <v>235</v>
      </c>
      <c r="B16" s="225" t="s">
        <v>5</v>
      </c>
      <c r="C16" s="432">
        <v>0</v>
      </c>
      <c r="D16" s="432">
        <v>0</v>
      </c>
      <c r="E16" s="432">
        <v>0</v>
      </c>
      <c r="F16" s="432">
        <v>0</v>
      </c>
      <c r="G16" s="420">
        <f>SUM(C16:F16)</f>
        <v>0</v>
      </c>
    </row>
    <row r="17" spans="1:7" x14ac:dyDescent="0.2">
      <c r="A17" s="417" t="s">
        <v>237</v>
      </c>
      <c r="B17" s="209" t="s">
        <v>236</v>
      </c>
      <c r="C17" s="433">
        <v>0</v>
      </c>
      <c r="D17" s="433">
        <v>0</v>
      </c>
      <c r="E17" s="433">
        <v>0</v>
      </c>
      <c r="F17" s="433">
        <v>0</v>
      </c>
      <c r="G17" s="418">
        <f t="shared" si="0"/>
        <v>0</v>
      </c>
    </row>
    <row r="18" spans="1:7" x14ac:dyDescent="0.2">
      <c r="A18" s="419" t="s">
        <v>237</v>
      </c>
      <c r="B18" s="209" t="s">
        <v>388</v>
      </c>
      <c r="C18" s="432">
        <v>0</v>
      </c>
      <c r="D18" s="432">
        <v>0</v>
      </c>
      <c r="E18" s="432">
        <v>0</v>
      </c>
      <c r="F18" s="432">
        <v>0</v>
      </c>
      <c r="G18" s="420">
        <f t="shared" si="0"/>
        <v>0</v>
      </c>
    </row>
    <row r="19" spans="1:7" x14ac:dyDescent="0.2">
      <c r="A19" s="419" t="s">
        <v>237</v>
      </c>
      <c r="B19" s="209" t="s">
        <v>365</v>
      </c>
      <c r="C19" s="432">
        <v>0</v>
      </c>
      <c r="D19" s="432">
        <v>0</v>
      </c>
      <c r="E19" s="432">
        <v>0</v>
      </c>
      <c r="F19" s="432">
        <v>0</v>
      </c>
      <c r="G19" s="420">
        <f t="shared" si="0"/>
        <v>0</v>
      </c>
    </row>
    <row r="20" spans="1:7" x14ac:dyDescent="0.2">
      <c r="A20" s="419" t="s">
        <v>237</v>
      </c>
      <c r="B20" s="224" t="s">
        <v>376</v>
      </c>
      <c r="C20" s="432">
        <v>0</v>
      </c>
      <c r="D20" s="432">
        <v>0</v>
      </c>
      <c r="E20" s="432">
        <v>0</v>
      </c>
      <c r="F20" s="432">
        <v>0</v>
      </c>
      <c r="G20" s="420">
        <f t="shared" si="0"/>
        <v>0</v>
      </c>
    </row>
    <row r="21" spans="1:7" x14ac:dyDescent="0.2">
      <c r="A21" s="419" t="s">
        <v>237</v>
      </c>
      <c r="B21" s="209" t="s">
        <v>252</v>
      </c>
      <c r="C21" s="432">
        <v>0</v>
      </c>
      <c r="D21" s="432">
        <v>0</v>
      </c>
      <c r="E21" s="432">
        <v>0</v>
      </c>
      <c r="F21" s="432">
        <v>0</v>
      </c>
      <c r="G21" s="420">
        <f t="shared" si="0"/>
        <v>0</v>
      </c>
    </row>
    <row r="22" spans="1:7" x14ac:dyDescent="0.2">
      <c r="A22" s="419" t="s">
        <v>237</v>
      </c>
      <c r="B22" s="209" t="s">
        <v>253</v>
      </c>
      <c r="C22" s="432">
        <v>0</v>
      </c>
      <c r="D22" s="432">
        <v>0</v>
      </c>
      <c r="E22" s="432">
        <v>0</v>
      </c>
      <c r="F22" s="432">
        <v>0</v>
      </c>
      <c r="G22" s="420">
        <f t="shared" si="0"/>
        <v>0</v>
      </c>
    </row>
    <row r="23" spans="1:7" x14ac:dyDescent="0.2">
      <c r="A23" s="419" t="s">
        <v>237</v>
      </c>
      <c r="B23" s="209" t="s">
        <v>377</v>
      </c>
      <c r="C23" s="432">
        <v>0</v>
      </c>
      <c r="D23" s="432">
        <v>0</v>
      </c>
      <c r="E23" s="432">
        <v>0</v>
      </c>
      <c r="F23" s="432">
        <v>0</v>
      </c>
      <c r="G23" s="420">
        <f t="shared" si="0"/>
        <v>0</v>
      </c>
    </row>
    <row r="24" spans="1:7" x14ac:dyDescent="0.2">
      <c r="A24" s="419" t="s">
        <v>237</v>
      </c>
      <c r="B24" s="209" t="s">
        <v>254</v>
      </c>
      <c r="C24" s="432">
        <v>0</v>
      </c>
      <c r="D24" s="432">
        <v>0</v>
      </c>
      <c r="E24" s="432">
        <v>0</v>
      </c>
      <c r="F24" s="432">
        <v>0</v>
      </c>
      <c r="G24" s="420">
        <f t="shared" si="0"/>
        <v>0</v>
      </c>
    </row>
    <row r="25" spans="1:7" x14ac:dyDescent="0.2">
      <c r="A25" s="419" t="s">
        <v>237</v>
      </c>
      <c r="B25" s="225" t="s">
        <v>5</v>
      </c>
      <c r="C25" s="432">
        <v>0</v>
      </c>
      <c r="D25" s="432">
        <v>0</v>
      </c>
      <c r="E25" s="432">
        <v>0</v>
      </c>
      <c r="F25" s="432">
        <v>0</v>
      </c>
      <c r="G25" s="420">
        <f t="shared" si="0"/>
        <v>0</v>
      </c>
    </row>
    <row r="26" spans="1:7" x14ac:dyDescent="0.2">
      <c r="A26" s="417" t="s">
        <v>93</v>
      </c>
      <c r="B26" s="209" t="s">
        <v>236</v>
      </c>
      <c r="C26" s="433">
        <v>0</v>
      </c>
      <c r="D26" s="433">
        <v>0</v>
      </c>
      <c r="E26" s="433">
        <v>0</v>
      </c>
      <c r="F26" s="433">
        <v>0</v>
      </c>
      <c r="G26" s="418">
        <f t="shared" si="0"/>
        <v>0</v>
      </c>
    </row>
    <row r="27" spans="1:7" x14ac:dyDescent="0.2">
      <c r="A27" s="421" t="s">
        <v>93</v>
      </c>
      <c r="B27" s="209" t="s">
        <v>388</v>
      </c>
      <c r="C27" s="432">
        <v>0</v>
      </c>
      <c r="D27" s="432">
        <v>0</v>
      </c>
      <c r="E27" s="432">
        <v>0</v>
      </c>
      <c r="F27" s="432">
        <v>0</v>
      </c>
      <c r="G27" s="420">
        <f t="shared" si="0"/>
        <v>0</v>
      </c>
    </row>
    <row r="28" spans="1:7" x14ac:dyDescent="0.2">
      <c r="A28" s="421" t="s">
        <v>93</v>
      </c>
      <c r="B28" s="209" t="s">
        <v>365</v>
      </c>
      <c r="C28" s="432">
        <v>0</v>
      </c>
      <c r="D28" s="432">
        <v>0</v>
      </c>
      <c r="E28" s="432">
        <v>0</v>
      </c>
      <c r="F28" s="432">
        <v>0</v>
      </c>
      <c r="G28" s="420">
        <f t="shared" si="0"/>
        <v>0</v>
      </c>
    </row>
    <row r="29" spans="1:7" x14ac:dyDescent="0.2">
      <c r="A29" s="421" t="s">
        <v>93</v>
      </c>
      <c r="B29" s="224" t="s">
        <v>376</v>
      </c>
      <c r="C29" s="432">
        <v>0</v>
      </c>
      <c r="D29" s="432">
        <v>0</v>
      </c>
      <c r="E29" s="432">
        <v>0</v>
      </c>
      <c r="F29" s="432">
        <v>0</v>
      </c>
      <c r="G29" s="420">
        <f t="shared" si="0"/>
        <v>0</v>
      </c>
    </row>
    <row r="30" spans="1:7" x14ac:dyDescent="0.2">
      <c r="A30" s="421" t="s">
        <v>93</v>
      </c>
      <c r="B30" s="209" t="s">
        <v>252</v>
      </c>
      <c r="C30" s="432">
        <v>0</v>
      </c>
      <c r="D30" s="432">
        <v>0</v>
      </c>
      <c r="E30" s="432">
        <v>0</v>
      </c>
      <c r="F30" s="432">
        <v>0</v>
      </c>
      <c r="G30" s="420">
        <f t="shared" si="0"/>
        <v>0</v>
      </c>
    </row>
    <row r="31" spans="1:7" x14ac:dyDescent="0.2">
      <c r="A31" s="421" t="s">
        <v>93</v>
      </c>
      <c r="B31" s="209" t="s">
        <v>253</v>
      </c>
      <c r="C31" s="432">
        <v>0</v>
      </c>
      <c r="D31" s="432">
        <v>0</v>
      </c>
      <c r="E31" s="432">
        <v>0</v>
      </c>
      <c r="F31" s="432">
        <v>0</v>
      </c>
      <c r="G31" s="420">
        <f t="shared" si="0"/>
        <v>0</v>
      </c>
    </row>
    <row r="32" spans="1:7" x14ac:dyDescent="0.2">
      <c r="A32" s="421" t="s">
        <v>93</v>
      </c>
      <c r="B32" s="209" t="s">
        <v>377</v>
      </c>
      <c r="C32" s="432">
        <v>0</v>
      </c>
      <c r="D32" s="432">
        <v>0</v>
      </c>
      <c r="E32" s="432">
        <v>0</v>
      </c>
      <c r="F32" s="432">
        <v>0</v>
      </c>
      <c r="G32" s="420">
        <f t="shared" si="0"/>
        <v>0</v>
      </c>
    </row>
    <row r="33" spans="1:7" x14ac:dyDescent="0.2">
      <c r="A33" s="421" t="s">
        <v>93</v>
      </c>
      <c r="B33" s="209" t="s">
        <v>254</v>
      </c>
      <c r="C33" s="432">
        <v>0</v>
      </c>
      <c r="D33" s="432">
        <v>0</v>
      </c>
      <c r="E33" s="432">
        <v>0</v>
      </c>
      <c r="F33" s="432">
        <v>0</v>
      </c>
      <c r="G33" s="420">
        <f t="shared" si="0"/>
        <v>0</v>
      </c>
    </row>
    <row r="34" spans="1:7" x14ac:dyDescent="0.2">
      <c r="A34" s="421" t="s">
        <v>93</v>
      </c>
      <c r="B34" s="225" t="s">
        <v>5</v>
      </c>
      <c r="C34" s="432">
        <v>0</v>
      </c>
      <c r="D34" s="432">
        <v>0</v>
      </c>
      <c r="E34" s="432">
        <v>0</v>
      </c>
      <c r="F34" s="432">
        <v>0</v>
      </c>
      <c r="G34" s="420">
        <f>SUM(C34:F34)</f>
        <v>0</v>
      </c>
    </row>
    <row r="35" spans="1:7" ht="14.25" customHeight="1" x14ac:dyDescent="0.2">
      <c r="A35" s="417" t="s">
        <v>322</v>
      </c>
      <c r="B35" s="209" t="s">
        <v>236</v>
      </c>
      <c r="C35" s="433">
        <v>0</v>
      </c>
      <c r="D35" s="433">
        <v>0</v>
      </c>
      <c r="E35" s="433">
        <v>0</v>
      </c>
      <c r="F35" s="433">
        <v>0</v>
      </c>
      <c r="G35" s="418">
        <f t="shared" si="0"/>
        <v>0</v>
      </c>
    </row>
    <row r="36" spans="1:7" ht="14.25" customHeight="1" x14ac:dyDescent="0.2">
      <c r="A36" s="419" t="s">
        <v>322</v>
      </c>
      <c r="B36" s="209" t="s">
        <v>388</v>
      </c>
      <c r="C36" s="432">
        <v>0</v>
      </c>
      <c r="D36" s="432">
        <v>0</v>
      </c>
      <c r="E36" s="432">
        <v>0</v>
      </c>
      <c r="F36" s="432">
        <v>0</v>
      </c>
      <c r="G36" s="420">
        <f t="shared" si="0"/>
        <v>0</v>
      </c>
    </row>
    <row r="37" spans="1:7" x14ac:dyDescent="0.2">
      <c r="A37" s="419" t="s">
        <v>322</v>
      </c>
      <c r="B37" s="209" t="s">
        <v>365</v>
      </c>
      <c r="C37" s="432">
        <v>0</v>
      </c>
      <c r="D37" s="432">
        <v>0</v>
      </c>
      <c r="E37" s="432">
        <v>0</v>
      </c>
      <c r="F37" s="432">
        <v>0</v>
      </c>
      <c r="G37" s="420">
        <f t="shared" si="0"/>
        <v>0</v>
      </c>
    </row>
    <row r="38" spans="1:7" x14ac:dyDescent="0.2">
      <c r="A38" s="419" t="s">
        <v>322</v>
      </c>
      <c r="B38" s="224" t="s">
        <v>376</v>
      </c>
      <c r="C38" s="432">
        <v>0</v>
      </c>
      <c r="D38" s="432">
        <v>0</v>
      </c>
      <c r="E38" s="432">
        <v>0</v>
      </c>
      <c r="F38" s="432">
        <v>0</v>
      </c>
      <c r="G38" s="420">
        <f t="shared" si="0"/>
        <v>0</v>
      </c>
    </row>
    <row r="39" spans="1:7" x14ac:dyDescent="0.2">
      <c r="A39" s="419" t="s">
        <v>322</v>
      </c>
      <c r="B39" s="209" t="s">
        <v>252</v>
      </c>
      <c r="C39" s="432">
        <v>0</v>
      </c>
      <c r="D39" s="432">
        <v>0</v>
      </c>
      <c r="E39" s="432">
        <v>0</v>
      </c>
      <c r="F39" s="432">
        <v>0</v>
      </c>
      <c r="G39" s="420">
        <f t="shared" si="0"/>
        <v>0</v>
      </c>
    </row>
    <row r="40" spans="1:7" x14ac:dyDescent="0.2">
      <c r="A40" s="419" t="s">
        <v>322</v>
      </c>
      <c r="B40" s="209" t="s">
        <v>253</v>
      </c>
      <c r="C40" s="432">
        <v>0</v>
      </c>
      <c r="D40" s="432">
        <v>0</v>
      </c>
      <c r="E40" s="432">
        <v>0</v>
      </c>
      <c r="F40" s="432">
        <v>0</v>
      </c>
      <c r="G40" s="420">
        <f t="shared" si="0"/>
        <v>0</v>
      </c>
    </row>
    <row r="41" spans="1:7" x14ac:dyDescent="0.2">
      <c r="A41" s="419" t="s">
        <v>322</v>
      </c>
      <c r="B41" s="209" t="s">
        <v>377</v>
      </c>
      <c r="C41" s="432">
        <v>0</v>
      </c>
      <c r="D41" s="432">
        <v>0</v>
      </c>
      <c r="E41" s="432">
        <v>0</v>
      </c>
      <c r="F41" s="432">
        <v>0</v>
      </c>
      <c r="G41" s="420">
        <f t="shared" si="0"/>
        <v>0</v>
      </c>
    </row>
    <row r="42" spans="1:7" x14ac:dyDescent="0.2">
      <c r="A42" s="419" t="s">
        <v>322</v>
      </c>
      <c r="B42" s="209" t="s">
        <v>254</v>
      </c>
      <c r="C42" s="432">
        <v>0</v>
      </c>
      <c r="D42" s="432">
        <v>0</v>
      </c>
      <c r="E42" s="432">
        <v>0</v>
      </c>
      <c r="F42" s="432">
        <v>0</v>
      </c>
      <c r="G42" s="420">
        <f t="shared" si="0"/>
        <v>0</v>
      </c>
    </row>
    <row r="43" spans="1:7" x14ac:dyDescent="0.2">
      <c r="A43" s="419" t="s">
        <v>322</v>
      </c>
      <c r="B43" s="225" t="s">
        <v>5</v>
      </c>
      <c r="C43" s="432">
        <v>0</v>
      </c>
      <c r="D43" s="432">
        <v>0</v>
      </c>
      <c r="E43" s="432">
        <v>0</v>
      </c>
      <c r="F43" s="432">
        <v>0</v>
      </c>
      <c r="G43" s="420">
        <f t="shared" si="0"/>
        <v>0</v>
      </c>
    </row>
    <row r="44" spans="1:7" x14ac:dyDescent="0.2">
      <c r="A44" s="417" t="s">
        <v>323</v>
      </c>
      <c r="B44" s="209" t="s">
        <v>236</v>
      </c>
      <c r="C44" s="433">
        <v>0</v>
      </c>
      <c r="D44" s="433">
        <v>0</v>
      </c>
      <c r="E44" s="433">
        <v>0</v>
      </c>
      <c r="F44" s="433">
        <v>0</v>
      </c>
      <c r="G44" s="418">
        <f t="shared" si="0"/>
        <v>0</v>
      </c>
    </row>
    <row r="45" spans="1:7" x14ac:dyDescent="0.2">
      <c r="A45" s="419" t="s">
        <v>323</v>
      </c>
      <c r="B45" s="209" t="s">
        <v>388</v>
      </c>
      <c r="C45" s="432">
        <v>0</v>
      </c>
      <c r="D45" s="432">
        <v>0</v>
      </c>
      <c r="E45" s="432">
        <v>0</v>
      </c>
      <c r="F45" s="432">
        <v>0</v>
      </c>
      <c r="G45" s="420">
        <f t="shared" si="0"/>
        <v>0</v>
      </c>
    </row>
    <row r="46" spans="1:7" x14ac:dyDescent="0.2">
      <c r="A46" s="419" t="s">
        <v>323</v>
      </c>
      <c r="B46" s="209" t="s">
        <v>365</v>
      </c>
      <c r="C46" s="432">
        <v>0</v>
      </c>
      <c r="D46" s="432">
        <v>0</v>
      </c>
      <c r="E46" s="432">
        <v>0</v>
      </c>
      <c r="F46" s="432">
        <v>0</v>
      </c>
      <c r="G46" s="420">
        <f t="shared" si="0"/>
        <v>0</v>
      </c>
    </row>
    <row r="47" spans="1:7" x14ac:dyDescent="0.2">
      <c r="A47" s="419" t="s">
        <v>323</v>
      </c>
      <c r="B47" s="224" t="s">
        <v>376</v>
      </c>
      <c r="C47" s="432">
        <v>0</v>
      </c>
      <c r="D47" s="432">
        <v>0</v>
      </c>
      <c r="E47" s="432">
        <v>0</v>
      </c>
      <c r="F47" s="432">
        <v>0</v>
      </c>
      <c r="G47" s="420">
        <f t="shared" si="0"/>
        <v>0</v>
      </c>
    </row>
    <row r="48" spans="1:7" x14ac:dyDescent="0.2">
      <c r="A48" s="419" t="s">
        <v>323</v>
      </c>
      <c r="B48" s="209" t="s">
        <v>252</v>
      </c>
      <c r="C48" s="432">
        <v>0</v>
      </c>
      <c r="D48" s="432">
        <v>0</v>
      </c>
      <c r="E48" s="432">
        <v>0</v>
      </c>
      <c r="F48" s="432">
        <v>0</v>
      </c>
      <c r="G48" s="420">
        <f t="shared" si="0"/>
        <v>0</v>
      </c>
    </row>
    <row r="49" spans="1:7" x14ac:dyDescent="0.2">
      <c r="A49" s="419" t="s">
        <v>323</v>
      </c>
      <c r="B49" s="209" t="s">
        <v>253</v>
      </c>
      <c r="C49" s="432">
        <v>0</v>
      </c>
      <c r="D49" s="432">
        <v>0</v>
      </c>
      <c r="E49" s="432">
        <v>0</v>
      </c>
      <c r="F49" s="432">
        <v>0</v>
      </c>
      <c r="G49" s="420">
        <f t="shared" si="0"/>
        <v>0</v>
      </c>
    </row>
    <row r="50" spans="1:7" x14ac:dyDescent="0.2">
      <c r="A50" s="419" t="s">
        <v>323</v>
      </c>
      <c r="B50" s="209" t="s">
        <v>377</v>
      </c>
      <c r="C50" s="432">
        <v>0</v>
      </c>
      <c r="D50" s="432">
        <v>0</v>
      </c>
      <c r="E50" s="432">
        <v>0</v>
      </c>
      <c r="F50" s="432">
        <v>0</v>
      </c>
      <c r="G50" s="420">
        <f t="shared" si="0"/>
        <v>0</v>
      </c>
    </row>
    <row r="51" spans="1:7" x14ac:dyDescent="0.2">
      <c r="A51" s="419" t="s">
        <v>323</v>
      </c>
      <c r="B51" s="209" t="s">
        <v>254</v>
      </c>
      <c r="C51" s="432">
        <v>0</v>
      </c>
      <c r="D51" s="432">
        <v>0</v>
      </c>
      <c r="E51" s="432">
        <v>0</v>
      </c>
      <c r="F51" s="432">
        <v>0</v>
      </c>
      <c r="G51" s="420">
        <f t="shared" si="0"/>
        <v>0</v>
      </c>
    </row>
    <row r="52" spans="1:7" x14ac:dyDescent="0.2">
      <c r="A52" s="419" t="s">
        <v>323</v>
      </c>
      <c r="B52" s="225" t="s">
        <v>5</v>
      </c>
      <c r="C52" s="432">
        <v>0</v>
      </c>
      <c r="D52" s="432">
        <v>0</v>
      </c>
      <c r="E52" s="432">
        <v>0</v>
      </c>
      <c r="F52" s="432">
        <v>0</v>
      </c>
      <c r="G52" s="420">
        <f>SUM(C52:F52)</f>
        <v>0</v>
      </c>
    </row>
    <row r="53" spans="1:7" x14ac:dyDescent="0.2">
      <c r="A53" s="417" t="s">
        <v>113</v>
      </c>
      <c r="B53" s="209" t="s">
        <v>236</v>
      </c>
      <c r="C53" s="433">
        <v>0</v>
      </c>
      <c r="D53" s="433">
        <v>0</v>
      </c>
      <c r="E53" s="433">
        <v>0</v>
      </c>
      <c r="F53" s="433">
        <v>0</v>
      </c>
      <c r="G53" s="418">
        <f t="shared" si="0"/>
        <v>0</v>
      </c>
    </row>
    <row r="54" spans="1:7" x14ac:dyDescent="0.2">
      <c r="A54" s="421" t="s">
        <v>113</v>
      </c>
      <c r="B54" s="209" t="s">
        <v>388</v>
      </c>
      <c r="C54" s="432">
        <v>0</v>
      </c>
      <c r="D54" s="432">
        <v>0</v>
      </c>
      <c r="E54" s="432">
        <v>0</v>
      </c>
      <c r="F54" s="432">
        <v>0</v>
      </c>
      <c r="G54" s="420">
        <f t="shared" si="0"/>
        <v>0</v>
      </c>
    </row>
    <row r="55" spans="1:7" x14ac:dyDescent="0.2">
      <c r="A55" s="421" t="s">
        <v>113</v>
      </c>
      <c r="B55" s="209" t="s">
        <v>365</v>
      </c>
      <c r="C55" s="432">
        <v>0</v>
      </c>
      <c r="D55" s="432">
        <v>0</v>
      </c>
      <c r="E55" s="432">
        <v>0</v>
      </c>
      <c r="F55" s="432">
        <v>0</v>
      </c>
      <c r="G55" s="420">
        <f t="shared" si="0"/>
        <v>0</v>
      </c>
    </row>
    <row r="56" spans="1:7" x14ac:dyDescent="0.2">
      <c r="A56" s="421" t="s">
        <v>113</v>
      </c>
      <c r="B56" s="224" t="s">
        <v>376</v>
      </c>
      <c r="C56" s="432">
        <v>0</v>
      </c>
      <c r="D56" s="432">
        <v>0</v>
      </c>
      <c r="E56" s="432">
        <v>0</v>
      </c>
      <c r="F56" s="432">
        <v>0</v>
      </c>
      <c r="G56" s="420">
        <f t="shared" si="0"/>
        <v>0</v>
      </c>
    </row>
    <row r="57" spans="1:7" x14ac:dyDescent="0.2">
      <c r="A57" s="421" t="s">
        <v>113</v>
      </c>
      <c r="B57" s="209" t="s">
        <v>252</v>
      </c>
      <c r="C57" s="432">
        <v>0</v>
      </c>
      <c r="D57" s="432">
        <v>0</v>
      </c>
      <c r="E57" s="432">
        <v>0</v>
      </c>
      <c r="F57" s="432">
        <v>0</v>
      </c>
      <c r="G57" s="420">
        <f t="shared" si="0"/>
        <v>0</v>
      </c>
    </row>
    <row r="58" spans="1:7" x14ac:dyDescent="0.2">
      <c r="A58" s="421" t="s">
        <v>113</v>
      </c>
      <c r="B58" s="209" t="s">
        <v>253</v>
      </c>
      <c r="C58" s="432">
        <v>0</v>
      </c>
      <c r="D58" s="432">
        <v>0</v>
      </c>
      <c r="E58" s="432">
        <v>0</v>
      </c>
      <c r="F58" s="432">
        <v>0</v>
      </c>
      <c r="G58" s="420">
        <f t="shared" si="0"/>
        <v>0</v>
      </c>
    </row>
    <row r="59" spans="1:7" x14ac:dyDescent="0.2">
      <c r="A59" s="421" t="s">
        <v>113</v>
      </c>
      <c r="B59" s="209" t="s">
        <v>377</v>
      </c>
      <c r="C59" s="432">
        <v>0</v>
      </c>
      <c r="D59" s="432">
        <v>0</v>
      </c>
      <c r="E59" s="432">
        <v>0</v>
      </c>
      <c r="F59" s="432">
        <v>0</v>
      </c>
      <c r="G59" s="420">
        <f t="shared" si="0"/>
        <v>0</v>
      </c>
    </row>
    <row r="60" spans="1:7" x14ac:dyDescent="0.2">
      <c r="A60" s="421" t="s">
        <v>113</v>
      </c>
      <c r="B60" s="209" t="s">
        <v>254</v>
      </c>
      <c r="C60" s="432">
        <v>0</v>
      </c>
      <c r="D60" s="432">
        <v>0</v>
      </c>
      <c r="E60" s="432">
        <v>0</v>
      </c>
      <c r="F60" s="432">
        <v>0</v>
      </c>
      <c r="G60" s="420">
        <f t="shared" si="0"/>
        <v>0</v>
      </c>
    </row>
    <row r="61" spans="1:7" x14ac:dyDescent="0.2">
      <c r="A61" s="421" t="s">
        <v>113</v>
      </c>
      <c r="B61" s="225" t="s">
        <v>5</v>
      </c>
      <c r="C61" s="432">
        <v>0</v>
      </c>
      <c r="D61" s="432">
        <v>0</v>
      </c>
      <c r="E61" s="432">
        <v>0</v>
      </c>
      <c r="F61" s="432">
        <v>0</v>
      </c>
      <c r="G61" s="420">
        <f t="shared" si="0"/>
        <v>0</v>
      </c>
    </row>
    <row r="62" spans="1:7" x14ac:dyDescent="0.2">
      <c r="A62" s="422" t="s">
        <v>4</v>
      </c>
      <c r="B62" s="209" t="s">
        <v>236</v>
      </c>
      <c r="C62" s="211">
        <f t="shared" ref="C62:F70" si="1">C8+C17+C26+C35+C44+C53</f>
        <v>0</v>
      </c>
      <c r="D62" s="211">
        <f t="shared" si="1"/>
        <v>0</v>
      </c>
      <c r="E62" s="212">
        <f t="shared" si="1"/>
        <v>0</v>
      </c>
      <c r="F62" s="208">
        <f t="shared" si="1"/>
        <v>0</v>
      </c>
      <c r="G62" s="418">
        <f t="shared" si="0"/>
        <v>0</v>
      </c>
    </row>
    <row r="63" spans="1:7" x14ac:dyDescent="0.2">
      <c r="A63" s="423" t="s">
        <v>4</v>
      </c>
      <c r="B63" s="209" t="s">
        <v>388</v>
      </c>
      <c r="C63" s="213">
        <f t="shared" si="1"/>
        <v>0</v>
      </c>
      <c r="D63" s="213">
        <f t="shared" si="1"/>
        <v>0</v>
      </c>
      <c r="E63" s="214">
        <f t="shared" si="1"/>
        <v>0</v>
      </c>
      <c r="F63" s="210">
        <f t="shared" si="1"/>
        <v>0</v>
      </c>
      <c r="G63" s="420">
        <f t="shared" si="0"/>
        <v>0</v>
      </c>
    </row>
    <row r="64" spans="1:7" x14ac:dyDescent="0.2">
      <c r="A64" s="423" t="s">
        <v>4</v>
      </c>
      <c r="B64" s="209" t="s">
        <v>365</v>
      </c>
      <c r="C64" s="213">
        <f t="shared" si="1"/>
        <v>0</v>
      </c>
      <c r="D64" s="213">
        <f t="shared" si="1"/>
        <v>0</v>
      </c>
      <c r="E64" s="214">
        <f t="shared" si="1"/>
        <v>0</v>
      </c>
      <c r="F64" s="210">
        <f t="shared" si="1"/>
        <v>0</v>
      </c>
      <c r="G64" s="420">
        <f t="shared" si="0"/>
        <v>0</v>
      </c>
    </row>
    <row r="65" spans="1:7" x14ac:dyDescent="0.2">
      <c r="A65" s="423" t="s">
        <v>4</v>
      </c>
      <c r="B65" s="224" t="s">
        <v>376</v>
      </c>
      <c r="C65" s="213">
        <f t="shared" si="1"/>
        <v>0</v>
      </c>
      <c r="D65" s="213">
        <f t="shared" si="1"/>
        <v>0</v>
      </c>
      <c r="E65" s="214">
        <f t="shared" si="1"/>
        <v>0</v>
      </c>
      <c r="F65" s="210">
        <f t="shared" si="1"/>
        <v>0</v>
      </c>
      <c r="G65" s="420">
        <f t="shared" si="0"/>
        <v>0</v>
      </c>
    </row>
    <row r="66" spans="1:7" x14ac:dyDescent="0.2">
      <c r="A66" s="423" t="s">
        <v>4</v>
      </c>
      <c r="B66" s="209" t="s">
        <v>252</v>
      </c>
      <c r="C66" s="213">
        <f t="shared" si="1"/>
        <v>0</v>
      </c>
      <c r="D66" s="213">
        <f t="shared" si="1"/>
        <v>0</v>
      </c>
      <c r="E66" s="214">
        <f t="shared" si="1"/>
        <v>0</v>
      </c>
      <c r="F66" s="210">
        <f t="shared" si="1"/>
        <v>0</v>
      </c>
      <c r="G66" s="420">
        <f t="shared" si="0"/>
        <v>0</v>
      </c>
    </row>
    <row r="67" spans="1:7" x14ac:dyDescent="0.2">
      <c r="A67" s="423" t="s">
        <v>4</v>
      </c>
      <c r="B67" s="209" t="s">
        <v>253</v>
      </c>
      <c r="C67" s="213">
        <f t="shared" si="1"/>
        <v>0</v>
      </c>
      <c r="D67" s="213">
        <f t="shared" si="1"/>
        <v>0</v>
      </c>
      <c r="E67" s="214">
        <f t="shared" si="1"/>
        <v>0</v>
      </c>
      <c r="F67" s="210">
        <f t="shared" si="1"/>
        <v>0</v>
      </c>
      <c r="G67" s="420">
        <f t="shared" si="0"/>
        <v>0</v>
      </c>
    </row>
    <row r="68" spans="1:7" x14ac:dyDescent="0.2">
      <c r="A68" s="423" t="s">
        <v>4</v>
      </c>
      <c r="B68" s="209" t="s">
        <v>377</v>
      </c>
      <c r="C68" s="213">
        <f t="shared" si="1"/>
        <v>0</v>
      </c>
      <c r="D68" s="213">
        <f t="shared" si="1"/>
        <v>0</v>
      </c>
      <c r="E68" s="214">
        <f t="shared" si="1"/>
        <v>0</v>
      </c>
      <c r="F68" s="210">
        <f t="shared" si="1"/>
        <v>0</v>
      </c>
      <c r="G68" s="420">
        <f t="shared" si="0"/>
        <v>0</v>
      </c>
    </row>
    <row r="69" spans="1:7" x14ac:dyDescent="0.2">
      <c r="A69" s="423" t="s">
        <v>4</v>
      </c>
      <c r="B69" s="209" t="s">
        <v>254</v>
      </c>
      <c r="C69" s="213">
        <f t="shared" si="1"/>
        <v>0</v>
      </c>
      <c r="D69" s="213">
        <f t="shared" si="1"/>
        <v>0</v>
      </c>
      <c r="E69" s="214">
        <f t="shared" si="1"/>
        <v>0</v>
      </c>
      <c r="F69" s="210">
        <f t="shared" si="1"/>
        <v>0</v>
      </c>
      <c r="G69" s="420">
        <f t="shared" si="0"/>
        <v>0</v>
      </c>
    </row>
    <row r="70" spans="1:7" x14ac:dyDescent="0.2">
      <c r="A70" s="423" t="s">
        <v>4</v>
      </c>
      <c r="B70" s="225" t="s">
        <v>5</v>
      </c>
      <c r="C70" s="213">
        <f t="shared" si="1"/>
        <v>0</v>
      </c>
      <c r="D70" s="213">
        <f t="shared" si="1"/>
        <v>0</v>
      </c>
      <c r="E70" s="214">
        <f t="shared" si="1"/>
        <v>0</v>
      </c>
      <c r="F70" s="210">
        <f t="shared" si="1"/>
        <v>0</v>
      </c>
      <c r="G70" s="420">
        <f>SUM(C70:F70)</f>
        <v>0</v>
      </c>
    </row>
    <row r="71" spans="1:7" ht="16.5" thickBot="1" x14ac:dyDescent="0.25">
      <c r="A71" s="424" t="s">
        <v>4</v>
      </c>
      <c r="B71" s="425" t="s">
        <v>238</v>
      </c>
      <c r="C71" s="426">
        <f>SUM(C62:C70)</f>
        <v>0</v>
      </c>
      <c r="D71" s="426">
        <f>SUM(D62:D70)</f>
        <v>0</v>
      </c>
      <c r="E71" s="426">
        <f>SUM(E62:E70)</f>
        <v>0</v>
      </c>
      <c r="F71" s="427">
        <f>SUM(F62:F70)</f>
        <v>0</v>
      </c>
      <c r="G71" s="428">
        <f t="shared" si="0"/>
        <v>0</v>
      </c>
    </row>
  </sheetData>
  <sheetProtection password="DFB5" sheet="1"/>
  <phoneticPr fontId="35" type="noConversion"/>
  <pageMargins left="0.75" right="0.75" top="1" bottom="1" header="0.5" footer="0.5"/>
  <pageSetup scale="53"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view="pageBreakPreview" zoomScaleNormal="100" workbookViewId="0"/>
  </sheetViews>
  <sheetFormatPr defaultColWidth="9.140625" defaultRowHeight="12.75" x14ac:dyDescent="0.2"/>
  <cols>
    <col min="1" max="1" width="10.140625" style="111" customWidth="1"/>
    <col min="2" max="2" width="29.42578125" style="111" customWidth="1"/>
    <col min="3" max="4" width="15.140625" style="111" customWidth="1"/>
    <col min="5" max="5" width="15.5703125" style="111" customWidth="1"/>
    <col min="6" max="6" width="14.7109375" style="111" customWidth="1"/>
    <col min="7" max="7" width="14.85546875" style="111" customWidth="1"/>
    <col min="8" max="16384" width="9.140625" style="111"/>
  </cols>
  <sheetData>
    <row r="1" spans="1:7" x14ac:dyDescent="0.2">
      <c r="A1" s="390" t="str">
        <f>'A (Balance Sheet)'!A1</f>
        <v>PIHP Name</v>
      </c>
      <c r="B1" s="461"/>
      <c r="C1" s="289"/>
      <c r="D1" s="289"/>
      <c r="E1" s="462"/>
      <c r="F1" s="462"/>
      <c r="G1" s="463"/>
    </row>
    <row r="2" spans="1:7" x14ac:dyDescent="0.2">
      <c r="A2" s="65" t="s">
        <v>233</v>
      </c>
      <c r="B2" s="464"/>
      <c r="C2" s="131"/>
      <c r="D2" s="131"/>
      <c r="E2" s="466"/>
      <c r="F2" s="466"/>
      <c r="G2" s="466"/>
    </row>
    <row r="3" spans="1:7" x14ac:dyDescent="0.2">
      <c r="A3" s="65" t="s">
        <v>305</v>
      </c>
      <c r="B3" s="65"/>
      <c r="C3" s="131"/>
      <c r="D3" s="131"/>
      <c r="E3" s="466"/>
      <c r="F3" s="466"/>
      <c r="G3" s="466"/>
    </row>
    <row r="4" spans="1:7" ht="13.5" thickBot="1" x14ac:dyDescent="0.25">
      <c r="A4" s="173">
        <f>'Certification Statement'!E17</f>
        <v>42216</v>
      </c>
      <c r="B4" s="109"/>
      <c r="C4" s="467"/>
      <c r="D4" s="467"/>
      <c r="E4" s="462"/>
      <c r="F4" s="462"/>
      <c r="G4" s="463"/>
    </row>
    <row r="5" spans="1:7" ht="13.5" thickBot="1" x14ac:dyDescent="0.25">
      <c r="A5" s="468" t="s">
        <v>272</v>
      </c>
      <c r="B5" s="469"/>
      <c r="C5" s="469"/>
      <c r="D5" s="469"/>
      <c r="E5" s="909"/>
      <c r="F5" s="909"/>
      <c r="G5" s="910"/>
    </row>
    <row r="6" spans="1:7" ht="38.25" x14ac:dyDescent="0.2">
      <c r="A6" s="470" t="s">
        <v>51</v>
      </c>
      <c r="B6" s="471" t="s">
        <v>276</v>
      </c>
      <c r="C6" s="471" t="s">
        <v>273</v>
      </c>
      <c r="D6" s="471" t="s">
        <v>277</v>
      </c>
      <c r="E6" s="472" t="s">
        <v>274</v>
      </c>
      <c r="F6" s="472" t="s">
        <v>278</v>
      </c>
      <c r="G6" s="473" t="s">
        <v>275</v>
      </c>
    </row>
    <row r="7" spans="1:7" x14ac:dyDescent="0.2">
      <c r="A7" s="474">
        <v>1</v>
      </c>
      <c r="B7" s="475" t="s">
        <v>279</v>
      </c>
      <c r="C7" s="434">
        <v>0</v>
      </c>
      <c r="D7" s="434">
        <v>0</v>
      </c>
      <c r="E7" s="435">
        <v>0</v>
      </c>
      <c r="F7" s="435">
        <v>0</v>
      </c>
      <c r="G7" s="437">
        <v>0</v>
      </c>
    </row>
    <row r="8" spans="1:7" x14ac:dyDescent="0.2">
      <c r="A8" s="474">
        <v>2</v>
      </c>
      <c r="B8" s="475" t="s">
        <v>280</v>
      </c>
      <c r="C8" s="434">
        <v>0</v>
      </c>
      <c r="D8" s="434">
        <v>0</v>
      </c>
      <c r="E8" s="435">
        <v>0</v>
      </c>
      <c r="F8" s="435">
        <v>0</v>
      </c>
      <c r="G8" s="437">
        <v>0</v>
      </c>
    </row>
    <row r="9" spans="1:7" ht="13.5" thickBot="1" x14ac:dyDescent="0.25">
      <c r="A9" s="476">
        <v>3</v>
      </c>
      <c r="B9" s="477" t="s">
        <v>281</v>
      </c>
      <c r="C9" s="455">
        <f>SUM(C7:C8)</f>
        <v>0</v>
      </c>
      <c r="D9" s="455">
        <f>SUM(D7:D8)</f>
        <v>0</v>
      </c>
      <c r="E9" s="438">
        <f>SUM(E7:E8)</f>
        <v>0</v>
      </c>
      <c r="F9" s="438">
        <f>SUM(F7:F8)</f>
        <v>0</v>
      </c>
      <c r="G9" s="439">
        <f>SUM(G7:G8)</f>
        <v>0</v>
      </c>
    </row>
    <row r="10" spans="1:7" ht="6.75" customHeight="1" thickBot="1" x14ac:dyDescent="0.25">
      <c r="A10" s="478"/>
      <c r="B10" s="479"/>
      <c r="C10" s="447"/>
      <c r="D10" s="447"/>
      <c r="E10" s="447"/>
      <c r="F10" s="447"/>
      <c r="G10" s="448"/>
    </row>
    <row r="11" spans="1:7" ht="39" thickBot="1" x14ac:dyDescent="0.25">
      <c r="A11" s="480"/>
      <c r="B11" s="481" t="s">
        <v>282</v>
      </c>
      <c r="C11" s="482" t="s">
        <v>273</v>
      </c>
      <c r="D11" s="482" t="s">
        <v>277</v>
      </c>
      <c r="E11" s="483" t="s">
        <v>274</v>
      </c>
      <c r="F11" s="483" t="s">
        <v>278</v>
      </c>
      <c r="G11" s="484" t="s">
        <v>275</v>
      </c>
    </row>
    <row r="12" spans="1:7" x14ac:dyDescent="0.2">
      <c r="A12" s="485">
        <v>4</v>
      </c>
      <c r="B12" s="486" t="s">
        <v>88</v>
      </c>
      <c r="C12" s="450">
        <v>0</v>
      </c>
      <c r="D12" s="450">
        <v>0</v>
      </c>
      <c r="E12" s="451">
        <v>0</v>
      </c>
      <c r="F12" s="451">
        <v>0</v>
      </c>
      <c r="G12" s="452">
        <v>0</v>
      </c>
    </row>
    <row r="13" spans="1:7" x14ac:dyDescent="0.2">
      <c r="A13" s="474">
        <v>5</v>
      </c>
      <c r="B13" s="475" t="s">
        <v>280</v>
      </c>
      <c r="C13" s="434">
        <v>0</v>
      </c>
      <c r="D13" s="434">
        <v>0</v>
      </c>
      <c r="E13" s="435">
        <v>0</v>
      </c>
      <c r="F13" s="435">
        <v>0</v>
      </c>
      <c r="G13" s="437">
        <v>0</v>
      </c>
    </row>
    <row r="14" spans="1:7" ht="13.5" thickBot="1" x14ac:dyDescent="0.25">
      <c r="A14" s="487">
        <v>6</v>
      </c>
      <c r="B14" s="488" t="s">
        <v>283</v>
      </c>
      <c r="C14" s="455">
        <f>SUM(C12:C13)</f>
        <v>0</v>
      </c>
      <c r="D14" s="455">
        <f>SUM(D12:D13)</f>
        <v>0</v>
      </c>
      <c r="E14" s="438">
        <f>SUM(E12:E13)</f>
        <v>0</v>
      </c>
      <c r="F14" s="438">
        <f>SUM(F12:F13)</f>
        <v>0</v>
      </c>
      <c r="G14" s="439">
        <f>SUM(G12:G13)</f>
        <v>0</v>
      </c>
    </row>
    <row r="15" spans="1:7" ht="7.5" customHeight="1" thickBot="1" x14ac:dyDescent="0.25">
      <c r="A15" s="478"/>
      <c r="B15" s="479"/>
      <c r="C15" s="459"/>
      <c r="D15" s="459"/>
      <c r="E15" s="460"/>
      <c r="F15" s="460"/>
      <c r="G15" s="460"/>
    </row>
    <row r="16" spans="1:7" ht="13.5" thickBot="1" x14ac:dyDescent="0.25">
      <c r="A16" s="480">
        <v>7</v>
      </c>
      <c r="B16" s="481" t="s">
        <v>284</v>
      </c>
      <c r="C16" s="456">
        <f>C9+C14</f>
        <v>0</v>
      </c>
      <c r="D16" s="456">
        <f>D9+D14</f>
        <v>0</v>
      </c>
      <c r="E16" s="457">
        <f>E9+E14</f>
        <v>0</v>
      </c>
      <c r="F16" s="457">
        <f>F9+F14</f>
        <v>0</v>
      </c>
      <c r="G16" s="458">
        <f>G9+G14</f>
        <v>0</v>
      </c>
    </row>
    <row r="17" spans="1:7" ht="7.5" customHeight="1" thickBot="1" x14ac:dyDescent="0.25">
      <c r="A17" s="478"/>
      <c r="B17" s="489"/>
      <c r="C17" s="449"/>
      <c r="D17" s="239"/>
      <c r="E17" s="445"/>
      <c r="F17" s="445"/>
      <c r="G17" s="446"/>
    </row>
    <row r="18" spans="1:7" x14ac:dyDescent="0.2">
      <c r="A18" s="454" t="s">
        <v>285</v>
      </c>
      <c r="B18" s="453"/>
      <c r="C18" s="453"/>
      <c r="D18" s="441"/>
      <c r="E18" s="239"/>
      <c r="F18" s="239"/>
      <c r="G18" s="239"/>
    </row>
    <row r="19" spans="1:7" x14ac:dyDescent="0.2">
      <c r="A19" s="443">
        <v>8</v>
      </c>
      <c r="B19" s="436" t="s">
        <v>276</v>
      </c>
      <c r="C19" s="492">
        <v>0</v>
      </c>
      <c r="D19" s="239"/>
      <c r="E19" s="239"/>
      <c r="F19" s="239"/>
      <c r="G19" s="239"/>
    </row>
    <row r="20" spans="1:7" x14ac:dyDescent="0.2">
      <c r="A20" s="443">
        <v>9</v>
      </c>
      <c r="B20" s="436" t="s">
        <v>282</v>
      </c>
      <c r="C20" s="492">
        <v>0</v>
      </c>
      <c r="D20" s="239"/>
      <c r="E20" s="239"/>
      <c r="F20" s="239"/>
      <c r="G20" s="239"/>
    </row>
    <row r="21" spans="1:7" ht="13.5" thickBot="1" x14ac:dyDescent="0.25">
      <c r="A21" s="444">
        <v>10</v>
      </c>
      <c r="B21" s="440" t="s">
        <v>286</v>
      </c>
      <c r="C21" s="676">
        <f>SUM(C19:C20)</f>
        <v>0</v>
      </c>
      <c r="D21" s="239"/>
      <c r="E21" s="239"/>
      <c r="F21" s="239"/>
      <c r="G21" s="239"/>
    </row>
    <row r="22" spans="1:7" x14ac:dyDescent="0.2">
      <c r="A22" s="239"/>
      <c r="B22" s="239"/>
      <c r="C22" s="442"/>
      <c r="D22" s="239"/>
      <c r="E22" s="239"/>
      <c r="F22" s="239"/>
      <c r="G22" s="239"/>
    </row>
    <row r="39" spans="1:2" x14ac:dyDescent="0.2">
      <c r="A39" s="490"/>
      <c r="B39" s="491"/>
    </row>
  </sheetData>
  <sheetProtection formatColumns="0" formatRows="0" selectLockedCells="1"/>
  <protectedRanges>
    <protectedRange sqref="C19:C21" name="Range2"/>
    <protectedRange sqref="C7:G10 C13:E15 G13:G15 F12:F15" name="Range1"/>
  </protectedRanges>
  <mergeCells count="1">
    <mergeCell ref="E5:G5"/>
  </mergeCells>
  <phoneticPr fontId="35" type="noConversion"/>
  <pageMargins left="0.75" right="0.75" top="1" bottom="1" header="0.5" footer="0.5"/>
  <pageSetup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25"/>
  <sheetViews>
    <sheetView showGridLines="0" view="pageBreakPreview" zoomScale="75" zoomScaleNormal="100" zoomScaleSheetLayoutView="75" workbookViewId="0"/>
  </sheetViews>
  <sheetFormatPr defaultColWidth="9.140625" defaultRowHeight="12.75" x14ac:dyDescent="0.2"/>
  <cols>
    <col min="1" max="1" width="9.140625" style="64"/>
    <col min="2" max="2" width="97.85546875" style="64" customWidth="1"/>
    <col min="3" max="4" width="18.7109375" style="64" customWidth="1"/>
    <col min="5" max="8" width="9.140625" style="64"/>
    <col min="9" max="10" width="0" style="64" hidden="1" customWidth="1"/>
    <col min="11" max="16384" width="9.140625" style="64"/>
  </cols>
  <sheetData>
    <row r="1" spans="1:10" x14ac:dyDescent="0.2">
      <c r="A1" s="65" t="s">
        <v>89</v>
      </c>
      <c r="B1" s="65"/>
    </row>
    <row r="2" spans="1:10" ht="9" customHeight="1" x14ac:dyDescent="0.2">
      <c r="B2" s="88" t="s">
        <v>62</v>
      </c>
    </row>
    <row r="3" spans="1:10" x14ac:dyDescent="0.2">
      <c r="A3" s="106" t="s">
        <v>63</v>
      </c>
      <c r="B3" s="871" t="s">
        <v>363</v>
      </c>
      <c r="C3" s="872"/>
      <c r="D3" s="872"/>
    </row>
    <row r="4" spans="1:10" ht="25.5" x14ac:dyDescent="0.2">
      <c r="A4" s="106" t="s">
        <v>64</v>
      </c>
      <c r="B4" s="252" t="s">
        <v>344</v>
      </c>
      <c r="C4" s="253"/>
      <c r="D4" s="253"/>
    </row>
    <row r="5" spans="1:10" x14ac:dyDescent="0.2">
      <c r="A5" s="106" t="s">
        <v>66</v>
      </c>
      <c r="B5" s="873" t="s">
        <v>65</v>
      </c>
      <c r="C5" s="874"/>
      <c r="D5" s="874"/>
    </row>
    <row r="6" spans="1:10" x14ac:dyDescent="0.2">
      <c r="A6" s="106" t="s">
        <v>67</v>
      </c>
      <c r="B6" s="875" t="s">
        <v>366</v>
      </c>
      <c r="C6" s="876"/>
      <c r="D6" s="876"/>
    </row>
    <row r="7" spans="1:10" ht="16.5" customHeight="1" x14ac:dyDescent="0.2">
      <c r="A7" s="106" t="s">
        <v>68</v>
      </c>
      <c r="B7" s="878" t="s">
        <v>364</v>
      </c>
      <c r="C7" s="878"/>
      <c r="D7" s="878"/>
    </row>
    <row r="8" spans="1:10" ht="25.5" customHeight="1" x14ac:dyDescent="0.2">
      <c r="A8" s="106" t="s">
        <v>318</v>
      </c>
      <c r="B8" s="877" t="s">
        <v>69</v>
      </c>
      <c r="C8" s="877"/>
      <c r="D8" s="877"/>
    </row>
    <row r="9" spans="1:10" ht="8.25" customHeight="1" thickBot="1" x14ac:dyDescent="0.25"/>
    <row r="10" spans="1:10" ht="13.5" thickBot="1" x14ac:dyDescent="0.25">
      <c r="B10" s="89" t="s">
        <v>59</v>
      </c>
      <c r="C10" s="90"/>
      <c r="D10" s="91"/>
    </row>
    <row r="11" spans="1:10" x14ac:dyDescent="0.2">
      <c r="B11" s="261"/>
      <c r="C11" s="257"/>
      <c r="D11" s="262"/>
    </row>
    <row r="12" spans="1:10" x14ac:dyDescent="0.2">
      <c r="B12" s="93"/>
      <c r="C12" s="94" t="s">
        <v>29</v>
      </c>
      <c r="D12" s="95" t="s">
        <v>30</v>
      </c>
    </row>
    <row r="13" spans="1:10" x14ac:dyDescent="0.2">
      <c r="B13" s="93" t="s">
        <v>60</v>
      </c>
      <c r="C13" s="626">
        <f>'A (Balance Sheet)'!F31</f>
        <v>0</v>
      </c>
      <c r="D13" s="627">
        <f>'A (Balance Sheet)'!F63</f>
        <v>0</v>
      </c>
      <c r="I13" s="64">
        <v>1</v>
      </c>
      <c r="J13" s="64">
        <v>1</v>
      </c>
    </row>
    <row r="14" spans="1:10" x14ac:dyDescent="0.2">
      <c r="B14" s="93" t="s">
        <v>345</v>
      </c>
      <c r="C14" s="626">
        <f>'A (Balance Sheet)'!C31</f>
        <v>0</v>
      </c>
      <c r="D14" s="627">
        <f>'A (Balance Sheet)'!C63</f>
        <v>0</v>
      </c>
      <c r="I14" s="64">
        <f>I13+1</f>
        <v>2</v>
      </c>
      <c r="J14" s="64">
        <v>2</v>
      </c>
    </row>
    <row r="15" spans="1:10" x14ac:dyDescent="0.2">
      <c r="B15" s="134" t="s">
        <v>226</v>
      </c>
      <c r="C15" s="626">
        <f>'A (Balance Sheet)'!C36+'A (Balance Sheet)'!C37</f>
        <v>0</v>
      </c>
      <c r="D15" s="627">
        <f>'E (Medicaid-only Medical Lag)'!AN49</f>
        <v>0</v>
      </c>
      <c r="I15" s="64">
        <f t="shared" ref="I15:I24" si="0">I14+1</f>
        <v>3</v>
      </c>
      <c r="J15" s="64">
        <v>3</v>
      </c>
    </row>
    <row r="16" spans="1:10" x14ac:dyDescent="0.2">
      <c r="B16" s="134" t="s">
        <v>175</v>
      </c>
      <c r="C16" s="626">
        <f>'A (Balance Sheet)'!C17</f>
        <v>0</v>
      </c>
      <c r="D16" s="627">
        <f>'B (Medicaid Risk Reserve)'!C12</f>
        <v>0</v>
      </c>
      <c r="I16" s="64">
        <f t="shared" si="0"/>
        <v>4</v>
      </c>
      <c r="J16" s="64">
        <v>1</v>
      </c>
    </row>
    <row r="17" spans="2:10" x14ac:dyDescent="0.2">
      <c r="B17" s="134" t="s">
        <v>176</v>
      </c>
      <c r="C17" s="626">
        <f>'D1 (Medicaid Profitability)'!J30</f>
        <v>0</v>
      </c>
      <c r="D17" s="627">
        <f>'B (Medicaid Risk Reserve)'!C10</f>
        <v>0</v>
      </c>
      <c r="I17" s="64">
        <f t="shared" si="0"/>
        <v>5</v>
      </c>
      <c r="J17" s="64">
        <v>2</v>
      </c>
    </row>
    <row r="18" spans="2:10" x14ac:dyDescent="0.2">
      <c r="B18" s="134" t="s">
        <v>189</v>
      </c>
      <c r="C18" s="660">
        <f>'G (Medicaid Claim Aging)'!J13</f>
        <v>0</v>
      </c>
      <c r="D18" s="661">
        <f>'H (Medicaid Claim Processing)'!C10+'H (Medicaid Claim Processing)'!C11</f>
        <v>0</v>
      </c>
      <c r="I18" s="64">
        <f t="shared" si="0"/>
        <v>6</v>
      </c>
      <c r="J18" s="64">
        <v>3</v>
      </c>
    </row>
    <row r="19" spans="2:10" x14ac:dyDescent="0.2">
      <c r="B19" s="134" t="s">
        <v>190</v>
      </c>
      <c r="C19" s="180"/>
      <c r="D19" s="178"/>
      <c r="I19" s="64">
        <f t="shared" si="0"/>
        <v>7</v>
      </c>
      <c r="J19" s="64">
        <v>1</v>
      </c>
    </row>
    <row r="20" spans="2:10" x14ac:dyDescent="0.2">
      <c r="B20" s="657" t="s">
        <v>346</v>
      </c>
      <c r="C20" s="626">
        <f>'E (Medicaid-only Medical Lag)'!AN7</f>
        <v>0</v>
      </c>
      <c r="D20" s="627">
        <f>'H (Medicaid Claim Processing)'!C19</f>
        <v>0</v>
      </c>
      <c r="I20" s="64">
        <f t="shared" si="0"/>
        <v>8</v>
      </c>
      <c r="J20" s="64">
        <v>2</v>
      </c>
    </row>
    <row r="21" spans="2:10" x14ac:dyDescent="0.2">
      <c r="B21" s="657" t="s">
        <v>347</v>
      </c>
      <c r="C21" s="626">
        <f>'E (Medicaid-only Medical Lag)'!AN8</f>
        <v>0</v>
      </c>
      <c r="D21" s="627">
        <f>'H (Medicaid Claim Processing)'!D19</f>
        <v>0</v>
      </c>
      <c r="I21" s="64">
        <f t="shared" si="0"/>
        <v>9</v>
      </c>
      <c r="J21" s="64">
        <v>3</v>
      </c>
    </row>
    <row r="22" spans="2:10" x14ac:dyDescent="0.2">
      <c r="B22" s="657" t="s">
        <v>348</v>
      </c>
      <c r="C22" s="626">
        <f>'E (Medicaid-only Medical Lag)'!AN9</f>
        <v>0</v>
      </c>
      <c r="D22" s="627">
        <f>'H (Medicaid Claim Processing)'!E19</f>
        <v>0</v>
      </c>
      <c r="I22" s="64">
        <f t="shared" si="0"/>
        <v>10</v>
      </c>
      <c r="J22" s="64">
        <v>1</v>
      </c>
    </row>
    <row r="23" spans="2:10" x14ac:dyDescent="0.2">
      <c r="B23" s="657"/>
      <c r="C23" s="626"/>
      <c r="D23" s="627"/>
      <c r="I23" s="64">
        <f t="shared" si="0"/>
        <v>11</v>
      </c>
      <c r="J23" s="64">
        <v>2</v>
      </c>
    </row>
    <row r="24" spans="2:10" ht="13.5" thickBot="1" x14ac:dyDescent="0.25">
      <c r="B24" s="96"/>
      <c r="C24" s="263"/>
      <c r="D24" s="264"/>
      <c r="I24" s="64">
        <f t="shared" si="0"/>
        <v>12</v>
      </c>
      <c r="J24" s="64">
        <v>3</v>
      </c>
    </row>
    <row r="25" spans="2:10" x14ac:dyDescent="0.2">
      <c r="I25" s="656" t="s">
        <v>342</v>
      </c>
      <c r="J25" s="65">
        <f>VLOOKUP('Certification Statement'!E20,'Instructions &amp; Check figures'!I13:J24,2,FALSE)</f>
        <v>3</v>
      </c>
    </row>
  </sheetData>
  <sheetProtection password="DFB5" sheet="1" formatColumns="0" formatRows="0"/>
  <customSheetViews>
    <customSheetView guid="{2D70F5AA-7D36-46E8-A318-3B786755C6E7}" scale="75" showPageBreaks="1" showGridLines="0" fitToPage="1" printArea="1" view="pageBreakPreview" topLeftCell="A13">
      <selection activeCell="D23" sqref="D23"/>
      <pageMargins left="0.75" right="0.75" top="1" bottom="1" header="0.5" footer="0.5"/>
      <pageSetup scale="70" orientation="landscape" r:id="rId1"/>
      <headerFooter alignWithMargins="0">
        <oddHeader>&amp;LState of Louisiana&amp;RDRAFT</oddHeader>
        <oddFooter>&amp;CPage &amp;P of &amp;N&amp;RCCN-P FRR V1.0</oddFooter>
      </headerFooter>
    </customSheetView>
    <customSheetView guid="{E6134C40-CE71-4C6A-BA94-55CEDED65EAB}" scale="75" showPageBreaks="1" showGridLines="0" fitToPage="1" printArea="1" view="pageBreakPreview" topLeftCell="A10">
      <selection activeCell="G14" sqref="G14:G15"/>
      <pageMargins left="0.75" right="0.75" top="1" bottom="1" header="0.5" footer="0.5"/>
      <pageSetup scale="68" orientation="landscape" r:id="rId2"/>
      <headerFooter alignWithMargins="0">
        <oddHeader>&amp;LState of Louisiana&amp;RDRAFT</oddHeader>
        <oddFooter>&amp;CPage &amp;P of &amp;N&amp;RCCN-P FRR V1.0</oddFooter>
      </headerFooter>
    </customSheetView>
    <customSheetView guid="{00FF2166-4011-481F-B433-257EF0F99B97}" scale="75" showPageBreaks="1" showGridLines="0" fitToPage="1" printArea="1" view="pageBreakPreview">
      <selection activeCell="G14" sqref="G14:G15"/>
      <pageMargins left="0.75" right="0.75" top="1" bottom="1" header="0.5" footer="0.5"/>
      <pageSetup scale="70" orientation="landscape" r:id="rId3"/>
      <headerFooter alignWithMargins="0">
        <oddHeader>&amp;LState of Louisiana&amp;RDRAFT</oddHeader>
        <oddFooter>&amp;CPage &amp;P of &amp;N&amp;RCCN-P FRR V1.0</oddFooter>
      </headerFooter>
    </customSheetView>
    <customSheetView guid="{6FB4DED4-66F9-44DC-B8F2-8843CC5A1098}" scale="75" showPageBreaks="1" showGridLines="0" fitToPage="1" printArea="1" view="pageBreakPreview" topLeftCell="A13">
      <selection activeCell="D23" sqref="D23"/>
      <pageMargins left="0.75" right="0.75" top="1" bottom="1" header="0.5" footer="0.5"/>
      <pageSetup scale="70" orientation="landscape" r:id="rId4"/>
      <headerFooter alignWithMargins="0">
        <oddHeader>&amp;LState of Louisiana&amp;RDRAFT</oddHeader>
        <oddFooter>&amp;CPage &amp;P of &amp;N&amp;RCCN-P FRR V1.0</oddFooter>
      </headerFooter>
    </customSheetView>
    <customSheetView guid="{A7B35330-D2DD-429A-8919-9B315462BFEC}" scale="75" showPageBreaks="1" showGridLines="0" fitToPage="1" printArea="1" view="pageBreakPreview" topLeftCell="A13">
      <selection activeCell="D23" sqref="D23"/>
      <pageMargins left="0.75" right="0.75" top="1" bottom="1" header="0.5" footer="0.5"/>
      <pageSetup scale="70" orientation="landscape" r:id="rId5"/>
      <headerFooter alignWithMargins="0">
        <oddHeader>&amp;LState of Louisiana&amp;RDRAFT</oddHeader>
        <oddFooter>&amp;CPage &amp;P of &amp;N&amp;RCCN-P FRR V1.0</oddFooter>
      </headerFooter>
    </customSheetView>
  </customSheetViews>
  <mergeCells count="5">
    <mergeCell ref="B3:D3"/>
    <mergeCell ref="B5:D5"/>
    <mergeCell ref="B6:D6"/>
    <mergeCell ref="B8:D8"/>
    <mergeCell ref="B7:D7"/>
  </mergeCells>
  <phoneticPr fontId="0" type="noConversion"/>
  <conditionalFormatting sqref="C20:C23 C13:C18">
    <cfRule type="cellIs" dxfId="2" priority="1" stopIfTrue="1" operator="notEqual">
      <formula>D13</formula>
    </cfRule>
  </conditionalFormatting>
  <conditionalFormatting sqref="D13:D18 D20:D23">
    <cfRule type="cellIs" dxfId="1" priority="2" stopIfTrue="1" operator="notEqual">
      <formula>C13</formula>
    </cfRule>
  </conditionalFormatting>
  <pageMargins left="0.75" right="0.75" top="1" bottom="1" header="0.5" footer="0.5"/>
  <pageSetup scale="85" orientation="landscape" r:id="rId6"/>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
  <sheetViews>
    <sheetView view="pageBreakPreview" zoomScaleNormal="100" workbookViewId="0"/>
  </sheetViews>
  <sheetFormatPr defaultColWidth="9.140625" defaultRowHeight="12.75" x14ac:dyDescent="0.2"/>
  <cols>
    <col min="1" max="1" width="13.5703125" style="111" bestFit="1" customWidth="1"/>
    <col min="2" max="2" width="16.85546875" style="111" customWidth="1"/>
    <col min="3" max="3" width="13.140625" style="111" customWidth="1"/>
    <col min="4" max="6" width="9.7109375" style="111" customWidth="1"/>
    <col min="7" max="7" width="14.5703125" style="111" customWidth="1"/>
    <col min="8" max="8" width="14.5703125" style="505" customWidth="1"/>
    <col min="9" max="16384" width="9.140625" style="111"/>
  </cols>
  <sheetData>
    <row r="1" spans="1:8" x14ac:dyDescent="0.2">
      <c r="A1" s="390" t="str">
        <f>'A (Balance Sheet)'!A1</f>
        <v>PIHP Name</v>
      </c>
      <c r="B1" s="461"/>
      <c r="C1" s="289"/>
      <c r="D1" s="462"/>
      <c r="E1" s="463"/>
      <c r="F1" s="463"/>
      <c r="G1" s="463"/>
      <c r="H1" s="463"/>
    </row>
    <row r="2" spans="1:8" x14ac:dyDescent="0.2">
      <c r="A2" s="76" t="s">
        <v>271</v>
      </c>
      <c r="B2" s="464"/>
      <c r="C2" s="465"/>
      <c r="D2" s="466"/>
      <c r="E2" s="466"/>
      <c r="F2" s="466"/>
      <c r="G2" s="466"/>
      <c r="H2" s="466"/>
    </row>
    <row r="3" spans="1:8" x14ac:dyDescent="0.2">
      <c r="A3" s="65" t="s">
        <v>304</v>
      </c>
      <c r="B3" s="65"/>
      <c r="C3" s="131"/>
      <c r="D3" s="466"/>
      <c r="E3" s="466"/>
      <c r="F3" s="466"/>
      <c r="G3" s="466"/>
      <c r="H3" s="466"/>
    </row>
    <row r="4" spans="1:8" ht="13.5" thickBot="1" x14ac:dyDescent="0.25">
      <c r="A4" s="173">
        <f>'Certification Statement'!E17</f>
        <v>42216</v>
      </c>
      <c r="B4" s="109"/>
      <c r="C4" s="467"/>
      <c r="D4" s="462"/>
      <c r="E4" s="463"/>
      <c r="F4" s="463"/>
      <c r="G4" s="463"/>
      <c r="H4" s="463"/>
    </row>
    <row r="5" spans="1:8" ht="13.5" thickBot="1" x14ac:dyDescent="0.25">
      <c r="A5" s="493"/>
      <c r="B5" s="494"/>
      <c r="C5" s="494"/>
      <c r="D5" s="494"/>
      <c r="E5" s="494"/>
      <c r="F5" s="494"/>
      <c r="G5" s="494"/>
      <c r="H5" s="495"/>
    </row>
    <row r="6" spans="1:8" ht="38.25" x14ac:dyDescent="0.2">
      <c r="A6" s="496" t="s">
        <v>51</v>
      </c>
      <c r="B6" s="497" t="s">
        <v>299</v>
      </c>
      <c r="C6" s="497" t="s">
        <v>295</v>
      </c>
      <c r="D6" s="498" t="s">
        <v>296</v>
      </c>
      <c r="E6" s="498" t="s">
        <v>297</v>
      </c>
      <c r="F6" s="498" t="s">
        <v>300</v>
      </c>
      <c r="G6" s="498" t="s">
        <v>301</v>
      </c>
      <c r="H6" s="499" t="s">
        <v>298</v>
      </c>
    </row>
    <row r="7" spans="1:8" x14ac:dyDescent="0.2">
      <c r="A7" s="500">
        <v>1</v>
      </c>
      <c r="B7" s="240"/>
      <c r="C7" s="240"/>
      <c r="D7" s="241"/>
      <c r="E7" s="241"/>
      <c r="F7" s="241"/>
      <c r="G7" s="242"/>
      <c r="H7" s="243"/>
    </row>
    <row r="8" spans="1:8" x14ac:dyDescent="0.2">
      <c r="A8" s="500">
        <v>2</v>
      </c>
      <c r="B8" s="240"/>
      <c r="C8" s="240"/>
      <c r="D8" s="241"/>
      <c r="E8" s="241"/>
      <c r="F8" s="241"/>
      <c r="G8" s="242"/>
      <c r="H8" s="243"/>
    </row>
    <row r="9" spans="1:8" x14ac:dyDescent="0.2">
      <c r="A9" s="500">
        <v>3</v>
      </c>
      <c r="B9" s="240"/>
      <c r="C9" s="240"/>
      <c r="D9" s="241"/>
      <c r="E9" s="241"/>
      <c r="F9" s="241"/>
      <c r="G9" s="242"/>
      <c r="H9" s="243"/>
    </row>
    <row r="10" spans="1:8" x14ac:dyDescent="0.2">
      <c r="A10" s="500">
        <v>4</v>
      </c>
      <c r="B10" s="240"/>
      <c r="C10" s="240"/>
      <c r="D10" s="241"/>
      <c r="E10" s="241"/>
      <c r="F10" s="241"/>
      <c r="G10" s="242"/>
      <c r="H10" s="243"/>
    </row>
    <row r="11" spans="1:8" x14ac:dyDescent="0.2">
      <c r="A11" s="500">
        <v>5</v>
      </c>
      <c r="B11" s="240"/>
      <c r="C11" s="240"/>
      <c r="D11" s="241"/>
      <c r="E11" s="241"/>
      <c r="F11" s="241"/>
      <c r="G11" s="242"/>
      <c r="H11" s="243"/>
    </row>
    <row r="12" spans="1:8" x14ac:dyDescent="0.2">
      <c r="A12" s="500">
        <v>6</v>
      </c>
      <c r="B12" s="240"/>
      <c r="C12" s="240"/>
      <c r="D12" s="241"/>
      <c r="E12" s="241"/>
      <c r="F12" s="241"/>
      <c r="G12" s="242"/>
      <c r="H12" s="243"/>
    </row>
    <row r="13" spans="1:8" x14ac:dyDescent="0.2">
      <c r="A13" s="500">
        <v>7</v>
      </c>
      <c r="B13" s="240"/>
      <c r="C13" s="240"/>
      <c r="D13" s="241"/>
      <c r="E13" s="241"/>
      <c r="F13" s="241"/>
      <c r="G13" s="242"/>
      <c r="H13" s="243"/>
    </row>
    <row r="14" spans="1:8" x14ac:dyDescent="0.2">
      <c r="A14" s="500">
        <v>8</v>
      </c>
      <c r="B14" s="240"/>
      <c r="C14" s="240"/>
      <c r="D14" s="241"/>
      <c r="E14" s="241"/>
      <c r="F14" s="241"/>
      <c r="G14" s="242"/>
      <c r="H14" s="243"/>
    </row>
    <row r="15" spans="1:8" x14ac:dyDescent="0.2">
      <c r="A15" s="500">
        <v>9</v>
      </c>
      <c r="B15" s="240"/>
      <c r="C15" s="240"/>
      <c r="D15" s="241"/>
      <c r="E15" s="241"/>
      <c r="F15" s="241"/>
      <c r="G15" s="242"/>
      <c r="H15" s="243"/>
    </row>
    <row r="16" spans="1:8" x14ac:dyDescent="0.2">
      <c r="A16" s="500">
        <v>10</v>
      </c>
      <c r="B16" s="240"/>
      <c r="C16" s="240"/>
      <c r="D16" s="241"/>
      <c r="E16" s="241"/>
      <c r="F16" s="241"/>
      <c r="G16" s="242"/>
      <c r="H16" s="243"/>
    </row>
    <row r="17" spans="1:8" x14ac:dyDescent="0.2">
      <c r="A17" s="500">
        <v>11</v>
      </c>
      <c r="B17" s="240"/>
      <c r="C17" s="240"/>
      <c r="D17" s="241"/>
      <c r="E17" s="241"/>
      <c r="F17" s="241"/>
      <c r="G17" s="242"/>
      <c r="H17" s="243"/>
    </row>
    <row r="18" spans="1:8" x14ac:dyDescent="0.2">
      <c r="A18" s="500">
        <v>12</v>
      </c>
      <c r="B18" s="240"/>
      <c r="C18" s="240"/>
      <c r="D18" s="241"/>
      <c r="E18" s="241"/>
      <c r="F18" s="241"/>
      <c r="G18" s="242"/>
      <c r="H18" s="243"/>
    </row>
    <row r="19" spans="1:8" x14ac:dyDescent="0.2">
      <c r="A19" s="500">
        <v>13</v>
      </c>
      <c r="B19" s="240"/>
      <c r="C19" s="240"/>
      <c r="D19" s="241"/>
      <c r="E19" s="241"/>
      <c r="F19" s="241"/>
      <c r="G19" s="242"/>
      <c r="H19" s="243"/>
    </row>
    <row r="20" spans="1:8" x14ac:dyDescent="0.2">
      <c r="A20" s="500">
        <v>14</v>
      </c>
      <c r="B20" s="240"/>
      <c r="C20" s="240"/>
      <c r="D20" s="241"/>
      <c r="E20" s="241"/>
      <c r="F20" s="241"/>
      <c r="G20" s="242"/>
      <c r="H20" s="243"/>
    </row>
    <row r="21" spans="1:8" x14ac:dyDescent="0.2">
      <c r="A21" s="500">
        <v>15</v>
      </c>
      <c r="B21" s="240"/>
      <c r="C21" s="240"/>
      <c r="D21" s="241"/>
      <c r="E21" s="241"/>
      <c r="F21" s="241"/>
      <c r="G21" s="242"/>
      <c r="H21" s="243"/>
    </row>
    <row r="22" spans="1:8" x14ac:dyDescent="0.2">
      <c r="A22" s="500">
        <v>16</v>
      </c>
      <c r="B22" s="240"/>
      <c r="C22" s="240"/>
      <c r="D22" s="241"/>
      <c r="E22" s="241"/>
      <c r="F22" s="241"/>
      <c r="G22" s="242"/>
      <c r="H22" s="243"/>
    </row>
    <row r="23" spans="1:8" x14ac:dyDescent="0.2">
      <c r="A23" s="500">
        <v>17</v>
      </c>
      <c r="B23" s="240"/>
      <c r="C23" s="240"/>
      <c r="D23" s="241"/>
      <c r="E23" s="241"/>
      <c r="F23" s="241"/>
      <c r="G23" s="242"/>
      <c r="H23" s="243"/>
    </row>
    <row r="24" spans="1:8" x14ac:dyDescent="0.2">
      <c r="A24" s="500">
        <v>18</v>
      </c>
      <c r="B24" s="240"/>
      <c r="C24" s="240"/>
      <c r="D24" s="241"/>
      <c r="E24" s="241"/>
      <c r="F24" s="241"/>
      <c r="G24" s="242"/>
      <c r="H24" s="243"/>
    </row>
    <row r="25" spans="1:8" x14ac:dyDescent="0.2">
      <c r="A25" s="500">
        <v>19</v>
      </c>
      <c r="B25" s="240"/>
      <c r="C25" s="240"/>
      <c r="D25" s="241"/>
      <c r="E25" s="241"/>
      <c r="F25" s="241"/>
      <c r="G25" s="242"/>
      <c r="H25" s="243"/>
    </row>
    <row r="26" spans="1:8" x14ac:dyDescent="0.2">
      <c r="A26" s="500">
        <v>20</v>
      </c>
      <c r="B26" s="240"/>
      <c r="C26" s="240"/>
      <c r="D26" s="241"/>
      <c r="E26" s="241"/>
      <c r="F26" s="241"/>
      <c r="G26" s="242"/>
      <c r="H26" s="243"/>
    </row>
    <row r="27" spans="1:8" x14ac:dyDescent="0.2">
      <c r="A27" s="500">
        <v>21</v>
      </c>
      <c r="B27" s="240"/>
      <c r="C27" s="240"/>
      <c r="D27" s="241"/>
      <c r="E27" s="241"/>
      <c r="F27" s="241"/>
      <c r="G27" s="242"/>
      <c r="H27" s="243"/>
    </row>
    <row r="28" spans="1:8" x14ac:dyDescent="0.2">
      <c r="A28" s="500">
        <v>22</v>
      </c>
      <c r="B28" s="240"/>
      <c r="C28" s="240"/>
      <c r="D28" s="241"/>
      <c r="E28" s="241"/>
      <c r="F28" s="241"/>
      <c r="G28" s="242"/>
      <c r="H28" s="243"/>
    </row>
    <row r="29" spans="1:8" x14ac:dyDescent="0.2">
      <c r="A29" s="500">
        <v>23</v>
      </c>
      <c r="B29" s="240"/>
      <c r="C29" s="240"/>
      <c r="D29" s="241"/>
      <c r="E29" s="241"/>
      <c r="F29" s="241"/>
      <c r="G29" s="242"/>
      <c r="H29" s="243"/>
    </row>
    <row r="30" spans="1:8" x14ac:dyDescent="0.2">
      <c r="A30" s="500">
        <v>24</v>
      </c>
      <c r="B30" s="240"/>
      <c r="C30" s="240"/>
      <c r="D30" s="241"/>
      <c r="E30" s="241"/>
      <c r="F30" s="241"/>
      <c r="G30" s="242"/>
      <c r="H30" s="243"/>
    </row>
    <row r="31" spans="1:8" x14ac:dyDescent="0.2">
      <c r="A31" s="500">
        <v>25</v>
      </c>
      <c r="B31" s="240"/>
      <c r="C31" s="240"/>
      <c r="D31" s="241"/>
      <c r="E31" s="241"/>
      <c r="F31" s="241"/>
      <c r="G31" s="242"/>
      <c r="H31" s="243"/>
    </row>
    <row r="32" spans="1:8" x14ac:dyDescent="0.2">
      <c r="A32" s="500">
        <v>26</v>
      </c>
      <c r="B32" s="240"/>
      <c r="C32" s="240"/>
      <c r="D32" s="241"/>
      <c r="E32" s="241"/>
      <c r="F32" s="241"/>
      <c r="G32" s="242"/>
      <c r="H32" s="243"/>
    </row>
    <row r="33" spans="1:8" x14ac:dyDescent="0.2">
      <c r="A33" s="500">
        <v>27</v>
      </c>
      <c r="B33" s="240"/>
      <c r="C33" s="240"/>
      <c r="D33" s="241"/>
      <c r="E33" s="241"/>
      <c r="F33" s="241"/>
      <c r="G33" s="242"/>
      <c r="H33" s="243"/>
    </row>
    <row r="34" spans="1:8" x14ac:dyDescent="0.2">
      <c r="A34" s="500">
        <v>28</v>
      </c>
      <c r="B34" s="240"/>
      <c r="C34" s="240"/>
      <c r="D34" s="241"/>
      <c r="E34" s="241"/>
      <c r="F34" s="241"/>
      <c r="G34" s="242"/>
      <c r="H34" s="243"/>
    </row>
    <row r="35" spans="1:8" x14ac:dyDescent="0.2">
      <c r="A35" s="500">
        <v>29</v>
      </c>
      <c r="B35" s="240"/>
      <c r="C35" s="240"/>
      <c r="D35" s="241"/>
      <c r="E35" s="241"/>
      <c r="F35" s="241"/>
      <c r="G35" s="242"/>
      <c r="H35" s="243"/>
    </row>
    <row r="36" spans="1:8" x14ac:dyDescent="0.2">
      <c r="A36" s="500">
        <v>30</v>
      </c>
      <c r="B36" s="240"/>
      <c r="C36" s="240"/>
      <c r="D36" s="241"/>
      <c r="E36" s="241"/>
      <c r="F36" s="241"/>
      <c r="G36" s="242"/>
      <c r="H36" s="243"/>
    </row>
    <row r="37" spans="1:8" ht="13.5" thickBot="1" x14ac:dyDescent="0.25">
      <c r="A37" s="501" t="s">
        <v>4</v>
      </c>
      <c r="B37" s="502"/>
      <c r="C37" s="502">
        <f t="shared" ref="C37:H37" si="0">SUM(C7:C36)</f>
        <v>0</v>
      </c>
      <c r="D37" s="502"/>
      <c r="E37" s="502"/>
      <c r="F37" s="502"/>
      <c r="G37" s="503">
        <f t="shared" si="0"/>
        <v>0</v>
      </c>
      <c r="H37" s="504">
        <f t="shared" si="0"/>
        <v>0</v>
      </c>
    </row>
    <row r="38" spans="1:8" x14ac:dyDescent="0.2">
      <c r="A38" s="490" t="s">
        <v>302</v>
      </c>
      <c r="B38" s="491" t="s">
        <v>303</v>
      </c>
    </row>
  </sheetData>
  <sheetProtection formatColumns="0" formatRows="0" insertRows="0"/>
  <phoneticPr fontId="35" type="noConversion"/>
  <pageMargins left="0.75" right="0.75" top="1" bottom="1" header="0.5" footer="0.5"/>
  <pageSetup scale="8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129"/>
  <sheetViews>
    <sheetView showGridLines="0" view="pageBreakPreview" zoomScaleNormal="100" zoomScaleSheetLayoutView="100" workbookViewId="0"/>
  </sheetViews>
  <sheetFormatPr defaultRowHeight="12.75" x14ac:dyDescent="0.2"/>
  <cols>
    <col min="1" max="1" width="10.5703125" customWidth="1"/>
  </cols>
  <sheetData>
    <row r="1" spans="1:9" x14ac:dyDescent="0.2">
      <c r="A1" s="75" t="str">
        <f>+'A (Balance Sheet)'!A1</f>
        <v>PIHP Name</v>
      </c>
    </row>
    <row r="2" spans="1:9" x14ac:dyDescent="0.2">
      <c r="A2" s="65" t="s">
        <v>387</v>
      </c>
    </row>
    <row r="3" spans="1:9" x14ac:dyDescent="0.2">
      <c r="A3" s="65" t="s">
        <v>74</v>
      </c>
    </row>
    <row r="4" spans="1:9" x14ac:dyDescent="0.2">
      <c r="A4" s="173">
        <f>'Certification Statement'!E17</f>
        <v>42216</v>
      </c>
    </row>
    <row r="5" spans="1:9" x14ac:dyDescent="0.2">
      <c r="A5" s="87"/>
      <c r="B5" s="87"/>
      <c r="C5" s="87"/>
      <c r="D5" s="87"/>
      <c r="E5" s="87"/>
      <c r="F5" s="87"/>
      <c r="G5" s="87"/>
      <c r="H5" s="87"/>
      <c r="I5" s="87"/>
    </row>
    <row r="6" spans="1:9" x14ac:dyDescent="0.2">
      <c r="A6" s="87"/>
      <c r="B6" s="87"/>
      <c r="C6" s="87"/>
      <c r="D6" s="87"/>
      <c r="E6" s="87"/>
      <c r="F6" s="87"/>
      <c r="G6" s="87"/>
      <c r="H6" s="87"/>
      <c r="I6" s="87"/>
    </row>
    <row r="7" spans="1:9" x14ac:dyDescent="0.2">
      <c r="A7" s="87"/>
      <c r="B7" s="87"/>
      <c r="C7" s="87"/>
      <c r="D7" s="87"/>
      <c r="E7" s="87"/>
      <c r="F7" s="87"/>
      <c r="G7" s="87"/>
      <c r="H7" s="87"/>
      <c r="I7" s="87"/>
    </row>
    <row r="8" spans="1:9" x14ac:dyDescent="0.2">
      <c r="A8" s="87"/>
      <c r="B8" s="87"/>
      <c r="C8" s="87"/>
      <c r="D8" s="87"/>
      <c r="E8" s="87"/>
      <c r="F8" s="87"/>
      <c r="G8" s="87"/>
      <c r="H8" s="87"/>
      <c r="I8" s="87"/>
    </row>
    <row r="9" spans="1:9" x14ac:dyDescent="0.2">
      <c r="A9" s="87"/>
      <c r="B9" s="87"/>
      <c r="C9" s="87"/>
      <c r="D9" s="87"/>
      <c r="E9" s="87"/>
      <c r="F9" s="87"/>
      <c r="G9" s="87"/>
      <c r="H9" s="87"/>
      <c r="I9" s="87"/>
    </row>
    <row r="10" spans="1:9" x14ac:dyDescent="0.2">
      <c r="A10" s="87"/>
      <c r="B10" s="87"/>
      <c r="C10" s="87"/>
      <c r="D10" s="87"/>
      <c r="E10" s="87"/>
      <c r="F10" s="87"/>
      <c r="G10" s="87"/>
      <c r="H10" s="87"/>
      <c r="I10" s="87"/>
    </row>
    <row r="11" spans="1:9" x14ac:dyDescent="0.2">
      <c r="A11" s="87"/>
      <c r="B11" s="87"/>
      <c r="C11" s="87"/>
      <c r="D11" s="87"/>
      <c r="E11" s="87"/>
      <c r="F11" s="87"/>
      <c r="G11" s="87"/>
      <c r="H11" s="87"/>
      <c r="I11" s="87"/>
    </row>
    <row r="12" spans="1:9" x14ac:dyDescent="0.2">
      <c r="A12" s="87"/>
      <c r="B12" s="87"/>
      <c r="C12" s="87"/>
      <c r="D12" s="87"/>
      <c r="E12" s="87"/>
      <c r="F12" s="87"/>
      <c r="G12" s="87"/>
      <c r="H12" s="87"/>
      <c r="I12" s="87"/>
    </row>
    <row r="13" spans="1:9" x14ac:dyDescent="0.2">
      <c r="A13" s="87"/>
      <c r="B13" s="87"/>
      <c r="C13" s="87"/>
      <c r="D13" s="87"/>
      <c r="E13" s="87"/>
      <c r="F13" s="87"/>
      <c r="G13" s="87"/>
      <c r="H13" s="87"/>
      <c r="I13" s="87"/>
    </row>
    <row r="14" spans="1:9" x14ac:dyDescent="0.2">
      <c r="A14" s="87"/>
      <c r="B14" s="87"/>
      <c r="C14" s="87"/>
      <c r="D14" s="87"/>
      <c r="E14" s="87"/>
      <c r="F14" s="87"/>
      <c r="G14" s="87"/>
      <c r="H14" s="87"/>
      <c r="I14" s="87"/>
    </row>
    <row r="15" spans="1:9" x14ac:dyDescent="0.2">
      <c r="A15" s="87"/>
      <c r="B15" s="87"/>
      <c r="C15" s="87"/>
      <c r="D15" s="87"/>
      <c r="E15" s="87"/>
      <c r="F15" s="87"/>
      <c r="G15" s="87"/>
      <c r="H15" s="87"/>
      <c r="I15" s="87"/>
    </row>
    <row r="16" spans="1:9" x14ac:dyDescent="0.2">
      <c r="A16" s="87"/>
      <c r="B16" s="87"/>
      <c r="C16" s="87"/>
      <c r="D16" s="87"/>
      <c r="E16" s="87"/>
      <c r="F16" s="87"/>
      <c r="G16" s="87"/>
      <c r="H16" s="87"/>
      <c r="I16" s="87"/>
    </row>
    <row r="17" spans="1:9" x14ac:dyDescent="0.2">
      <c r="A17" s="87"/>
      <c r="B17" s="87"/>
      <c r="C17" s="87"/>
      <c r="D17" s="87"/>
      <c r="E17" s="87"/>
      <c r="F17" s="87"/>
      <c r="G17" s="87"/>
      <c r="H17" s="87"/>
      <c r="I17" s="87"/>
    </row>
    <row r="18" spans="1:9" x14ac:dyDescent="0.2">
      <c r="A18" s="87"/>
      <c r="B18" s="87"/>
      <c r="C18" s="87"/>
      <c r="D18" s="87"/>
      <c r="E18" s="87"/>
      <c r="F18" s="87"/>
      <c r="G18" s="87"/>
      <c r="H18" s="87"/>
      <c r="I18" s="87"/>
    </row>
    <row r="19" spans="1:9" x14ac:dyDescent="0.2">
      <c r="A19" s="87"/>
      <c r="B19" s="87"/>
      <c r="C19" s="87"/>
      <c r="D19" s="87"/>
      <c r="E19" s="87"/>
      <c r="F19" s="87"/>
      <c r="G19" s="87"/>
      <c r="H19" s="87"/>
      <c r="I19" s="87"/>
    </row>
    <row r="20" spans="1:9" x14ac:dyDescent="0.2">
      <c r="A20" s="87"/>
      <c r="B20" s="87"/>
      <c r="C20" s="87"/>
      <c r="D20" s="87"/>
      <c r="E20" s="87"/>
      <c r="F20" s="87"/>
      <c r="G20" s="87"/>
      <c r="H20" s="87"/>
      <c r="I20" s="87"/>
    </row>
    <row r="21" spans="1:9" x14ac:dyDescent="0.2">
      <c r="A21" s="87"/>
      <c r="B21" s="87"/>
      <c r="C21" s="87"/>
      <c r="D21" s="87"/>
      <c r="E21" s="87"/>
      <c r="F21" s="87"/>
      <c r="G21" s="87"/>
      <c r="H21" s="87"/>
      <c r="I21" s="87"/>
    </row>
    <row r="22" spans="1:9" x14ac:dyDescent="0.2">
      <c r="A22" s="87"/>
      <c r="B22" s="87"/>
      <c r="C22" s="87"/>
      <c r="D22" s="87"/>
      <c r="E22" s="87"/>
      <c r="F22" s="87"/>
      <c r="G22" s="87"/>
      <c r="H22" s="87"/>
      <c r="I22" s="87"/>
    </row>
    <row r="23" spans="1:9" x14ac:dyDescent="0.2">
      <c r="A23" s="87"/>
      <c r="B23" s="87"/>
      <c r="C23" s="87"/>
      <c r="D23" s="87"/>
      <c r="E23" s="87"/>
      <c r="F23" s="87"/>
      <c r="G23" s="87"/>
      <c r="H23" s="87"/>
      <c r="I23" s="87"/>
    </row>
    <row r="24" spans="1:9" x14ac:dyDescent="0.2">
      <c r="A24" s="87"/>
      <c r="B24" s="87"/>
      <c r="C24" s="87"/>
      <c r="D24" s="87"/>
      <c r="E24" s="87"/>
      <c r="F24" s="87"/>
      <c r="G24" s="87"/>
      <c r="H24" s="87"/>
      <c r="I24" s="87"/>
    </row>
    <row r="25" spans="1:9" x14ac:dyDescent="0.2">
      <c r="A25" s="87"/>
      <c r="B25" s="87"/>
      <c r="C25" s="87"/>
      <c r="D25" s="87"/>
      <c r="E25" s="87"/>
      <c r="F25" s="87"/>
      <c r="G25" s="87"/>
      <c r="H25" s="87"/>
      <c r="I25" s="87"/>
    </row>
    <row r="26" spans="1:9" x14ac:dyDescent="0.2">
      <c r="A26" s="87"/>
      <c r="B26" s="87"/>
      <c r="C26" s="87"/>
      <c r="D26" s="87"/>
      <c r="E26" s="87"/>
      <c r="F26" s="87"/>
      <c r="G26" s="87"/>
      <c r="H26" s="87"/>
      <c r="I26" s="87"/>
    </row>
    <row r="27" spans="1:9" x14ac:dyDescent="0.2">
      <c r="A27" s="87"/>
      <c r="B27" s="87"/>
      <c r="C27" s="87"/>
      <c r="D27" s="87"/>
      <c r="E27" s="87"/>
      <c r="F27" s="87"/>
      <c r="G27" s="87"/>
      <c r="H27" s="87"/>
      <c r="I27" s="87"/>
    </row>
    <row r="28" spans="1:9" x14ac:dyDescent="0.2">
      <c r="A28" s="87"/>
      <c r="B28" s="87"/>
      <c r="C28" s="87"/>
      <c r="D28" s="87"/>
      <c r="E28" s="87"/>
      <c r="F28" s="87"/>
      <c r="G28" s="87"/>
      <c r="H28" s="87"/>
      <c r="I28" s="87"/>
    </row>
    <row r="29" spans="1:9" x14ac:dyDescent="0.2">
      <c r="A29" s="87"/>
      <c r="B29" s="87"/>
      <c r="C29" s="87"/>
      <c r="D29" s="87"/>
      <c r="E29" s="87"/>
      <c r="F29" s="87"/>
      <c r="G29" s="87"/>
      <c r="H29" s="87"/>
      <c r="I29" s="87"/>
    </row>
    <row r="30" spans="1:9" x14ac:dyDescent="0.2">
      <c r="A30" s="87"/>
      <c r="B30" s="87"/>
      <c r="C30" s="87"/>
      <c r="D30" s="87"/>
      <c r="E30" s="87"/>
      <c r="F30" s="87"/>
      <c r="G30" s="87"/>
      <c r="H30" s="87"/>
      <c r="I30" s="87"/>
    </row>
    <row r="31" spans="1:9" x14ac:dyDescent="0.2">
      <c r="A31" s="87"/>
      <c r="B31" s="87"/>
      <c r="C31" s="87"/>
      <c r="D31" s="87"/>
      <c r="E31" s="87"/>
      <c r="F31" s="87"/>
      <c r="G31" s="87"/>
      <c r="H31" s="87"/>
      <c r="I31" s="87"/>
    </row>
    <row r="32" spans="1:9" x14ac:dyDescent="0.2">
      <c r="A32" s="87"/>
      <c r="B32" s="87"/>
      <c r="C32" s="87"/>
      <c r="D32" s="87"/>
      <c r="E32" s="87"/>
      <c r="F32" s="87"/>
      <c r="G32" s="87"/>
      <c r="H32" s="87"/>
      <c r="I32" s="87"/>
    </row>
    <row r="33" spans="1:9" x14ac:dyDescent="0.2">
      <c r="A33" s="87"/>
      <c r="B33" s="87"/>
      <c r="C33" s="87"/>
      <c r="D33" s="87"/>
      <c r="E33" s="87"/>
      <c r="F33" s="87"/>
      <c r="G33" s="87"/>
      <c r="H33" s="87"/>
      <c r="I33" s="87"/>
    </row>
    <row r="34" spans="1:9" x14ac:dyDescent="0.2">
      <c r="A34" s="87"/>
      <c r="B34" s="87"/>
      <c r="C34" s="87"/>
      <c r="D34" s="87"/>
      <c r="E34" s="87"/>
      <c r="F34" s="87"/>
      <c r="G34" s="87"/>
      <c r="H34" s="87"/>
      <c r="I34" s="87"/>
    </row>
    <row r="35" spans="1:9" x14ac:dyDescent="0.2">
      <c r="A35" s="87"/>
      <c r="B35" s="87"/>
      <c r="C35" s="87"/>
      <c r="D35" s="87"/>
      <c r="E35" s="87"/>
      <c r="F35" s="87"/>
      <c r="G35" s="87"/>
      <c r="H35" s="87"/>
      <c r="I35" s="87"/>
    </row>
    <row r="36" spans="1:9" x14ac:dyDescent="0.2">
      <c r="A36" s="87"/>
      <c r="B36" s="87"/>
      <c r="C36" s="87"/>
      <c r="D36" s="87"/>
      <c r="E36" s="87"/>
      <c r="F36" s="87"/>
      <c r="G36" s="87"/>
      <c r="H36" s="87"/>
      <c r="I36" s="87"/>
    </row>
    <row r="37" spans="1:9" x14ac:dyDescent="0.2">
      <c r="A37" s="87"/>
      <c r="B37" s="87"/>
      <c r="C37" s="87"/>
      <c r="D37" s="87"/>
      <c r="E37" s="87"/>
      <c r="F37" s="87"/>
      <c r="G37" s="87"/>
      <c r="H37" s="87"/>
      <c r="I37" s="87"/>
    </row>
    <row r="38" spans="1:9" x14ac:dyDescent="0.2">
      <c r="A38" s="87"/>
      <c r="B38" s="87"/>
      <c r="C38" s="87"/>
      <c r="D38" s="87"/>
      <c r="E38" s="87"/>
      <c r="F38" s="87"/>
      <c r="G38" s="87"/>
      <c r="H38" s="87"/>
      <c r="I38" s="87"/>
    </row>
    <row r="39" spans="1:9" x14ac:dyDescent="0.2">
      <c r="A39" s="87"/>
      <c r="B39" s="87"/>
      <c r="C39" s="87"/>
      <c r="D39" s="87"/>
      <c r="E39" s="87"/>
      <c r="F39" s="87"/>
      <c r="G39" s="87"/>
      <c r="H39" s="87"/>
      <c r="I39" s="87"/>
    </row>
    <row r="40" spans="1:9" x14ac:dyDescent="0.2">
      <c r="A40" s="87"/>
      <c r="B40" s="87"/>
      <c r="C40" s="87"/>
      <c r="D40" s="87"/>
      <c r="E40" s="87"/>
      <c r="F40" s="87"/>
      <c r="G40" s="87"/>
      <c r="H40" s="87"/>
      <c r="I40" s="87"/>
    </row>
    <row r="41" spans="1:9" x14ac:dyDescent="0.2">
      <c r="A41" s="87"/>
      <c r="B41" s="87"/>
      <c r="C41" s="87"/>
      <c r="D41" s="87"/>
      <c r="E41" s="87"/>
      <c r="F41" s="87"/>
      <c r="G41" s="87"/>
      <c r="H41" s="87"/>
      <c r="I41" s="87"/>
    </row>
    <row r="42" spans="1:9" x14ac:dyDescent="0.2">
      <c r="A42" s="87"/>
      <c r="B42" s="87"/>
      <c r="C42" s="87"/>
      <c r="D42" s="87"/>
      <c r="E42" s="87"/>
      <c r="F42" s="87"/>
      <c r="G42" s="87"/>
      <c r="H42" s="87"/>
      <c r="I42" s="87"/>
    </row>
    <row r="43" spans="1:9" x14ac:dyDescent="0.2">
      <c r="A43" s="87"/>
      <c r="B43" s="87"/>
      <c r="C43" s="87"/>
      <c r="D43" s="87"/>
      <c r="E43" s="87"/>
      <c r="F43" s="87"/>
      <c r="G43" s="87"/>
      <c r="H43" s="87"/>
      <c r="I43" s="87"/>
    </row>
    <row r="44" spans="1:9" x14ac:dyDescent="0.2">
      <c r="A44" s="87"/>
      <c r="B44" s="87"/>
      <c r="C44" s="87"/>
      <c r="D44" s="87"/>
      <c r="E44" s="87"/>
      <c r="F44" s="87"/>
      <c r="G44" s="87"/>
      <c r="H44" s="87"/>
      <c r="I44" s="87"/>
    </row>
    <row r="45" spans="1:9" x14ac:dyDescent="0.2">
      <c r="A45" s="87"/>
      <c r="B45" s="87"/>
      <c r="C45" s="87"/>
      <c r="D45" s="87"/>
      <c r="E45" s="87"/>
      <c r="F45" s="87"/>
      <c r="G45" s="87"/>
      <c r="H45" s="87"/>
      <c r="I45" s="87"/>
    </row>
    <row r="46" spans="1:9" x14ac:dyDescent="0.2">
      <c r="A46" s="87"/>
      <c r="B46" s="87"/>
      <c r="C46" s="87"/>
      <c r="D46" s="87"/>
      <c r="E46" s="87"/>
      <c r="F46" s="87"/>
      <c r="G46" s="87"/>
      <c r="H46" s="87"/>
      <c r="I46" s="87"/>
    </row>
    <row r="47" spans="1:9" x14ac:dyDescent="0.2">
      <c r="A47" s="87"/>
      <c r="B47" s="87"/>
      <c r="C47" s="87"/>
      <c r="D47" s="87"/>
      <c r="E47" s="87"/>
      <c r="F47" s="87"/>
      <c r="G47" s="87"/>
      <c r="H47" s="87"/>
      <c r="I47" s="87"/>
    </row>
    <row r="48" spans="1:9" x14ac:dyDescent="0.2">
      <c r="A48" s="87"/>
      <c r="B48" s="87"/>
      <c r="C48" s="87"/>
      <c r="D48" s="87"/>
      <c r="E48" s="87"/>
      <c r="F48" s="87"/>
      <c r="G48" s="87"/>
      <c r="H48" s="87"/>
      <c r="I48" s="87"/>
    </row>
    <row r="49" spans="1:9" x14ac:dyDescent="0.2">
      <c r="A49" s="87"/>
      <c r="B49" s="87"/>
      <c r="C49" s="87"/>
      <c r="D49" s="87"/>
      <c r="E49" s="87"/>
      <c r="F49" s="87"/>
      <c r="G49" s="87"/>
      <c r="H49" s="87"/>
      <c r="I49" s="87"/>
    </row>
    <row r="50" spans="1:9" x14ac:dyDescent="0.2">
      <c r="A50" s="87"/>
      <c r="B50" s="87"/>
      <c r="C50" s="87"/>
      <c r="D50" s="87"/>
      <c r="E50" s="87"/>
      <c r="F50" s="87"/>
      <c r="G50" s="87"/>
      <c r="H50" s="87"/>
      <c r="I50" s="87"/>
    </row>
    <row r="51" spans="1:9" x14ac:dyDescent="0.2">
      <c r="A51" s="87"/>
      <c r="B51" s="87"/>
      <c r="C51" s="87"/>
      <c r="D51" s="87"/>
      <c r="E51" s="87"/>
      <c r="F51" s="87"/>
      <c r="G51" s="87"/>
      <c r="H51" s="87"/>
      <c r="I51" s="87"/>
    </row>
    <row r="52" spans="1:9" x14ac:dyDescent="0.2">
      <c r="A52" s="87"/>
      <c r="B52" s="87"/>
      <c r="C52" s="87"/>
      <c r="D52" s="87"/>
      <c r="E52" s="87"/>
      <c r="F52" s="87"/>
      <c r="G52" s="87"/>
      <c r="H52" s="87"/>
      <c r="I52" s="87"/>
    </row>
    <row r="53" spans="1:9" x14ac:dyDescent="0.2">
      <c r="A53" s="87"/>
      <c r="B53" s="87"/>
      <c r="C53" s="87"/>
      <c r="D53" s="87"/>
      <c r="E53" s="87"/>
      <c r="F53" s="87"/>
      <c r="G53" s="87"/>
      <c r="H53" s="87"/>
      <c r="I53" s="87"/>
    </row>
    <row r="54" spans="1:9" x14ac:dyDescent="0.2">
      <c r="A54" s="87"/>
      <c r="B54" s="87"/>
      <c r="C54" s="87"/>
      <c r="D54" s="87"/>
      <c r="E54" s="87"/>
      <c r="F54" s="87"/>
      <c r="G54" s="87"/>
      <c r="H54" s="87"/>
      <c r="I54" s="87"/>
    </row>
    <row r="55" spans="1:9" x14ac:dyDescent="0.2">
      <c r="A55" s="87"/>
      <c r="B55" s="87"/>
      <c r="C55" s="87"/>
      <c r="D55" s="87"/>
      <c r="E55" s="87"/>
      <c r="F55" s="87"/>
      <c r="G55" s="87"/>
      <c r="H55" s="87"/>
      <c r="I55" s="87"/>
    </row>
    <row r="56" spans="1:9" x14ac:dyDescent="0.2">
      <c r="A56" s="87"/>
      <c r="B56" s="87"/>
      <c r="C56" s="87"/>
      <c r="D56" s="87"/>
      <c r="E56" s="87"/>
      <c r="F56" s="87"/>
      <c r="G56" s="87"/>
      <c r="H56" s="87"/>
      <c r="I56" s="87"/>
    </row>
    <row r="57" spans="1:9" x14ac:dyDescent="0.2">
      <c r="A57" s="87"/>
      <c r="B57" s="87"/>
      <c r="C57" s="87"/>
      <c r="D57" s="87"/>
      <c r="E57" s="87"/>
      <c r="F57" s="87"/>
      <c r="G57" s="87"/>
      <c r="H57" s="87"/>
      <c r="I57" s="87"/>
    </row>
    <row r="58" spans="1:9" x14ac:dyDescent="0.2">
      <c r="A58" s="87"/>
      <c r="B58" s="87"/>
      <c r="C58" s="87"/>
      <c r="D58" s="87"/>
      <c r="E58" s="87"/>
      <c r="F58" s="87"/>
      <c r="G58" s="87"/>
      <c r="H58" s="87"/>
      <c r="I58" s="87"/>
    </row>
    <row r="59" spans="1:9" x14ac:dyDescent="0.2">
      <c r="A59" s="87"/>
      <c r="B59" s="87"/>
      <c r="C59" s="87"/>
      <c r="D59" s="87"/>
      <c r="E59" s="87"/>
      <c r="F59" s="87"/>
      <c r="G59" s="87"/>
      <c r="H59" s="87"/>
      <c r="I59" s="87"/>
    </row>
    <row r="60" spans="1:9" x14ac:dyDescent="0.2">
      <c r="A60" s="87"/>
      <c r="B60" s="87"/>
      <c r="C60" s="87"/>
      <c r="D60" s="87"/>
      <c r="E60" s="87"/>
      <c r="F60" s="87"/>
      <c r="G60" s="87"/>
      <c r="H60" s="87"/>
      <c r="I60" s="87"/>
    </row>
    <row r="61" spans="1:9" x14ac:dyDescent="0.2">
      <c r="A61" s="87"/>
      <c r="B61" s="87"/>
      <c r="C61" s="87"/>
      <c r="D61" s="87"/>
      <c r="E61" s="87"/>
      <c r="F61" s="87"/>
      <c r="G61" s="87"/>
      <c r="H61" s="87"/>
      <c r="I61" s="87"/>
    </row>
    <row r="62" spans="1:9" x14ac:dyDescent="0.2">
      <c r="A62" s="87"/>
      <c r="B62" s="87"/>
      <c r="C62" s="87"/>
      <c r="D62" s="87"/>
      <c r="E62" s="87"/>
      <c r="F62" s="87"/>
      <c r="G62" s="87"/>
      <c r="H62" s="87"/>
      <c r="I62" s="87"/>
    </row>
    <row r="63" spans="1:9" x14ac:dyDescent="0.2">
      <c r="A63" s="87"/>
      <c r="B63" s="87"/>
      <c r="C63" s="87"/>
      <c r="D63" s="87"/>
      <c r="E63" s="87"/>
      <c r="F63" s="87"/>
      <c r="G63" s="87"/>
      <c r="H63" s="87"/>
      <c r="I63" s="87"/>
    </row>
    <row r="64" spans="1:9" x14ac:dyDescent="0.2">
      <c r="A64" s="87"/>
      <c r="B64" s="87"/>
      <c r="C64" s="87"/>
      <c r="D64" s="87"/>
      <c r="E64" s="87"/>
      <c r="F64" s="87"/>
      <c r="G64" s="87"/>
      <c r="H64" s="87"/>
      <c r="I64" s="87"/>
    </row>
    <row r="65" spans="1:9" x14ac:dyDescent="0.2">
      <c r="A65" s="87"/>
      <c r="B65" s="87"/>
      <c r="C65" s="87"/>
      <c r="D65" s="87"/>
      <c r="E65" s="87"/>
      <c r="F65" s="87"/>
      <c r="G65" s="87"/>
      <c r="H65" s="87"/>
      <c r="I65" s="87"/>
    </row>
    <row r="66" spans="1:9" x14ac:dyDescent="0.2">
      <c r="A66" s="87"/>
      <c r="B66" s="87"/>
      <c r="C66" s="87"/>
      <c r="D66" s="87"/>
      <c r="E66" s="87"/>
      <c r="F66" s="87"/>
      <c r="G66" s="87"/>
      <c r="H66" s="87"/>
      <c r="I66" s="87"/>
    </row>
    <row r="67" spans="1:9" x14ac:dyDescent="0.2">
      <c r="A67" s="87"/>
      <c r="B67" s="87"/>
      <c r="C67" s="87"/>
      <c r="D67" s="87"/>
      <c r="E67" s="87"/>
      <c r="F67" s="87"/>
      <c r="G67" s="87"/>
      <c r="H67" s="87"/>
      <c r="I67" s="87"/>
    </row>
    <row r="68" spans="1:9" x14ac:dyDescent="0.2">
      <c r="A68" s="87"/>
      <c r="B68" s="87"/>
      <c r="C68" s="87"/>
      <c r="D68" s="87"/>
      <c r="E68" s="87"/>
      <c r="F68" s="87"/>
      <c r="G68" s="87"/>
      <c r="H68" s="87"/>
      <c r="I68" s="87"/>
    </row>
    <row r="69" spans="1:9" x14ac:dyDescent="0.2">
      <c r="A69" s="87"/>
      <c r="B69" s="87"/>
      <c r="C69" s="87"/>
      <c r="D69" s="87"/>
      <c r="E69" s="87"/>
      <c r="F69" s="87"/>
      <c r="G69" s="87"/>
      <c r="H69" s="87"/>
      <c r="I69" s="87"/>
    </row>
    <row r="70" spans="1:9" x14ac:dyDescent="0.2">
      <c r="A70" s="87"/>
      <c r="B70" s="87"/>
      <c r="C70" s="87"/>
      <c r="D70" s="87"/>
      <c r="E70" s="87"/>
      <c r="F70" s="87"/>
      <c r="G70" s="87"/>
      <c r="H70" s="87"/>
      <c r="I70" s="87"/>
    </row>
    <row r="71" spans="1:9" x14ac:dyDescent="0.2">
      <c r="A71" s="87"/>
      <c r="B71" s="87"/>
      <c r="C71" s="87"/>
      <c r="D71" s="87"/>
      <c r="E71" s="87"/>
      <c r="F71" s="87"/>
      <c r="G71" s="87"/>
      <c r="H71" s="87"/>
      <c r="I71" s="87"/>
    </row>
    <row r="72" spans="1:9" x14ac:dyDescent="0.2">
      <c r="A72" s="87"/>
      <c r="B72" s="87"/>
      <c r="C72" s="87"/>
      <c r="D72" s="87"/>
      <c r="E72" s="87"/>
      <c r="F72" s="87"/>
      <c r="G72" s="87"/>
      <c r="H72" s="87"/>
      <c r="I72" s="87"/>
    </row>
    <row r="73" spans="1:9" x14ac:dyDescent="0.2">
      <c r="A73" s="87"/>
      <c r="B73" s="87"/>
      <c r="C73" s="87"/>
      <c r="D73" s="87"/>
      <c r="E73" s="87"/>
      <c r="F73" s="87"/>
      <c r="G73" s="87"/>
      <c r="H73" s="87"/>
      <c r="I73" s="87"/>
    </row>
    <row r="74" spans="1:9" x14ac:dyDescent="0.2">
      <c r="A74" s="87"/>
      <c r="B74" s="87"/>
      <c r="C74" s="87"/>
      <c r="D74" s="87"/>
      <c r="E74" s="87"/>
      <c r="F74" s="87"/>
      <c r="G74" s="87"/>
      <c r="H74" s="87"/>
      <c r="I74" s="87"/>
    </row>
    <row r="75" spans="1:9" x14ac:dyDescent="0.2">
      <c r="A75" s="87"/>
      <c r="B75" s="87"/>
      <c r="C75" s="87"/>
      <c r="D75" s="87"/>
      <c r="E75" s="87"/>
      <c r="F75" s="87"/>
      <c r="G75" s="87"/>
      <c r="H75" s="87"/>
      <c r="I75" s="87"/>
    </row>
    <row r="76" spans="1:9" x14ac:dyDescent="0.2">
      <c r="A76" s="87"/>
      <c r="B76" s="87"/>
      <c r="C76" s="87"/>
      <c r="D76" s="87"/>
      <c r="E76" s="87"/>
      <c r="F76" s="87"/>
      <c r="G76" s="87"/>
      <c r="H76" s="87"/>
      <c r="I76" s="87"/>
    </row>
    <row r="77" spans="1:9" x14ac:dyDescent="0.2">
      <c r="A77" s="87"/>
      <c r="B77" s="87"/>
      <c r="C77" s="87"/>
      <c r="D77" s="87"/>
      <c r="E77" s="87"/>
      <c r="F77" s="87"/>
      <c r="G77" s="87"/>
      <c r="H77" s="87"/>
      <c r="I77" s="87"/>
    </row>
    <row r="78" spans="1:9" x14ac:dyDescent="0.2">
      <c r="A78" s="87"/>
      <c r="B78" s="87"/>
      <c r="C78" s="87"/>
      <c r="D78" s="87"/>
      <c r="E78" s="87"/>
      <c r="F78" s="87"/>
      <c r="G78" s="87"/>
      <c r="H78" s="87"/>
      <c r="I78" s="87"/>
    </row>
    <row r="79" spans="1:9" x14ac:dyDescent="0.2">
      <c r="A79" s="87"/>
      <c r="B79" s="87"/>
      <c r="C79" s="87"/>
      <c r="D79" s="87"/>
      <c r="E79" s="87"/>
      <c r="F79" s="87"/>
      <c r="G79" s="87"/>
      <c r="H79" s="87"/>
      <c r="I79" s="87"/>
    </row>
    <row r="80" spans="1:9" x14ac:dyDescent="0.2">
      <c r="A80" s="87"/>
      <c r="B80" s="87"/>
      <c r="C80" s="87"/>
      <c r="D80" s="87"/>
      <c r="E80" s="87"/>
      <c r="F80" s="87"/>
      <c r="G80" s="87"/>
      <c r="H80" s="87"/>
      <c r="I80" s="87"/>
    </row>
    <row r="81" spans="1:9" x14ac:dyDescent="0.2">
      <c r="A81" s="87"/>
      <c r="B81" s="87"/>
      <c r="C81" s="87"/>
      <c r="D81" s="87"/>
      <c r="E81" s="87"/>
      <c r="F81" s="87"/>
      <c r="G81" s="87"/>
      <c r="H81" s="87"/>
      <c r="I81" s="87"/>
    </row>
    <row r="82" spans="1:9" x14ac:dyDescent="0.2">
      <c r="A82" s="87"/>
      <c r="B82" s="87"/>
      <c r="C82" s="87"/>
      <c r="D82" s="87"/>
      <c r="E82" s="87"/>
      <c r="F82" s="87"/>
      <c r="G82" s="87"/>
      <c r="H82" s="87"/>
      <c r="I82" s="87"/>
    </row>
    <row r="83" spans="1:9" x14ac:dyDescent="0.2">
      <c r="A83" s="87"/>
      <c r="B83" s="87"/>
      <c r="C83" s="87"/>
      <c r="D83" s="87"/>
      <c r="E83" s="87"/>
      <c r="F83" s="87"/>
      <c r="G83" s="87"/>
      <c r="H83" s="87"/>
      <c r="I83" s="87"/>
    </row>
    <row r="84" spans="1:9" x14ac:dyDescent="0.2">
      <c r="A84" s="87"/>
      <c r="B84" s="87"/>
      <c r="C84" s="87"/>
      <c r="D84" s="87"/>
      <c r="E84" s="87"/>
      <c r="F84" s="87"/>
      <c r="G84" s="87"/>
      <c r="H84" s="87"/>
      <c r="I84" s="87"/>
    </row>
    <row r="85" spans="1:9" x14ac:dyDescent="0.2">
      <c r="A85" s="87"/>
      <c r="B85" s="87"/>
      <c r="C85" s="87"/>
      <c r="D85" s="87"/>
      <c r="E85" s="87"/>
      <c r="F85" s="87"/>
      <c r="G85" s="87"/>
      <c r="H85" s="87"/>
      <c r="I85" s="87"/>
    </row>
    <row r="86" spans="1:9" x14ac:dyDescent="0.2">
      <c r="A86" s="87"/>
      <c r="B86" s="87"/>
      <c r="C86" s="87"/>
      <c r="D86" s="87"/>
      <c r="E86" s="87"/>
      <c r="F86" s="87"/>
      <c r="G86" s="87"/>
      <c r="H86" s="87"/>
      <c r="I86" s="87"/>
    </row>
    <row r="87" spans="1:9" x14ac:dyDescent="0.2">
      <c r="A87" s="87"/>
      <c r="B87" s="87"/>
      <c r="C87" s="87"/>
      <c r="D87" s="87"/>
      <c r="E87" s="87"/>
      <c r="F87" s="87"/>
      <c r="G87" s="87"/>
      <c r="H87" s="87"/>
      <c r="I87" s="87"/>
    </row>
    <row r="88" spans="1:9" x14ac:dyDescent="0.2">
      <c r="A88" s="87"/>
      <c r="B88" s="87"/>
      <c r="C88" s="87"/>
      <c r="D88" s="87"/>
      <c r="E88" s="87"/>
      <c r="F88" s="87"/>
      <c r="G88" s="87"/>
      <c r="H88" s="87"/>
      <c r="I88" s="87"/>
    </row>
    <row r="89" spans="1:9" x14ac:dyDescent="0.2">
      <c r="A89" s="87"/>
      <c r="B89" s="87"/>
      <c r="C89" s="87"/>
      <c r="D89" s="87"/>
      <c r="E89" s="87"/>
      <c r="F89" s="87"/>
      <c r="G89" s="87"/>
      <c r="H89" s="87"/>
      <c r="I89" s="87"/>
    </row>
    <row r="90" spans="1:9" x14ac:dyDescent="0.2">
      <c r="A90" s="87"/>
      <c r="B90" s="87"/>
      <c r="C90" s="87"/>
      <c r="D90" s="87"/>
      <c r="E90" s="87"/>
      <c r="F90" s="87"/>
      <c r="G90" s="87"/>
      <c r="H90" s="87"/>
      <c r="I90" s="87"/>
    </row>
    <row r="91" spans="1:9" x14ac:dyDescent="0.2">
      <c r="A91" s="87"/>
      <c r="B91" s="87"/>
      <c r="C91" s="87"/>
      <c r="D91" s="87"/>
      <c r="E91" s="87"/>
      <c r="F91" s="87"/>
      <c r="G91" s="87"/>
      <c r="H91" s="87"/>
      <c r="I91" s="87"/>
    </row>
    <row r="92" spans="1:9" x14ac:dyDescent="0.2">
      <c r="A92" s="87"/>
      <c r="B92" s="87"/>
      <c r="C92" s="87"/>
      <c r="D92" s="87"/>
      <c r="E92" s="87"/>
      <c r="F92" s="87"/>
      <c r="G92" s="87"/>
      <c r="H92" s="87"/>
      <c r="I92" s="87"/>
    </row>
    <row r="93" spans="1:9" x14ac:dyDescent="0.2">
      <c r="A93" s="87"/>
      <c r="B93" s="87"/>
      <c r="C93" s="87"/>
      <c r="D93" s="87"/>
      <c r="E93" s="87"/>
      <c r="F93" s="87"/>
      <c r="G93" s="87"/>
      <c r="H93" s="87"/>
      <c r="I93" s="87"/>
    </row>
    <row r="94" spans="1:9" x14ac:dyDescent="0.2">
      <c r="A94" s="87"/>
      <c r="B94" s="87"/>
      <c r="C94" s="87"/>
      <c r="D94" s="87"/>
      <c r="E94" s="87"/>
      <c r="F94" s="87"/>
      <c r="G94" s="87"/>
      <c r="H94" s="87"/>
      <c r="I94" s="87"/>
    </row>
    <row r="95" spans="1:9" x14ac:dyDescent="0.2">
      <c r="A95" s="87"/>
      <c r="B95" s="87"/>
      <c r="C95" s="87"/>
      <c r="D95" s="87"/>
      <c r="E95" s="87"/>
      <c r="F95" s="87"/>
      <c r="G95" s="87"/>
      <c r="H95" s="87"/>
      <c r="I95" s="87"/>
    </row>
    <row r="96" spans="1:9" x14ac:dyDescent="0.2">
      <c r="A96" s="87"/>
      <c r="B96" s="87"/>
      <c r="C96" s="87"/>
      <c r="D96" s="87"/>
      <c r="E96" s="87"/>
      <c r="F96" s="87"/>
      <c r="G96" s="87"/>
      <c r="H96" s="87"/>
      <c r="I96" s="87"/>
    </row>
    <row r="97" spans="1:9" x14ac:dyDescent="0.2">
      <c r="A97" s="87"/>
      <c r="B97" s="87"/>
      <c r="C97" s="87"/>
      <c r="D97" s="87"/>
      <c r="E97" s="87"/>
      <c r="F97" s="87"/>
      <c r="G97" s="87"/>
      <c r="H97" s="87"/>
      <c r="I97" s="87"/>
    </row>
    <row r="98" spans="1:9" x14ac:dyDescent="0.2">
      <c r="A98" s="87"/>
      <c r="B98" s="87"/>
      <c r="C98" s="87"/>
      <c r="D98" s="87"/>
      <c r="E98" s="87"/>
      <c r="F98" s="87"/>
      <c r="G98" s="87"/>
      <c r="H98" s="87"/>
      <c r="I98" s="87"/>
    </row>
    <row r="99" spans="1:9" x14ac:dyDescent="0.2">
      <c r="A99" s="87"/>
      <c r="B99" s="87"/>
      <c r="C99" s="87"/>
      <c r="D99" s="87"/>
      <c r="E99" s="87"/>
      <c r="F99" s="87"/>
      <c r="G99" s="87"/>
      <c r="H99" s="87"/>
      <c r="I99" s="87"/>
    </row>
    <row r="100" spans="1:9" x14ac:dyDescent="0.2">
      <c r="A100" s="87"/>
      <c r="B100" s="87"/>
      <c r="C100" s="87"/>
      <c r="D100" s="87"/>
      <c r="E100" s="87"/>
      <c r="F100" s="87"/>
      <c r="G100" s="87"/>
      <c r="H100" s="87"/>
      <c r="I100" s="87"/>
    </row>
    <row r="101" spans="1:9" x14ac:dyDescent="0.2">
      <c r="A101" s="87"/>
      <c r="B101" s="87"/>
      <c r="C101" s="87"/>
      <c r="D101" s="87"/>
      <c r="E101" s="87"/>
      <c r="F101" s="87"/>
      <c r="G101" s="87"/>
      <c r="H101" s="87"/>
      <c r="I101" s="87"/>
    </row>
    <row r="102" spans="1:9" x14ac:dyDescent="0.2">
      <c r="A102" s="87"/>
      <c r="B102" s="87"/>
      <c r="C102" s="87"/>
      <c r="D102" s="87"/>
      <c r="E102" s="87"/>
      <c r="F102" s="87"/>
      <c r="G102" s="87"/>
      <c r="H102" s="87"/>
      <c r="I102" s="87"/>
    </row>
    <row r="103" spans="1:9" x14ac:dyDescent="0.2">
      <c r="A103" s="87"/>
      <c r="B103" s="87"/>
      <c r="C103" s="87"/>
      <c r="D103" s="87"/>
      <c r="E103" s="87"/>
      <c r="F103" s="87"/>
      <c r="G103" s="87"/>
      <c r="H103" s="87"/>
      <c r="I103" s="87"/>
    </row>
    <row r="104" spans="1:9" x14ac:dyDescent="0.2">
      <c r="A104" s="87"/>
      <c r="B104" s="87"/>
      <c r="C104" s="87"/>
      <c r="D104" s="87"/>
      <c r="E104" s="87"/>
      <c r="F104" s="87"/>
      <c r="G104" s="87"/>
      <c r="H104" s="87"/>
      <c r="I104" s="87"/>
    </row>
    <row r="105" spans="1:9" x14ac:dyDescent="0.2">
      <c r="A105" s="87"/>
      <c r="B105" s="87"/>
      <c r="C105" s="87"/>
      <c r="D105" s="87"/>
      <c r="E105" s="87"/>
      <c r="F105" s="87"/>
      <c r="G105" s="87"/>
      <c r="H105" s="87"/>
      <c r="I105" s="87"/>
    </row>
    <row r="106" spans="1:9" x14ac:dyDescent="0.2">
      <c r="A106" s="87"/>
      <c r="B106" s="87"/>
      <c r="C106" s="87"/>
      <c r="D106" s="87"/>
      <c r="E106" s="87"/>
      <c r="F106" s="87"/>
      <c r="G106" s="87"/>
      <c r="H106" s="87"/>
      <c r="I106" s="87"/>
    </row>
    <row r="107" spans="1:9" x14ac:dyDescent="0.2">
      <c r="A107" s="87"/>
      <c r="B107" s="87"/>
      <c r="C107" s="87"/>
      <c r="D107" s="87"/>
      <c r="E107" s="87"/>
      <c r="F107" s="87"/>
      <c r="G107" s="87"/>
      <c r="H107" s="87"/>
      <c r="I107" s="87"/>
    </row>
    <row r="108" spans="1:9" x14ac:dyDescent="0.2">
      <c r="A108" s="87"/>
      <c r="B108" s="87"/>
      <c r="C108" s="87"/>
      <c r="D108" s="87"/>
      <c r="E108" s="87"/>
      <c r="F108" s="87"/>
      <c r="G108" s="87"/>
      <c r="H108" s="87"/>
      <c r="I108" s="87"/>
    </row>
    <row r="109" spans="1:9" x14ac:dyDescent="0.2">
      <c r="A109" s="87"/>
      <c r="B109" s="87"/>
      <c r="C109" s="87"/>
      <c r="D109" s="87"/>
      <c r="E109" s="87"/>
      <c r="F109" s="87"/>
      <c r="G109" s="87"/>
      <c r="H109" s="87"/>
      <c r="I109" s="87"/>
    </row>
    <row r="110" spans="1:9" x14ac:dyDescent="0.2">
      <c r="A110" s="87"/>
      <c r="B110" s="87"/>
      <c r="C110" s="87"/>
      <c r="D110" s="87"/>
      <c r="E110" s="87"/>
      <c r="F110" s="87"/>
      <c r="G110" s="87"/>
      <c r="H110" s="87"/>
      <c r="I110" s="87"/>
    </row>
    <row r="111" spans="1:9" x14ac:dyDescent="0.2">
      <c r="A111" s="87"/>
      <c r="B111" s="87"/>
      <c r="C111" s="87"/>
      <c r="D111" s="87"/>
      <c r="E111" s="87"/>
      <c r="F111" s="87"/>
      <c r="G111" s="87"/>
      <c r="H111" s="87"/>
      <c r="I111" s="87"/>
    </row>
    <row r="112" spans="1:9" x14ac:dyDescent="0.2">
      <c r="A112" s="87"/>
      <c r="B112" s="87"/>
      <c r="C112" s="87"/>
      <c r="D112" s="87"/>
      <c r="E112" s="87"/>
      <c r="F112" s="87"/>
      <c r="G112" s="87"/>
      <c r="H112" s="87"/>
      <c r="I112" s="87"/>
    </row>
    <row r="113" spans="1:9" x14ac:dyDescent="0.2">
      <c r="A113" s="87"/>
      <c r="B113" s="87"/>
      <c r="C113" s="87"/>
      <c r="D113" s="87"/>
      <c r="E113" s="87"/>
      <c r="F113" s="87"/>
      <c r="G113" s="87"/>
      <c r="H113" s="87"/>
      <c r="I113" s="87"/>
    </row>
    <row r="114" spans="1:9" x14ac:dyDescent="0.2">
      <c r="A114" s="87"/>
      <c r="B114" s="87"/>
      <c r="C114" s="87"/>
      <c r="D114" s="87"/>
      <c r="E114" s="87"/>
      <c r="F114" s="87"/>
      <c r="G114" s="87"/>
      <c r="H114" s="87"/>
      <c r="I114" s="87"/>
    </row>
    <row r="115" spans="1:9" x14ac:dyDescent="0.2">
      <c r="A115" s="87"/>
      <c r="B115" s="87"/>
      <c r="C115" s="87"/>
      <c r="D115" s="87"/>
      <c r="E115" s="87"/>
      <c r="F115" s="87"/>
      <c r="G115" s="87"/>
      <c r="H115" s="87"/>
      <c r="I115" s="87"/>
    </row>
    <row r="116" spans="1:9" x14ac:dyDescent="0.2">
      <c r="A116" s="87"/>
      <c r="B116" s="87"/>
      <c r="C116" s="87"/>
      <c r="D116" s="87"/>
      <c r="E116" s="87"/>
      <c r="F116" s="87"/>
      <c r="G116" s="87"/>
      <c r="H116" s="87"/>
      <c r="I116" s="87"/>
    </row>
    <row r="117" spans="1:9" x14ac:dyDescent="0.2">
      <c r="A117" s="87"/>
      <c r="B117" s="87"/>
      <c r="C117" s="87"/>
      <c r="D117" s="87"/>
      <c r="E117" s="87"/>
      <c r="F117" s="87"/>
      <c r="G117" s="87"/>
      <c r="H117" s="87"/>
      <c r="I117" s="87"/>
    </row>
    <row r="118" spans="1:9" x14ac:dyDescent="0.2">
      <c r="A118" s="87"/>
      <c r="B118" s="87"/>
      <c r="C118" s="87"/>
      <c r="D118" s="87"/>
      <c r="E118" s="87"/>
      <c r="F118" s="87"/>
      <c r="G118" s="87"/>
      <c r="H118" s="87"/>
      <c r="I118" s="87"/>
    </row>
    <row r="119" spans="1:9" x14ac:dyDescent="0.2">
      <c r="A119" s="87"/>
      <c r="B119" s="87"/>
      <c r="C119" s="87"/>
      <c r="D119" s="87"/>
      <c r="E119" s="87"/>
      <c r="F119" s="87"/>
      <c r="G119" s="87"/>
      <c r="H119" s="87"/>
      <c r="I119" s="87"/>
    </row>
    <row r="120" spans="1:9" x14ac:dyDescent="0.2">
      <c r="A120" s="87"/>
      <c r="B120" s="87"/>
      <c r="C120" s="87"/>
      <c r="D120" s="87"/>
      <c r="E120" s="87"/>
      <c r="F120" s="87"/>
      <c r="G120" s="87"/>
      <c r="H120" s="87"/>
      <c r="I120" s="87"/>
    </row>
    <row r="121" spans="1:9" x14ac:dyDescent="0.2">
      <c r="A121" s="87"/>
      <c r="B121" s="87"/>
      <c r="C121" s="87"/>
      <c r="D121" s="87"/>
      <c r="E121" s="87"/>
      <c r="F121" s="87"/>
      <c r="G121" s="87"/>
      <c r="H121" s="87"/>
      <c r="I121" s="87"/>
    </row>
    <row r="122" spans="1:9" x14ac:dyDescent="0.2">
      <c r="A122" s="87"/>
      <c r="B122" s="87"/>
      <c r="C122" s="87"/>
      <c r="D122" s="87"/>
      <c r="E122" s="87"/>
      <c r="F122" s="87"/>
      <c r="G122" s="87"/>
      <c r="H122" s="87"/>
      <c r="I122" s="87"/>
    </row>
    <row r="123" spans="1:9" x14ac:dyDescent="0.2">
      <c r="A123" s="87"/>
      <c r="B123" s="87"/>
      <c r="C123" s="87"/>
      <c r="D123" s="87"/>
      <c r="E123" s="87"/>
      <c r="F123" s="87"/>
      <c r="G123" s="87"/>
      <c r="H123" s="87"/>
      <c r="I123" s="87"/>
    </row>
    <row r="124" spans="1:9" x14ac:dyDescent="0.2">
      <c r="A124" s="87"/>
      <c r="B124" s="87"/>
      <c r="C124" s="87"/>
      <c r="D124" s="87"/>
      <c r="E124" s="87"/>
      <c r="F124" s="87"/>
      <c r="G124" s="87"/>
      <c r="H124" s="87"/>
      <c r="I124" s="87"/>
    </row>
    <row r="125" spans="1:9" x14ac:dyDescent="0.2">
      <c r="A125" s="87"/>
      <c r="B125" s="87"/>
      <c r="C125" s="87"/>
      <c r="D125" s="87"/>
      <c r="E125" s="87"/>
      <c r="F125" s="87"/>
      <c r="G125" s="87"/>
      <c r="H125" s="87"/>
      <c r="I125" s="87"/>
    </row>
    <row r="126" spans="1:9" x14ac:dyDescent="0.2">
      <c r="A126" s="87"/>
      <c r="B126" s="87"/>
      <c r="C126" s="87"/>
      <c r="D126" s="87"/>
      <c r="E126" s="87"/>
      <c r="F126" s="87"/>
      <c r="G126" s="87"/>
      <c r="H126" s="87"/>
      <c r="I126" s="87"/>
    </row>
    <row r="127" spans="1:9" x14ac:dyDescent="0.2">
      <c r="A127" s="87"/>
      <c r="B127" s="87"/>
      <c r="C127" s="87"/>
      <c r="D127" s="87"/>
      <c r="E127" s="87"/>
      <c r="F127" s="87"/>
      <c r="G127" s="87"/>
      <c r="H127" s="87"/>
      <c r="I127" s="87"/>
    </row>
    <row r="128" spans="1:9" x14ac:dyDescent="0.2">
      <c r="A128" s="87"/>
      <c r="B128" s="87"/>
      <c r="C128" s="87"/>
      <c r="D128" s="87"/>
      <c r="E128" s="87"/>
      <c r="F128" s="87"/>
      <c r="G128" s="87"/>
      <c r="H128" s="87"/>
      <c r="I128" s="87"/>
    </row>
    <row r="129" spans="1:9" x14ac:dyDescent="0.2">
      <c r="A129" s="87"/>
      <c r="B129" s="87"/>
      <c r="C129" s="87"/>
      <c r="D129" s="87"/>
      <c r="E129" s="87"/>
      <c r="F129" s="87"/>
      <c r="G129" s="87"/>
      <c r="H129" s="87"/>
      <c r="I129" s="87"/>
    </row>
  </sheetData>
  <customSheetViews>
    <customSheetView guid="{2D70F5AA-7D36-46E8-A318-3B786755C6E7}" showGridLines="0">
      <selection activeCell="G28" sqref="G28"/>
      <pageMargins left="0.75" right="0.75" top="1" bottom="1" header="0.5" footer="0.5"/>
      <pageSetup orientation="portrait" r:id="rId1"/>
      <headerFooter alignWithMargins="0">
        <oddHeader>&amp;RDRAFT</oddHeader>
        <oddFooter>&amp;CPage &amp;P of &amp;N&amp;RCCN-P FRR V1.0</oddFooter>
      </headerFooter>
    </customSheetView>
    <customSheetView guid="{E6134C40-CE71-4C6A-BA94-55CEDED65EAB}" showPageBreaks="1" showGridLines="0" printArea="1">
      <pageMargins left="0.75" right="0.75" top="1" bottom="1" header="0.5" footer="0.5"/>
      <pageSetup orientation="portrait" r:id="rId2"/>
      <headerFooter alignWithMargins="0">
        <oddHeader>&amp;RDRAFT</oddHeader>
        <oddFooter>&amp;CPage &amp;P of &amp;N&amp;RCCN-P FRR V1.0</oddFooter>
      </headerFooter>
    </customSheetView>
    <customSheetView guid="{00FF2166-4011-481F-B433-257EF0F99B97}" showGridLines="0">
      <pageMargins left="0.75" right="0.75" top="1" bottom="1" header="0.5" footer="0.5"/>
      <pageSetup orientation="portrait" r:id="rId3"/>
      <headerFooter alignWithMargins="0">
        <oddHeader>&amp;RDRAFT</oddHeader>
        <oddFooter>&amp;CPage &amp;P of &amp;N&amp;RCCN-P FRR V1.0</oddFooter>
      </headerFooter>
    </customSheetView>
    <customSheetView guid="{6FB4DED4-66F9-44DC-B8F2-8843CC5A1098}" showPageBreaks="1" showGridLines="0" printArea="1">
      <pageMargins left="0.75" right="0.75" top="1" bottom="1" header="0.5" footer="0.5"/>
      <pageSetup orientation="portrait" r:id="rId4"/>
      <headerFooter alignWithMargins="0">
        <oddHeader>&amp;RDRAFT</oddHeader>
        <oddFooter>&amp;CPage &amp;P of &amp;N&amp;RCCN-P FRR V1.0</oddFooter>
      </headerFooter>
    </customSheetView>
    <customSheetView guid="{A7B35330-D2DD-429A-8919-9B315462BFEC}" showGridLines="0">
      <pageMargins left="0.75" right="0.75" top="1" bottom="1" header="0.5" footer="0.5"/>
      <pageSetup orientation="portrait" r:id="rId5"/>
      <headerFooter alignWithMargins="0">
        <oddHeader>&amp;RDRAFT</oddHeader>
        <oddFooter>&amp;CPage &amp;P of &amp;N&amp;RCCN-P FRR V1.0</oddFooter>
      </headerFooter>
    </customSheetView>
  </customSheetViews>
  <phoneticPr fontId="20" type="noConversion"/>
  <pageMargins left="0.75" right="0.75" top="1" bottom="1" header="0.5" footer="0.5"/>
  <pageSetup scale="81" orientation="portrait" r:id="rId6"/>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workbookViewId="0"/>
  </sheetViews>
  <sheetFormatPr defaultRowHeight="12.75" x14ac:dyDescent="0.2"/>
  <cols>
    <col min="1" max="1" width="23.140625" customWidth="1"/>
    <col min="2" max="2" width="24.42578125" customWidth="1"/>
    <col min="3" max="4" width="13.42578125" customWidth="1"/>
    <col min="5" max="5" width="13.5703125" customWidth="1"/>
    <col min="6" max="6" width="17.140625" customWidth="1"/>
    <col min="7" max="7" width="20.5703125" customWidth="1"/>
    <col min="8" max="8" width="17.85546875" customWidth="1"/>
    <col min="9" max="9" width="16.7109375" customWidth="1"/>
    <col min="10" max="10" width="26.85546875" customWidth="1"/>
    <col min="11" max="11" width="13.7109375" customWidth="1"/>
    <col min="12" max="12" width="13" customWidth="1"/>
    <col min="13" max="13" width="16.28515625" customWidth="1"/>
  </cols>
  <sheetData>
    <row r="1" spans="1:13" x14ac:dyDescent="0.2">
      <c r="A1" s="75" t="str">
        <f>+'A (Balance Sheet)'!A1</f>
        <v>PIHP Name</v>
      </c>
    </row>
    <row r="2" spans="1:13" x14ac:dyDescent="0.2">
      <c r="A2" s="65" t="s">
        <v>413</v>
      </c>
    </row>
    <row r="3" spans="1:13" x14ac:dyDescent="0.2">
      <c r="A3" s="684" t="s">
        <v>412</v>
      </c>
    </row>
    <row r="4" spans="1:13" ht="13.5" thickBot="1" x14ac:dyDescent="0.25"/>
    <row r="5" spans="1:13" ht="45" x14ac:dyDescent="0.2">
      <c r="A5" s="746" t="s">
        <v>411</v>
      </c>
      <c r="B5" s="744" t="s">
        <v>410</v>
      </c>
      <c r="C5" s="744" t="s">
        <v>409</v>
      </c>
      <c r="D5" s="744" t="s">
        <v>408</v>
      </c>
      <c r="E5" s="744" t="s">
        <v>407</v>
      </c>
      <c r="F5" s="745" t="s">
        <v>406</v>
      </c>
      <c r="G5" s="745" t="s">
        <v>405</v>
      </c>
      <c r="H5" s="745" t="s">
        <v>404</v>
      </c>
      <c r="I5" s="745" t="s">
        <v>403</v>
      </c>
      <c r="J5" s="745" t="s">
        <v>402</v>
      </c>
      <c r="K5" s="745" t="s">
        <v>401</v>
      </c>
      <c r="L5" s="744" t="s">
        <v>400</v>
      </c>
      <c r="M5" s="743" t="s">
        <v>399</v>
      </c>
    </row>
    <row r="6" spans="1:13" x14ac:dyDescent="0.2">
      <c r="A6" s="742" t="s">
        <v>352</v>
      </c>
      <c r="B6" s="740" t="s">
        <v>398</v>
      </c>
      <c r="C6" s="739">
        <v>1234567890</v>
      </c>
      <c r="D6" s="741" t="s">
        <v>397</v>
      </c>
      <c r="E6" s="739" t="s">
        <v>396</v>
      </c>
      <c r="F6" s="740" t="s">
        <v>395</v>
      </c>
      <c r="G6" s="739" t="s">
        <v>394</v>
      </c>
      <c r="H6" s="738">
        <v>42005</v>
      </c>
      <c r="I6" s="738" t="s">
        <v>393</v>
      </c>
      <c r="J6" s="737" t="s">
        <v>392</v>
      </c>
      <c r="K6" s="736">
        <v>15000</v>
      </c>
      <c r="L6" s="735">
        <v>12</v>
      </c>
      <c r="M6" s="734">
        <f>K6*L6</f>
        <v>180000</v>
      </c>
    </row>
    <row r="7" spans="1:13" x14ac:dyDescent="0.2">
      <c r="A7" s="731"/>
      <c r="B7" s="733"/>
      <c r="C7" s="733"/>
      <c r="D7" s="733"/>
      <c r="E7" s="733"/>
      <c r="F7" s="733"/>
      <c r="G7" s="733"/>
      <c r="H7" s="732"/>
      <c r="I7" s="732"/>
      <c r="J7" s="732"/>
      <c r="K7" s="721">
        <v>0</v>
      </c>
      <c r="L7" s="720">
        <v>0</v>
      </c>
      <c r="M7" s="719">
        <v>0</v>
      </c>
    </row>
    <row r="8" spans="1:13" x14ac:dyDescent="0.2">
      <c r="A8" s="731"/>
      <c r="B8" s="733"/>
      <c r="C8" s="733"/>
      <c r="D8" s="733"/>
      <c r="E8" s="733"/>
      <c r="F8" s="733"/>
      <c r="G8" s="733"/>
      <c r="H8" s="732"/>
      <c r="I8" s="732"/>
      <c r="J8" s="732"/>
      <c r="K8" s="721">
        <v>0</v>
      </c>
      <c r="L8" s="720">
        <v>0</v>
      </c>
      <c r="M8" s="719">
        <v>0</v>
      </c>
    </row>
    <row r="9" spans="1:13" x14ac:dyDescent="0.2">
      <c r="A9" s="731"/>
      <c r="B9" s="733"/>
      <c r="C9" s="733"/>
      <c r="D9" s="733"/>
      <c r="E9" s="733"/>
      <c r="F9" s="733"/>
      <c r="G9" s="733"/>
      <c r="H9" s="732"/>
      <c r="I9" s="732"/>
      <c r="J9" s="732"/>
      <c r="K9" s="721">
        <v>0</v>
      </c>
      <c r="L9" s="720">
        <v>0</v>
      </c>
      <c r="M9" s="719">
        <v>0</v>
      </c>
    </row>
    <row r="10" spans="1:13" x14ac:dyDescent="0.2">
      <c r="A10" s="731"/>
      <c r="B10" s="733"/>
      <c r="C10" s="733"/>
      <c r="D10" s="733"/>
      <c r="E10" s="733"/>
      <c r="F10" s="733"/>
      <c r="G10" s="733"/>
      <c r="H10" s="732"/>
      <c r="I10" s="732"/>
      <c r="J10" s="732"/>
      <c r="K10" s="721">
        <v>0</v>
      </c>
      <c r="L10" s="720">
        <v>0</v>
      </c>
      <c r="M10" s="719">
        <v>0</v>
      </c>
    </row>
    <row r="11" spans="1:13" x14ac:dyDescent="0.2">
      <c r="A11" s="731"/>
      <c r="B11" s="733"/>
      <c r="C11" s="733"/>
      <c r="D11" s="733"/>
      <c r="E11" s="733"/>
      <c r="F11" s="733"/>
      <c r="G11" s="733"/>
      <c r="H11" s="732"/>
      <c r="I11" s="732"/>
      <c r="J11" s="732"/>
      <c r="K11" s="721">
        <v>0</v>
      </c>
      <c r="L11" s="720">
        <v>0</v>
      </c>
      <c r="M11" s="719">
        <v>0</v>
      </c>
    </row>
    <row r="12" spans="1:13" x14ac:dyDescent="0.2">
      <c r="A12" s="731"/>
      <c r="B12" s="733"/>
      <c r="C12" s="733"/>
      <c r="D12" s="733"/>
      <c r="E12" s="733"/>
      <c r="F12" s="733"/>
      <c r="G12" s="733"/>
      <c r="H12" s="732"/>
      <c r="I12" s="732"/>
      <c r="J12" s="732"/>
      <c r="K12" s="721">
        <v>0</v>
      </c>
      <c r="L12" s="720">
        <v>0</v>
      </c>
      <c r="M12" s="719">
        <v>0</v>
      </c>
    </row>
    <row r="13" spans="1:13" x14ac:dyDescent="0.2">
      <c r="A13" s="731"/>
      <c r="B13" s="733"/>
      <c r="C13" s="733"/>
      <c r="D13" s="733"/>
      <c r="E13" s="733"/>
      <c r="F13" s="733"/>
      <c r="G13" s="733"/>
      <c r="H13" s="732"/>
      <c r="I13" s="732"/>
      <c r="J13" s="732"/>
      <c r="K13" s="721">
        <v>0</v>
      </c>
      <c r="L13" s="720">
        <v>0</v>
      </c>
      <c r="M13" s="719">
        <v>0</v>
      </c>
    </row>
    <row r="14" spans="1:13" x14ac:dyDescent="0.2">
      <c r="A14" s="731"/>
      <c r="B14" s="733"/>
      <c r="C14" s="733"/>
      <c r="D14" s="733"/>
      <c r="E14" s="733"/>
      <c r="F14" s="733"/>
      <c r="G14" s="733"/>
      <c r="H14" s="732"/>
      <c r="I14" s="732"/>
      <c r="J14" s="732"/>
      <c r="K14" s="721">
        <v>0</v>
      </c>
      <c r="L14" s="720">
        <v>0</v>
      </c>
      <c r="M14" s="719">
        <v>0</v>
      </c>
    </row>
    <row r="15" spans="1:13" x14ac:dyDescent="0.2">
      <c r="A15" s="731"/>
      <c r="B15" s="733"/>
      <c r="C15" s="733"/>
      <c r="D15" s="733"/>
      <c r="E15" s="733"/>
      <c r="F15" s="733"/>
      <c r="G15" s="733"/>
      <c r="H15" s="732"/>
      <c r="I15" s="732"/>
      <c r="J15" s="732"/>
      <c r="K15" s="721">
        <v>0</v>
      </c>
      <c r="L15" s="720">
        <v>0</v>
      </c>
      <c r="M15" s="719">
        <v>0</v>
      </c>
    </row>
    <row r="16" spans="1:13" x14ac:dyDescent="0.2">
      <c r="A16" s="731"/>
      <c r="B16" s="733"/>
      <c r="C16" s="733"/>
      <c r="D16" s="733"/>
      <c r="E16" s="733"/>
      <c r="F16" s="733"/>
      <c r="G16" s="733"/>
      <c r="H16" s="732"/>
      <c r="I16" s="732"/>
      <c r="J16" s="732"/>
      <c r="K16" s="721">
        <v>0</v>
      </c>
      <c r="L16" s="720">
        <v>0</v>
      </c>
      <c r="M16" s="719">
        <v>0</v>
      </c>
    </row>
    <row r="17" spans="1:13" x14ac:dyDescent="0.2">
      <c r="A17" s="731"/>
      <c r="B17" s="733"/>
      <c r="C17" s="733"/>
      <c r="D17" s="733"/>
      <c r="E17" s="733"/>
      <c r="F17" s="733"/>
      <c r="G17" s="733"/>
      <c r="H17" s="732"/>
      <c r="I17" s="732"/>
      <c r="J17" s="732"/>
      <c r="K17" s="721">
        <v>0</v>
      </c>
      <c r="L17" s="720">
        <v>0</v>
      </c>
      <c r="M17" s="719">
        <v>0</v>
      </c>
    </row>
    <row r="18" spans="1:13" x14ac:dyDescent="0.2">
      <c r="A18" s="731"/>
      <c r="B18" s="733"/>
      <c r="C18" s="733"/>
      <c r="D18" s="733"/>
      <c r="E18" s="733"/>
      <c r="F18" s="733"/>
      <c r="G18" s="733"/>
      <c r="H18" s="732"/>
      <c r="I18" s="732"/>
      <c r="J18" s="732"/>
      <c r="K18" s="721">
        <v>0</v>
      </c>
      <c r="L18" s="720">
        <v>0</v>
      </c>
      <c r="M18" s="719">
        <v>0</v>
      </c>
    </row>
    <row r="19" spans="1:13" x14ac:dyDescent="0.2">
      <c r="A19" s="731"/>
      <c r="B19" s="733"/>
      <c r="C19" s="733"/>
      <c r="D19" s="733"/>
      <c r="E19" s="733"/>
      <c r="F19" s="733"/>
      <c r="G19" s="733"/>
      <c r="H19" s="732"/>
      <c r="I19" s="732"/>
      <c r="J19" s="732"/>
      <c r="K19" s="721">
        <v>0</v>
      </c>
      <c r="L19" s="720">
        <v>0</v>
      </c>
      <c r="M19" s="719">
        <v>0</v>
      </c>
    </row>
    <row r="20" spans="1:13" x14ac:dyDescent="0.2">
      <c r="A20" s="731"/>
      <c r="B20" s="733"/>
      <c r="C20" s="733"/>
      <c r="D20" s="733"/>
      <c r="E20" s="733"/>
      <c r="F20" s="733"/>
      <c r="G20" s="733"/>
      <c r="H20" s="732"/>
      <c r="I20" s="732"/>
      <c r="J20" s="732"/>
      <c r="K20" s="721">
        <v>0</v>
      </c>
      <c r="L20" s="720">
        <v>0</v>
      </c>
      <c r="M20" s="719">
        <v>0</v>
      </c>
    </row>
    <row r="21" spans="1:13" x14ac:dyDescent="0.2">
      <c r="A21" s="731"/>
      <c r="B21" s="733"/>
      <c r="C21" s="733"/>
      <c r="D21" s="733"/>
      <c r="E21" s="733"/>
      <c r="F21" s="733"/>
      <c r="G21" s="733"/>
      <c r="H21" s="732"/>
      <c r="I21" s="732"/>
      <c r="J21" s="732"/>
      <c r="K21" s="721">
        <v>0</v>
      </c>
      <c r="L21" s="720">
        <v>0</v>
      </c>
      <c r="M21" s="719">
        <v>0</v>
      </c>
    </row>
    <row r="22" spans="1:13" x14ac:dyDescent="0.2">
      <c r="A22" s="731"/>
      <c r="B22" s="733"/>
      <c r="C22" s="733"/>
      <c r="D22" s="733"/>
      <c r="E22" s="733"/>
      <c r="F22" s="733"/>
      <c r="G22" s="733"/>
      <c r="H22" s="732"/>
      <c r="I22" s="732"/>
      <c r="J22" s="732"/>
      <c r="K22" s="721">
        <v>0</v>
      </c>
      <c r="L22" s="720">
        <v>0</v>
      </c>
      <c r="M22" s="719">
        <v>0</v>
      </c>
    </row>
    <row r="23" spans="1:13" x14ac:dyDescent="0.2">
      <c r="A23" s="731"/>
      <c r="B23" s="733"/>
      <c r="C23" s="733"/>
      <c r="D23" s="733"/>
      <c r="E23" s="733"/>
      <c r="F23" s="733"/>
      <c r="G23" s="733"/>
      <c r="H23" s="732"/>
      <c r="I23" s="732"/>
      <c r="J23" s="732"/>
      <c r="K23" s="721">
        <v>0</v>
      </c>
      <c r="L23" s="720">
        <v>0</v>
      </c>
      <c r="M23" s="719">
        <v>0</v>
      </c>
    </row>
    <row r="24" spans="1:13" x14ac:dyDescent="0.2">
      <c r="A24" s="731"/>
      <c r="B24" s="733"/>
      <c r="C24" s="733"/>
      <c r="D24" s="733"/>
      <c r="E24" s="733"/>
      <c r="F24" s="733"/>
      <c r="G24" s="733"/>
      <c r="H24" s="732"/>
      <c r="I24" s="732"/>
      <c r="J24" s="732"/>
      <c r="K24" s="721">
        <v>0</v>
      </c>
      <c r="L24" s="720">
        <v>0</v>
      </c>
      <c r="M24" s="719">
        <v>0</v>
      </c>
    </row>
    <row r="25" spans="1:13" x14ac:dyDescent="0.2">
      <c r="A25" s="731"/>
      <c r="B25" s="733"/>
      <c r="C25" s="733"/>
      <c r="D25" s="733"/>
      <c r="E25" s="733"/>
      <c r="F25" s="733"/>
      <c r="G25" s="733"/>
      <c r="H25" s="732"/>
      <c r="I25" s="732"/>
      <c r="J25" s="732"/>
      <c r="K25" s="721">
        <v>0</v>
      </c>
      <c r="L25" s="720">
        <v>0</v>
      </c>
      <c r="M25" s="719">
        <v>0</v>
      </c>
    </row>
    <row r="26" spans="1:13" x14ac:dyDescent="0.2">
      <c r="A26" s="731"/>
      <c r="B26" s="733"/>
      <c r="C26" s="733"/>
      <c r="D26" s="733"/>
      <c r="E26" s="733"/>
      <c r="F26" s="733"/>
      <c r="G26" s="733"/>
      <c r="H26" s="732"/>
      <c r="I26" s="732"/>
      <c r="J26" s="732"/>
      <c r="K26" s="721">
        <v>0</v>
      </c>
      <c r="L26" s="720">
        <v>0</v>
      </c>
      <c r="M26" s="719">
        <v>0</v>
      </c>
    </row>
    <row r="27" spans="1:13" x14ac:dyDescent="0.2">
      <c r="A27" s="731"/>
      <c r="B27" s="733"/>
      <c r="C27" s="733"/>
      <c r="D27" s="733"/>
      <c r="E27" s="733"/>
      <c r="F27" s="733"/>
      <c r="G27" s="733"/>
      <c r="H27" s="732"/>
      <c r="I27" s="732"/>
      <c r="J27" s="732"/>
      <c r="K27" s="721">
        <v>0</v>
      </c>
      <c r="L27" s="720">
        <v>0</v>
      </c>
      <c r="M27" s="719">
        <v>0</v>
      </c>
    </row>
    <row r="28" spans="1:13" x14ac:dyDescent="0.2">
      <c r="A28" s="731"/>
      <c r="B28" s="733"/>
      <c r="C28" s="733"/>
      <c r="D28" s="733"/>
      <c r="E28" s="733"/>
      <c r="F28" s="733"/>
      <c r="G28" s="733"/>
      <c r="H28" s="732"/>
      <c r="I28" s="732"/>
      <c r="J28" s="732"/>
      <c r="K28" s="721">
        <v>0</v>
      </c>
      <c r="L28" s="720">
        <v>0</v>
      </c>
      <c r="M28" s="719">
        <v>0</v>
      </c>
    </row>
    <row r="29" spans="1:13" x14ac:dyDescent="0.2">
      <c r="A29" s="731"/>
      <c r="B29" s="733"/>
      <c r="C29" s="733"/>
      <c r="D29" s="733"/>
      <c r="E29" s="733"/>
      <c r="F29" s="733"/>
      <c r="G29" s="733"/>
      <c r="H29" s="732"/>
      <c r="I29" s="732"/>
      <c r="J29" s="732"/>
      <c r="K29" s="721">
        <v>0</v>
      </c>
      <c r="L29" s="720">
        <v>0</v>
      </c>
      <c r="M29" s="719">
        <v>0</v>
      </c>
    </row>
    <row r="30" spans="1:13" x14ac:dyDescent="0.2">
      <c r="A30" s="731"/>
      <c r="B30" s="733"/>
      <c r="C30" s="733"/>
      <c r="D30" s="733"/>
      <c r="E30" s="733"/>
      <c r="F30" s="733"/>
      <c r="G30" s="733"/>
      <c r="H30" s="732"/>
      <c r="I30" s="732"/>
      <c r="J30" s="732"/>
      <c r="K30" s="721">
        <v>0</v>
      </c>
      <c r="L30" s="720">
        <v>0</v>
      </c>
      <c r="M30" s="719">
        <v>0</v>
      </c>
    </row>
    <row r="31" spans="1:13" x14ac:dyDescent="0.2">
      <c r="A31" s="731"/>
      <c r="B31" s="733"/>
      <c r="C31" s="733"/>
      <c r="D31" s="733"/>
      <c r="E31" s="733"/>
      <c r="F31" s="733"/>
      <c r="G31" s="733"/>
      <c r="H31" s="732"/>
      <c r="I31" s="732"/>
      <c r="J31" s="732"/>
      <c r="K31" s="721">
        <v>0</v>
      </c>
      <c r="L31" s="720">
        <v>0</v>
      </c>
      <c r="M31" s="719">
        <v>0</v>
      </c>
    </row>
    <row r="32" spans="1:13" x14ac:dyDescent="0.2">
      <c r="A32" s="731"/>
      <c r="B32" s="733"/>
      <c r="C32" s="733"/>
      <c r="D32" s="733"/>
      <c r="E32" s="733"/>
      <c r="F32" s="733"/>
      <c r="G32" s="733"/>
      <c r="H32" s="732"/>
      <c r="I32" s="732"/>
      <c r="J32" s="732"/>
      <c r="K32" s="721">
        <v>0</v>
      </c>
      <c r="L32" s="720">
        <v>0</v>
      </c>
      <c r="M32" s="719">
        <v>0</v>
      </c>
    </row>
    <row r="33" spans="1:13" x14ac:dyDescent="0.2">
      <c r="A33" s="731"/>
      <c r="B33" s="733"/>
      <c r="C33" s="733"/>
      <c r="D33" s="733"/>
      <c r="E33" s="733"/>
      <c r="F33" s="733"/>
      <c r="G33" s="733"/>
      <c r="H33" s="732"/>
      <c r="I33" s="732"/>
      <c r="J33" s="732"/>
      <c r="K33" s="721">
        <v>0</v>
      </c>
      <c r="L33" s="720">
        <v>0</v>
      </c>
      <c r="M33" s="719">
        <v>0</v>
      </c>
    </row>
    <row r="34" spans="1:13" x14ac:dyDescent="0.2">
      <c r="A34" s="731"/>
      <c r="B34" s="733"/>
      <c r="C34" s="733"/>
      <c r="D34" s="733"/>
      <c r="E34" s="733"/>
      <c r="F34" s="733"/>
      <c r="G34" s="733"/>
      <c r="H34" s="732"/>
      <c r="I34" s="732"/>
      <c r="J34" s="732"/>
      <c r="K34" s="721">
        <v>0</v>
      </c>
      <c r="L34" s="720">
        <v>0</v>
      </c>
      <c r="M34" s="719">
        <v>0</v>
      </c>
    </row>
    <row r="35" spans="1:13" x14ac:dyDescent="0.2">
      <c r="A35" s="731"/>
      <c r="B35" s="733"/>
      <c r="C35" s="733"/>
      <c r="D35" s="733"/>
      <c r="E35" s="733"/>
      <c r="F35" s="733"/>
      <c r="G35" s="733"/>
      <c r="H35" s="732"/>
      <c r="I35" s="732"/>
      <c r="J35" s="732"/>
      <c r="K35" s="721">
        <v>0</v>
      </c>
      <c r="L35" s="720">
        <v>0</v>
      </c>
      <c r="M35" s="719">
        <v>0</v>
      </c>
    </row>
    <row r="36" spans="1:13" x14ac:dyDescent="0.2">
      <c r="A36" s="731"/>
      <c r="B36" s="733"/>
      <c r="C36" s="733"/>
      <c r="D36" s="733"/>
      <c r="E36" s="733"/>
      <c r="F36" s="733"/>
      <c r="G36" s="733"/>
      <c r="H36" s="732"/>
      <c r="I36" s="732"/>
      <c r="J36" s="732"/>
      <c r="K36" s="721">
        <v>0</v>
      </c>
      <c r="L36" s="720">
        <v>0</v>
      </c>
      <c r="M36" s="719">
        <v>0</v>
      </c>
    </row>
    <row r="37" spans="1:13" x14ac:dyDescent="0.2">
      <c r="A37" s="731"/>
      <c r="B37" s="733"/>
      <c r="C37" s="733"/>
      <c r="D37" s="733"/>
      <c r="E37" s="733"/>
      <c r="F37" s="733"/>
      <c r="G37" s="733"/>
      <c r="H37" s="732"/>
      <c r="I37" s="732"/>
      <c r="J37" s="732"/>
      <c r="K37" s="721">
        <v>0</v>
      </c>
      <c r="L37" s="720">
        <v>0</v>
      </c>
      <c r="M37" s="719">
        <v>0</v>
      </c>
    </row>
    <row r="38" spans="1:13" x14ac:dyDescent="0.2">
      <c r="A38" s="731"/>
      <c r="B38" s="733"/>
      <c r="C38" s="733"/>
      <c r="D38" s="733"/>
      <c r="E38" s="733"/>
      <c r="F38" s="733"/>
      <c r="G38" s="733"/>
      <c r="H38" s="732"/>
      <c r="I38" s="732"/>
      <c r="J38" s="732"/>
      <c r="K38" s="721">
        <v>0</v>
      </c>
      <c r="L38" s="720">
        <v>0</v>
      </c>
      <c r="M38" s="719">
        <v>0</v>
      </c>
    </row>
    <row r="39" spans="1:13" x14ac:dyDescent="0.2">
      <c r="A39" s="731"/>
      <c r="B39" s="733"/>
      <c r="C39" s="733"/>
      <c r="D39" s="733"/>
      <c r="E39" s="733"/>
      <c r="F39" s="733"/>
      <c r="G39" s="733"/>
      <c r="H39" s="732"/>
      <c r="I39" s="732"/>
      <c r="J39" s="732"/>
      <c r="K39" s="721">
        <v>0</v>
      </c>
      <c r="L39" s="720">
        <v>0</v>
      </c>
      <c r="M39" s="719">
        <v>0</v>
      </c>
    </row>
    <row r="40" spans="1:13" x14ac:dyDescent="0.2">
      <c r="A40" s="731"/>
      <c r="B40" s="733"/>
      <c r="C40" s="733"/>
      <c r="D40" s="733"/>
      <c r="E40" s="733"/>
      <c r="F40" s="733"/>
      <c r="G40" s="733"/>
      <c r="H40" s="732"/>
      <c r="I40" s="732"/>
      <c r="J40" s="732"/>
      <c r="K40" s="721">
        <v>0</v>
      </c>
      <c r="L40" s="720">
        <v>0</v>
      </c>
      <c r="M40" s="719">
        <v>0</v>
      </c>
    </row>
    <row r="41" spans="1:13" x14ac:dyDescent="0.2">
      <c r="A41" s="731"/>
      <c r="B41" s="733"/>
      <c r="C41" s="733"/>
      <c r="D41" s="733"/>
      <c r="E41" s="733"/>
      <c r="F41" s="733"/>
      <c r="G41" s="733"/>
      <c r="H41" s="732"/>
      <c r="I41" s="732"/>
      <c r="J41" s="732"/>
      <c r="K41" s="721">
        <v>0</v>
      </c>
      <c r="L41" s="720">
        <v>0</v>
      </c>
      <c r="M41" s="719">
        <v>0</v>
      </c>
    </row>
    <row r="42" spans="1:13" x14ac:dyDescent="0.2">
      <c r="A42" s="731"/>
      <c r="B42" s="733"/>
      <c r="C42" s="733"/>
      <c r="D42" s="733"/>
      <c r="E42" s="733"/>
      <c r="F42" s="733"/>
      <c r="G42" s="733"/>
      <c r="H42" s="732"/>
      <c r="I42" s="732"/>
      <c r="J42" s="732"/>
      <c r="K42" s="721">
        <v>0</v>
      </c>
      <c r="L42" s="720">
        <v>0</v>
      </c>
      <c r="M42" s="719">
        <v>0</v>
      </c>
    </row>
    <row r="43" spans="1:13" x14ac:dyDescent="0.2">
      <c r="A43" s="731"/>
      <c r="B43" s="730"/>
      <c r="C43" s="729"/>
      <c r="D43" s="729"/>
      <c r="E43" s="729"/>
      <c r="F43" s="730"/>
      <c r="G43" s="729"/>
      <c r="H43" s="728"/>
      <c r="I43" s="728"/>
      <c r="J43" s="727"/>
      <c r="K43" s="721">
        <v>0</v>
      </c>
      <c r="L43" s="720">
        <v>0</v>
      </c>
      <c r="M43" s="719">
        <v>0</v>
      </c>
    </row>
    <row r="44" spans="1:13" ht="13.5" thickBot="1" x14ac:dyDescent="0.25">
      <c r="A44" s="726"/>
      <c r="B44" s="725"/>
      <c r="C44" s="724"/>
      <c r="D44" s="724"/>
      <c r="E44" s="724"/>
      <c r="F44" s="725"/>
      <c r="G44" s="724"/>
      <c r="H44" s="723"/>
      <c r="I44" s="723"/>
      <c r="J44" s="722"/>
      <c r="K44" s="721">
        <v>0</v>
      </c>
      <c r="L44" s="720">
        <v>0</v>
      </c>
      <c r="M44" s="719">
        <v>0</v>
      </c>
    </row>
    <row r="45" spans="1:13" ht="13.5" thickBot="1" x14ac:dyDescent="0.25">
      <c r="A45" s="718" t="s">
        <v>4</v>
      </c>
      <c r="B45" s="717"/>
      <c r="C45" s="717"/>
      <c r="D45" s="717"/>
      <c r="E45" s="717"/>
      <c r="F45" s="717"/>
      <c r="G45" s="717"/>
      <c r="H45" s="716"/>
      <c r="I45" s="716"/>
      <c r="J45" s="716"/>
      <c r="K45" s="715"/>
      <c r="L45" s="714">
        <f>SUM(L7:L44)</f>
        <v>0</v>
      </c>
      <c r="M45" s="713">
        <f>SUM(M7:M44)</f>
        <v>0</v>
      </c>
    </row>
  </sheetData>
  <sheetProtection formatColumns="0" formatRows="0" insertRows="0"/>
  <dataValidations count="2">
    <dataValidation allowBlank="1" showInputMessage="1" showErrorMessage="1" prompt="Describe how to identify covered claims in your encounter data.  For example, if all claims are input as paid $.01, put &quot;Paid $.01&quot;." sqref="F6"/>
    <dataValidation allowBlank="1" showInputMessage="1" showErrorMessage="1" prompt="Enter termination date if not currently active. Otherwise input &quot;Active&quot;" sqref="I6:I44"/>
  </dataValidations>
  <pageMargins left="0.7" right="0.7" top="0.75" bottom="0.75" header="0.3" footer="0.3"/>
  <pageSetup scale="4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'[5]C (Medicaid Income Statement)'!#REF!</xm:f>
          </x14:formula1>
          <xm:sqref>A6:A44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zoomScaleNormal="100" zoomScaleSheetLayoutView="100" workbookViewId="0"/>
  </sheetViews>
  <sheetFormatPr defaultColWidth="9.140625" defaultRowHeight="15" x14ac:dyDescent="0.25"/>
  <cols>
    <col min="1" max="1" width="91.7109375" style="752" customWidth="1"/>
    <col min="2" max="2" width="3.85546875" style="752" customWidth="1"/>
    <col min="3" max="3" width="18.28515625" style="752" customWidth="1"/>
    <col min="4" max="4" width="1.5703125" style="752" customWidth="1"/>
    <col min="5" max="5" width="16.85546875" style="752" customWidth="1"/>
    <col min="6" max="7" width="9.140625" style="752"/>
    <col min="8" max="8" width="12.28515625" style="752" customWidth="1"/>
    <col min="9" max="16384" width="9.140625" style="752"/>
  </cols>
  <sheetData>
    <row r="1" spans="1:14" x14ac:dyDescent="0.25">
      <c r="A1" s="757" t="str">
        <f>+'A (Balance Sheet)'!A1</f>
        <v>PIHP Name</v>
      </c>
      <c r="B1" s="760"/>
      <c r="C1" s="758"/>
      <c r="D1" s="758"/>
      <c r="E1" s="758"/>
      <c r="F1" s="758"/>
      <c r="G1" s="758"/>
      <c r="H1" s="758"/>
      <c r="I1" s="758"/>
    </row>
    <row r="2" spans="1:14" x14ac:dyDescent="0.25">
      <c r="A2" s="921" t="s">
        <v>435</v>
      </c>
      <c r="B2" s="922"/>
      <c r="C2" s="759"/>
      <c r="D2" s="760"/>
      <c r="E2" s="760"/>
      <c r="F2" s="760"/>
      <c r="G2" s="760"/>
      <c r="H2" s="760"/>
      <c r="I2" s="760"/>
      <c r="J2" s="751"/>
      <c r="K2" s="751"/>
      <c r="L2" s="751"/>
      <c r="M2" s="751"/>
      <c r="N2" s="751"/>
    </row>
    <row r="3" spans="1:14" x14ac:dyDescent="0.25">
      <c r="A3" s="761" t="s">
        <v>436</v>
      </c>
      <c r="B3" s="762"/>
      <c r="C3" s="759"/>
      <c r="D3" s="760"/>
      <c r="E3" s="760"/>
      <c r="F3" s="760"/>
      <c r="G3" s="760"/>
      <c r="H3" s="760"/>
      <c r="I3" s="760"/>
      <c r="J3" s="751"/>
      <c r="K3" s="751"/>
      <c r="L3" s="751"/>
      <c r="M3" s="751"/>
      <c r="N3" s="751"/>
    </row>
    <row r="4" spans="1:14" x14ac:dyDescent="0.25">
      <c r="A4" s="763">
        <f>'Certification Statement'!E17</f>
        <v>42216</v>
      </c>
      <c r="B4" s="762"/>
      <c r="C4" s="760"/>
      <c r="D4" s="760"/>
      <c r="E4" s="760"/>
      <c r="F4" s="760"/>
      <c r="G4" s="760"/>
      <c r="H4" s="760"/>
      <c r="I4" s="760"/>
      <c r="J4" s="751"/>
      <c r="K4" s="751"/>
      <c r="L4" s="751"/>
      <c r="M4" s="751"/>
      <c r="N4" s="751"/>
    </row>
    <row r="5" spans="1:14" x14ac:dyDescent="0.25">
      <c r="A5" s="780" t="s">
        <v>437</v>
      </c>
      <c r="B5" s="762"/>
      <c r="C5" s="762" t="str">
        <f>A1</f>
        <v>PIHP Name</v>
      </c>
      <c r="D5" s="760"/>
      <c r="E5" s="760"/>
      <c r="F5" s="760"/>
      <c r="G5" s="760"/>
      <c r="H5" s="760"/>
      <c r="I5" s="760"/>
      <c r="J5" s="751"/>
      <c r="K5" s="751"/>
      <c r="L5" s="751"/>
      <c r="M5" s="751"/>
      <c r="N5" s="751"/>
    </row>
    <row r="6" spans="1:14" x14ac:dyDescent="0.25">
      <c r="A6" s="781" t="s">
        <v>414</v>
      </c>
      <c r="B6" s="762"/>
      <c r="C6" s="764">
        <v>0</v>
      </c>
      <c r="D6" s="760"/>
      <c r="E6" s="760"/>
      <c r="F6" s="760"/>
      <c r="G6" s="760"/>
      <c r="H6" s="760"/>
      <c r="I6" s="760"/>
      <c r="J6" s="751"/>
      <c r="K6" s="751"/>
      <c r="L6" s="751"/>
      <c r="M6" s="751"/>
      <c r="N6" s="751"/>
    </row>
    <row r="7" spans="1:14" ht="5.25" customHeight="1" x14ac:dyDescent="0.25">
      <c r="A7" s="762"/>
      <c r="B7" s="762"/>
      <c r="C7" s="760"/>
      <c r="D7" s="760"/>
      <c r="E7" s="760"/>
      <c r="F7" s="760"/>
      <c r="G7" s="760"/>
      <c r="H7" s="760"/>
      <c r="I7" s="760"/>
      <c r="J7" s="751"/>
      <c r="K7" s="751"/>
      <c r="L7" s="751"/>
      <c r="M7" s="751"/>
      <c r="N7" s="751"/>
    </row>
    <row r="8" spans="1:14" ht="18" x14ac:dyDescent="0.25">
      <c r="A8" s="765" t="s">
        <v>415</v>
      </c>
      <c r="B8" s="760"/>
      <c r="C8" s="760"/>
      <c r="D8" s="760"/>
      <c r="E8" s="760"/>
      <c r="F8" s="760"/>
      <c r="G8" s="760"/>
      <c r="H8" s="760"/>
      <c r="I8" s="760"/>
      <c r="J8" s="751"/>
      <c r="K8" s="751"/>
      <c r="L8" s="751"/>
      <c r="M8" s="751"/>
      <c r="N8" s="751"/>
    </row>
    <row r="9" spans="1:14" ht="6.75" customHeight="1" x14ac:dyDescent="0.25">
      <c r="A9" s="760"/>
      <c r="B9" s="760"/>
      <c r="C9" s="760"/>
      <c r="D9" s="760"/>
      <c r="E9" s="760"/>
      <c r="F9" s="760"/>
      <c r="G9" s="760"/>
      <c r="H9" s="760"/>
      <c r="I9" s="760"/>
      <c r="J9" s="751"/>
      <c r="K9" s="751"/>
      <c r="L9" s="751"/>
      <c r="M9" s="751"/>
      <c r="N9" s="751"/>
    </row>
    <row r="10" spans="1:14" ht="25.5" customHeight="1" x14ac:dyDescent="0.25">
      <c r="A10" s="923" t="s">
        <v>444</v>
      </c>
      <c r="B10" s="923"/>
      <c r="C10" s="753" t="s">
        <v>417</v>
      </c>
      <c r="D10" s="924" t="s">
        <v>418</v>
      </c>
      <c r="E10" s="924"/>
      <c r="F10" s="924" t="s">
        <v>419</v>
      </c>
      <c r="G10" s="924"/>
      <c r="H10" s="925" t="s">
        <v>420</v>
      </c>
      <c r="I10" s="925"/>
      <c r="J10" s="751"/>
      <c r="K10" s="751"/>
      <c r="L10" s="751"/>
      <c r="M10" s="751"/>
      <c r="N10" s="751"/>
    </row>
    <row r="11" spans="1:14" x14ac:dyDescent="0.25">
      <c r="A11" s="913" t="s">
        <v>434</v>
      </c>
      <c r="B11" s="913"/>
      <c r="C11" s="754">
        <v>0</v>
      </c>
      <c r="D11" s="914"/>
      <c r="E11" s="915"/>
      <c r="F11" s="914"/>
      <c r="G11" s="915"/>
      <c r="H11" s="914"/>
      <c r="I11" s="915"/>
      <c r="J11" s="751"/>
      <c r="K11" s="751"/>
      <c r="L11" s="751"/>
      <c r="M11" s="751"/>
      <c r="N11" s="751"/>
    </row>
    <row r="12" spans="1:14" x14ac:dyDescent="0.25">
      <c r="A12" s="913" t="s">
        <v>421</v>
      </c>
      <c r="B12" s="913"/>
      <c r="C12" s="754">
        <v>0</v>
      </c>
      <c r="D12" s="914"/>
      <c r="E12" s="915"/>
      <c r="F12" s="914"/>
      <c r="G12" s="915"/>
      <c r="H12" s="914"/>
      <c r="I12" s="915"/>
      <c r="J12" s="751"/>
      <c r="K12" s="751"/>
      <c r="L12" s="751"/>
      <c r="M12" s="751"/>
      <c r="N12" s="751"/>
    </row>
    <row r="13" spans="1:14" x14ac:dyDescent="0.25">
      <c r="A13" s="918" t="s">
        <v>422</v>
      </c>
      <c r="B13" s="918"/>
      <c r="C13" s="786">
        <f>SUM(C11:C12)</f>
        <v>0</v>
      </c>
      <c r="D13" s="914"/>
      <c r="E13" s="915"/>
      <c r="F13" s="914"/>
      <c r="G13" s="915"/>
      <c r="H13" s="914"/>
      <c r="I13" s="915"/>
      <c r="J13" s="751"/>
      <c r="K13" s="751"/>
      <c r="L13" s="751"/>
      <c r="M13" s="751"/>
      <c r="N13" s="751"/>
    </row>
    <row r="14" spans="1:14" ht="25.5" customHeight="1" x14ac:dyDescent="0.25">
      <c r="A14" s="923" t="s">
        <v>416</v>
      </c>
      <c r="B14" s="923"/>
      <c r="C14" s="753" t="s">
        <v>417</v>
      </c>
      <c r="D14" s="924" t="s">
        <v>418</v>
      </c>
      <c r="E14" s="924"/>
      <c r="F14" s="924" t="s">
        <v>419</v>
      </c>
      <c r="G14" s="924"/>
      <c r="H14" s="925" t="s">
        <v>420</v>
      </c>
      <c r="I14" s="925"/>
      <c r="J14" s="751"/>
      <c r="K14" s="751"/>
      <c r="L14" s="751"/>
      <c r="M14" s="751"/>
      <c r="N14" s="751"/>
    </row>
    <row r="15" spans="1:14" x14ac:dyDescent="0.25">
      <c r="A15" s="916" t="s">
        <v>443</v>
      </c>
      <c r="B15" s="913"/>
      <c r="C15" s="754">
        <v>0</v>
      </c>
      <c r="D15" s="914"/>
      <c r="E15" s="915"/>
      <c r="F15" s="914"/>
      <c r="G15" s="915"/>
      <c r="H15" s="914"/>
      <c r="I15" s="915"/>
      <c r="J15" s="751"/>
      <c r="K15" s="751"/>
      <c r="L15" s="751"/>
      <c r="M15" s="751"/>
      <c r="N15" s="751"/>
    </row>
    <row r="16" spans="1:14" x14ac:dyDescent="0.25">
      <c r="A16" s="919" t="s">
        <v>423</v>
      </c>
      <c r="B16" s="920"/>
      <c r="C16" s="755"/>
      <c r="D16" s="914"/>
      <c r="E16" s="915"/>
      <c r="F16" s="914"/>
      <c r="G16" s="915"/>
      <c r="H16" s="914"/>
      <c r="I16" s="915"/>
      <c r="J16" s="751"/>
      <c r="K16" s="751"/>
      <c r="L16" s="751"/>
      <c r="M16" s="751"/>
      <c r="N16" s="751"/>
    </row>
    <row r="17" spans="1:14" x14ac:dyDescent="0.25">
      <c r="A17" s="911"/>
      <c r="B17" s="911"/>
      <c r="C17" s="754">
        <v>0</v>
      </c>
      <c r="D17" s="912"/>
      <c r="E17" s="912"/>
      <c r="F17" s="912"/>
      <c r="G17" s="912"/>
      <c r="H17" s="917"/>
      <c r="I17" s="917"/>
      <c r="J17" s="751"/>
      <c r="K17" s="751"/>
      <c r="L17" s="751"/>
      <c r="M17" s="751"/>
      <c r="N17" s="751"/>
    </row>
    <row r="18" spans="1:14" x14ac:dyDescent="0.25">
      <c r="A18" s="911"/>
      <c r="B18" s="911"/>
      <c r="C18" s="754">
        <v>0</v>
      </c>
      <c r="D18" s="912"/>
      <c r="E18" s="912"/>
      <c r="F18" s="912"/>
      <c r="G18" s="912"/>
      <c r="H18" s="917"/>
      <c r="I18" s="917"/>
      <c r="J18" s="751"/>
      <c r="K18" s="751"/>
      <c r="L18" s="751"/>
      <c r="M18" s="751"/>
      <c r="N18" s="751"/>
    </row>
    <row r="19" spans="1:14" x14ac:dyDescent="0.25">
      <c r="A19" s="911"/>
      <c r="B19" s="911"/>
      <c r="C19" s="754">
        <v>0</v>
      </c>
      <c r="D19" s="912"/>
      <c r="E19" s="912"/>
      <c r="F19" s="912"/>
      <c r="G19" s="912"/>
      <c r="H19" s="917"/>
      <c r="I19" s="917"/>
      <c r="J19" s="751"/>
      <c r="K19" s="751"/>
      <c r="L19" s="751"/>
      <c r="M19" s="751"/>
      <c r="N19" s="751"/>
    </row>
    <row r="20" spans="1:14" x14ac:dyDescent="0.25">
      <c r="A20" s="911"/>
      <c r="B20" s="911"/>
      <c r="C20" s="754">
        <v>0</v>
      </c>
      <c r="D20" s="912"/>
      <c r="E20" s="912"/>
      <c r="F20" s="912"/>
      <c r="G20" s="912"/>
      <c r="H20" s="917"/>
      <c r="I20" s="917"/>
      <c r="J20" s="751"/>
      <c r="K20" s="751"/>
      <c r="L20" s="751"/>
      <c r="M20" s="751"/>
      <c r="N20" s="751"/>
    </row>
    <row r="21" spans="1:14" x14ac:dyDescent="0.25">
      <c r="A21" s="911"/>
      <c r="B21" s="911"/>
      <c r="C21" s="754">
        <v>0</v>
      </c>
      <c r="D21" s="912"/>
      <c r="E21" s="912"/>
      <c r="F21" s="912"/>
      <c r="G21" s="912"/>
      <c r="H21" s="917"/>
      <c r="I21" s="917"/>
      <c r="J21" s="751"/>
      <c r="K21" s="751"/>
      <c r="L21" s="751"/>
      <c r="M21" s="751"/>
      <c r="N21" s="751"/>
    </row>
    <row r="22" spans="1:14" x14ac:dyDescent="0.25">
      <c r="A22" s="918" t="s">
        <v>424</v>
      </c>
      <c r="B22" s="918"/>
      <c r="C22" s="786">
        <f>SUM(C17:C21)</f>
        <v>0</v>
      </c>
      <c r="D22" s="914"/>
      <c r="E22" s="915"/>
      <c r="F22" s="914"/>
      <c r="G22" s="915"/>
      <c r="H22" s="914"/>
      <c r="I22" s="915"/>
      <c r="J22" s="751"/>
      <c r="K22" s="751"/>
      <c r="L22" s="751"/>
      <c r="M22" s="751"/>
      <c r="N22" s="751"/>
    </row>
    <row r="23" spans="1:14" ht="6" customHeight="1" x14ac:dyDescent="0.25">
      <c r="A23" s="766"/>
      <c r="B23" s="766"/>
      <c r="C23" s="767"/>
      <c r="D23" s="768"/>
      <c r="E23" s="768"/>
      <c r="F23" s="768"/>
      <c r="G23" s="768"/>
      <c r="H23" s="769"/>
      <c r="I23" s="769"/>
      <c r="J23" s="751"/>
      <c r="K23" s="751"/>
      <c r="L23" s="751"/>
      <c r="M23" s="751"/>
      <c r="N23" s="751"/>
    </row>
    <row r="24" spans="1:14" x14ac:dyDescent="0.25">
      <c r="A24" s="762"/>
      <c r="B24" s="762"/>
      <c r="C24" s="770">
        <f>C13+C22+C15</f>
        <v>0</v>
      </c>
      <c r="D24" s="771" t="s">
        <v>425</v>
      </c>
      <c r="E24" s="772"/>
      <c r="F24" s="772"/>
      <c r="G24" s="772"/>
      <c r="H24" s="762"/>
      <c r="I24" s="762"/>
      <c r="J24" s="751"/>
      <c r="K24" s="751"/>
      <c r="L24" s="751"/>
      <c r="M24" s="751"/>
      <c r="N24" s="751"/>
    </row>
    <row r="25" spans="1:14" x14ac:dyDescent="0.25">
      <c r="A25" s="762"/>
      <c r="B25" s="762"/>
      <c r="C25" s="773"/>
      <c r="D25" s="771"/>
      <c r="E25" s="772"/>
      <c r="F25" s="772"/>
      <c r="G25" s="772"/>
      <c r="H25" s="762"/>
      <c r="I25" s="762"/>
      <c r="J25" s="751"/>
      <c r="K25" s="751"/>
      <c r="L25" s="751"/>
      <c r="M25" s="751"/>
      <c r="N25" s="751"/>
    </row>
    <row r="26" spans="1:14" ht="25.5" customHeight="1" x14ac:dyDescent="0.25">
      <c r="A26" s="923" t="s">
        <v>426</v>
      </c>
      <c r="B26" s="923"/>
      <c r="C26" s="753" t="s">
        <v>417</v>
      </c>
      <c r="D26" s="924" t="s">
        <v>418</v>
      </c>
      <c r="E26" s="924"/>
      <c r="F26" s="924" t="s">
        <v>419</v>
      </c>
      <c r="G26" s="924"/>
      <c r="H26" s="925" t="s">
        <v>420</v>
      </c>
      <c r="I26" s="925"/>
      <c r="J26" s="751"/>
      <c r="K26" s="751"/>
      <c r="L26" s="751"/>
      <c r="M26" s="751"/>
      <c r="N26" s="751"/>
    </row>
    <row r="27" spans="1:14" x14ac:dyDescent="0.25">
      <c r="A27" s="913" t="s">
        <v>427</v>
      </c>
      <c r="B27" s="913"/>
      <c r="C27" s="755"/>
      <c r="D27" s="914"/>
      <c r="E27" s="915"/>
      <c r="F27" s="914"/>
      <c r="G27" s="915"/>
      <c r="H27" s="914"/>
      <c r="I27" s="915"/>
      <c r="J27" s="751"/>
      <c r="K27" s="751"/>
      <c r="L27" s="751"/>
      <c r="M27" s="751"/>
      <c r="N27" s="751"/>
    </row>
    <row r="28" spans="1:14" x14ac:dyDescent="0.25">
      <c r="A28" s="911"/>
      <c r="B28" s="911"/>
      <c r="C28" s="754">
        <v>0</v>
      </c>
      <c r="D28" s="912"/>
      <c r="E28" s="912"/>
      <c r="F28" s="914"/>
      <c r="G28" s="915"/>
      <c r="H28" s="917"/>
      <c r="I28" s="917"/>
      <c r="J28" s="751"/>
      <c r="K28" s="751"/>
      <c r="L28" s="751"/>
      <c r="M28" s="751"/>
      <c r="N28" s="751"/>
    </row>
    <row r="29" spans="1:14" x14ac:dyDescent="0.25">
      <c r="A29" s="911"/>
      <c r="B29" s="911"/>
      <c r="C29" s="754">
        <v>0</v>
      </c>
      <c r="D29" s="912"/>
      <c r="E29" s="912"/>
      <c r="F29" s="914"/>
      <c r="G29" s="915"/>
      <c r="H29" s="917"/>
      <c r="I29" s="917"/>
      <c r="J29" s="751"/>
      <c r="K29" s="751"/>
      <c r="L29" s="751"/>
      <c r="M29" s="751"/>
      <c r="N29" s="751"/>
    </row>
    <row r="30" spans="1:14" x14ac:dyDescent="0.25">
      <c r="A30" s="911"/>
      <c r="B30" s="911"/>
      <c r="C30" s="754">
        <v>0</v>
      </c>
      <c r="D30" s="912"/>
      <c r="E30" s="912"/>
      <c r="F30" s="914"/>
      <c r="G30" s="915"/>
      <c r="H30" s="917"/>
      <c r="I30" s="917"/>
      <c r="J30" s="751"/>
      <c r="K30" s="751"/>
      <c r="L30" s="751"/>
      <c r="M30" s="751"/>
      <c r="N30" s="751"/>
    </row>
    <row r="31" spans="1:14" x14ac:dyDescent="0.25">
      <c r="A31" s="918" t="s">
        <v>428</v>
      </c>
      <c r="B31" s="918"/>
      <c r="C31" s="786">
        <f>C28+C29+C30</f>
        <v>0</v>
      </c>
      <c r="D31" s="912"/>
      <c r="E31" s="912"/>
      <c r="F31" s="914"/>
      <c r="G31" s="915"/>
      <c r="H31" s="917"/>
      <c r="I31" s="917"/>
      <c r="J31" s="751"/>
      <c r="K31" s="751"/>
      <c r="L31" s="751"/>
      <c r="M31" s="751"/>
      <c r="N31" s="751"/>
    </row>
    <row r="32" spans="1:14" x14ac:dyDescent="0.25">
      <c r="A32" s="913" t="s">
        <v>429</v>
      </c>
      <c r="B32" s="913"/>
      <c r="C32" s="755"/>
      <c r="D32" s="914"/>
      <c r="E32" s="915"/>
      <c r="F32" s="914"/>
      <c r="G32" s="915"/>
      <c r="H32" s="914"/>
      <c r="I32" s="915"/>
      <c r="J32" s="751"/>
      <c r="K32" s="751"/>
      <c r="L32" s="751"/>
      <c r="M32" s="751"/>
      <c r="N32" s="751"/>
    </row>
    <row r="33" spans="1:14" x14ac:dyDescent="0.25">
      <c r="A33" s="911"/>
      <c r="B33" s="911"/>
      <c r="C33" s="754">
        <v>0</v>
      </c>
      <c r="D33" s="914"/>
      <c r="E33" s="915"/>
      <c r="F33" s="914"/>
      <c r="G33" s="915"/>
      <c r="H33" s="914"/>
      <c r="I33" s="915"/>
      <c r="J33" s="751"/>
      <c r="K33" s="751"/>
      <c r="L33" s="751"/>
      <c r="M33" s="751"/>
      <c r="N33" s="751"/>
    </row>
    <row r="34" spans="1:14" x14ac:dyDescent="0.25">
      <c r="A34" s="911"/>
      <c r="B34" s="911"/>
      <c r="C34" s="754">
        <v>0</v>
      </c>
      <c r="D34" s="914"/>
      <c r="E34" s="915"/>
      <c r="F34" s="914"/>
      <c r="G34" s="915"/>
      <c r="H34" s="914"/>
      <c r="I34" s="915"/>
      <c r="J34" s="751"/>
      <c r="K34" s="751"/>
      <c r="L34" s="751"/>
      <c r="M34" s="751"/>
      <c r="N34" s="751"/>
    </row>
    <row r="35" spans="1:14" x14ac:dyDescent="0.25">
      <c r="A35" s="911"/>
      <c r="B35" s="911"/>
      <c r="C35" s="754">
        <v>0</v>
      </c>
      <c r="D35" s="914"/>
      <c r="E35" s="915"/>
      <c r="F35" s="914"/>
      <c r="G35" s="915"/>
      <c r="H35" s="914"/>
      <c r="I35" s="915"/>
      <c r="J35" s="751"/>
      <c r="K35" s="751"/>
      <c r="L35" s="751"/>
      <c r="M35" s="751"/>
      <c r="N35" s="751"/>
    </row>
    <row r="36" spans="1:14" x14ac:dyDescent="0.25">
      <c r="A36" s="911"/>
      <c r="B36" s="911"/>
      <c r="C36" s="754">
        <v>0</v>
      </c>
      <c r="D36" s="914"/>
      <c r="E36" s="915"/>
      <c r="F36" s="914"/>
      <c r="G36" s="915"/>
      <c r="H36" s="914"/>
      <c r="I36" s="915"/>
      <c r="J36" s="751"/>
      <c r="K36" s="751"/>
      <c r="L36" s="751"/>
      <c r="M36" s="751"/>
      <c r="N36" s="751"/>
    </row>
    <row r="37" spans="1:14" x14ac:dyDescent="0.25">
      <c r="A37" s="918" t="s">
        <v>430</v>
      </c>
      <c r="B37" s="918"/>
      <c r="C37" s="786">
        <f>C33+C34+C35+C36</f>
        <v>0</v>
      </c>
      <c r="D37" s="914"/>
      <c r="E37" s="915"/>
      <c r="F37" s="914"/>
      <c r="G37" s="915"/>
      <c r="H37" s="914"/>
      <c r="I37" s="915"/>
      <c r="J37" s="751"/>
      <c r="K37" s="751"/>
      <c r="L37" s="751"/>
      <c r="M37" s="751"/>
      <c r="N37" s="751"/>
    </row>
    <row r="38" spans="1:14" x14ac:dyDescent="0.25">
      <c r="A38" s="913" t="s">
        <v>431</v>
      </c>
      <c r="B38" s="913"/>
      <c r="C38" s="756">
        <v>0</v>
      </c>
      <c r="D38" s="914"/>
      <c r="E38" s="915"/>
      <c r="F38" s="914"/>
      <c r="G38" s="915"/>
      <c r="H38" s="914"/>
      <c r="I38" s="915"/>
      <c r="J38" s="751"/>
      <c r="K38" s="751"/>
      <c r="L38" s="751"/>
      <c r="M38" s="751"/>
      <c r="N38" s="751"/>
    </row>
    <row r="39" spans="1:14" x14ac:dyDescent="0.25">
      <c r="A39" s="918" t="s">
        <v>432</v>
      </c>
      <c r="B39" s="918"/>
      <c r="C39" s="786">
        <f>C38</f>
        <v>0</v>
      </c>
      <c r="D39" s="914"/>
      <c r="E39" s="915"/>
      <c r="F39" s="914"/>
      <c r="G39" s="915"/>
      <c r="H39" s="914"/>
      <c r="I39" s="915"/>
      <c r="J39" s="751"/>
      <c r="K39" s="751"/>
      <c r="L39" s="751"/>
      <c r="M39" s="751"/>
      <c r="N39" s="751"/>
    </row>
    <row r="40" spans="1:14" x14ac:dyDescent="0.25">
      <c r="A40" s="779"/>
      <c r="B40" s="762"/>
      <c r="C40" s="774"/>
      <c r="D40" s="772"/>
      <c r="E40" s="772"/>
      <c r="F40" s="772"/>
      <c r="G40" s="772"/>
      <c r="H40" s="762"/>
      <c r="I40" s="762"/>
      <c r="J40" s="751"/>
      <c r="K40" s="751"/>
      <c r="L40" s="751"/>
      <c r="M40" s="751"/>
      <c r="N40" s="751"/>
    </row>
    <row r="41" spans="1:14" x14ac:dyDescent="0.25">
      <c r="A41" s="762"/>
      <c r="B41" s="762"/>
      <c r="C41" s="770">
        <f>C31+C37+C39</f>
        <v>0</v>
      </c>
      <c r="D41" s="771" t="s">
        <v>433</v>
      </c>
      <c r="E41" s="772"/>
      <c r="F41" s="772"/>
      <c r="G41" s="772"/>
      <c r="H41" s="762"/>
      <c r="I41" s="762"/>
      <c r="J41" s="751"/>
      <c r="K41" s="751"/>
      <c r="L41" s="751"/>
      <c r="M41" s="751"/>
      <c r="N41" s="751"/>
    </row>
    <row r="42" spans="1:14" ht="9" customHeight="1" x14ac:dyDescent="0.25">
      <c r="A42" s="762"/>
      <c r="B42" s="762"/>
      <c r="C42" s="773"/>
      <c r="D42" s="771"/>
      <c r="E42" s="772"/>
      <c r="F42" s="772"/>
      <c r="G42" s="772"/>
      <c r="H42" s="762"/>
      <c r="I42" s="762"/>
      <c r="J42" s="751"/>
      <c r="K42" s="751"/>
      <c r="L42" s="751"/>
      <c r="M42" s="751"/>
      <c r="N42" s="751"/>
    </row>
    <row r="43" spans="1:14" x14ac:dyDescent="0.25">
      <c r="A43" s="762"/>
      <c r="B43" s="762"/>
      <c r="C43" s="775"/>
      <c r="D43" s="771"/>
      <c r="E43" s="762"/>
      <c r="F43" s="762"/>
      <c r="G43" s="762"/>
      <c r="H43" s="762"/>
      <c r="I43" s="762"/>
      <c r="J43" s="751"/>
      <c r="K43" s="751"/>
      <c r="L43" s="751"/>
      <c r="M43" s="751"/>
      <c r="N43" s="751"/>
    </row>
    <row r="44" spans="1:14" x14ac:dyDescent="0.25">
      <c r="A44" s="762"/>
      <c r="B44" s="762"/>
      <c r="C44" s="775"/>
      <c r="D44" s="771"/>
      <c r="E44" s="762"/>
      <c r="F44" s="762"/>
      <c r="G44" s="762"/>
      <c r="H44" s="762"/>
      <c r="I44" s="762"/>
      <c r="J44" s="751"/>
      <c r="K44" s="751"/>
      <c r="L44" s="751"/>
      <c r="M44" s="751"/>
      <c r="N44" s="751"/>
    </row>
    <row r="45" spans="1:14" x14ac:dyDescent="0.25">
      <c r="A45" s="762"/>
      <c r="B45" s="762"/>
      <c r="C45" s="762"/>
      <c r="D45" s="762"/>
      <c r="E45" s="762"/>
      <c r="F45" s="762"/>
      <c r="G45" s="762"/>
      <c r="H45" s="762"/>
      <c r="I45" s="762"/>
      <c r="J45" s="751"/>
      <c r="K45" s="751"/>
      <c r="L45" s="751"/>
      <c r="M45" s="751"/>
      <c r="N45" s="751"/>
    </row>
    <row r="46" spans="1:14" x14ac:dyDescent="0.25">
      <c r="A46" s="762"/>
      <c r="B46" s="778"/>
      <c r="C46" s="777">
        <f>C6-(C24+C41)</f>
        <v>0</v>
      </c>
      <c r="D46" s="762"/>
      <c r="E46" s="776" t="str">
        <f>IF(C46 = 0, "OK", "Fund Balance Not In Balance, Please Recheck")</f>
        <v>OK</v>
      </c>
      <c r="F46" s="762"/>
      <c r="G46" s="762"/>
      <c r="H46" s="762"/>
      <c r="I46" s="762"/>
      <c r="J46" s="751"/>
      <c r="K46" s="751"/>
      <c r="L46" s="751"/>
      <c r="M46" s="751"/>
      <c r="N46" s="751"/>
    </row>
    <row r="47" spans="1:14" x14ac:dyDescent="0.25">
      <c r="A47" s="758"/>
      <c r="B47" s="758"/>
      <c r="C47" s="758"/>
      <c r="D47" s="758"/>
      <c r="E47" s="758"/>
      <c r="F47" s="758"/>
      <c r="G47" s="758"/>
      <c r="H47" s="758"/>
      <c r="I47" s="758"/>
    </row>
  </sheetData>
  <sheetProtection password="DFB5" sheet="1" objects="1" scenarios="1" formatColumns="0"/>
  <mergeCells count="109">
    <mergeCell ref="F38:G38"/>
    <mergeCell ref="H38:I38"/>
    <mergeCell ref="A39:B39"/>
    <mergeCell ref="D39:E39"/>
    <mergeCell ref="F39:G39"/>
    <mergeCell ref="H39:I39"/>
    <mergeCell ref="F36:G36"/>
    <mergeCell ref="H36:I36"/>
    <mergeCell ref="A37:B37"/>
    <mergeCell ref="D37:E37"/>
    <mergeCell ref="F37:G37"/>
    <mergeCell ref="H37:I37"/>
    <mergeCell ref="A38:B38"/>
    <mergeCell ref="D38:E38"/>
    <mergeCell ref="F35:G35"/>
    <mergeCell ref="H35:I35"/>
    <mergeCell ref="F32:G32"/>
    <mergeCell ref="H32:I32"/>
    <mergeCell ref="A33:B33"/>
    <mergeCell ref="D33:E33"/>
    <mergeCell ref="F33:G33"/>
    <mergeCell ref="H33:I33"/>
    <mergeCell ref="A30:B30"/>
    <mergeCell ref="D30:E30"/>
    <mergeCell ref="F30:G30"/>
    <mergeCell ref="H30:I30"/>
    <mergeCell ref="A31:B31"/>
    <mergeCell ref="D31:E31"/>
    <mergeCell ref="F31:G31"/>
    <mergeCell ref="H31:I31"/>
    <mergeCell ref="A34:B34"/>
    <mergeCell ref="D34:E34"/>
    <mergeCell ref="F34:G34"/>
    <mergeCell ref="H34:I34"/>
    <mergeCell ref="A35:B35"/>
    <mergeCell ref="D35:E35"/>
    <mergeCell ref="F28:G28"/>
    <mergeCell ref="H28:I28"/>
    <mergeCell ref="A29:B29"/>
    <mergeCell ref="D29:E29"/>
    <mergeCell ref="F29:G29"/>
    <mergeCell ref="H29:I29"/>
    <mergeCell ref="A26:B26"/>
    <mergeCell ref="D26:E26"/>
    <mergeCell ref="F26:G26"/>
    <mergeCell ref="H26:I26"/>
    <mergeCell ref="A27:B27"/>
    <mergeCell ref="D27:E27"/>
    <mergeCell ref="F27:G27"/>
    <mergeCell ref="H27:I27"/>
    <mergeCell ref="F21:G21"/>
    <mergeCell ref="H21:I21"/>
    <mergeCell ref="A22:B22"/>
    <mergeCell ref="D22:E22"/>
    <mergeCell ref="F22:G22"/>
    <mergeCell ref="H22:I22"/>
    <mergeCell ref="A19:B19"/>
    <mergeCell ref="D19:E19"/>
    <mergeCell ref="F19:G19"/>
    <mergeCell ref="H19:I19"/>
    <mergeCell ref="A20:B20"/>
    <mergeCell ref="D20:E20"/>
    <mergeCell ref="F20:G20"/>
    <mergeCell ref="H20:I20"/>
    <mergeCell ref="F18:G18"/>
    <mergeCell ref="H18:I18"/>
    <mergeCell ref="A16:B16"/>
    <mergeCell ref="D16:E16"/>
    <mergeCell ref="F16:G16"/>
    <mergeCell ref="A2:B2"/>
    <mergeCell ref="A14:B14"/>
    <mergeCell ref="D14:E14"/>
    <mergeCell ref="F14:G14"/>
    <mergeCell ref="H14:I14"/>
    <mergeCell ref="A12:B12"/>
    <mergeCell ref="D12:E12"/>
    <mergeCell ref="F12:G12"/>
    <mergeCell ref="H12:I12"/>
    <mergeCell ref="H16:I16"/>
    <mergeCell ref="H10:I10"/>
    <mergeCell ref="A11:B11"/>
    <mergeCell ref="D11:E11"/>
    <mergeCell ref="F11:G11"/>
    <mergeCell ref="H11:I11"/>
    <mergeCell ref="A10:B10"/>
    <mergeCell ref="D10:E10"/>
    <mergeCell ref="F10:G10"/>
    <mergeCell ref="F13:G13"/>
    <mergeCell ref="H13:I13"/>
    <mergeCell ref="A15:B15"/>
    <mergeCell ref="D15:E15"/>
    <mergeCell ref="F15:G15"/>
    <mergeCell ref="H15:I15"/>
    <mergeCell ref="A17:B17"/>
    <mergeCell ref="D17:E17"/>
    <mergeCell ref="F17:G17"/>
    <mergeCell ref="H17:I17"/>
    <mergeCell ref="A13:B13"/>
    <mergeCell ref="D13:E13"/>
    <mergeCell ref="A18:B18"/>
    <mergeCell ref="D18:E18"/>
    <mergeCell ref="A21:B21"/>
    <mergeCell ref="D21:E21"/>
    <mergeCell ref="A28:B28"/>
    <mergeCell ref="D28:E28"/>
    <mergeCell ref="A32:B32"/>
    <mergeCell ref="D32:E32"/>
    <mergeCell ref="A36:B36"/>
    <mergeCell ref="D36:E36"/>
  </mergeCells>
  <pageMargins left="0.7" right="0.7" top="0.75" bottom="0.75" header="0.3" footer="0.3"/>
  <pageSetup scale="3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46"/>
  <sheetViews>
    <sheetView tabSelected="1" view="pageBreakPreview" zoomScale="85" zoomScaleNormal="100" workbookViewId="0"/>
  </sheetViews>
  <sheetFormatPr defaultColWidth="9.140625" defaultRowHeight="12.75" x14ac:dyDescent="0.2"/>
  <cols>
    <col min="1" max="1" width="3.7109375" style="64" customWidth="1"/>
    <col min="2" max="2" width="49.42578125" style="64" customWidth="1"/>
    <col min="3" max="4" width="19.7109375" style="64" customWidth="1"/>
    <col min="5" max="16" width="10.7109375" style="64" customWidth="1"/>
    <col min="17" max="17" width="9.140625" style="64"/>
    <col min="18" max="20" width="0" style="64" hidden="1" customWidth="1"/>
    <col min="21" max="16384" width="9.140625" style="64"/>
  </cols>
  <sheetData>
    <row r="1" spans="2:20" x14ac:dyDescent="0.2">
      <c r="B1" s="65" t="s">
        <v>240</v>
      </c>
    </row>
    <row r="2" spans="2:20" x14ac:dyDescent="0.2">
      <c r="B2" s="75" t="str">
        <f>+'A (Balance Sheet)'!A1</f>
        <v>PIHP Name</v>
      </c>
      <c r="C2" s="68"/>
      <c r="D2" s="68"/>
    </row>
    <row r="3" spans="2:20" x14ac:dyDescent="0.2">
      <c r="B3" s="747" t="str">
        <f>"YEAR TO DATE FOR THE PERIOD ENDING "&amp;TEXT('A (Balance Sheet)'!A4,"mm/dd/yyyy")</f>
        <v>YEAR TO DATE FOR THE PERIOD ENDING 07/31/2015</v>
      </c>
      <c r="C3" s="68"/>
      <c r="D3" s="68"/>
    </row>
    <row r="4" spans="2:20" ht="13.5" thickBot="1" x14ac:dyDescent="0.25">
      <c r="B4" s="514"/>
      <c r="C4" s="97"/>
      <c r="D4" s="97"/>
    </row>
    <row r="5" spans="2:20" x14ac:dyDescent="0.2">
      <c r="B5" s="513" t="s">
        <v>209</v>
      </c>
      <c r="C5" s="748" t="s">
        <v>390</v>
      </c>
      <c r="D5" s="749" t="s">
        <v>391</v>
      </c>
    </row>
    <row r="6" spans="2:20" x14ac:dyDescent="0.2">
      <c r="B6" s="234" t="s">
        <v>264</v>
      </c>
      <c r="C6" s="273" t="str">
        <f>IF('A (Balance Sheet)'!C41=0,"",'A (Balance Sheet)'!C15/'A (Balance Sheet)'!C41)</f>
        <v/>
      </c>
      <c r="D6" s="233" t="s">
        <v>210</v>
      </c>
      <c r="R6" s="64">
        <v>1</v>
      </c>
      <c r="S6" s="64">
        <v>31</v>
      </c>
      <c r="T6" s="64">
        <f>SUM($S$6:S6)</f>
        <v>31</v>
      </c>
    </row>
    <row r="7" spans="2:20" x14ac:dyDescent="0.2">
      <c r="B7" s="234" t="s">
        <v>265</v>
      </c>
      <c r="C7" s="273" t="str">
        <f>IF('A (Balance Sheet)'!F41=0,"",'A (Balance Sheet)'!F15/'A (Balance Sheet)'!F41)</f>
        <v/>
      </c>
      <c r="D7" s="233" t="s">
        <v>210</v>
      </c>
      <c r="R7" s="64">
        <f>R6+1</f>
        <v>2</v>
      </c>
      <c r="S7" s="64">
        <v>28</v>
      </c>
      <c r="T7" s="64">
        <f>SUM($S$6:S7)</f>
        <v>59</v>
      </c>
    </row>
    <row r="8" spans="2:20" x14ac:dyDescent="0.2">
      <c r="B8" s="234" t="s">
        <v>310</v>
      </c>
      <c r="C8" s="592" t="str">
        <f>IF('C (Medicaid Income Statement)'!$G$40=0,"",'A (Balance Sheet)'!C9/('C (Medicaid Income Statement)'!$G$40/VLOOKUP('Certification Statement'!$E$20,'Medicaid Monitoring'!$R$6:$T$17,3,FALSE)))</f>
        <v/>
      </c>
      <c r="D8" s="233" t="s">
        <v>210</v>
      </c>
      <c r="R8" s="64">
        <f t="shared" ref="R8:R17" si="0">R7+1</f>
        <v>3</v>
      </c>
      <c r="S8" s="64">
        <v>31</v>
      </c>
      <c r="T8" s="64">
        <f>SUM($S$6:S8)</f>
        <v>90</v>
      </c>
    </row>
    <row r="9" spans="2:20" x14ac:dyDescent="0.2">
      <c r="B9" s="235" t="s">
        <v>266</v>
      </c>
      <c r="C9" s="592" t="str">
        <f>IF('C (Medicaid Income Statement)'!$G$40=0,"",'A (Balance Sheet)'!C36/('C (Medicaid Income Statement)'!$G$40/VLOOKUP('Certification Statement'!$E$20,'Medicaid Monitoring'!$R$6:$T$17,3,FALSE)))</f>
        <v/>
      </c>
      <c r="D9" s="233" t="s">
        <v>210</v>
      </c>
      <c r="R9" s="64">
        <f t="shared" si="0"/>
        <v>4</v>
      </c>
      <c r="S9" s="64">
        <v>30</v>
      </c>
      <c r="T9" s="64">
        <f>SUM($S$6:S9)</f>
        <v>120</v>
      </c>
    </row>
    <row r="10" spans="2:20" x14ac:dyDescent="0.2">
      <c r="B10" s="235" t="s">
        <v>267</v>
      </c>
      <c r="C10" s="592" t="str">
        <f>IF('C (Medicaid Income Statement)'!$G$40=0,"",'A (Balance Sheet)'!C17/('C (Medicaid Income Statement)'!$G$40/VLOOKUP('Certification Statement'!$E$20,'Medicaid Monitoring'!$R$6:$T$17,3,FALSE)))</f>
        <v/>
      </c>
      <c r="D10" s="233" t="s">
        <v>210</v>
      </c>
      <c r="R10" s="64">
        <f t="shared" si="0"/>
        <v>5</v>
      </c>
      <c r="S10" s="64">
        <v>31</v>
      </c>
      <c r="T10" s="64">
        <f>SUM($S$6:S10)</f>
        <v>151</v>
      </c>
    </row>
    <row r="11" spans="2:20" x14ac:dyDescent="0.2">
      <c r="B11" s="235" t="s">
        <v>268</v>
      </c>
      <c r="C11" s="592" t="str">
        <f>IF('C (Medicaid Income Statement)'!$G$40=0,"",SUM('A (Balance Sheet)'!C57:C61)/('C (Medicaid Income Statement)'!$G$40/VLOOKUP('Certification Statement'!$E$20,'Medicaid Monitoring'!$R$6:$T$17,3,FALSE)))</f>
        <v/>
      </c>
      <c r="D11" s="233" t="s">
        <v>210</v>
      </c>
      <c r="R11" s="64">
        <f t="shared" si="0"/>
        <v>6</v>
      </c>
      <c r="S11" s="64">
        <v>30</v>
      </c>
      <c r="T11" s="64">
        <f>SUM($S$6:S11)</f>
        <v>181</v>
      </c>
    </row>
    <row r="12" spans="2:20" x14ac:dyDescent="0.2">
      <c r="B12" s="235" t="s">
        <v>230</v>
      </c>
      <c r="C12" s="232"/>
      <c r="D12" s="233"/>
      <c r="R12" s="64">
        <f t="shared" si="0"/>
        <v>7</v>
      </c>
      <c r="S12" s="64">
        <v>31</v>
      </c>
      <c r="T12" s="64">
        <f>SUM($S$6:S12)</f>
        <v>212</v>
      </c>
    </row>
    <row r="13" spans="2:20" x14ac:dyDescent="0.2">
      <c r="B13" s="235" t="s">
        <v>231</v>
      </c>
      <c r="C13" s="578" t="str">
        <f>IF('D1 (Medicaid Profitability)'!J20=0,"",'D1 (Medicaid Profitability)'!J59/'D1 (Medicaid Profitability)'!J20)</f>
        <v/>
      </c>
      <c r="D13" s="579" t="str">
        <f>IF('C (Medicaid Income Statement)'!G11=0,"",'C (Medicaid Income Statement)'!G40/'C (Medicaid Income Statement)'!G11)</f>
        <v/>
      </c>
      <c r="R13" s="64">
        <f t="shared" si="0"/>
        <v>8</v>
      </c>
      <c r="S13" s="64">
        <v>31</v>
      </c>
      <c r="T13" s="64">
        <f>SUM($S$6:S13)</f>
        <v>243</v>
      </c>
    </row>
    <row r="14" spans="2:20" x14ac:dyDescent="0.2">
      <c r="B14" s="235" t="s">
        <v>208</v>
      </c>
      <c r="C14" s="237" t="str">
        <f>IF('D1 (Medicaid Profitability)'!J11=0,"",'D1 (Medicaid Profitability)'!J59/'D1 (Medicaid Profitability)'!J11)</f>
        <v/>
      </c>
      <c r="D14" s="178" t="str">
        <f>IF('C (Medicaid Income Statement)'!G8=0,"",'C (Medicaid Income Statement)'!G40/'C (Medicaid Income Statement)'!G8)</f>
        <v/>
      </c>
      <c r="R14" s="64">
        <f t="shared" si="0"/>
        <v>9</v>
      </c>
      <c r="S14" s="64">
        <v>30</v>
      </c>
      <c r="T14" s="64">
        <f>SUM($S$6:S14)</f>
        <v>273</v>
      </c>
    </row>
    <row r="15" spans="2:20" x14ac:dyDescent="0.2">
      <c r="B15" s="235" t="s">
        <v>232</v>
      </c>
      <c r="C15" s="628">
        <f>'D1 (Medicaid Profitability)'!J20-'D1 (Medicaid Profitability)'!J59</f>
        <v>0</v>
      </c>
      <c r="D15" s="629">
        <f>'C (Medicaid Income Statement)'!G11-'C (Medicaid Income Statement)'!G40</f>
        <v>0</v>
      </c>
      <c r="R15" s="64">
        <f t="shared" si="0"/>
        <v>10</v>
      </c>
      <c r="S15" s="64">
        <v>31</v>
      </c>
      <c r="T15" s="64">
        <f>SUM($S$6:S15)</f>
        <v>304</v>
      </c>
    </row>
    <row r="16" spans="2:20" x14ac:dyDescent="0.2">
      <c r="B16" s="235" t="s">
        <v>160</v>
      </c>
      <c r="C16" s="238"/>
      <c r="D16" s="233"/>
      <c r="R16" s="64">
        <f t="shared" si="0"/>
        <v>11</v>
      </c>
      <c r="S16" s="64">
        <v>30</v>
      </c>
      <c r="T16" s="64">
        <f>SUM($S$6:S16)</f>
        <v>334</v>
      </c>
    </row>
    <row r="17" spans="1:20" x14ac:dyDescent="0.2">
      <c r="B17" s="235" t="s">
        <v>338</v>
      </c>
      <c r="C17" s="578" t="str">
        <f>IF('D1 (Medicaid Profitability)'!J28=0,"",'D1 (Medicaid Profitability)'!J77/'D1 (Medicaid Profitability)'!J28)</f>
        <v/>
      </c>
      <c r="D17" s="579" t="str">
        <f>IF('C (Medicaid Income Statement)'!G12=0,"",'C (Medicaid Income Statement)'!G58/'C (Medicaid Income Statement)'!G12)</f>
        <v/>
      </c>
      <c r="R17" s="64">
        <f t="shared" si="0"/>
        <v>12</v>
      </c>
      <c r="S17" s="64">
        <v>31</v>
      </c>
      <c r="T17" s="64">
        <f>SUM($S$6:S17)</f>
        <v>365</v>
      </c>
    </row>
    <row r="18" spans="1:20" x14ac:dyDescent="0.2">
      <c r="B18" s="235" t="s">
        <v>208</v>
      </c>
      <c r="C18" s="237" t="str">
        <f>IF('D1 (Medicaid Profitability)'!J11=0,"",'D1 (Medicaid Profitability)'!J77/'D1 (Medicaid Profitability)'!J11)</f>
        <v/>
      </c>
      <c r="D18" s="231" t="str">
        <f>IF('C (Medicaid Income Statement)'!G8=0,"",'C (Medicaid Income Statement)'!G58/'C (Medicaid Income Statement)'!G8)</f>
        <v/>
      </c>
    </row>
    <row r="19" spans="1:20" x14ac:dyDescent="0.2">
      <c r="B19" s="235" t="s">
        <v>340</v>
      </c>
      <c r="C19" s="628">
        <f>'D1 (Medicaid Profitability)'!J28-'D1 (Medicaid Profitability)'!J77</f>
        <v>0</v>
      </c>
      <c r="D19" s="629">
        <f>'C (Medicaid Income Statement)'!G12-'C (Medicaid Income Statement)'!G58</f>
        <v>0</v>
      </c>
    </row>
    <row r="20" spans="1:20" x14ac:dyDescent="0.2">
      <c r="B20" s="235" t="s">
        <v>211</v>
      </c>
      <c r="C20" s="238"/>
      <c r="D20" s="233"/>
    </row>
    <row r="21" spans="1:20" x14ac:dyDescent="0.2">
      <c r="B21" s="235" t="s">
        <v>212</v>
      </c>
      <c r="C21" s="578" t="str">
        <f>IF(('D1 (Medicaid Profitability)'!J20+'D1 (Medicaid Profitability)'!J28)=0,"",('D1 (Medicaid Profitability)'!J59+'D1 (Medicaid Profitability)'!J77)/('D1 (Medicaid Profitability)'!J20+'D1 (Medicaid Profitability)'!J28))</f>
        <v/>
      </c>
      <c r="D21" s="579" t="str">
        <f>IF(('C (Medicaid Income Statement)'!G11+'C (Medicaid Income Statement)'!G12)=0,"",('C (Medicaid Income Statement)'!G40+'C (Medicaid Income Statement)'!G58)/('C (Medicaid Income Statement)'!G11+'C (Medicaid Income Statement)'!G12))</f>
        <v/>
      </c>
    </row>
    <row r="22" spans="1:20" x14ac:dyDescent="0.2">
      <c r="B22" s="235" t="s">
        <v>208</v>
      </c>
      <c r="C22" s="580" t="str">
        <f>IF('D1 (Medicaid Profitability)'!J11=0,"",('D1 (Medicaid Profitability)'!J59+'D1 (Medicaid Profitability)'!J77)/'D1 (Medicaid Profitability)'!J11)</f>
        <v/>
      </c>
      <c r="D22" s="231" t="str">
        <f>IF('C (Medicaid Income Statement)'!G8=0,"",('C (Medicaid Income Statement)'!G40+'C (Medicaid Income Statement)'!G58)/'C (Medicaid Income Statement)'!G8)</f>
        <v/>
      </c>
    </row>
    <row r="23" spans="1:20" ht="13.5" thickBot="1" x14ac:dyDescent="0.25">
      <c r="B23" s="236" t="s">
        <v>341</v>
      </c>
      <c r="C23" s="630">
        <f>'D1 (Medicaid Profitability)'!J20+'D1 (Medicaid Profitability)'!J28-'D1 (Medicaid Profitability)'!J59-'D1 (Medicaid Profitability)'!J77</f>
        <v>0</v>
      </c>
      <c r="D23" s="631">
        <f>'C (Medicaid Income Statement)'!G11+'C (Medicaid Income Statement)'!G12-'C (Medicaid Income Statement)'!G40-'C (Medicaid Income Statement)'!G58</f>
        <v>0</v>
      </c>
      <c r="E23" s="93"/>
      <c r="F23" s="68"/>
      <c r="G23" s="68"/>
      <c r="H23" s="68"/>
      <c r="I23" s="68"/>
      <c r="J23" s="68"/>
      <c r="K23" s="68"/>
      <c r="L23" s="68"/>
      <c r="M23" s="68"/>
      <c r="N23" s="68"/>
      <c r="O23" s="68"/>
      <c r="P23" s="68"/>
    </row>
    <row r="24" spans="1:20" x14ac:dyDescent="0.2">
      <c r="A24" s="92"/>
      <c r="B24" s="247"/>
      <c r="C24" s="515"/>
      <c r="D24" s="227" t="s">
        <v>307</v>
      </c>
      <c r="E24" s="879" t="s">
        <v>333</v>
      </c>
      <c r="F24" s="880"/>
      <c r="G24" s="880"/>
      <c r="H24" s="880"/>
      <c r="I24" s="880"/>
      <c r="J24" s="880"/>
      <c r="K24" s="880"/>
      <c r="L24" s="880"/>
      <c r="M24" s="880"/>
      <c r="N24" s="880"/>
      <c r="O24" s="880"/>
      <c r="P24" s="881"/>
    </row>
    <row r="25" spans="1:20" x14ac:dyDescent="0.2">
      <c r="A25" s="92"/>
      <c r="B25" s="249"/>
      <c r="C25" s="255" t="s">
        <v>309</v>
      </c>
      <c r="D25" s="508" t="s">
        <v>308</v>
      </c>
      <c r="E25" s="509" t="s">
        <v>332</v>
      </c>
      <c r="F25" s="510" t="s">
        <v>332</v>
      </c>
      <c r="G25" s="510" t="s">
        <v>332</v>
      </c>
      <c r="H25" s="510" t="s">
        <v>332</v>
      </c>
      <c r="I25" s="510" t="s">
        <v>332</v>
      </c>
      <c r="J25" s="510" t="s">
        <v>332</v>
      </c>
      <c r="K25" s="510" t="s">
        <v>332</v>
      </c>
      <c r="L25" s="510" t="s">
        <v>332</v>
      </c>
      <c r="M25" s="510" t="s">
        <v>332</v>
      </c>
      <c r="N25" s="510" t="s">
        <v>332</v>
      </c>
      <c r="O25" s="510" t="s">
        <v>332</v>
      </c>
      <c r="P25" s="511" t="s">
        <v>332</v>
      </c>
    </row>
    <row r="26" spans="1:20" x14ac:dyDescent="0.2">
      <c r="A26" s="92"/>
      <c r="B26" s="250" t="s">
        <v>306</v>
      </c>
      <c r="C26" s="256" t="s">
        <v>308</v>
      </c>
      <c r="D26" s="95" t="s">
        <v>331</v>
      </c>
      <c r="E26" s="250">
        <v>1</v>
      </c>
      <c r="F26" s="251">
        <v>2</v>
      </c>
      <c r="G26" s="251">
        <v>3</v>
      </c>
      <c r="H26" s="251">
        <v>4</v>
      </c>
      <c r="I26" s="251">
        <v>5</v>
      </c>
      <c r="J26" s="251">
        <v>6</v>
      </c>
      <c r="K26" s="251">
        <v>7</v>
      </c>
      <c r="L26" s="251">
        <v>8</v>
      </c>
      <c r="M26" s="251">
        <v>9</v>
      </c>
      <c r="N26" s="251">
        <v>10</v>
      </c>
      <c r="O26" s="251">
        <v>11</v>
      </c>
      <c r="P26" s="512">
        <v>12</v>
      </c>
    </row>
    <row r="27" spans="1:20" x14ac:dyDescent="0.2">
      <c r="A27" s="92"/>
      <c r="B27" s="244" t="s">
        <v>88</v>
      </c>
      <c r="C27" s="582">
        <v>0</v>
      </c>
      <c r="D27" s="230" t="str">
        <f>IF('C (Medicaid Income Statement)'!$G$8=0,"",'C (Medicaid Income Statement)'!G17/'C (Medicaid Income Statement)'!$G$8)</f>
        <v/>
      </c>
      <c r="E27" s="583" t="str">
        <f>IF($E$45=0,"",'F (Medicaid Statistics Current)'!C12/'Medicaid Monitoring'!$E$45)</f>
        <v/>
      </c>
      <c r="F27" s="584" t="str">
        <f>IF($F$45=0,"",'F (Medicaid Statistics Current)'!J12/'Medicaid Monitoring'!$F$45)</f>
        <v/>
      </c>
      <c r="G27" s="584" t="str">
        <f>IF($G$45=0,"",'F (Medicaid Statistics Current)'!Q12/'Medicaid Monitoring'!$G$45)</f>
        <v/>
      </c>
      <c r="H27" s="584" t="str">
        <f>IF($H$45=0,"",'F (Medicaid Statistics Current)'!C33/'Medicaid Monitoring'!$H$45)</f>
        <v/>
      </c>
      <c r="I27" s="584" t="str">
        <f>IF($I$45=0,"",'F (Medicaid Statistics Current)'!J33/'Medicaid Monitoring'!$I$45)</f>
        <v/>
      </c>
      <c r="J27" s="584" t="str">
        <f>IF($J$45=0,"",'F (Medicaid Statistics Current)'!Q33/'Medicaid Monitoring'!$J$45)</f>
        <v/>
      </c>
      <c r="K27" s="584" t="str">
        <f>IF($K$45=0,"",'F (Medicaid Statistics Current)'!C54/'Medicaid Monitoring'!$K$45)</f>
        <v/>
      </c>
      <c r="L27" s="584" t="str">
        <f>IF($L$45=0,"",'F (Medicaid Statistics Current)'!J54/'Medicaid Monitoring'!$L$45)</f>
        <v/>
      </c>
      <c r="M27" s="584" t="str">
        <f>IF($M$45=0,"",'F (Medicaid Statistics Current)'!Q54/'Medicaid Monitoring'!$M$45)</f>
        <v/>
      </c>
      <c r="N27" s="584" t="str">
        <f>IF($N$45=0,"",'F (Medicaid Statistics Current)'!C75/'Medicaid Monitoring'!$N$45)</f>
        <v/>
      </c>
      <c r="O27" s="584" t="str">
        <f>IF($O$45=0,"",'F (Medicaid Statistics Current)'!J75/'Medicaid Monitoring'!$O$45)</f>
        <v/>
      </c>
      <c r="P27" s="585" t="str">
        <f>IF($P$45=0,"",'F (Medicaid Statistics Current)'!Q75/'Medicaid Monitoring'!$P$45)</f>
        <v/>
      </c>
    </row>
    <row r="28" spans="1:20" x14ac:dyDescent="0.2">
      <c r="A28" s="92"/>
      <c r="B28" s="244" t="s">
        <v>114</v>
      </c>
      <c r="C28" s="582">
        <v>0</v>
      </c>
      <c r="D28" s="230" t="str">
        <f>IF('C (Medicaid Income Statement)'!$G$8=0,"",'C (Medicaid Income Statement)'!G18/'C (Medicaid Income Statement)'!$G$8)</f>
        <v/>
      </c>
      <c r="E28" s="583" t="str">
        <f>IF($E$45=0,"",'F (Medicaid Statistics Current)'!C13/'Medicaid Monitoring'!$E$45)</f>
        <v/>
      </c>
      <c r="F28" s="584" t="str">
        <f>IF($F$45=0,"",'F (Medicaid Statistics Current)'!J13/'Medicaid Monitoring'!$F$45)</f>
        <v/>
      </c>
      <c r="G28" s="584" t="str">
        <f>IF($G$45=0,"",'F (Medicaid Statistics Current)'!Q13/'Medicaid Monitoring'!$G$45)</f>
        <v/>
      </c>
      <c r="H28" s="584" t="str">
        <f>IF($H$45=0,"",'F (Medicaid Statistics Current)'!C34/'Medicaid Monitoring'!$H$45)</f>
        <v/>
      </c>
      <c r="I28" s="584" t="str">
        <f>IF($I$45=0,"",'F (Medicaid Statistics Current)'!J34/'Medicaid Monitoring'!$I$45)</f>
        <v/>
      </c>
      <c r="J28" s="584" t="str">
        <f>IF($J$45=0,"",'F (Medicaid Statistics Current)'!Q34/'Medicaid Monitoring'!$J$45)</f>
        <v/>
      </c>
      <c r="K28" s="584" t="str">
        <f>IF($K$45=0,"",'F (Medicaid Statistics Current)'!C55/'Medicaid Monitoring'!$K$45)</f>
        <v/>
      </c>
      <c r="L28" s="584" t="str">
        <f>IF($L$45=0,"",'F (Medicaid Statistics Current)'!J55/'Medicaid Monitoring'!$L$45)</f>
        <v/>
      </c>
      <c r="M28" s="584" t="str">
        <f>IF($M$45=0,"",'F (Medicaid Statistics Current)'!Q55/'Medicaid Monitoring'!$M$45)</f>
        <v/>
      </c>
      <c r="N28" s="584" t="str">
        <f>IF($N$45=0,"",'F (Medicaid Statistics Current)'!C76/'Medicaid Monitoring'!$N$45)</f>
        <v/>
      </c>
      <c r="O28" s="584" t="str">
        <f>IF($O$45=0,"",'F (Medicaid Statistics Current)'!J76/'Medicaid Monitoring'!$O$45)</f>
        <v/>
      </c>
      <c r="P28" s="585" t="str">
        <f>IF($P$45=0,"",'F (Medicaid Statistics Current)'!Q76/'Medicaid Monitoring'!$P$45)</f>
        <v/>
      </c>
    </row>
    <row r="29" spans="1:20" x14ac:dyDescent="0.2">
      <c r="A29" s="92"/>
      <c r="B29" s="244" t="s">
        <v>115</v>
      </c>
      <c r="C29" s="582">
        <v>0</v>
      </c>
      <c r="D29" s="230" t="str">
        <f>IF('C (Medicaid Income Statement)'!$G$8=0,"",'C (Medicaid Income Statement)'!G19/'C (Medicaid Income Statement)'!$G$8)</f>
        <v/>
      </c>
      <c r="E29" s="583" t="str">
        <f>IF($E$45=0,"",'F (Medicaid Statistics Current)'!C14/'Medicaid Monitoring'!$E$45)</f>
        <v/>
      </c>
      <c r="F29" s="584" t="str">
        <f>IF($F$45=0,"",'F (Medicaid Statistics Current)'!J14/'Medicaid Monitoring'!$F$45)</f>
        <v/>
      </c>
      <c r="G29" s="584" t="str">
        <f>IF($G$45=0,"",'F (Medicaid Statistics Current)'!Q14/'Medicaid Monitoring'!$G$45)</f>
        <v/>
      </c>
      <c r="H29" s="584" t="str">
        <f>IF($H$45=0,"",'F (Medicaid Statistics Current)'!C35/'Medicaid Monitoring'!$H$45)</f>
        <v/>
      </c>
      <c r="I29" s="584" t="str">
        <f>IF($I$45=0,"",'F (Medicaid Statistics Current)'!J35/'Medicaid Monitoring'!$I$45)</f>
        <v/>
      </c>
      <c r="J29" s="584" t="str">
        <f>IF($J$45=0,"",'F (Medicaid Statistics Current)'!Q35/'Medicaid Monitoring'!$J$45)</f>
        <v/>
      </c>
      <c r="K29" s="584" t="str">
        <f>IF($K$45=0,"",'F (Medicaid Statistics Current)'!C56/'Medicaid Monitoring'!$K$45)</f>
        <v/>
      </c>
      <c r="L29" s="584" t="str">
        <f>IF($L$45=0,"",'F (Medicaid Statistics Current)'!J56/'Medicaid Monitoring'!$L$45)</f>
        <v/>
      </c>
      <c r="M29" s="584" t="str">
        <f>IF($M$45=0,"",'F (Medicaid Statistics Current)'!Q56/'Medicaid Monitoring'!$M$45)</f>
        <v/>
      </c>
      <c r="N29" s="584" t="str">
        <f>IF($N$45=0,"",'F (Medicaid Statistics Current)'!C77/'Medicaid Monitoring'!$N$45)</f>
        <v/>
      </c>
      <c r="O29" s="584" t="str">
        <f>IF($O$45=0,"",'F (Medicaid Statistics Current)'!J77/'Medicaid Monitoring'!$O$45)</f>
        <v/>
      </c>
      <c r="P29" s="585" t="str">
        <f>IF($P$45=0,"",'F (Medicaid Statistics Current)'!Q77/'Medicaid Monitoring'!$P$45)</f>
        <v/>
      </c>
    </row>
    <row r="30" spans="1:20" x14ac:dyDescent="0.2">
      <c r="A30" s="92"/>
      <c r="B30" s="244" t="s">
        <v>116</v>
      </c>
      <c r="C30" s="582">
        <v>0</v>
      </c>
      <c r="D30" s="230" t="str">
        <f>IF('C (Medicaid Income Statement)'!$G$8=0,"",'C (Medicaid Income Statement)'!G20/'C (Medicaid Income Statement)'!$G$8)</f>
        <v/>
      </c>
      <c r="E30" s="583" t="str">
        <f>IF($E$45=0,"",'F (Medicaid Statistics Current)'!C15/'Medicaid Monitoring'!$E$45)</f>
        <v/>
      </c>
      <c r="F30" s="584" t="str">
        <f>IF($F$45=0,"",'F (Medicaid Statistics Current)'!J15/'Medicaid Monitoring'!$F$45)</f>
        <v/>
      </c>
      <c r="G30" s="584" t="str">
        <f>IF($G$45=0,"",'F (Medicaid Statistics Current)'!Q15/'Medicaid Monitoring'!$G$45)</f>
        <v/>
      </c>
      <c r="H30" s="584" t="str">
        <f>IF($H$45=0,"",'F (Medicaid Statistics Current)'!C36/'Medicaid Monitoring'!$H$45)</f>
        <v/>
      </c>
      <c r="I30" s="584" t="str">
        <f>IF($I$45=0,"",'F (Medicaid Statistics Current)'!J36/'Medicaid Monitoring'!$I$45)</f>
        <v/>
      </c>
      <c r="J30" s="584" t="str">
        <f>IF($J$45=0,"",'F (Medicaid Statistics Current)'!Q36/'Medicaid Monitoring'!$J$45)</f>
        <v/>
      </c>
      <c r="K30" s="584" t="str">
        <f>IF($K$45=0,"",'F (Medicaid Statistics Current)'!C57/'Medicaid Monitoring'!$K$45)</f>
        <v/>
      </c>
      <c r="L30" s="584" t="str">
        <f>IF($L$45=0,"",'F (Medicaid Statistics Current)'!J57/'Medicaid Monitoring'!$L$45)</f>
        <v/>
      </c>
      <c r="M30" s="584" t="str">
        <f>IF($M$45=0,"",'F (Medicaid Statistics Current)'!Q57/'Medicaid Monitoring'!$M$45)</f>
        <v/>
      </c>
      <c r="N30" s="584" t="str">
        <f>IF($N$45=0,"",'F (Medicaid Statistics Current)'!C78/'Medicaid Monitoring'!$N$45)</f>
        <v/>
      </c>
      <c r="O30" s="584" t="str">
        <f>IF($O$45=0,"",'F (Medicaid Statistics Current)'!J78/'Medicaid Monitoring'!$O$45)</f>
        <v/>
      </c>
      <c r="P30" s="585" t="str">
        <f>IF($P$45=0,"",'F (Medicaid Statistics Current)'!Q78/'Medicaid Monitoring'!$P$45)</f>
        <v/>
      </c>
    </row>
    <row r="31" spans="1:20" x14ac:dyDescent="0.2">
      <c r="A31" s="92"/>
      <c r="B31" s="244" t="s">
        <v>117</v>
      </c>
      <c r="C31" s="582">
        <v>0</v>
      </c>
      <c r="D31" s="230" t="str">
        <f>IF('C (Medicaid Income Statement)'!$G$8=0,"",'C (Medicaid Income Statement)'!G21/'C (Medicaid Income Statement)'!$G$8)</f>
        <v/>
      </c>
      <c r="E31" s="583" t="str">
        <f>IF($E$45=0,"",'F (Medicaid Statistics Current)'!C16/'Medicaid Monitoring'!$E$45)</f>
        <v/>
      </c>
      <c r="F31" s="584" t="str">
        <f>IF($F$45=0,"",'F (Medicaid Statistics Current)'!J16/'Medicaid Monitoring'!$F$45)</f>
        <v/>
      </c>
      <c r="G31" s="584" t="str">
        <f>IF($G$45=0,"",'F (Medicaid Statistics Current)'!Q16/'Medicaid Monitoring'!$G$45)</f>
        <v/>
      </c>
      <c r="H31" s="584" t="str">
        <f>IF($H$45=0,"",'F (Medicaid Statistics Current)'!C37/'Medicaid Monitoring'!$H$45)</f>
        <v/>
      </c>
      <c r="I31" s="584" t="str">
        <f>IF($I$45=0,"",'F (Medicaid Statistics Current)'!J37/'Medicaid Monitoring'!$I$45)</f>
        <v/>
      </c>
      <c r="J31" s="584" t="str">
        <f>IF($J$45=0,"",'F (Medicaid Statistics Current)'!Q37/'Medicaid Monitoring'!$J$45)</f>
        <v/>
      </c>
      <c r="K31" s="584" t="str">
        <f>IF($K$45=0,"",'F (Medicaid Statistics Current)'!C58/'Medicaid Monitoring'!$K$45)</f>
        <v/>
      </c>
      <c r="L31" s="584" t="str">
        <f>IF($L$45=0,"",'F (Medicaid Statistics Current)'!J58/'Medicaid Monitoring'!$L$45)</f>
        <v/>
      </c>
      <c r="M31" s="584" t="str">
        <f>IF($M$45=0,"",'F (Medicaid Statistics Current)'!Q58/'Medicaid Monitoring'!$M$45)</f>
        <v/>
      </c>
      <c r="N31" s="584" t="str">
        <f>IF($N$45=0,"",'F (Medicaid Statistics Current)'!C79/'Medicaid Monitoring'!$N$45)</f>
        <v/>
      </c>
      <c r="O31" s="584" t="str">
        <f>IF($O$45=0,"",'F (Medicaid Statistics Current)'!J79/'Medicaid Monitoring'!$O$45)</f>
        <v/>
      </c>
      <c r="P31" s="585" t="str">
        <f>IF($P$45=0,"",'F (Medicaid Statistics Current)'!Q79/'Medicaid Monitoring'!$P$45)</f>
        <v/>
      </c>
    </row>
    <row r="32" spans="1:20" x14ac:dyDescent="0.2">
      <c r="A32" s="92"/>
      <c r="B32" s="244" t="s">
        <v>118</v>
      </c>
      <c r="C32" s="582">
        <v>0</v>
      </c>
      <c r="D32" s="230" t="str">
        <f>IF('C (Medicaid Income Statement)'!$G$8=0,"",'C (Medicaid Income Statement)'!G22/'C (Medicaid Income Statement)'!$G$8)</f>
        <v/>
      </c>
      <c r="E32" s="583" t="str">
        <f>IF($E$45=0,"",'F (Medicaid Statistics Current)'!C17/'Medicaid Monitoring'!$E$45)</f>
        <v/>
      </c>
      <c r="F32" s="584" t="str">
        <f>IF($F$45=0,"",'F (Medicaid Statistics Current)'!J17/'Medicaid Monitoring'!$F$45)</f>
        <v/>
      </c>
      <c r="G32" s="584" t="str">
        <f>IF($G$45=0,"",'F (Medicaid Statistics Current)'!Q17/'Medicaid Monitoring'!$G$45)</f>
        <v/>
      </c>
      <c r="H32" s="584" t="str">
        <f>IF($H$45=0,"",'F (Medicaid Statistics Current)'!C38/'Medicaid Monitoring'!$H$45)</f>
        <v/>
      </c>
      <c r="I32" s="584" t="str">
        <f>IF($I$45=0,"",'F (Medicaid Statistics Current)'!J38/'Medicaid Monitoring'!$I$45)</f>
        <v/>
      </c>
      <c r="J32" s="584" t="str">
        <f>IF($J$45=0,"",'F (Medicaid Statistics Current)'!Q38/'Medicaid Monitoring'!$J$45)</f>
        <v/>
      </c>
      <c r="K32" s="584" t="str">
        <f>IF($K$45=0,"",'F (Medicaid Statistics Current)'!C59/'Medicaid Monitoring'!$K$45)</f>
        <v/>
      </c>
      <c r="L32" s="584" t="str">
        <f>IF($L$45=0,"",'F (Medicaid Statistics Current)'!J59/'Medicaid Monitoring'!$L$45)</f>
        <v/>
      </c>
      <c r="M32" s="584" t="str">
        <f>IF($M$45=0,"",'F (Medicaid Statistics Current)'!Q59/'Medicaid Monitoring'!$M$45)</f>
        <v/>
      </c>
      <c r="N32" s="584" t="str">
        <f>IF($N$45=0,"",'F (Medicaid Statistics Current)'!C80/'Medicaid Monitoring'!$N$45)</f>
        <v/>
      </c>
      <c r="O32" s="584" t="str">
        <f>IF($O$45=0,"",'F (Medicaid Statistics Current)'!J80/'Medicaid Monitoring'!$O$45)</f>
        <v/>
      </c>
      <c r="P32" s="585" t="str">
        <f>IF($P$45=0,"",'F (Medicaid Statistics Current)'!Q80/'Medicaid Monitoring'!$P$45)</f>
        <v/>
      </c>
    </row>
    <row r="33" spans="1:17" x14ac:dyDescent="0.2">
      <c r="A33" s="92"/>
      <c r="B33" s="244" t="s">
        <v>119</v>
      </c>
      <c r="C33" s="582">
        <v>0</v>
      </c>
      <c r="D33" s="230" t="str">
        <f>IF('C (Medicaid Income Statement)'!$G$8=0,"",'C (Medicaid Income Statement)'!G23/'C (Medicaid Income Statement)'!$G$8)</f>
        <v/>
      </c>
      <c r="E33" s="583" t="str">
        <f>IF($E$45=0,"",'F (Medicaid Statistics Current)'!C18/'Medicaid Monitoring'!$E$45)</f>
        <v/>
      </c>
      <c r="F33" s="584" t="str">
        <f>IF($F$45=0,"",'F (Medicaid Statistics Current)'!J18/'Medicaid Monitoring'!$F$45)</f>
        <v/>
      </c>
      <c r="G33" s="584" t="str">
        <f>IF($G$45=0,"",'F (Medicaid Statistics Current)'!Q18/'Medicaid Monitoring'!$G$45)</f>
        <v/>
      </c>
      <c r="H33" s="584" t="str">
        <f>IF($H$45=0,"",'F (Medicaid Statistics Current)'!C39/'Medicaid Monitoring'!$H$45)</f>
        <v/>
      </c>
      <c r="I33" s="584" t="str">
        <f>IF($I$45=0,"",'F (Medicaid Statistics Current)'!J39/'Medicaid Monitoring'!$I$45)</f>
        <v/>
      </c>
      <c r="J33" s="584" t="str">
        <f>IF($J$45=0,"",'F (Medicaid Statistics Current)'!Q39/'Medicaid Monitoring'!$J$45)</f>
        <v/>
      </c>
      <c r="K33" s="584" t="str">
        <f>IF($K$45=0,"",'F (Medicaid Statistics Current)'!C60/'Medicaid Monitoring'!$K$45)</f>
        <v/>
      </c>
      <c r="L33" s="584" t="str">
        <f>IF($L$45=0,"",'F (Medicaid Statistics Current)'!J60/'Medicaid Monitoring'!$L$45)</f>
        <v/>
      </c>
      <c r="M33" s="584" t="str">
        <f>IF($M$45=0,"",'F (Medicaid Statistics Current)'!Q60/'Medicaid Monitoring'!$M$45)</f>
        <v/>
      </c>
      <c r="N33" s="584" t="str">
        <f>IF($N$45=0,"",'F (Medicaid Statistics Current)'!C81/'Medicaid Monitoring'!$N$45)</f>
        <v/>
      </c>
      <c r="O33" s="584" t="str">
        <f>IF($O$45=0,"",'F (Medicaid Statistics Current)'!J81/'Medicaid Monitoring'!$O$45)</f>
        <v/>
      </c>
      <c r="P33" s="585" t="str">
        <f>IF($P$45=0,"",'F (Medicaid Statistics Current)'!Q81/'Medicaid Monitoring'!$P$45)</f>
        <v/>
      </c>
    </row>
    <row r="34" spans="1:17" x14ac:dyDescent="0.2">
      <c r="A34" s="92"/>
      <c r="B34" s="244" t="s">
        <v>352</v>
      </c>
      <c r="C34" s="582">
        <v>0</v>
      </c>
      <c r="D34" s="230" t="str">
        <f>IF('C (Medicaid Income Statement)'!$G$8=0,"",'C (Medicaid Income Statement)'!G24/'C (Medicaid Income Statement)'!$G$8)</f>
        <v/>
      </c>
      <c r="E34" s="583" t="str">
        <f>IF($E$45=0,"",'F (Medicaid Statistics Current)'!C19/'Medicaid Monitoring'!$E$45)</f>
        <v/>
      </c>
      <c r="F34" s="584" t="str">
        <f>IF($F$45=0,"",'F (Medicaid Statistics Current)'!J19/'Medicaid Monitoring'!$F$45)</f>
        <v/>
      </c>
      <c r="G34" s="584" t="str">
        <f>IF($G$45=0,"",'F (Medicaid Statistics Current)'!Q19/'Medicaid Monitoring'!$G$45)</f>
        <v/>
      </c>
      <c r="H34" s="584" t="str">
        <f>IF($H$45=0,"",'F (Medicaid Statistics Current)'!C40/'Medicaid Monitoring'!$H$45)</f>
        <v/>
      </c>
      <c r="I34" s="584" t="str">
        <f>IF($I$45=0,"",'F (Medicaid Statistics Current)'!J40/'Medicaid Monitoring'!$I$45)</f>
        <v/>
      </c>
      <c r="J34" s="584" t="str">
        <f>IF($J$45=0,"",'F (Medicaid Statistics Current)'!Q40/'Medicaid Monitoring'!$J$45)</f>
        <v/>
      </c>
      <c r="K34" s="584" t="str">
        <f>IF($K$45=0,"",'F (Medicaid Statistics Current)'!C61/'Medicaid Monitoring'!$K$45)</f>
        <v/>
      </c>
      <c r="L34" s="584" t="str">
        <f>IF($L$45=0,"",'F (Medicaid Statistics Current)'!J61/'Medicaid Monitoring'!$L$45)</f>
        <v/>
      </c>
      <c r="M34" s="584" t="str">
        <f>IF($M$45=0,"",'F (Medicaid Statistics Current)'!Q61/'Medicaid Monitoring'!$M$45)</f>
        <v/>
      </c>
      <c r="N34" s="584" t="str">
        <f>IF($N$45=0,"",'F (Medicaid Statistics Current)'!C82/'Medicaid Monitoring'!$N$45)</f>
        <v/>
      </c>
      <c r="O34" s="584" t="str">
        <f>IF($O$45=0,"",'F (Medicaid Statistics Current)'!J82/'Medicaid Monitoring'!$O$45)</f>
        <v/>
      </c>
      <c r="P34" s="585" t="str">
        <f>IF($P$45=0,"",'F (Medicaid Statistics Current)'!Q82/'Medicaid Monitoring'!$P$45)</f>
        <v/>
      </c>
    </row>
    <row r="35" spans="1:17" x14ac:dyDescent="0.2">
      <c r="A35" s="92"/>
      <c r="B35" s="244" t="s">
        <v>353</v>
      </c>
      <c r="C35" s="582">
        <v>0</v>
      </c>
      <c r="D35" s="230" t="str">
        <f>IF('C (Medicaid Income Statement)'!$G$8=0,"",'C (Medicaid Income Statement)'!G25/'C (Medicaid Income Statement)'!$G$8)</f>
        <v/>
      </c>
      <c r="E35" s="583" t="str">
        <f>IF($E$45=0,"",'F (Medicaid Statistics Current)'!C20/'Medicaid Monitoring'!$E$45)</f>
        <v/>
      </c>
      <c r="F35" s="584" t="str">
        <f>IF($F$45=0,"",'F (Medicaid Statistics Current)'!J20/'Medicaid Monitoring'!$F$45)</f>
        <v/>
      </c>
      <c r="G35" s="584" t="str">
        <f>IF($G$45=0,"",'F (Medicaid Statistics Current)'!Q20/'Medicaid Monitoring'!$G$45)</f>
        <v/>
      </c>
      <c r="H35" s="584" t="str">
        <f>IF($H$45=0,"",'F (Medicaid Statistics Current)'!C41/'Medicaid Monitoring'!$H$45)</f>
        <v/>
      </c>
      <c r="I35" s="584" t="str">
        <f>IF($I$45=0,"",'F (Medicaid Statistics Current)'!J41/'Medicaid Monitoring'!$I$45)</f>
        <v/>
      </c>
      <c r="J35" s="584" t="str">
        <f>IF($J$45=0,"",'F (Medicaid Statistics Current)'!Q41/'Medicaid Monitoring'!$J$45)</f>
        <v/>
      </c>
      <c r="K35" s="584" t="str">
        <f>IF($K$45=0,"",'F (Medicaid Statistics Current)'!C62/'Medicaid Monitoring'!$K$45)</f>
        <v/>
      </c>
      <c r="L35" s="584" t="str">
        <f>IF($L$45=0,"",'F (Medicaid Statistics Current)'!J62/'Medicaid Monitoring'!$L$45)</f>
        <v/>
      </c>
      <c r="M35" s="584" t="str">
        <f>IF($M$45=0,"",'F (Medicaid Statistics Current)'!Q62/'Medicaid Monitoring'!$M$45)</f>
        <v/>
      </c>
      <c r="N35" s="584" t="str">
        <f>IF($N$45=0,"",'F (Medicaid Statistics Current)'!C83/'Medicaid Monitoring'!$N$45)</f>
        <v/>
      </c>
      <c r="O35" s="584" t="str">
        <f>IF($O$45=0,"",'F (Medicaid Statistics Current)'!J83/'Medicaid Monitoring'!$O$45)</f>
        <v/>
      </c>
      <c r="P35" s="585" t="str">
        <f>IF($P$45=0,"",'F (Medicaid Statistics Current)'!Q83/'Medicaid Monitoring'!$P$45)</f>
        <v/>
      </c>
    </row>
    <row r="36" spans="1:17" x14ac:dyDescent="0.2">
      <c r="A36" s="92"/>
      <c r="B36" s="244" t="s">
        <v>120</v>
      </c>
      <c r="C36" s="582">
        <v>0</v>
      </c>
      <c r="D36" s="230" t="str">
        <f>IF('C (Medicaid Income Statement)'!$G$8=0,"",'C (Medicaid Income Statement)'!G26/'C (Medicaid Income Statement)'!$G$8)</f>
        <v/>
      </c>
      <c r="E36" s="583" t="str">
        <f>IF($E$45=0,"",'F (Medicaid Statistics Current)'!C21/'Medicaid Monitoring'!$E$45)</f>
        <v/>
      </c>
      <c r="F36" s="584" t="str">
        <f>IF($F$45=0,"",'F (Medicaid Statistics Current)'!J21/'Medicaid Monitoring'!$F$45)</f>
        <v/>
      </c>
      <c r="G36" s="584" t="str">
        <f>IF($G$45=0,"",'F (Medicaid Statistics Current)'!Q21/'Medicaid Monitoring'!$G$45)</f>
        <v/>
      </c>
      <c r="H36" s="584" t="str">
        <f>IF($H$45=0,"",'F (Medicaid Statistics Current)'!C42/'Medicaid Monitoring'!$H$45)</f>
        <v/>
      </c>
      <c r="I36" s="584" t="str">
        <f>IF($I$45=0,"",'F (Medicaid Statistics Current)'!J42/'Medicaid Monitoring'!$I$45)</f>
        <v/>
      </c>
      <c r="J36" s="584" t="str">
        <f>IF($J$45=0,"",'F (Medicaid Statistics Current)'!Q42/'Medicaid Monitoring'!$J$45)</f>
        <v/>
      </c>
      <c r="K36" s="584" t="str">
        <f>IF($K$45=0,"",'F (Medicaid Statistics Current)'!C63/'Medicaid Monitoring'!$K$45)</f>
        <v/>
      </c>
      <c r="L36" s="584" t="str">
        <f>IF($L$45=0,"",'F (Medicaid Statistics Current)'!J63/'Medicaid Monitoring'!$L$45)</f>
        <v/>
      </c>
      <c r="M36" s="584" t="str">
        <f>IF($M$45=0,"",'F (Medicaid Statistics Current)'!Q63/'Medicaid Monitoring'!$M$45)</f>
        <v/>
      </c>
      <c r="N36" s="584" t="str">
        <f>IF($N$45=0,"",'F (Medicaid Statistics Current)'!C84/'Medicaid Monitoring'!$N$45)</f>
        <v/>
      </c>
      <c r="O36" s="584" t="str">
        <f>IF($O$45=0,"",'F (Medicaid Statistics Current)'!J84/'Medicaid Monitoring'!$O$45)</f>
        <v/>
      </c>
      <c r="P36" s="585" t="str">
        <f>IF($P$45=0,"",'F (Medicaid Statistics Current)'!Q84/'Medicaid Monitoring'!$P$45)</f>
        <v/>
      </c>
    </row>
    <row r="37" spans="1:17" x14ac:dyDescent="0.2">
      <c r="A37" s="92"/>
      <c r="B37" s="244" t="s">
        <v>121</v>
      </c>
      <c r="C37" s="582">
        <v>0</v>
      </c>
      <c r="D37" s="230" t="str">
        <f>IF('C (Medicaid Income Statement)'!$G$8=0,"",'C (Medicaid Income Statement)'!G27/'C (Medicaid Income Statement)'!$G$8)</f>
        <v/>
      </c>
      <c r="E37" s="583" t="str">
        <f>IF($E$45=0,"",'F (Medicaid Statistics Current)'!C22/'Medicaid Monitoring'!$E$45)</f>
        <v/>
      </c>
      <c r="F37" s="584" t="str">
        <f>IF($F$45=0,"",'F (Medicaid Statistics Current)'!J22/'Medicaid Monitoring'!$F$45)</f>
        <v/>
      </c>
      <c r="G37" s="584" t="str">
        <f>IF($G$45=0,"",'F (Medicaid Statistics Current)'!Q22/'Medicaid Monitoring'!$G$45)</f>
        <v/>
      </c>
      <c r="H37" s="584" t="str">
        <f>IF($H$45=0,"",'F (Medicaid Statistics Current)'!C43/'Medicaid Monitoring'!$H$45)</f>
        <v/>
      </c>
      <c r="I37" s="584" t="str">
        <f>IF($I$45=0,"",'F (Medicaid Statistics Current)'!J43/'Medicaid Monitoring'!$I$45)</f>
        <v/>
      </c>
      <c r="J37" s="584" t="str">
        <f>IF($J$45=0,"",'F (Medicaid Statistics Current)'!Q43/'Medicaid Monitoring'!$J$45)</f>
        <v/>
      </c>
      <c r="K37" s="584" t="str">
        <f>IF($K$45=0,"",'F (Medicaid Statistics Current)'!C64/'Medicaid Monitoring'!$K$45)</f>
        <v/>
      </c>
      <c r="L37" s="584" t="str">
        <f>IF($L$45=0,"",'F (Medicaid Statistics Current)'!J64/'Medicaid Monitoring'!$L$45)</f>
        <v/>
      </c>
      <c r="M37" s="584" t="str">
        <f>IF($M$45=0,"",'F (Medicaid Statistics Current)'!Q64/'Medicaid Monitoring'!$M$45)</f>
        <v/>
      </c>
      <c r="N37" s="584" t="str">
        <f>IF($N$45=0,"",'F (Medicaid Statistics Current)'!C85/'Medicaid Monitoring'!$N$45)</f>
        <v/>
      </c>
      <c r="O37" s="584" t="str">
        <f>IF($O$45=0,"",'F (Medicaid Statistics Current)'!J85/'Medicaid Monitoring'!$O$45)</f>
        <v/>
      </c>
      <c r="P37" s="585" t="str">
        <f>IF($P$45=0,"",'F (Medicaid Statistics Current)'!Q85/'Medicaid Monitoring'!$P$45)</f>
        <v/>
      </c>
    </row>
    <row r="38" spans="1:17" x14ac:dyDescent="0.2">
      <c r="A38" s="92"/>
      <c r="B38" s="245" t="s">
        <v>122</v>
      </c>
      <c r="C38" s="582">
        <v>0</v>
      </c>
      <c r="D38" s="230" t="str">
        <f>IF('C (Medicaid Income Statement)'!$G$8=0,"",'C (Medicaid Income Statement)'!G28/'C (Medicaid Income Statement)'!$G$8)</f>
        <v/>
      </c>
      <c r="E38" s="583" t="str">
        <f>IF($E$45=0,"",'F (Medicaid Statistics Current)'!C23/'Medicaid Monitoring'!$E$45)</f>
        <v/>
      </c>
      <c r="F38" s="584" t="str">
        <f>IF($F$45=0,"",'F (Medicaid Statistics Current)'!J23/'Medicaid Monitoring'!$F$45)</f>
        <v/>
      </c>
      <c r="G38" s="584" t="str">
        <f>IF($G$45=0,"",'F (Medicaid Statistics Current)'!Q23/'Medicaid Monitoring'!$G$45)</f>
        <v/>
      </c>
      <c r="H38" s="584" t="str">
        <f>IF($H$45=0,"",'F (Medicaid Statistics Current)'!C44/'Medicaid Monitoring'!$H$45)</f>
        <v/>
      </c>
      <c r="I38" s="584" t="str">
        <f>IF($I$45=0,"",'F (Medicaid Statistics Current)'!J44/'Medicaid Monitoring'!$I$45)</f>
        <v/>
      </c>
      <c r="J38" s="584" t="str">
        <f>IF($J$45=0,"",'F (Medicaid Statistics Current)'!Q44/'Medicaid Monitoring'!$J$45)</f>
        <v/>
      </c>
      <c r="K38" s="584" t="str">
        <f>IF($K$45=0,"",'F (Medicaid Statistics Current)'!C65/'Medicaid Monitoring'!$K$45)</f>
        <v/>
      </c>
      <c r="L38" s="584" t="str">
        <f>IF($L$45=0,"",'F (Medicaid Statistics Current)'!J65/'Medicaid Monitoring'!$L$45)</f>
        <v/>
      </c>
      <c r="M38" s="584" t="str">
        <f>IF($M$45=0,"",'F (Medicaid Statistics Current)'!Q65/'Medicaid Monitoring'!$M$45)</f>
        <v/>
      </c>
      <c r="N38" s="584" t="str">
        <f>IF($N$45=0,"",'F (Medicaid Statistics Current)'!C86/'Medicaid Monitoring'!$N$45)</f>
        <v/>
      </c>
      <c r="O38" s="584" t="str">
        <f>IF($O$45=0,"",'F (Medicaid Statistics Current)'!J86/'Medicaid Monitoring'!$O$45)</f>
        <v/>
      </c>
      <c r="P38" s="585" t="str">
        <f>IF($P$45=0,"",'F (Medicaid Statistics Current)'!Q86/'Medicaid Monitoring'!$P$45)</f>
        <v/>
      </c>
    </row>
    <row r="39" spans="1:17" x14ac:dyDescent="0.2">
      <c r="A39" s="92"/>
      <c r="B39" s="244" t="s">
        <v>113</v>
      </c>
      <c r="C39" s="582">
        <v>0</v>
      </c>
      <c r="D39" s="230" t="str">
        <f>IF('C (Medicaid Income Statement)'!$G$8=0,"",'C (Medicaid Income Statement)'!G29/'C (Medicaid Income Statement)'!$G$8)</f>
        <v/>
      </c>
      <c r="E39" s="583" t="str">
        <f>IF($E$45=0,"",'F (Medicaid Statistics Current)'!C24/'Medicaid Monitoring'!$E$45)</f>
        <v/>
      </c>
      <c r="F39" s="584" t="str">
        <f>IF($F$45=0,"",'F (Medicaid Statistics Current)'!J24/'Medicaid Monitoring'!$F$45)</f>
        <v/>
      </c>
      <c r="G39" s="584" t="str">
        <f>IF($G$45=0,"",'F (Medicaid Statistics Current)'!Q24/'Medicaid Monitoring'!$G$45)</f>
        <v/>
      </c>
      <c r="H39" s="584" t="str">
        <f>IF($H$45=0,"",'F (Medicaid Statistics Current)'!C45/'Medicaid Monitoring'!$H$45)</f>
        <v/>
      </c>
      <c r="I39" s="584" t="str">
        <f>IF($I$45=0,"",'F (Medicaid Statistics Current)'!J45/'Medicaid Monitoring'!$I$45)</f>
        <v/>
      </c>
      <c r="J39" s="584" t="str">
        <f>IF($J$45=0,"",'F (Medicaid Statistics Current)'!Q45/'Medicaid Monitoring'!$J$45)</f>
        <v/>
      </c>
      <c r="K39" s="584" t="str">
        <f>IF($K$45=0,"",'F (Medicaid Statistics Current)'!C66/'Medicaid Monitoring'!$K$45)</f>
        <v/>
      </c>
      <c r="L39" s="584" t="str">
        <f>IF($L$45=0,"",'F (Medicaid Statistics Current)'!J66/'Medicaid Monitoring'!$L$45)</f>
        <v/>
      </c>
      <c r="M39" s="584" t="str">
        <f>IF($M$45=0,"",'F (Medicaid Statistics Current)'!Q66/'Medicaid Monitoring'!$M$45)</f>
        <v/>
      </c>
      <c r="N39" s="584" t="str">
        <f>IF($N$45=0,"",'F (Medicaid Statistics Current)'!C87/'Medicaid Monitoring'!$N$45)</f>
        <v/>
      </c>
      <c r="O39" s="584" t="str">
        <f>IF($O$45=0,"",'F (Medicaid Statistics Current)'!J87/'Medicaid Monitoring'!$O$45)</f>
        <v/>
      </c>
      <c r="P39" s="585" t="str">
        <f>IF($P$45=0,"",'F (Medicaid Statistics Current)'!Q87/'Medicaid Monitoring'!$P$45)</f>
        <v/>
      </c>
    </row>
    <row r="40" spans="1:17" x14ac:dyDescent="0.2">
      <c r="A40" s="92"/>
      <c r="B40" s="244" t="s">
        <v>123</v>
      </c>
      <c r="C40" s="582">
        <v>0</v>
      </c>
      <c r="D40" s="230" t="str">
        <f>IF('C (Medicaid Income Statement)'!$G$8=0,"",'C (Medicaid Income Statement)'!G30/'C (Medicaid Income Statement)'!$G$8)</f>
        <v/>
      </c>
      <c r="E40" s="583" t="str">
        <f>IF($E$45=0,"",'F (Medicaid Statistics Current)'!C25/'Medicaid Monitoring'!$E$45)</f>
        <v/>
      </c>
      <c r="F40" s="584" t="str">
        <f>IF($F$45=0,"",'F (Medicaid Statistics Current)'!J25/'Medicaid Monitoring'!$F$45)</f>
        <v/>
      </c>
      <c r="G40" s="584" t="str">
        <f>IF($G$45=0,"",'F (Medicaid Statistics Current)'!Q25/'Medicaid Monitoring'!$G$45)</f>
        <v/>
      </c>
      <c r="H40" s="584" t="str">
        <f>IF($H$45=0,"",'F (Medicaid Statistics Current)'!C46/'Medicaid Monitoring'!$H$45)</f>
        <v/>
      </c>
      <c r="I40" s="584" t="str">
        <f>IF($I$45=0,"",'F (Medicaid Statistics Current)'!J46/'Medicaid Monitoring'!$I$45)</f>
        <v/>
      </c>
      <c r="J40" s="584" t="str">
        <f>IF($J$45=0,"",'F (Medicaid Statistics Current)'!Q46/'Medicaid Monitoring'!$J$45)</f>
        <v/>
      </c>
      <c r="K40" s="584" t="str">
        <f>IF($K$45=0,"",'F (Medicaid Statistics Current)'!C67/'Medicaid Monitoring'!$K$45)</f>
        <v/>
      </c>
      <c r="L40" s="584" t="str">
        <f>IF($L$45=0,"",'F (Medicaid Statistics Current)'!J67/'Medicaid Monitoring'!$L$45)</f>
        <v/>
      </c>
      <c r="M40" s="584" t="str">
        <f>IF($M$45=0,"",'F (Medicaid Statistics Current)'!Q67/'Medicaid Monitoring'!$M$45)</f>
        <v/>
      </c>
      <c r="N40" s="584" t="str">
        <f>IF($N$45=0,"",'F (Medicaid Statistics Current)'!C88/'Medicaid Monitoring'!$N$45)</f>
        <v/>
      </c>
      <c r="O40" s="584" t="str">
        <f>IF($O$45=0,"",'F (Medicaid Statistics Current)'!J88/'Medicaid Monitoring'!$O$45)</f>
        <v/>
      </c>
      <c r="P40" s="585" t="str">
        <f>IF($P$45=0,"",'F (Medicaid Statistics Current)'!Q88/'Medicaid Monitoring'!$P$45)</f>
        <v/>
      </c>
    </row>
    <row r="41" spans="1:17" x14ac:dyDescent="0.2">
      <c r="A41" s="92"/>
      <c r="B41" s="244" t="s">
        <v>124</v>
      </c>
      <c r="C41" s="582">
        <v>0</v>
      </c>
      <c r="D41" s="230" t="str">
        <f>IF('C (Medicaid Income Statement)'!$G$8=0,"",'C (Medicaid Income Statement)'!G31/'C (Medicaid Income Statement)'!$G$8)</f>
        <v/>
      </c>
      <c r="E41" s="583" t="str">
        <f>IF($E$45=0,"",'F (Medicaid Statistics Current)'!C26/'Medicaid Monitoring'!$E$45)</f>
        <v/>
      </c>
      <c r="F41" s="584" t="str">
        <f>IF($F$45=0,"",'F (Medicaid Statistics Current)'!J26/'Medicaid Monitoring'!$F$45)</f>
        <v/>
      </c>
      <c r="G41" s="584" t="str">
        <f>IF($G$45=0,"",'F (Medicaid Statistics Current)'!Q26/'Medicaid Monitoring'!$G$45)</f>
        <v/>
      </c>
      <c r="H41" s="584" t="str">
        <f>IF($H$45=0,"",'F (Medicaid Statistics Current)'!C47/'Medicaid Monitoring'!$H$45)</f>
        <v/>
      </c>
      <c r="I41" s="584" t="str">
        <f>IF($I$45=0,"",'F (Medicaid Statistics Current)'!J47/'Medicaid Monitoring'!$I$45)</f>
        <v/>
      </c>
      <c r="J41" s="584" t="str">
        <f>IF($J$45=0,"",'F (Medicaid Statistics Current)'!Q47/'Medicaid Monitoring'!$J$45)</f>
        <v/>
      </c>
      <c r="K41" s="584" t="str">
        <f>IF($K$45=0,"",'F (Medicaid Statistics Current)'!C68/'Medicaid Monitoring'!$K$45)</f>
        <v/>
      </c>
      <c r="L41" s="584" t="str">
        <f>IF($L$45=0,"",'F (Medicaid Statistics Current)'!J68/'Medicaid Monitoring'!$L$45)</f>
        <v/>
      </c>
      <c r="M41" s="584" t="str">
        <f>IF($M$45=0,"",'F (Medicaid Statistics Current)'!Q68/'Medicaid Monitoring'!$M$45)</f>
        <v/>
      </c>
      <c r="N41" s="584" t="str">
        <f>IF($N$45=0,"",'F (Medicaid Statistics Current)'!C89/'Medicaid Monitoring'!$N$45)</f>
        <v/>
      </c>
      <c r="O41" s="584" t="str">
        <f>IF($O$45=0,"",'F (Medicaid Statistics Current)'!J89/'Medicaid Monitoring'!$O$45)</f>
        <v/>
      </c>
      <c r="P41" s="585" t="str">
        <f>IF($P$45=0,"",'F (Medicaid Statistics Current)'!Q89/'Medicaid Monitoring'!$P$45)</f>
        <v/>
      </c>
    </row>
    <row r="42" spans="1:17" x14ac:dyDescent="0.2">
      <c r="A42" s="92"/>
      <c r="B42" s="244" t="s">
        <v>125</v>
      </c>
      <c r="C42" s="516"/>
      <c r="D42" s="230" t="str">
        <f>IF('C (Medicaid Income Statement)'!$G$8=0,"",'C (Medicaid Income Statement)'!G32/'C (Medicaid Income Statement)'!$G$8)</f>
        <v/>
      </c>
      <c r="E42" s="586"/>
      <c r="F42" s="587"/>
      <c r="G42" s="587"/>
      <c r="H42" s="587"/>
      <c r="I42" s="587"/>
      <c r="J42" s="587"/>
      <c r="K42" s="587"/>
      <c r="L42" s="587"/>
      <c r="M42" s="587"/>
      <c r="N42" s="587"/>
      <c r="O42" s="587"/>
      <c r="P42" s="588"/>
    </row>
    <row r="43" spans="1:17" ht="13.5" thickBot="1" x14ac:dyDescent="0.25">
      <c r="A43" s="92"/>
      <c r="B43" s="265" t="s">
        <v>248</v>
      </c>
      <c r="C43" s="517"/>
      <c r="D43" s="581" t="str">
        <f>IF('C (Medicaid Income Statement)'!$G$8=0,"",'C (Medicaid Income Statement)'!G33/'C (Medicaid Income Statement)'!$G$8)</f>
        <v/>
      </c>
      <c r="E43" s="589"/>
      <c r="F43" s="590"/>
      <c r="G43" s="590"/>
      <c r="H43" s="590"/>
      <c r="I43" s="590"/>
      <c r="J43" s="590"/>
      <c r="K43" s="590"/>
      <c r="L43" s="590"/>
      <c r="M43" s="590"/>
      <c r="N43" s="590"/>
      <c r="O43" s="590"/>
      <c r="P43" s="591"/>
    </row>
    <row r="44" spans="1:17" ht="13.5" thickBot="1" x14ac:dyDescent="0.25">
      <c r="A44" s="92"/>
      <c r="B44" s="246" t="s">
        <v>311</v>
      </c>
      <c r="C44" s="632">
        <f>SUM(C27:C43)</f>
        <v>0</v>
      </c>
      <c r="D44" s="248">
        <f>SUM(D27:D43)</f>
        <v>0</v>
      </c>
      <c r="E44" s="633">
        <f t="shared" ref="E44:P44" si="1">SUM(E27:E41)</f>
        <v>0</v>
      </c>
      <c r="F44" s="634">
        <f t="shared" si="1"/>
        <v>0</v>
      </c>
      <c r="G44" s="634">
        <f t="shared" si="1"/>
        <v>0</v>
      </c>
      <c r="H44" s="634">
        <f t="shared" si="1"/>
        <v>0</v>
      </c>
      <c r="I44" s="634">
        <f t="shared" si="1"/>
        <v>0</v>
      </c>
      <c r="J44" s="634">
        <f t="shared" si="1"/>
        <v>0</v>
      </c>
      <c r="K44" s="634">
        <f t="shared" si="1"/>
        <v>0</v>
      </c>
      <c r="L44" s="634">
        <f t="shared" si="1"/>
        <v>0</v>
      </c>
      <c r="M44" s="634">
        <f t="shared" si="1"/>
        <v>0</v>
      </c>
      <c r="N44" s="634">
        <f t="shared" si="1"/>
        <v>0</v>
      </c>
      <c r="O44" s="634">
        <f t="shared" si="1"/>
        <v>0</v>
      </c>
      <c r="P44" s="634">
        <f t="shared" si="1"/>
        <v>0</v>
      </c>
    </row>
    <row r="45" spans="1:17" ht="13.5" thickBot="1" x14ac:dyDescent="0.25">
      <c r="C45" s="882" t="s">
        <v>334</v>
      </c>
      <c r="D45" s="883"/>
      <c r="E45" s="679">
        <v>0</v>
      </c>
      <c r="F45" s="680">
        <v>0</v>
      </c>
      <c r="G45" s="681">
        <v>0</v>
      </c>
      <c r="H45" s="680">
        <v>0</v>
      </c>
      <c r="I45" s="681">
        <v>0</v>
      </c>
      <c r="J45" s="681">
        <v>0</v>
      </c>
      <c r="K45" s="680">
        <v>0</v>
      </c>
      <c r="L45" s="682">
        <v>0</v>
      </c>
      <c r="M45" s="682">
        <v>0</v>
      </c>
      <c r="N45" s="682">
        <v>0</v>
      </c>
      <c r="O45" s="682">
        <v>0</v>
      </c>
      <c r="P45" s="683">
        <v>0</v>
      </c>
      <c r="Q45" s="93"/>
    </row>
    <row r="46" spans="1:17" x14ac:dyDescent="0.2">
      <c r="C46" s="257"/>
      <c r="D46" s="257"/>
      <c r="P46" s="257"/>
    </row>
  </sheetData>
  <sheetProtection algorithmName="SHA-512" hashValue="yE67LN2LPdp7DuvS+QfumtnQT7F6DJDFalYYJPqHooffNSqYZH5VIF0XbO25+Tlr76GLK9/D3GjMkpAwBK7WhA==" saltValue="GOsf+Z+P+MSj8AUqquK6pQ==" spinCount="100000" sheet="1" objects="1" scenarios="1" formatColumns="0" formatRows="0"/>
  <mergeCells count="2">
    <mergeCell ref="E24:P24"/>
    <mergeCell ref="C45:D45"/>
  </mergeCells>
  <phoneticPr fontId="35" type="noConversion"/>
  <pageMargins left="0.75" right="0.75" top="1" bottom="1" header="0.5" footer="0.5"/>
  <pageSetup scale="55" fitToHeight="2"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F63"/>
  <sheetViews>
    <sheetView view="pageBreakPreview" zoomScaleNormal="100" zoomScaleSheetLayoutView="100" workbookViewId="0">
      <pane xSplit="2" ySplit="5" topLeftCell="C6" activePane="bottomRight" state="frozen"/>
      <selection activeCell="D17" sqref="D17:G17"/>
      <selection pane="topRight" activeCell="D17" sqref="D17:G17"/>
      <selection pane="bottomLeft" activeCell="D17" sqref="D17:G17"/>
      <selection pane="bottomRight" activeCell="C6" sqref="C6"/>
    </sheetView>
  </sheetViews>
  <sheetFormatPr defaultColWidth="9.140625" defaultRowHeight="12.75" x14ac:dyDescent="0.2"/>
  <cols>
    <col min="1" max="1" width="11.85546875" style="608" customWidth="1"/>
    <col min="2" max="2" width="49.140625" style="391" customWidth="1"/>
    <col min="3" max="3" width="22.7109375" style="391" customWidth="1"/>
    <col min="4" max="5" width="22.42578125" style="391" customWidth="1"/>
    <col min="6" max="6" width="24.7109375" style="609" customWidth="1"/>
    <col min="7" max="16384" width="9.140625" style="391"/>
  </cols>
  <sheetData>
    <row r="1" spans="1:6" s="595" customFormat="1" x14ac:dyDescent="0.2">
      <c r="A1" s="506" t="str">
        <f>'Certification Statement'!E8</f>
        <v>PIHP Name</v>
      </c>
      <c r="B1" s="593"/>
      <c r="C1" s="593"/>
      <c r="D1" s="593"/>
      <c r="E1" s="593"/>
      <c r="F1" s="594"/>
    </row>
    <row r="2" spans="1:6" s="595" customFormat="1" x14ac:dyDescent="0.2">
      <c r="A2" s="596" t="s">
        <v>53</v>
      </c>
      <c r="B2" s="593"/>
      <c r="C2" s="593"/>
      <c r="D2" s="593"/>
      <c r="E2" s="593"/>
      <c r="F2" s="594"/>
    </row>
    <row r="3" spans="1:6" s="595" customFormat="1" x14ac:dyDescent="0.2">
      <c r="A3" s="596" t="s">
        <v>213</v>
      </c>
      <c r="B3" s="593"/>
      <c r="C3" s="593"/>
      <c r="D3" s="593"/>
      <c r="E3" s="593"/>
      <c r="F3" s="594"/>
    </row>
    <row r="4" spans="1:6" s="595" customFormat="1" ht="13.5" thickBot="1" x14ac:dyDescent="0.25">
      <c r="A4" s="507">
        <f>'Certification Statement'!E17</f>
        <v>42216</v>
      </c>
      <c r="B4" s="597"/>
      <c r="C4" s="597"/>
      <c r="D4" s="597"/>
      <c r="E4" s="597"/>
      <c r="F4" s="594"/>
    </row>
    <row r="5" spans="1:6" s="599" customFormat="1" ht="13.5" thickBot="1" x14ac:dyDescent="0.25">
      <c r="A5" s="598"/>
      <c r="B5" s="557"/>
      <c r="C5" s="559" t="s">
        <v>102</v>
      </c>
      <c r="D5" s="787" t="s">
        <v>454</v>
      </c>
      <c r="E5" s="559" t="s">
        <v>335</v>
      </c>
      <c r="F5" s="560">
        <f>A4</f>
        <v>42216</v>
      </c>
    </row>
    <row r="6" spans="1:6" x14ac:dyDescent="0.2">
      <c r="A6" s="600" t="s">
        <v>51</v>
      </c>
      <c r="B6" s="217" t="s">
        <v>8</v>
      </c>
      <c r="C6" s="217"/>
      <c r="D6" s="217"/>
      <c r="E6" s="217"/>
      <c r="F6" s="290"/>
    </row>
    <row r="7" spans="1:6" x14ac:dyDescent="0.2">
      <c r="A7" s="268"/>
      <c r="B7" s="218" t="s">
        <v>9</v>
      </c>
      <c r="C7" s="218"/>
      <c r="D7" s="218"/>
      <c r="E7" s="218"/>
      <c r="F7" s="282"/>
    </row>
    <row r="8" spans="1:6" x14ac:dyDescent="0.2">
      <c r="A8" s="268"/>
      <c r="B8" s="601" t="s">
        <v>10</v>
      </c>
      <c r="C8" s="601"/>
      <c r="D8" s="601"/>
      <c r="E8" s="601"/>
      <c r="F8" s="282"/>
    </row>
    <row r="9" spans="1:6" x14ac:dyDescent="0.2">
      <c r="A9" s="268">
        <v>1</v>
      </c>
      <c r="B9" s="270" t="s">
        <v>42</v>
      </c>
      <c r="C9" s="271">
        <v>0</v>
      </c>
      <c r="D9" s="271">
        <v>0</v>
      </c>
      <c r="E9" s="271">
        <v>0</v>
      </c>
      <c r="F9" s="291">
        <f t="shared" ref="F9:F15" si="0">SUM(C9:E9)</f>
        <v>0</v>
      </c>
    </row>
    <row r="10" spans="1:6" x14ac:dyDescent="0.2">
      <c r="A10" s="268">
        <v>2</v>
      </c>
      <c r="B10" s="270" t="s">
        <v>11</v>
      </c>
      <c r="C10" s="271">
        <v>0</v>
      </c>
      <c r="D10" s="271">
        <v>0</v>
      </c>
      <c r="E10" s="271">
        <v>0</v>
      </c>
      <c r="F10" s="291">
        <f t="shared" si="0"/>
        <v>0</v>
      </c>
    </row>
    <row r="11" spans="1:6" x14ac:dyDescent="0.2">
      <c r="A11" s="272">
        <v>3</v>
      </c>
      <c r="B11" s="274" t="s">
        <v>145</v>
      </c>
      <c r="C11" s="271">
        <v>0</v>
      </c>
      <c r="D11" s="271">
        <v>0</v>
      </c>
      <c r="E11" s="271">
        <v>0</v>
      </c>
      <c r="F11" s="291">
        <f t="shared" si="0"/>
        <v>0</v>
      </c>
    </row>
    <row r="12" spans="1:6" x14ac:dyDescent="0.2">
      <c r="A12" s="268">
        <v>4</v>
      </c>
      <c r="B12" s="270" t="s">
        <v>34</v>
      </c>
      <c r="C12" s="271">
        <v>0</v>
      </c>
      <c r="D12" s="271">
        <v>0</v>
      </c>
      <c r="E12" s="271">
        <v>0</v>
      </c>
      <c r="F12" s="291">
        <f t="shared" si="0"/>
        <v>0</v>
      </c>
    </row>
    <row r="13" spans="1:6" x14ac:dyDescent="0.2">
      <c r="A13" s="268">
        <v>5</v>
      </c>
      <c r="B13" s="270" t="s">
        <v>287</v>
      </c>
      <c r="C13" s="271">
        <v>0</v>
      </c>
      <c r="D13" s="271">
        <v>0</v>
      </c>
      <c r="E13" s="271">
        <v>0</v>
      </c>
      <c r="F13" s="291">
        <f t="shared" si="0"/>
        <v>0</v>
      </c>
    </row>
    <row r="14" spans="1:6" x14ac:dyDescent="0.2">
      <c r="A14" s="268">
        <v>6</v>
      </c>
      <c r="B14" s="270" t="s">
        <v>12</v>
      </c>
      <c r="C14" s="271">
        <v>0</v>
      </c>
      <c r="D14" s="271">
        <v>0</v>
      </c>
      <c r="E14" s="271">
        <v>0</v>
      </c>
      <c r="F14" s="291">
        <f t="shared" si="0"/>
        <v>0</v>
      </c>
    </row>
    <row r="15" spans="1:6" x14ac:dyDescent="0.2">
      <c r="A15" s="602">
        <v>7</v>
      </c>
      <c r="B15" s="280" t="s">
        <v>13</v>
      </c>
      <c r="C15" s="275">
        <f>SUM(C9:C14)</f>
        <v>0</v>
      </c>
      <c r="D15" s="275">
        <f>SUM(D9:D14)</f>
        <v>0</v>
      </c>
      <c r="E15" s="275">
        <f>SUM(E9:E14)</f>
        <v>0</v>
      </c>
      <c r="F15" s="276">
        <f t="shared" si="0"/>
        <v>0</v>
      </c>
    </row>
    <row r="16" spans="1:6" x14ac:dyDescent="0.2">
      <c r="A16" s="268"/>
      <c r="B16" s="603" t="s">
        <v>14</v>
      </c>
      <c r="C16" s="277"/>
      <c r="D16" s="277"/>
      <c r="E16" s="277"/>
      <c r="F16" s="278"/>
    </row>
    <row r="17" spans="1:6" x14ac:dyDescent="0.2">
      <c r="A17" s="268">
        <v>8</v>
      </c>
      <c r="B17" s="270" t="s">
        <v>144</v>
      </c>
      <c r="C17" s="271">
        <v>0</v>
      </c>
      <c r="D17" s="271">
        <v>0</v>
      </c>
      <c r="E17" s="271">
        <v>0</v>
      </c>
      <c r="F17" s="291">
        <f>SUM(C17:E17)</f>
        <v>0</v>
      </c>
    </row>
    <row r="18" spans="1:6" x14ac:dyDescent="0.2">
      <c r="A18" s="268">
        <v>9</v>
      </c>
      <c r="B18" s="270" t="s">
        <v>15</v>
      </c>
      <c r="C18" s="271">
        <v>0</v>
      </c>
      <c r="D18" s="271">
        <v>0</v>
      </c>
      <c r="E18" s="271">
        <v>0</v>
      </c>
      <c r="F18" s="291">
        <f>SUM(C18:E18)</f>
        <v>0</v>
      </c>
    </row>
    <row r="19" spans="1:6" x14ac:dyDescent="0.2">
      <c r="A19" s="268">
        <v>10</v>
      </c>
      <c r="B19" s="270" t="s">
        <v>16</v>
      </c>
      <c r="C19" s="271">
        <v>0</v>
      </c>
      <c r="D19" s="271">
        <v>0</v>
      </c>
      <c r="E19" s="271">
        <v>0</v>
      </c>
      <c r="F19" s="291">
        <f>SUM(C19:E19)</f>
        <v>0</v>
      </c>
    </row>
    <row r="20" spans="1:6" x14ac:dyDescent="0.2">
      <c r="A20" s="279">
        <v>11</v>
      </c>
      <c r="B20" s="280" t="s">
        <v>98</v>
      </c>
      <c r="C20" s="275">
        <f>SUM(C17:C19)</f>
        <v>0</v>
      </c>
      <c r="D20" s="275">
        <f>SUM(D17:D19)</f>
        <v>0</v>
      </c>
      <c r="E20" s="275">
        <f>SUM(E17:E19)</f>
        <v>0</v>
      </c>
      <c r="F20" s="276">
        <f>SUM(C20:E20)</f>
        <v>0</v>
      </c>
    </row>
    <row r="21" spans="1:6" x14ac:dyDescent="0.2">
      <c r="A21" s="268"/>
      <c r="B21" s="601" t="s">
        <v>37</v>
      </c>
      <c r="C21" s="281"/>
      <c r="D21" s="281"/>
      <c r="E21" s="281"/>
      <c r="F21" s="282"/>
    </row>
    <row r="22" spans="1:6" x14ac:dyDescent="0.2">
      <c r="A22" s="268">
        <v>12</v>
      </c>
      <c r="B22" s="270" t="s">
        <v>17</v>
      </c>
      <c r="C22" s="271">
        <v>0</v>
      </c>
      <c r="D22" s="271">
        <v>0</v>
      </c>
      <c r="E22" s="271">
        <v>0</v>
      </c>
      <c r="F22" s="291">
        <f t="shared" ref="F22:F28" si="1">SUM(C22:E22)</f>
        <v>0</v>
      </c>
    </row>
    <row r="23" spans="1:6" x14ac:dyDescent="0.2">
      <c r="A23" s="268">
        <v>13</v>
      </c>
      <c r="B23" s="270" t="s">
        <v>18</v>
      </c>
      <c r="C23" s="271">
        <v>0</v>
      </c>
      <c r="D23" s="271">
        <v>0</v>
      </c>
      <c r="E23" s="271">
        <v>0</v>
      </c>
      <c r="F23" s="291">
        <f t="shared" si="1"/>
        <v>0</v>
      </c>
    </row>
    <row r="24" spans="1:6" x14ac:dyDescent="0.2">
      <c r="A24" s="268">
        <v>14</v>
      </c>
      <c r="B24" s="270" t="s">
        <v>19</v>
      </c>
      <c r="C24" s="271">
        <v>0</v>
      </c>
      <c r="D24" s="271">
        <v>0</v>
      </c>
      <c r="E24" s="271">
        <v>0</v>
      </c>
      <c r="F24" s="291">
        <f t="shared" si="1"/>
        <v>0</v>
      </c>
    </row>
    <row r="25" spans="1:6" x14ac:dyDescent="0.2">
      <c r="A25" s="268">
        <v>15</v>
      </c>
      <c r="B25" s="270" t="s">
        <v>36</v>
      </c>
      <c r="C25" s="271">
        <v>0</v>
      </c>
      <c r="D25" s="271">
        <v>0</v>
      </c>
      <c r="E25" s="271">
        <v>0</v>
      </c>
      <c r="F25" s="291">
        <f t="shared" si="1"/>
        <v>0</v>
      </c>
    </row>
    <row r="26" spans="1:6" x14ac:dyDescent="0.2">
      <c r="A26" s="268">
        <v>16</v>
      </c>
      <c r="B26" s="270" t="s">
        <v>35</v>
      </c>
      <c r="C26" s="271">
        <v>0</v>
      </c>
      <c r="D26" s="271">
        <v>0</v>
      </c>
      <c r="E26" s="271">
        <v>0</v>
      </c>
      <c r="F26" s="291">
        <f t="shared" si="1"/>
        <v>0</v>
      </c>
    </row>
    <row r="27" spans="1:6" x14ac:dyDescent="0.2">
      <c r="A27" s="279">
        <v>17</v>
      </c>
      <c r="B27" s="280" t="s">
        <v>38</v>
      </c>
      <c r="C27" s="275">
        <f>SUM(C22:C26)</f>
        <v>0</v>
      </c>
      <c r="D27" s="275">
        <f>SUM(D22:D26)</f>
        <v>0</v>
      </c>
      <c r="E27" s="275">
        <f>SUM(E22:E26)</f>
        <v>0</v>
      </c>
      <c r="F27" s="276">
        <f t="shared" si="1"/>
        <v>0</v>
      </c>
    </row>
    <row r="28" spans="1:6" ht="15" customHeight="1" x14ac:dyDescent="0.2">
      <c r="A28" s="268">
        <v>18</v>
      </c>
      <c r="B28" s="283" t="s">
        <v>43</v>
      </c>
      <c r="C28" s="271">
        <v>0</v>
      </c>
      <c r="D28" s="271">
        <v>0</v>
      </c>
      <c r="E28" s="271">
        <v>0</v>
      </c>
      <c r="F28" s="291">
        <f t="shared" si="1"/>
        <v>0</v>
      </c>
    </row>
    <row r="29" spans="1:6" x14ac:dyDescent="0.2">
      <c r="A29" s="279">
        <v>19</v>
      </c>
      <c r="B29" s="280" t="s">
        <v>99</v>
      </c>
      <c r="C29" s="275">
        <f>C27-C28</f>
        <v>0</v>
      </c>
      <c r="D29" s="275">
        <f>D27-D28</f>
        <v>0</v>
      </c>
      <c r="E29" s="275">
        <f>E27-E28</f>
        <v>0</v>
      </c>
      <c r="F29" s="276">
        <f>F27-F28</f>
        <v>0</v>
      </c>
    </row>
    <row r="30" spans="1:6" x14ac:dyDescent="0.2">
      <c r="A30" s="268"/>
      <c r="B30" s="284"/>
      <c r="C30" s="281"/>
      <c r="D30" s="281"/>
      <c r="E30" s="281"/>
      <c r="F30" s="282"/>
    </row>
    <row r="31" spans="1:6" ht="13.5" thickBot="1" x14ac:dyDescent="0.25">
      <c r="A31" s="604">
        <v>20</v>
      </c>
      <c r="B31" s="605" t="s">
        <v>20</v>
      </c>
      <c r="C31" s="606">
        <f>C15+C20+C29</f>
        <v>0</v>
      </c>
      <c r="D31" s="606">
        <f>D15+D20+D29</f>
        <v>0</v>
      </c>
      <c r="E31" s="606">
        <f>E15+E20+E29</f>
        <v>0</v>
      </c>
      <c r="F31" s="555">
        <f>SUM(C31:E31)</f>
        <v>0</v>
      </c>
    </row>
    <row r="32" spans="1:6" x14ac:dyDescent="0.2">
      <c r="A32" s="268"/>
      <c r="B32" s="218" t="s">
        <v>21</v>
      </c>
      <c r="C32" s="281"/>
      <c r="D32" s="281"/>
      <c r="E32" s="281"/>
      <c r="F32" s="282"/>
    </row>
    <row r="33" spans="1:6" x14ac:dyDescent="0.2">
      <c r="A33" s="268"/>
      <c r="B33" s="601" t="s">
        <v>22</v>
      </c>
      <c r="C33" s="281"/>
      <c r="D33" s="281"/>
      <c r="E33" s="281"/>
      <c r="F33" s="282"/>
    </row>
    <row r="34" spans="1:6" x14ac:dyDescent="0.2">
      <c r="A34" s="268">
        <v>21</v>
      </c>
      <c r="B34" s="270" t="s">
        <v>23</v>
      </c>
      <c r="C34" s="271">
        <v>0</v>
      </c>
      <c r="D34" s="271">
        <v>0</v>
      </c>
      <c r="E34" s="271">
        <v>0</v>
      </c>
      <c r="F34" s="291">
        <f t="shared" ref="F34:F41" si="2">SUM(C34:E34)</f>
        <v>0</v>
      </c>
    </row>
    <row r="35" spans="1:6" x14ac:dyDescent="0.2">
      <c r="A35" s="268">
        <v>22</v>
      </c>
      <c r="B35" s="270" t="s">
        <v>39</v>
      </c>
      <c r="C35" s="271">
        <v>0</v>
      </c>
      <c r="D35" s="271">
        <v>0</v>
      </c>
      <c r="E35" s="271">
        <v>0</v>
      </c>
      <c r="F35" s="291">
        <f t="shared" si="2"/>
        <v>0</v>
      </c>
    </row>
    <row r="36" spans="1:6" x14ac:dyDescent="0.2">
      <c r="A36" s="268">
        <v>23</v>
      </c>
      <c r="B36" s="270" t="s">
        <v>245</v>
      </c>
      <c r="C36" s="271">
        <v>0</v>
      </c>
      <c r="D36" s="271">
        <v>0</v>
      </c>
      <c r="E36" s="271">
        <v>0</v>
      </c>
      <c r="F36" s="291">
        <f t="shared" si="2"/>
        <v>0</v>
      </c>
    </row>
    <row r="37" spans="1:6" x14ac:dyDescent="0.2">
      <c r="A37" s="268">
        <v>24</v>
      </c>
      <c r="B37" s="270" t="s">
        <v>246</v>
      </c>
      <c r="C37" s="271">
        <v>0</v>
      </c>
      <c r="D37" s="271">
        <v>0</v>
      </c>
      <c r="E37" s="271">
        <v>0</v>
      </c>
      <c r="F37" s="291">
        <f t="shared" si="2"/>
        <v>0</v>
      </c>
    </row>
    <row r="38" spans="1:6" x14ac:dyDescent="0.2">
      <c r="A38" s="268">
        <v>25</v>
      </c>
      <c r="B38" s="270" t="s">
        <v>339</v>
      </c>
      <c r="C38" s="271">
        <v>0</v>
      </c>
      <c r="D38" s="271">
        <v>0</v>
      </c>
      <c r="E38" s="271">
        <v>0</v>
      </c>
      <c r="F38" s="291">
        <f t="shared" si="2"/>
        <v>0</v>
      </c>
    </row>
    <row r="39" spans="1:6" x14ac:dyDescent="0.2">
      <c r="A39" s="268">
        <v>26</v>
      </c>
      <c r="B39" s="607" t="s">
        <v>288</v>
      </c>
      <c r="C39" s="271">
        <v>0</v>
      </c>
      <c r="D39" s="271">
        <v>0</v>
      </c>
      <c r="E39" s="271">
        <v>0</v>
      </c>
      <c r="F39" s="291">
        <f t="shared" si="2"/>
        <v>0</v>
      </c>
    </row>
    <row r="40" spans="1:6" x14ac:dyDescent="0.2">
      <c r="A40" s="268">
        <v>27</v>
      </c>
      <c r="B40" s="270" t="s">
        <v>24</v>
      </c>
      <c r="C40" s="271">
        <v>0</v>
      </c>
      <c r="D40" s="271">
        <v>0</v>
      </c>
      <c r="E40" s="271">
        <v>0</v>
      </c>
      <c r="F40" s="291">
        <f t="shared" si="2"/>
        <v>0</v>
      </c>
    </row>
    <row r="41" spans="1:6" x14ac:dyDescent="0.2">
      <c r="A41" s="602">
        <v>28</v>
      </c>
      <c r="B41" s="280" t="s">
        <v>25</v>
      </c>
      <c r="C41" s="275">
        <f>SUM(C34:C40)</f>
        <v>0</v>
      </c>
      <c r="D41" s="275">
        <f>SUM(D34:D40)</f>
        <v>0</v>
      </c>
      <c r="E41" s="275">
        <f>SUM(E34:E40)</f>
        <v>0</v>
      </c>
      <c r="F41" s="276">
        <f t="shared" si="2"/>
        <v>0</v>
      </c>
    </row>
    <row r="42" spans="1:6" x14ac:dyDescent="0.2">
      <c r="A42" s="268"/>
      <c r="B42" s="603" t="s">
        <v>26</v>
      </c>
      <c r="C42" s="277"/>
      <c r="D42" s="277"/>
      <c r="E42" s="277"/>
      <c r="F42" s="278"/>
    </row>
    <row r="43" spans="1:6" x14ac:dyDescent="0.2">
      <c r="A43" s="268">
        <v>29</v>
      </c>
      <c r="B43" s="285" t="s">
        <v>41</v>
      </c>
      <c r="C43" s="271">
        <v>0</v>
      </c>
      <c r="D43" s="271">
        <v>0</v>
      </c>
      <c r="E43" s="271">
        <v>0</v>
      </c>
      <c r="F43" s="291">
        <f>SUM(C43:E43)</f>
        <v>0</v>
      </c>
    </row>
    <row r="44" spans="1:6" x14ac:dyDescent="0.2">
      <c r="A44" s="268">
        <v>30</v>
      </c>
      <c r="B44" s="270" t="s">
        <v>40</v>
      </c>
      <c r="C44" s="271">
        <v>0</v>
      </c>
      <c r="D44" s="271">
        <v>0</v>
      </c>
      <c r="E44" s="271">
        <v>0</v>
      </c>
      <c r="F44" s="291">
        <f>SUM(C44:E44)</f>
        <v>0</v>
      </c>
    </row>
    <row r="45" spans="1:6" x14ac:dyDescent="0.2">
      <c r="A45" s="279">
        <v>31</v>
      </c>
      <c r="B45" s="280" t="s">
        <v>97</v>
      </c>
      <c r="C45" s="275">
        <f>SUM(C43:C44)</f>
        <v>0</v>
      </c>
      <c r="D45" s="275">
        <f>SUM(D43:D44)</f>
        <v>0</v>
      </c>
      <c r="E45" s="275">
        <f>SUM(E43:E44)</f>
        <v>0</v>
      </c>
      <c r="F45" s="276">
        <f>SUM(C45:E45)</f>
        <v>0</v>
      </c>
    </row>
    <row r="46" spans="1:6" x14ac:dyDescent="0.2">
      <c r="A46" s="268"/>
      <c r="B46" s="286"/>
      <c r="C46" s="281"/>
      <c r="D46" s="281"/>
      <c r="E46" s="281"/>
      <c r="F46" s="282"/>
    </row>
    <row r="47" spans="1:6" x14ac:dyDescent="0.2">
      <c r="A47" s="279">
        <v>32</v>
      </c>
      <c r="B47" s="280" t="s">
        <v>27</v>
      </c>
      <c r="C47" s="275">
        <f>C41+C45</f>
        <v>0</v>
      </c>
      <c r="D47" s="275">
        <f>D41+D45</f>
        <v>0</v>
      </c>
      <c r="E47" s="275">
        <f>E41+E45</f>
        <v>0</v>
      </c>
      <c r="F47" s="276">
        <f>SUM(C47:E47)</f>
        <v>0</v>
      </c>
    </row>
    <row r="48" spans="1:6" x14ac:dyDescent="0.2">
      <c r="A48" s="268"/>
      <c r="B48" s="218" t="s">
        <v>438</v>
      </c>
      <c r="C48" s="783"/>
      <c r="D48" s="783"/>
      <c r="E48" s="783"/>
      <c r="F48" s="291"/>
    </row>
    <row r="49" spans="1:6" x14ac:dyDescent="0.2">
      <c r="A49" s="268"/>
      <c r="B49" s="270" t="s">
        <v>439</v>
      </c>
      <c r="C49" s="783"/>
      <c r="D49" s="783"/>
      <c r="E49" s="783"/>
      <c r="F49" s="291"/>
    </row>
    <row r="50" spans="1:6" x14ac:dyDescent="0.2">
      <c r="A50" s="268">
        <v>33</v>
      </c>
      <c r="B50" s="270" t="s">
        <v>446</v>
      </c>
      <c r="C50" s="788">
        <v>0</v>
      </c>
      <c r="D50" s="637">
        <f>'N (Fund Balance)'!C11</f>
        <v>0</v>
      </c>
      <c r="E50" s="788">
        <v>0</v>
      </c>
      <c r="F50" s="291">
        <f>SUM(C50:E50)</f>
        <v>0</v>
      </c>
    </row>
    <row r="51" spans="1:6" x14ac:dyDescent="0.2">
      <c r="A51" s="268">
        <v>34</v>
      </c>
      <c r="B51" s="270" t="s">
        <v>499</v>
      </c>
      <c r="C51" s="788">
        <v>0</v>
      </c>
      <c r="D51" s="637">
        <f>+'N (Fund Balance)'!C12</f>
        <v>0</v>
      </c>
      <c r="E51" s="788">
        <v>0</v>
      </c>
      <c r="F51" s="291">
        <f>SUM(C51:E51)</f>
        <v>0</v>
      </c>
    </row>
    <row r="52" spans="1:6" x14ac:dyDescent="0.2">
      <c r="A52" s="268"/>
      <c r="B52" s="270" t="s">
        <v>291</v>
      </c>
      <c r="C52" s="789"/>
      <c r="D52" s="783"/>
      <c r="E52" s="783"/>
      <c r="F52" s="291"/>
    </row>
    <row r="53" spans="1:6" x14ac:dyDescent="0.2">
      <c r="A53" s="268">
        <f>+A51+1</f>
        <v>35</v>
      </c>
      <c r="B53" s="270" t="s">
        <v>445</v>
      </c>
      <c r="C53" s="789">
        <v>0</v>
      </c>
      <c r="D53" s="784">
        <f>'N (Fund Balance)'!C15</f>
        <v>0</v>
      </c>
      <c r="E53" s="789">
        <v>0</v>
      </c>
      <c r="F53" s="291">
        <f>SUM(C53:E53)</f>
        <v>0</v>
      </c>
    </row>
    <row r="54" spans="1:6" x14ac:dyDescent="0.2">
      <c r="A54" s="268">
        <f>+A53+1</f>
        <v>36</v>
      </c>
      <c r="B54" s="270" t="s">
        <v>289</v>
      </c>
      <c r="C54" s="789">
        <v>0</v>
      </c>
      <c r="D54" s="782"/>
      <c r="E54" s="782"/>
      <c r="F54" s="291">
        <f>SUM(C54:E54)</f>
        <v>0</v>
      </c>
    </row>
    <row r="55" spans="1:6" x14ac:dyDescent="0.2">
      <c r="A55" s="268">
        <f>+A54+1</f>
        <v>37</v>
      </c>
      <c r="B55" s="270" t="s">
        <v>290</v>
      </c>
      <c r="C55" s="790">
        <v>0</v>
      </c>
      <c r="D55" s="784">
        <f>'N (Fund Balance)'!C22</f>
        <v>0</v>
      </c>
      <c r="E55" s="788">
        <v>0</v>
      </c>
      <c r="F55" s="291">
        <f>SUM(C55:E55)</f>
        <v>0</v>
      </c>
    </row>
    <row r="56" spans="1:6" x14ac:dyDescent="0.2">
      <c r="A56" s="268"/>
      <c r="B56" s="270" t="s">
        <v>143</v>
      </c>
      <c r="C56" s="789"/>
      <c r="D56" s="783"/>
      <c r="E56" s="783"/>
      <c r="F56" s="291"/>
    </row>
    <row r="57" spans="1:6" x14ac:dyDescent="0.2">
      <c r="A57" s="268">
        <f>+A55+1</f>
        <v>38</v>
      </c>
      <c r="B57" s="270" t="s">
        <v>292</v>
      </c>
      <c r="C57" s="790">
        <v>0</v>
      </c>
      <c r="D57" s="782"/>
      <c r="E57" s="782"/>
      <c r="F57" s="291">
        <f>SUM(C57:E57)</f>
        <v>0</v>
      </c>
    </row>
    <row r="58" spans="1:6" x14ac:dyDescent="0.2">
      <c r="A58" s="268">
        <f t="shared" ref="A58:A63" si="3">+A57+1</f>
        <v>39</v>
      </c>
      <c r="B58" s="270" t="s">
        <v>293</v>
      </c>
      <c r="C58" s="791">
        <v>0</v>
      </c>
      <c r="D58" s="782"/>
      <c r="E58" s="782"/>
      <c r="F58" s="291">
        <f>SUM(C58:E58)</f>
        <v>0</v>
      </c>
    </row>
    <row r="59" spans="1:6" x14ac:dyDescent="0.2">
      <c r="A59" s="268">
        <f t="shared" si="3"/>
        <v>40</v>
      </c>
      <c r="B59" s="270" t="s">
        <v>440</v>
      </c>
      <c r="C59" s="782"/>
      <c r="D59" s="785">
        <f>'N (Fund Balance)'!C31</f>
        <v>0</v>
      </c>
      <c r="E59" s="791">
        <v>0</v>
      </c>
      <c r="F59" s="291">
        <f t="shared" ref="F59:F60" si="4">SUM(C59:E59)</f>
        <v>0</v>
      </c>
    </row>
    <row r="60" spans="1:6" x14ac:dyDescent="0.2">
      <c r="A60" s="268">
        <f t="shared" si="3"/>
        <v>41</v>
      </c>
      <c r="B60" s="270" t="s">
        <v>441</v>
      </c>
      <c r="C60" s="782"/>
      <c r="D60" s="785">
        <f>'N (Fund Balance)'!C37</f>
        <v>0</v>
      </c>
      <c r="E60" s="791">
        <v>0</v>
      </c>
      <c r="F60" s="291">
        <f t="shared" si="4"/>
        <v>0</v>
      </c>
    </row>
    <row r="61" spans="1:6" x14ac:dyDescent="0.2">
      <c r="A61" s="268">
        <f t="shared" si="3"/>
        <v>42</v>
      </c>
      <c r="B61" s="270" t="s">
        <v>442</v>
      </c>
      <c r="C61" s="790">
        <v>0</v>
      </c>
      <c r="D61" s="785">
        <f>'N (Fund Balance)'!C39</f>
        <v>0</v>
      </c>
      <c r="E61" s="791">
        <v>0</v>
      </c>
      <c r="F61" s="291">
        <f>SUM(C61:E61)</f>
        <v>0</v>
      </c>
    </row>
    <row r="62" spans="1:6" x14ac:dyDescent="0.2">
      <c r="A62" s="279">
        <f t="shared" si="3"/>
        <v>43</v>
      </c>
      <c r="B62" s="280" t="s">
        <v>447</v>
      </c>
      <c r="C62" s="287">
        <f>SUM(C48:C61)</f>
        <v>0</v>
      </c>
      <c r="D62" s="287">
        <f>SUM(D48:D61)</f>
        <v>0</v>
      </c>
      <c r="E62" s="287">
        <f>SUM(E48:E61)</f>
        <v>0</v>
      </c>
      <c r="F62" s="288">
        <f>SUM(C62:E62)</f>
        <v>0</v>
      </c>
    </row>
    <row r="63" spans="1:6" ht="13.5" thickBot="1" x14ac:dyDescent="0.25">
      <c r="A63" s="604">
        <f t="shared" si="3"/>
        <v>44</v>
      </c>
      <c r="B63" s="605" t="s">
        <v>448</v>
      </c>
      <c r="C63" s="606">
        <f>C47+C62</f>
        <v>0</v>
      </c>
      <c r="D63" s="606">
        <f>D47+D62</f>
        <v>0</v>
      </c>
      <c r="E63" s="606">
        <f>E47+E62</f>
        <v>0</v>
      </c>
      <c r="F63" s="555">
        <f>SUM(C63:E63)</f>
        <v>0</v>
      </c>
    </row>
  </sheetData>
  <sheetProtection password="DFB5" sheet="1" objects="1" scenarios="1"/>
  <customSheetViews>
    <customSheetView guid="{2D70F5AA-7D36-46E8-A318-3B786755C6E7}" showPageBreaks="1" printArea="1" hiddenRows="1" view="pageBreakPreview">
      <pane xSplit="2" ySplit="7" topLeftCell="C8" activePane="bottomRight" state="frozen"/>
      <selection pane="bottomRight"/>
      <rowBreaks count="1" manualBreakCount="1">
        <brk id="68" max="6" man="1"/>
      </rowBreaks>
      <pageMargins left="1" right="0.25" top="1" bottom="1" header="0.5" footer="0.5"/>
      <pageSetup scale="71" fitToHeight="2" orientation="portrait" r:id="rId1"/>
      <headerFooter alignWithMargins="0">
        <oddHeader>&amp;LState of Louisiana&amp;RDRAFT</oddHeader>
        <oddFooter>Page &amp;P of &amp;N</oddFooter>
      </headerFooter>
    </customSheetView>
    <customSheetView guid="{E6134C40-CE71-4C6A-BA94-55CEDED65EAB}" showPageBreaks="1" printArea="1" hiddenRows="1" view="pageBreakPreview">
      <pane xSplit="2" ySplit="7" topLeftCell="C8" activePane="bottomRight" state="frozen"/>
      <selection pane="bottomRight" activeCell="C35" sqref="C35"/>
      <rowBreaks count="1" manualBreakCount="1">
        <brk id="68" max="6" man="1"/>
      </rowBreaks>
      <pageMargins left="1" right="0.25" top="1" bottom="1" header="0.5" footer="0.5"/>
      <pageSetup scale="71" fitToHeight="2" orientation="portrait" r:id="rId2"/>
      <headerFooter alignWithMargins="0">
        <oddHeader>&amp;LState of Louisiana&amp;RDRAFT</oddHeader>
        <oddFooter>Page &amp;P of &amp;N</oddFooter>
      </headerFooter>
    </customSheetView>
    <customSheetView guid="{00FF2166-4011-481F-B433-257EF0F99B97}" showPageBreaks="1" printArea="1" hiddenRows="1" view="pageBreakPreview">
      <pane xSplit="2" ySplit="7" topLeftCell="C8" activePane="bottomRight" state="frozen"/>
      <selection pane="bottomRight" activeCell="B37" sqref="B37:B38"/>
      <rowBreaks count="1" manualBreakCount="1">
        <brk id="68" max="6" man="1"/>
      </rowBreaks>
      <pageMargins left="1" right="0.25" top="1" bottom="1" header="0.5" footer="0.5"/>
      <pageSetup scale="71" fitToHeight="2" orientation="portrait" r:id="rId3"/>
      <headerFooter alignWithMargins="0">
        <oddHeader>&amp;LState of Louisiana&amp;RDRAFT</oddHeader>
        <oddFooter>Page &amp;P of &amp;N</oddFooter>
      </headerFooter>
    </customSheetView>
    <customSheetView guid="{6FB4DED4-66F9-44DC-B8F2-8843CC5A1098}" showPageBreaks="1" printArea="1" hiddenRows="1" view="pageBreakPreview">
      <pane xSplit="2" ySplit="7" topLeftCell="C58" activePane="bottomRight" state="frozen"/>
      <selection pane="bottomRight" activeCell="E72" sqref="E72"/>
      <rowBreaks count="1" manualBreakCount="1">
        <brk id="68" max="6" man="1"/>
      </rowBreaks>
      <pageMargins left="1" right="0.25" top="1" bottom="1" header="0.5" footer="0.5"/>
      <pageSetup scale="71" fitToHeight="2" orientation="portrait" r:id="rId4"/>
      <headerFooter alignWithMargins="0">
        <oddHeader>&amp;LState of Louisiana&amp;RDRAFT</oddHeader>
        <oddFooter>Page &amp;P of &amp;N</oddFooter>
      </headerFooter>
    </customSheetView>
    <customSheetView guid="{A7B35330-D2DD-429A-8919-9B315462BFEC}" showPageBreaks="1" printArea="1" hiddenRows="1" view="pageBreakPreview">
      <pane xSplit="2" ySplit="7" topLeftCell="C37" activePane="bottomRight" state="frozen"/>
      <selection pane="bottomRight" activeCell="E72" sqref="E72"/>
      <rowBreaks count="1" manualBreakCount="1">
        <brk id="68" max="6" man="1"/>
      </rowBreaks>
      <pageMargins left="1" right="0.25" top="1" bottom="1" header="0.5" footer="0.5"/>
      <pageSetup scale="71" fitToHeight="2" orientation="portrait" r:id="rId5"/>
      <headerFooter alignWithMargins="0">
        <oddHeader>&amp;LState of Louisiana&amp;RDRAFT</oddHeader>
        <oddFooter>Page &amp;P of &amp;N</oddFooter>
      </headerFooter>
    </customSheetView>
  </customSheetViews>
  <phoneticPr fontId="0" type="noConversion"/>
  <printOptions horizontalCentered="1"/>
  <pageMargins left="0.5" right="0.5" top="1" bottom="1" header="0.5" footer="0.5"/>
  <pageSetup scale="63" fitToHeight="2" orientation="portrait" r:id="rId6"/>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C19"/>
  <sheetViews>
    <sheetView view="pageBreakPreview" zoomScaleNormal="100" workbookViewId="0"/>
  </sheetViews>
  <sheetFormatPr defaultRowHeight="12.75" x14ac:dyDescent="0.2"/>
  <cols>
    <col min="1" max="1" width="12" customWidth="1"/>
    <col min="2" max="2" width="43.28515625" bestFit="1" customWidth="1"/>
    <col min="3" max="3" width="22.140625" customWidth="1"/>
    <col min="4" max="4" width="22.85546875" customWidth="1"/>
  </cols>
  <sheetData>
    <row r="1" spans="1:3" x14ac:dyDescent="0.2">
      <c r="A1" s="108" t="str">
        <f>'Certification Statement'!E8</f>
        <v>PIHP Name</v>
      </c>
      <c r="B1" s="64"/>
      <c r="C1" s="98"/>
    </row>
    <row r="2" spans="1:3" x14ac:dyDescent="0.2">
      <c r="A2" s="73" t="s">
        <v>52</v>
      </c>
      <c r="B2" s="74"/>
      <c r="C2" s="98"/>
    </row>
    <row r="3" spans="1:3" x14ac:dyDescent="0.2">
      <c r="A3" s="73" t="s">
        <v>239</v>
      </c>
      <c r="B3" s="64"/>
      <c r="C3" s="98"/>
    </row>
    <row r="4" spans="1:3" ht="13.5" thickBot="1" x14ac:dyDescent="0.25">
      <c r="A4" s="173">
        <f>'Certification Statement'!E17</f>
        <v>42216</v>
      </c>
      <c r="B4" s="107"/>
      <c r="C4" s="98"/>
    </row>
    <row r="5" spans="1:3" ht="13.5" thickBot="1" x14ac:dyDescent="0.25">
      <c r="A5" s="556"/>
      <c r="B5" s="557"/>
      <c r="C5" s="558">
        <f>A4</f>
        <v>42216</v>
      </c>
    </row>
    <row r="6" spans="1:3" x14ac:dyDescent="0.2">
      <c r="A6" s="266" t="s">
        <v>51</v>
      </c>
      <c r="B6" s="217" t="s">
        <v>169</v>
      </c>
      <c r="C6" s="267"/>
    </row>
    <row r="7" spans="1:3" x14ac:dyDescent="0.2">
      <c r="A7" s="268"/>
      <c r="B7" s="218"/>
      <c r="C7" s="269"/>
    </row>
    <row r="8" spans="1:3" x14ac:dyDescent="0.2">
      <c r="A8" s="268">
        <v>1</v>
      </c>
      <c r="B8" s="270" t="s">
        <v>170</v>
      </c>
      <c r="C8" s="552">
        <v>0</v>
      </c>
    </row>
    <row r="9" spans="1:3" x14ac:dyDescent="0.2">
      <c r="A9" s="268">
        <v>2</v>
      </c>
      <c r="B9" s="270" t="s">
        <v>171</v>
      </c>
      <c r="C9" s="552">
        <v>0</v>
      </c>
    </row>
    <row r="10" spans="1:3" ht="12.75" customHeight="1" x14ac:dyDescent="0.2">
      <c r="A10" s="272">
        <v>3</v>
      </c>
      <c r="B10" s="274" t="s">
        <v>173</v>
      </c>
      <c r="C10" s="552">
        <v>0</v>
      </c>
    </row>
    <row r="11" spans="1:3" x14ac:dyDescent="0.2">
      <c r="A11" s="268">
        <v>4</v>
      </c>
      <c r="B11" s="270" t="s">
        <v>174</v>
      </c>
      <c r="C11" s="552">
        <v>0</v>
      </c>
    </row>
    <row r="12" spans="1:3" ht="13.5" thickBot="1" x14ac:dyDescent="0.25">
      <c r="A12" s="553">
        <v>5</v>
      </c>
      <c r="B12" s="554" t="s">
        <v>172</v>
      </c>
      <c r="C12" s="555">
        <f>SUM(C8:C11)</f>
        <v>0</v>
      </c>
    </row>
    <row r="14" spans="1:3" x14ac:dyDescent="0.2">
      <c r="A14" s="684" t="s">
        <v>380</v>
      </c>
      <c r="C14" s="686">
        <f>IF(ISERROR(C12/('C (Medicaid Income Statement)'!G15/(12-COUNTIF('Medicaid Monitoring'!$E$44:$P$44,0))*12)),0,C12/('C (Medicaid Income Statement)'!G15/(12-COUNTIF('Medicaid Monitoring'!$E$44:$P$44,0))*12))</f>
        <v>0</v>
      </c>
    </row>
    <row r="16" spans="1:3" x14ac:dyDescent="0.2">
      <c r="A16" t="s">
        <v>381</v>
      </c>
    </row>
    <row r="18" spans="1:3" x14ac:dyDescent="0.2">
      <c r="A18" s="884" t="s">
        <v>336</v>
      </c>
      <c r="B18" s="884"/>
      <c r="C18" s="884"/>
    </row>
    <row r="19" spans="1:3" x14ac:dyDescent="0.2">
      <c r="A19" s="884"/>
      <c r="B19" s="884"/>
      <c r="C19" s="884"/>
    </row>
  </sheetData>
  <sheetProtection password="DFB5" sheet="1"/>
  <mergeCells count="1">
    <mergeCell ref="A18:C19"/>
  </mergeCells>
  <phoneticPr fontId="35" type="noConversion"/>
  <conditionalFormatting sqref="C14">
    <cfRule type="cellIs" dxfId="0" priority="1" stopIfTrue="1" operator="greaterThanOrEqual">
      <formula>0.15</formula>
    </cfRule>
  </conditionalFormatting>
  <pageMargins left="0.75" right="0.75" top="1" bottom="1" header="0.5" footer="0.5"/>
  <pageSetup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63"/>
  <sheetViews>
    <sheetView view="pageBreakPreview" zoomScale="85" zoomScaleNormal="100" zoomScaleSheetLayoutView="85" workbookViewId="0">
      <pane xSplit="2" ySplit="6" topLeftCell="C7" activePane="bottomRight" state="frozen"/>
      <selection activeCell="D17" sqref="D17:G17"/>
      <selection pane="topRight" activeCell="D17" sqref="D17:G17"/>
      <selection pane="bottomLeft" activeCell="D17" sqref="D17:G17"/>
      <selection pane="bottomRight" activeCell="C7" sqref="C7"/>
    </sheetView>
  </sheetViews>
  <sheetFormatPr defaultColWidth="9.140625" defaultRowHeight="12.75" x14ac:dyDescent="0.2"/>
  <cols>
    <col min="1" max="1" width="11.28515625" style="64" customWidth="1"/>
    <col min="2" max="2" width="48.5703125" style="64" bestFit="1" customWidth="1"/>
    <col min="3" max="7" width="19.7109375" style="64" customWidth="1"/>
    <col min="8" max="8" width="19.7109375" style="98" customWidth="1"/>
    <col min="9" max="9" width="19.7109375" style="64" customWidth="1"/>
    <col min="10" max="10" width="11.85546875" style="64" customWidth="1"/>
    <col min="11" max="16384" width="9.140625" style="64"/>
  </cols>
  <sheetData>
    <row r="1" spans="1:10" x14ac:dyDescent="0.2">
      <c r="A1" s="63" t="str">
        <f>'A (Balance Sheet)'!A1</f>
        <v>PIHP Name</v>
      </c>
      <c r="B1" s="12"/>
      <c r="C1" s="12"/>
      <c r="D1" s="12"/>
      <c r="E1" s="12"/>
      <c r="F1" s="12"/>
      <c r="G1" s="12"/>
    </row>
    <row r="2" spans="1:10" x14ac:dyDescent="0.2">
      <c r="A2" s="72" t="s">
        <v>215</v>
      </c>
      <c r="B2" s="71"/>
      <c r="C2" s="71"/>
      <c r="D2" s="71"/>
      <c r="E2" s="71"/>
      <c r="F2" s="71"/>
      <c r="G2" s="71"/>
    </row>
    <row r="3" spans="1:10" x14ac:dyDescent="0.2">
      <c r="A3" s="72" t="s">
        <v>214</v>
      </c>
      <c r="B3" s="12"/>
      <c r="C3" s="12"/>
      <c r="D3" s="12"/>
      <c r="E3" s="12"/>
      <c r="F3" s="12"/>
      <c r="G3" s="12"/>
    </row>
    <row r="4" spans="1:10" ht="13.5" thickBot="1" x14ac:dyDescent="0.25">
      <c r="A4" s="109">
        <f>'Certification Statement'!E17</f>
        <v>42216</v>
      </c>
      <c r="B4" s="12"/>
      <c r="C4" s="12"/>
      <c r="D4" s="12"/>
      <c r="E4" s="12"/>
      <c r="F4" s="12"/>
      <c r="G4" s="12"/>
    </row>
    <row r="5" spans="1:10" ht="23.25" customHeight="1" x14ac:dyDescent="0.2">
      <c r="A5" s="66"/>
      <c r="B5" s="226"/>
      <c r="C5" s="518" t="s">
        <v>75</v>
      </c>
      <c r="D5" s="519" t="s">
        <v>76</v>
      </c>
      <c r="E5" s="519" t="s">
        <v>77</v>
      </c>
      <c r="F5" s="519" t="s">
        <v>78</v>
      </c>
      <c r="G5" s="519" t="s">
        <v>269</v>
      </c>
      <c r="H5" s="520" t="s">
        <v>270</v>
      </c>
      <c r="I5" s="521"/>
      <c r="J5" s="522" t="s">
        <v>263</v>
      </c>
    </row>
    <row r="6" spans="1:10" s="104" customFormat="1" ht="13.5" thickBot="1" x14ac:dyDescent="0.25">
      <c r="A6" s="105"/>
      <c r="B6" s="292"/>
      <c r="C6" s="523" t="s">
        <v>44</v>
      </c>
      <c r="D6" s="524" t="s">
        <v>44</v>
      </c>
      <c r="E6" s="524" t="s">
        <v>44</v>
      </c>
      <c r="F6" s="524" t="s">
        <v>44</v>
      </c>
      <c r="G6" s="525" t="s">
        <v>7</v>
      </c>
      <c r="H6" s="525" t="s">
        <v>7</v>
      </c>
      <c r="I6" s="526" t="s">
        <v>262</v>
      </c>
      <c r="J6" s="527" t="s">
        <v>262</v>
      </c>
    </row>
    <row r="7" spans="1:10" s="104" customFormat="1" x14ac:dyDescent="0.2">
      <c r="A7" s="7" t="s">
        <v>51</v>
      </c>
      <c r="B7" s="190" t="s">
        <v>206</v>
      </c>
      <c r="C7" s="528"/>
      <c r="D7" s="217"/>
      <c r="E7" s="217"/>
      <c r="F7" s="218"/>
      <c r="G7" s="529"/>
      <c r="H7" s="529"/>
      <c r="I7" s="530"/>
      <c r="J7" s="531"/>
    </row>
    <row r="8" spans="1:10" s="104" customFormat="1" x14ac:dyDescent="0.2">
      <c r="A8" s="7">
        <v>1</v>
      </c>
      <c r="B8" s="191" t="s">
        <v>207</v>
      </c>
      <c r="C8" s="532">
        <v>0</v>
      </c>
      <c r="D8" s="533">
        <v>0</v>
      </c>
      <c r="E8" s="533">
        <v>0</v>
      </c>
      <c r="F8" s="533">
        <v>0</v>
      </c>
      <c r="G8" s="534">
        <f>SUM(C8:F8)</f>
        <v>0</v>
      </c>
      <c r="H8" s="535">
        <v>0</v>
      </c>
      <c r="I8" s="677">
        <f>G8-H8</f>
        <v>0</v>
      </c>
      <c r="J8" s="536" t="str">
        <f>IF(H8=0,"",I8/H8)</f>
        <v/>
      </c>
    </row>
    <row r="9" spans="1:10" x14ac:dyDescent="0.2">
      <c r="A9" s="67"/>
      <c r="B9" s="192"/>
      <c r="C9" s="234"/>
      <c r="D9" s="216"/>
      <c r="E9" s="216"/>
      <c r="F9" s="216"/>
      <c r="G9" s="537"/>
      <c r="H9" s="538"/>
      <c r="I9" s="216"/>
      <c r="J9" s="539"/>
    </row>
    <row r="10" spans="1:10" x14ac:dyDescent="0.2">
      <c r="A10" s="7"/>
      <c r="B10" s="193" t="s">
        <v>1</v>
      </c>
      <c r="C10" s="540"/>
      <c r="D10" s="218"/>
      <c r="E10" s="218"/>
      <c r="F10" s="218"/>
      <c r="G10" s="537"/>
      <c r="H10" s="538"/>
      <c r="I10" s="216"/>
      <c r="J10" s="539"/>
    </row>
    <row r="11" spans="1:10" x14ac:dyDescent="0.2">
      <c r="A11" s="7">
        <v>2</v>
      </c>
      <c r="B11" s="8" t="s">
        <v>132</v>
      </c>
      <c r="C11" s="344">
        <v>0</v>
      </c>
      <c r="D11" s="318">
        <v>0</v>
      </c>
      <c r="E11" s="318">
        <v>0</v>
      </c>
      <c r="F11" s="318">
        <v>0</v>
      </c>
      <c r="G11" s="635">
        <f>SUM(C11:F11)</f>
        <v>0</v>
      </c>
      <c r="H11" s="636">
        <v>0</v>
      </c>
      <c r="I11" s="637">
        <f>G11-H11</f>
        <v>0</v>
      </c>
      <c r="J11" s="536" t="str">
        <f>IF(H11=0,"",I11/H11)</f>
        <v/>
      </c>
    </row>
    <row r="12" spans="1:10" x14ac:dyDescent="0.2">
      <c r="A12" s="7">
        <v>3</v>
      </c>
      <c r="B12" s="8" t="s">
        <v>134</v>
      </c>
      <c r="C12" s="344">
        <v>0</v>
      </c>
      <c r="D12" s="318">
        <v>0</v>
      </c>
      <c r="E12" s="318">
        <v>0</v>
      </c>
      <c r="F12" s="318">
        <v>0</v>
      </c>
      <c r="G12" s="635">
        <f>SUM(C12:F12)</f>
        <v>0</v>
      </c>
      <c r="H12" s="636">
        <v>0</v>
      </c>
      <c r="I12" s="637">
        <f>G12-H12</f>
        <v>0</v>
      </c>
      <c r="J12" s="536" t="str">
        <f>IF(H12=0,"",I12/H12)</f>
        <v/>
      </c>
    </row>
    <row r="13" spans="1:10" x14ac:dyDescent="0.2">
      <c r="A13" s="7">
        <v>4</v>
      </c>
      <c r="B13" s="8" t="s">
        <v>141</v>
      </c>
      <c r="C13" s="344">
        <v>0</v>
      </c>
      <c r="D13" s="318">
        <v>0</v>
      </c>
      <c r="E13" s="318">
        <v>0</v>
      </c>
      <c r="F13" s="318">
        <v>0</v>
      </c>
      <c r="G13" s="635">
        <f>SUM(C13:F13)</f>
        <v>0</v>
      </c>
      <c r="H13" s="636">
        <v>0</v>
      </c>
      <c r="I13" s="637">
        <f>G13-H13</f>
        <v>0</v>
      </c>
      <c r="J13" s="536" t="str">
        <f>IF(H13=0,"",I13/H13)</f>
        <v/>
      </c>
    </row>
    <row r="14" spans="1:10" x14ac:dyDescent="0.2">
      <c r="A14" s="7">
        <v>5</v>
      </c>
      <c r="B14" s="8" t="s">
        <v>142</v>
      </c>
      <c r="C14" s="344">
        <v>0</v>
      </c>
      <c r="D14" s="318">
        <v>0</v>
      </c>
      <c r="E14" s="318">
        <v>0</v>
      </c>
      <c r="F14" s="318">
        <v>0</v>
      </c>
      <c r="G14" s="635">
        <f>SUM(C14:F14)</f>
        <v>0</v>
      </c>
      <c r="H14" s="636">
        <v>0</v>
      </c>
      <c r="I14" s="638">
        <f>G14-H14</f>
        <v>0</v>
      </c>
      <c r="J14" s="541" t="str">
        <f>IF(H14=0,"",I14/H14)</f>
        <v/>
      </c>
    </row>
    <row r="15" spans="1:10" x14ac:dyDescent="0.2">
      <c r="A15" s="2">
        <v>6</v>
      </c>
      <c r="B15" s="1" t="s">
        <v>2</v>
      </c>
      <c r="C15" s="574">
        <f>SUM(C11:C14)</f>
        <v>0</v>
      </c>
      <c r="D15" s="575">
        <f>SUM(D11:D14)</f>
        <v>0</v>
      </c>
      <c r="E15" s="575">
        <f>SUM(E11:E14)</f>
        <v>0</v>
      </c>
      <c r="F15" s="575">
        <f>SUM(F11:F14)</f>
        <v>0</v>
      </c>
      <c r="G15" s="639">
        <f>SUM(C15:F15)</f>
        <v>0</v>
      </c>
      <c r="H15" s="639">
        <f>SUM(H11:H14)</f>
        <v>0</v>
      </c>
      <c r="I15" s="640">
        <f>G15-H15</f>
        <v>0</v>
      </c>
      <c r="J15" s="542" t="str">
        <f>IF(H15=0,"",I15/H15)</f>
        <v/>
      </c>
    </row>
    <row r="16" spans="1:10" x14ac:dyDescent="0.2">
      <c r="A16" s="7"/>
      <c r="B16" s="9" t="s">
        <v>201</v>
      </c>
      <c r="C16" s="543"/>
      <c r="D16" s="334"/>
      <c r="E16" s="334"/>
      <c r="F16" s="334"/>
      <c r="G16" s="537"/>
      <c r="H16" s="537"/>
      <c r="I16" s="637"/>
      <c r="J16" s="539"/>
    </row>
    <row r="17" spans="1:10" x14ac:dyDescent="0.2">
      <c r="A17" s="7">
        <v>7</v>
      </c>
      <c r="B17" s="8" t="s">
        <v>88</v>
      </c>
      <c r="C17" s="344">
        <v>0</v>
      </c>
      <c r="D17" s="318">
        <v>0</v>
      </c>
      <c r="E17" s="318">
        <v>0</v>
      </c>
      <c r="F17" s="318">
        <v>0</v>
      </c>
      <c r="G17" s="635">
        <f>SUM(C17:F17)</f>
        <v>0</v>
      </c>
      <c r="H17" s="636">
        <v>0</v>
      </c>
      <c r="I17" s="637">
        <f t="shared" ref="I17:I34" si="0">G17-H17</f>
        <v>0</v>
      </c>
      <c r="J17" s="536" t="str">
        <f t="shared" ref="J17:J34" si="1">IF(H17=0,"",I17/H17)</f>
        <v/>
      </c>
    </row>
    <row r="18" spans="1:10" x14ac:dyDescent="0.2">
      <c r="A18" s="7">
        <v>8</v>
      </c>
      <c r="B18" s="8" t="s">
        <v>114</v>
      </c>
      <c r="C18" s="344">
        <v>0</v>
      </c>
      <c r="D18" s="318">
        <v>0</v>
      </c>
      <c r="E18" s="318">
        <v>0</v>
      </c>
      <c r="F18" s="318">
        <v>0</v>
      </c>
      <c r="G18" s="635">
        <f t="shared" ref="G18:G34" si="2">SUM(C18:F18)</f>
        <v>0</v>
      </c>
      <c r="H18" s="636">
        <v>0</v>
      </c>
      <c r="I18" s="637">
        <f t="shared" si="0"/>
        <v>0</v>
      </c>
      <c r="J18" s="536" t="str">
        <f t="shared" si="1"/>
        <v/>
      </c>
    </row>
    <row r="19" spans="1:10" x14ac:dyDescent="0.2">
      <c r="A19" s="7">
        <v>9</v>
      </c>
      <c r="B19" s="8" t="s">
        <v>115</v>
      </c>
      <c r="C19" s="344">
        <v>0</v>
      </c>
      <c r="D19" s="318">
        <v>0</v>
      </c>
      <c r="E19" s="318">
        <v>0</v>
      </c>
      <c r="F19" s="318">
        <v>0</v>
      </c>
      <c r="G19" s="635">
        <f t="shared" si="2"/>
        <v>0</v>
      </c>
      <c r="H19" s="636">
        <v>0</v>
      </c>
      <c r="I19" s="637">
        <f t="shared" si="0"/>
        <v>0</v>
      </c>
      <c r="J19" s="536" t="str">
        <f t="shared" si="1"/>
        <v/>
      </c>
    </row>
    <row r="20" spans="1:10" x14ac:dyDescent="0.2">
      <c r="A20" s="7">
        <v>10</v>
      </c>
      <c r="B20" s="8" t="s">
        <v>116</v>
      </c>
      <c r="C20" s="344">
        <v>0</v>
      </c>
      <c r="D20" s="318">
        <v>0</v>
      </c>
      <c r="E20" s="318">
        <v>0</v>
      </c>
      <c r="F20" s="318">
        <v>0</v>
      </c>
      <c r="G20" s="635">
        <f t="shared" si="2"/>
        <v>0</v>
      </c>
      <c r="H20" s="636">
        <v>0</v>
      </c>
      <c r="I20" s="637">
        <f t="shared" si="0"/>
        <v>0</v>
      </c>
      <c r="J20" s="536" t="str">
        <f t="shared" si="1"/>
        <v/>
      </c>
    </row>
    <row r="21" spans="1:10" x14ac:dyDescent="0.2">
      <c r="A21" s="7">
        <v>11</v>
      </c>
      <c r="B21" s="8" t="s">
        <v>117</v>
      </c>
      <c r="C21" s="344">
        <v>0</v>
      </c>
      <c r="D21" s="318">
        <v>0</v>
      </c>
      <c r="E21" s="318">
        <v>0</v>
      </c>
      <c r="F21" s="318">
        <v>0</v>
      </c>
      <c r="G21" s="635">
        <f t="shared" si="2"/>
        <v>0</v>
      </c>
      <c r="H21" s="636">
        <v>0</v>
      </c>
      <c r="I21" s="637">
        <f t="shared" si="0"/>
        <v>0</v>
      </c>
      <c r="J21" s="536" t="str">
        <f t="shared" si="1"/>
        <v/>
      </c>
    </row>
    <row r="22" spans="1:10" x14ac:dyDescent="0.2">
      <c r="A22" s="7">
        <v>12</v>
      </c>
      <c r="B22" s="8" t="s">
        <v>118</v>
      </c>
      <c r="C22" s="344">
        <v>0</v>
      </c>
      <c r="D22" s="318">
        <v>0</v>
      </c>
      <c r="E22" s="318">
        <v>0</v>
      </c>
      <c r="F22" s="318">
        <v>0</v>
      </c>
      <c r="G22" s="635">
        <f t="shared" si="2"/>
        <v>0</v>
      </c>
      <c r="H22" s="636">
        <v>0</v>
      </c>
      <c r="I22" s="637">
        <f t="shared" si="0"/>
        <v>0</v>
      </c>
      <c r="J22" s="536" t="str">
        <f t="shared" si="1"/>
        <v/>
      </c>
    </row>
    <row r="23" spans="1:10" x14ac:dyDescent="0.2">
      <c r="A23" s="7">
        <v>13</v>
      </c>
      <c r="B23" s="8" t="s">
        <v>378</v>
      </c>
      <c r="C23" s="344">
        <v>0</v>
      </c>
      <c r="D23" s="318">
        <v>0</v>
      </c>
      <c r="E23" s="318">
        <v>0</v>
      </c>
      <c r="F23" s="318">
        <v>0</v>
      </c>
      <c r="G23" s="635">
        <f t="shared" si="2"/>
        <v>0</v>
      </c>
      <c r="H23" s="636">
        <v>0</v>
      </c>
      <c r="I23" s="637">
        <f t="shared" si="0"/>
        <v>0</v>
      </c>
      <c r="J23" s="536" t="str">
        <f t="shared" si="1"/>
        <v/>
      </c>
    </row>
    <row r="24" spans="1:10" x14ac:dyDescent="0.2">
      <c r="A24" s="7">
        <v>14</v>
      </c>
      <c r="B24" s="8" t="s">
        <v>352</v>
      </c>
      <c r="C24" s="344">
        <v>0</v>
      </c>
      <c r="D24" s="318">
        <v>0</v>
      </c>
      <c r="E24" s="318">
        <v>0</v>
      </c>
      <c r="F24" s="318">
        <v>0</v>
      </c>
      <c r="G24" s="635">
        <f t="shared" si="2"/>
        <v>0</v>
      </c>
      <c r="H24" s="636">
        <v>0</v>
      </c>
      <c r="I24" s="637">
        <f t="shared" si="0"/>
        <v>0</v>
      </c>
      <c r="J24" s="536" t="str">
        <f t="shared" si="1"/>
        <v/>
      </c>
    </row>
    <row r="25" spans="1:10" x14ac:dyDescent="0.2">
      <c r="A25" s="7">
        <v>15</v>
      </c>
      <c r="B25" s="8" t="s">
        <v>353</v>
      </c>
      <c r="C25" s="344">
        <v>0</v>
      </c>
      <c r="D25" s="318">
        <v>0</v>
      </c>
      <c r="E25" s="318">
        <v>0</v>
      </c>
      <c r="F25" s="318">
        <v>0</v>
      </c>
      <c r="G25" s="635">
        <f>SUM(C25:F25)</f>
        <v>0</v>
      </c>
      <c r="H25" s="636">
        <v>0</v>
      </c>
      <c r="I25" s="637">
        <f>G25-H25</f>
        <v>0</v>
      </c>
      <c r="J25" s="536" t="str">
        <f>IF(H25=0,"",I25/H25)</f>
        <v/>
      </c>
    </row>
    <row r="26" spans="1:10" x14ac:dyDescent="0.2">
      <c r="A26" s="7">
        <v>16</v>
      </c>
      <c r="B26" s="8" t="s">
        <v>120</v>
      </c>
      <c r="C26" s="344">
        <v>0</v>
      </c>
      <c r="D26" s="318">
        <v>0</v>
      </c>
      <c r="E26" s="318">
        <v>0</v>
      </c>
      <c r="F26" s="318">
        <v>0</v>
      </c>
      <c r="G26" s="635">
        <f t="shared" si="2"/>
        <v>0</v>
      </c>
      <c r="H26" s="636">
        <v>0</v>
      </c>
      <c r="I26" s="637">
        <f t="shared" si="0"/>
        <v>0</v>
      </c>
      <c r="J26" s="536" t="str">
        <f t="shared" si="1"/>
        <v/>
      </c>
    </row>
    <row r="27" spans="1:10" x14ac:dyDescent="0.2">
      <c r="A27" s="7">
        <v>17</v>
      </c>
      <c r="B27" s="8" t="s">
        <v>121</v>
      </c>
      <c r="C27" s="344">
        <v>0</v>
      </c>
      <c r="D27" s="318">
        <v>0</v>
      </c>
      <c r="E27" s="318">
        <v>0</v>
      </c>
      <c r="F27" s="318">
        <v>0</v>
      </c>
      <c r="G27" s="635">
        <f t="shared" si="2"/>
        <v>0</v>
      </c>
      <c r="H27" s="636">
        <v>0</v>
      </c>
      <c r="I27" s="637">
        <f t="shared" si="0"/>
        <v>0</v>
      </c>
      <c r="J27" s="536" t="str">
        <f t="shared" si="1"/>
        <v/>
      </c>
    </row>
    <row r="28" spans="1:10" x14ac:dyDescent="0.2">
      <c r="A28" s="7">
        <v>18</v>
      </c>
      <c r="B28" s="135" t="s">
        <v>122</v>
      </c>
      <c r="C28" s="344">
        <v>0</v>
      </c>
      <c r="D28" s="318">
        <v>0</v>
      </c>
      <c r="E28" s="318">
        <v>0</v>
      </c>
      <c r="F28" s="318">
        <v>0</v>
      </c>
      <c r="G28" s="635">
        <f t="shared" si="2"/>
        <v>0</v>
      </c>
      <c r="H28" s="636">
        <v>0</v>
      </c>
      <c r="I28" s="637">
        <f t="shared" si="0"/>
        <v>0</v>
      </c>
      <c r="J28" s="536" t="str">
        <f t="shared" si="1"/>
        <v/>
      </c>
    </row>
    <row r="29" spans="1:10" x14ac:dyDescent="0.2">
      <c r="A29" s="7">
        <v>19</v>
      </c>
      <c r="B29" s="8" t="s">
        <v>113</v>
      </c>
      <c r="C29" s="344">
        <v>0</v>
      </c>
      <c r="D29" s="318">
        <v>0</v>
      </c>
      <c r="E29" s="318">
        <v>0</v>
      </c>
      <c r="F29" s="318">
        <v>0</v>
      </c>
      <c r="G29" s="635">
        <f t="shared" si="2"/>
        <v>0</v>
      </c>
      <c r="H29" s="636">
        <v>0</v>
      </c>
      <c r="I29" s="637">
        <f t="shared" si="0"/>
        <v>0</v>
      </c>
      <c r="J29" s="536" t="str">
        <f t="shared" si="1"/>
        <v/>
      </c>
    </row>
    <row r="30" spans="1:10" x14ac:dyDescent="0.2">
      <c r="A30" s="7">
        <v>20</v>
      </c>
      <c r="B30" s="8" t="s">
        <v>123</v>
      </c>
      <c r="C30" s="344">
        <v>0</v>
      </c>
      <c r="D30" s="318">
        <v>0</v>
      </c>
      <c r="E30" s="318">
        <v>0</v>
      </c>
      <c r="F30" s="318">
        <v>0</v>
      </c>
      <c r="G30" s="635">
        <f t="shared" si="2"/>
        <v>0</v>
      </c>
      <c r="H30" s="636">
        <v>0</v>
      </c>
      <c r="I30" s="637">
        <f t="shared" si="0"/>
        <v>0</v>
      </c>
      <c r="J30" s="536" t="str">
        <f t="shared" si="1"/>
        <v/>
      </c>
    </row>
    <row r="31" spans="1:10" x14ac:dyDescent="0.2">
      <c r="A31" s="7">
        <v>21</v>
      </c>
      <c r="B31" s="8" t="s">
        <v>124</v>
      </c>
      <c r="C31" s="344">
        <v>0</v>
      </c>
      <c r="D31" s="318">
        <v>0</v>
      </c>
      <c r="E31" s="318">
        <v>0</v>
      </c>
      <c r="F31" s="318">
        <v>0</v>
      </c>
      <c r="G31" s="635">
        <f t="shared" si="2"/>
        <v>0</v>
      </c>
      <c r="H31" s="636">
        <v>0</v>
      </c>
      <c r="I31" s="637">
        <f t="shared" si="0"/>
        <v>0</v>
      </c>
      <c r="J31" s="536" t="str">
        <f t="shared" si="1"/>
        <v/>
      </c>
    </row>
    <row r="32" spans="1:10" x14ac:dyDescent="0.2">
      <c r="A32" s="7">
        <v>22</v>
      </c>
      <c r="B32" s="8" t="s">
        <v>125</v>
      </c>
      <c r="C32" s="344">
        <v>0</v>
      </c>
      <c r="D32" s="318">
        <v>0</v>
      </c>
      <c r="E32" s="318">
        <v>0</v>
      </c>
      <c r="F32" s="318">
        <v>0</v>
      </c>
      <c r="G32" s="635">
        <f>SUM(C32:F32)</f>
        <v>0</v>
      </c>
      <c r="H32" s="636">
        <v>0</v>
      </c>
      <c r="I32" s="637">
        <f t="shared" si="0"/>
        <v>0</v>
      </c>
      <c r="J32" s="536" t="str">
        <f t="shared" si="1"/>
        <v/>
      </c>
    </row>
    <row r="33" spans="1:10" x14ac:dyDescent="0.2">
      <c r="A33" s="7">
        <v>23</v>
      </c>
      <c r="B33" s="295" t="s">
        <v>248</v>
      </c>
      <c r="C33" s="610">
        <v>0</v>
      </c>
      <c r="D33" s="320">
        <v>0</v>
      </c>
      <c r="E33" s="320">
        <v>0</v>
      </c>
      <c r="F33" s="320">
        <v>0</v>
      </c>
      <c r="G33" s="641">
        <f t="shared" si="2"/>
        <v>0</v>
      </c>
      <c r="H33" s="642">
        <v>0</v>
      </c>
      <c r="I33" s="638">
        <f t="shared" si="0"/>
        <v>0</v>
      </c>
      <c r="J33" s="541" t="str">
        <f t="shared" si="1"/>
        <v/>
      </c>
    </row>
    <row r="34" spans="1:10" x14ac:dyDescent="0.2">
      <c r="A34" s="293">
        <v>24</v>
      </c>
      <c r="B34" s="294" t="s">
        <v>202</v>
      </c>
      <c r="C34" s="546">
        <f>SUM(C17:C33)</f>
        <v>0</v>
      </c>
      <c r="D34" s="333">
        <f>SUM(D17:D33)</f>
        <v>0</v>
      </c>
      <c r="E34" s="333">
        <f>SUM(E17:E33)</f>
        <v>0</v>
      </c>
      <c r="F34" s="333">
        <f>SUM(F17:F33)</f>
        <v>0</v>
      </c>
      <c r="G34" s="635">
        <f t="shared" si="2"/>
        <v>0</v>
      </c>
      <c r="H34" s="635">
        <f>SUM(H17:H33)</f>
        <v>0</v>
      </c>
      <c r="I34" s="643">
        <f t="shared" si="0"/>
        <v>0</v>
      </c>
      <c r="J34" s="536" t="str">
        <f t="shared" si="1"/>
        <v/>
      </c>
    </row>
    <row r="35" spans="1:10" x14ac:dyDescent="0.2">
      <c r="A35" s="7"/>
      <c r="B35" s="12"/>
      <c r="C35" s="544"/>
      <c r="D35" s="324"/>
      <c r="E35" s="324"/>
      <c r="F35" s="324"/>
      <c r="G35" s="545"/>
      <c r="H35" s="545"/>
      <c r="I35" s="637"/>
      <c r="J35" s="539"/>
    </row>
    <row r="36" spans="1:10" x14ac:dyDescent="0.2">
      <c r="A36" s="155"/>
      <c r="B36" s="6" t="s">
        <v>158</v>
      </c>
      <c r="C36" s="546"/>
      <c r="D36" s="333"/>
      <c r="E36" s="333"/>
      <c r="F36" s="333"/>
      <c r="G36" s="545"/>
      <c r="H36" s="545"/>
      <c r="I36" s="637"/>
      <c r="J36" s="539"/>
    </row>
    <row r="37" spans="1:10" x14ac:dyDescent="0.2">
      <c r="A37" s="7">
        <v>25</v>
      </c>
      <c r="B37" s="8" t="s">
        <v>94</v>
      </c>
      <c r="C37" s="344">
        <v>0</v>
      </c>
      <c r="D37" s="318">
        <v>0</v>
      </c>
      <c r="E37" s="318">
        <v>0</v>
      </c>
      <c r="F37" s="318">
        <v>0</v>
      </c>
      <c r="G37" s="635">
        <f>SUM(C37:F37)</f>
        <v>0</v>
      </c>
      <c r="H37" s="636">
        <v>0</v>
      </c>
      <c r="I37" s="637">
        <f>G37-H37</f>
        <v>0</v>
      </c>
      <c r="J37" s="536" t="str">
        <f>IF(H37=0,"",I37/H37)</f>
        <v/>
      </c>
    </row>
    <row r="38" spans="1:10" x14ac:dyDescent="0.2">
      <c r="A38" s="7">
        <v>26</v>
      </c>
      <c r="B38" s="8" t="s">
        <v>95</v>
      </c>
      <c r="C38" s="344">
        <v>0</v>
      </c>
      <c r="D38" s="318">
        <v>0</v>
      </c>
      <c r="E38" s="318">
        <v>0</v>
      </c>
      <c r="F38" s="318">
        <v>0</v>
      </c>
      <c r="G38" s="635">
        <f>SUM(C38:F38)</f>
        <v>0</v>
      </c>
      <c r="H38" s="636">
        <v>0</v>
      </c>
      <c r="I38" s="637">
        <f>G38-H38</f>
        <v>0</v>
      </c>
      <c r="J38" s="536" t="str">
        <f>IF(H38=0,"",I38/H38)</f>
        <v/>
      </c>
    </row>
    <row r="39" spans="1:10" x14ac:dyDescent="0.2">
      <c r="A39" s="7">
        <v>27</v>
      </c>
      <c r="B39" s="8" t="s">
        <v>96</v>
      </c>
      <c r="C39" s="344">
        <v>0</v>
      </c>
      <c r="D39" s="318">
        <v>0</v>
      </c>
      <c r="E39" s="318">
        <v>0</v>
      </c>
      <c r="F39" s="318">
        <v>0</v>
      </c>
      <c r="G39" s="635">
        <f>SUM(C39:F39)</f>
        <v>0</v>
      </c>
      <c r="H39" s="636">
        <v>0</v>
      </c>
      <c r="I39" s="638">
        <f>G39-H39</f>
        <v>0</v>
      </c>
      <c r="J39" s="541" t="str">
        <f>IF(H39=0,"",I39/H39)</f>
        <v/>
      </c>
    </row>
    <row r="40" spans="1:10" ht="13.5" thickBot="1" x14ac:dyDescent="0.25">
      <c r="A40" s="13">
        <v>28</v>
      </c>
      <c r="B40" s="157" t="s">
        <v>203</v>
      </c>
      <c r="C40" s="345">
        <f>C34-C37-C38-C39</f>
        <v>0</v>
      </c>
      <c r="D40" s="326">
        <f>D34-D37-D38-D39</f>
        <v>0</v>
      </c>
      <c r="E40" s="326">
        <f>E34-E37-E38-E39</f>
        <v>0</v>
      </c>
      <c r="F40" s="326">
        <f>F34-F37-F38-F39</f>
        <v>0</v>
      </c>
      <c r="G40" s="326">
        <f>SUM(C40:F40)</f>
        <v>0</v>
      </c>
      <c r="H40" s="326">
        <f>H34-H37-H38-H39</f>
        <v>0</v>
      </c>
      <c r="I40" s="644">
        <f>G40-H40</f>
        <v>0</v>
      </c>
      <c r="J40" s="547" t="str">
        <f>IF(H40=0,"",I40/H40)</f>
        <v/>
      </c>
    </row>
    <row r="41" spans="1:10" x14ac:dyDescent="0.2">
      <c r="A41" s="7"/>
      <c r="B41" s="9" t="s">
        <v>160</v>
      </c>
      <c r="C41" s="546"/>
      <c r="D41" s="333"/>
      <c r="E41" s="333"/>
      <c r="F41" s="333"/>
      <c r="G41" s="548"/>
      <c r="H41" s="548"/>
      <c r="I41" s="637"/>
      <c r="J41" s="539"/>
    </row>
    <row r="42" spans="1:10" x14ac:dyDescent="0.2">
      <c r="A42" s="7">
        <v>29</v>
      </c>
      <c r="B42" s="296" t="s">
        <v>146</v>
      </c>
      <c r="C42" s="344">
        <v>0</v>
      </c>
      <c r="D42" s="318">
        <v>0</v>
      </c>
      <c r="E42" s="318">
        <v>0</v>
      </c>
      <c r="F42" s="318">
        <v>0</v>
      </c>
      <c r="G42" s="635">
        <f t="shared" ref="G42:G57" si="3">SUM(C42:F42)</f>
        <v>0</v>
      </c>
      <c r="H42" s="636">
        <v>0</v>
      </c>
      <c r="I42" s="637">
        <f t="shared" ref="I42:I63" si="4">G42-H42</f>
        <v>0</v>
      </c>
      <c r="J42" s="536" t="str">
        <f t="shared" ref="J42:J63" si="5">IF(H42=0,"",I42/H42)</f>
        <v/>
      </c>
    </row>
    <row r="43" spans="1:10" x14ac:dyDescent="0.2">
      <c r="A43" s="7">
        <v>30</v>
      </c>
      <c r="B43" s="296" t="s">
        <v>147</v>
      </c>
      <c r="C43" s="344">
        <v>0</v>
      </c>
      <c r="D43" s="318">
        <v>0</v>
      </c>
      <c r="E43" s="318">
        <v>0</v>
      </c>
      <c r="F43" s="318">
        <v>0</v>
      </c>
      <c r="G43" s="635">
        <f t="shared" si="3"/>
        <v>0</v>
      </c>
      <c r="H43" s="636">
        <v>0</v>
      </c>
      <c r="I43" s="637">
        <f t="shared" si="4"/>
        <v>0</v>
      </c>
      <c r="J43" s="536" t="str">
        <f t="shared" si="5"/>
        <v/>
      </c>
    </row>
    <row r="44" spans="1:10" s="65" customFormat="1" x14ac:dyDescent="0.2">
      <c r="A44" s="7">
        <v>31</v>
      </c>
      <c r="B44" s="296" t="s">
        <v>148</v>
      </c>
      <c r="C44" s="344">
        <v>0</v>
      </c>
      <c r="D44" s="318">
        <v>0</v>
      </c>
      <c r="E44" s="318">
        <v>0</v>
      </c>
      <c r="F44" s="318">
        <v>0</v>
      </c>
      <c r="G44" s="635">
        <f t="shared" si="3"/>
        <v>0</v>
      </c>
      <c r="H44" s="636">
        <v>0</v>
      </c>
      <c r="I44" s="637">
        <f t="shared" si="4"/>
        <v>0</v>
      </c>
      <c r="J44" s="536" t="str">
        <f t="shared" si="5"/>
        <v/>
      </c>
    </row>
    <row r="45" spans="1:10" x14ac:dyDescent="0.2">
      <c r="A45" s="7">
        <v>32</v>
      </c>
      <c r="B45" s="296" t="s">
        <v>149</v>
      </c>
      <c r="C45" s="344">
        <v>0</v>
      </c>
      <c r="D45" s="318">
        <v>0</v>
      </c>
      <c r="E45" s="318">
        <v>0</v>
      </c>
      <c r="F45" s="318">
        <v>0</v>
      </c>
      <c r="G45" s="635">
        <f t="shared" si="3"/>
        <v>0</v>
      </c>
      <c r="H45" s="636">
        <v>0</v>
      </c>
      <c r="I45" s="637">
        <f t="shared" si="4"/>
        <v>0</v>
      </c>
      <c r="J45" s="536" t="str">
        <f t="shared" si="5"/>
        <v/>
      </c>
    </row>
    <row r="46" spans="1:10" x14ac:dyDescent="0.2">
      <c r="A46" s="7">
        <v>33</v>
      </c>
      <c r="B46" s="296" t="s">
        <v>150</v>
      </c>
      <c r="C46" s="344">
        <v>0</v>
      </c>
      <c r="D46" s="318">
        <v>0</v>
      </c>
      <c r="E46" s="318">
        <v>0</v>
      </c>
      <c r="F46" s="318">
        <v>0</v>
      </c>
      <c r="G46" s="635">
        <f t="shared" si="3"/>
        <v>0</v>
      </c>
      <c r="H46" s="636">
        <v>0</v>
      </c>
      <c r="I46" s="637">
        <f t="shared" si="4"/>
        <v>0</v>
      </c>
      <c r="J46" s="536" t="str">
        <f t="shared" si="5"/>
        <v/>
      </c>
    </row>
    <row r="47" spans="1:10" x14ac:dyDescent="0.2">
      <c r="A47" s="7">
        <v>34</v>
      </c>
      <c r="B47" s="296" t="s">
        <v>151</v>
      </c>
      <c r="C47" s="344">
        <v>0</v>
      </c>
      <c r="D47" s="318">
        <v>0</v>
      </c>
      <c r="E47" s="318">
        <v>0</v>
      </c>
      <c r="F47" s="318">
        <v>0</v>
      </c>
      <c r="G47" s="635">
        <f t="shared" si="3"/>
        <v>0</v>
      </c>
      <c r="H47" s="636">
        <v>0</v>
      </c>
      <c r="I47" s="637">
        <f t="shared" si="4"/>
        <v>0</v>
      </c>
      <c r="J47" s="536" t="str">
        <f t="shared" si="5"/>
        <v/>
      </c>
    </row>
    <row r="48" spans="1:10" x14ac:dyDescent="0.2">
      <c r="A48" s="7">
        <v>35</v>
      </c>
      <c r="B48" s="8" t="s">
        <v>152</v>
      </c>
      <c r="C48" s="344">
        <v>0</v>
      </c>
      <c r="D48" s="318">
        <v>0</v>
      </c>
      <c r="E48" s="318">
        <v>0</v>
      </c>
      <c r="F48" s="318">
        <v>0</v>
      </c>
      <c r="G48" s="635">
        <f t="shared" si="3"/>
        <v>0</v>
      </c>
      <c r="H48" s="636">
        <v>0</v>
      </c>
      <c r="I48" s="637">
        <f t="shared" si="4"/>
        <v>0</v>
      </c>
      <c r="J48" s="536" t="str">
        <f t="shared" si="5"/>
        <v/>
      </c>
    </row>
    <row r="49" spans="1:10" x14ac:dyDescent="0.2">
      <c r="A49" s="7">
        <v>36</v>
      </c>
      <c r="B49" s="296" t="s">
        <v>382</v>
      </c>
      <c r="C49" s="344">
        <v>0</v>
      </c>
      <c r="D49" s="318">
        <v>0</v>
      </c>
      <c r="E49" s="318">
        <v>0</v>
      </c>
      <c r="F49" s="318">
        <v>0</v>
      </c>
      <c r="G49" s="635">
        <f>SUM(C49:F49)</f>
        <v>0</v>
      </c>
      <c r="H49" s="636">
        <v>0</v>
      </c>
      <c r="I49" s="637">
        <f>G49-H49</f>
        <v>0</v>
      </c>
      <c r="J49" s="536" t="str">
        <f>IF(H49=0,"",I49/H49)</f>
        <v/>
      </c>
    </row>
    <row r="50" spans="1:10" x14ac:dyDescent="0.2">
      <c r="A50" s="7">
        <v>37</v>
      </c>
      <c r="B50" s="296" t="s">
        <v>379</v>
      </c>
      <c r="C50" s="344">
        <v>0</v>
      </c>
      <c r="D50" s="318">
        <v>0</v>
      </c>
      <c r="E50" s="318">
        <v>0</v>
      </c>
      <c r="F50" s="318">
        <v>0</v>
      </c>
      <c r="G50" s="635">
        <f>SUM(C50:F50)</f>
        <v>0</v>
      </c>
      <c r="H50" s="636">
        <v>0</v>
      </c>
      <c r="I50" s="637">
        <f>G50-H50</f>
        <v>0</v>
      </c>
      <c r="J50" s="536" t="str">
        <f>IF(H50=0,"",I50/H50)</f>
        <v/>
      </c>
    </row>
    <row r="51" spans="1:10" x14ac:dyDescent="0.2">
      <c r="A51" s="7">
        <v>38</v>
      </c>
      <c r="B51" s="296" t="s">
        <v>374</v>
      </c>
      <c r="C51" s="344">
        <v>0</v>
      </c>
      <c r="D51" s="318">
        <v>0</v>
      </c>
      <c r="E51" s="318">
        <v>0</v>
      </c>
      <c r="F51" s="318">
        <v>0</v>
      </c>
      <c r="G51" s="635">
        <f>SUM(C51:F51)</f>
        <v>0</v>
      </c>
      <c r="H51" s="636">
        <v>0</v>
      </c>
      <c r="I51" s="637">
        <f>G51-H51</f>
        <v>0</v>
      </c>
      <c r="J51" s="536" t="str">
        <f>IF(H51=0,"",I51/H51)</f>
        <v/>
      </c>
    </row>
    <row r="52" spans="1:10" x14ac:dyDescent="0.2">
      <c r="A52" s="7">
        <v>39</v>
      </c>
      <c r="B52" s="296" t="s">
        <v>375</v>
      </c>
      <c r="C52" s="344">
        <v>0</v>
      </c>
      <c r="D52" s="318">
        <v>0</v>
      </c>
      <c r="E52" s="318">
        <v>0</v>
      </c>
      <c r="F52" s="318">
        <v>0</v>
      </c>
      <c r="G52" s="635">
        <f>SUM(C52:F52)</f>
        <v>0</v>
      </c>
      <c r="H52" s="636">
        <v>0</v>
      </c>
      <c r="I52" s="637">
        <f>G52-H52</f>
        <v>0</v>
      </c>
      <c r="J52" s="536" t="str">
        <f>IF(H52=0,"",I52/H52)</f>
        <v/>
      </c>
    </row>
    <row r="53" spans="1:10" x14ac:dyDescent="0.2">
      <c r="A53" s="7">
        <v>40</v>
      </c>
      <c r="B53" s="296" t="s">
        <v>373</v>
      </c>
      <c r="C53" s="344">
        <v>0</v>
      </c>
      <c r="D53" s="318">
        <v>0</v>
      </c>
      <c r="E53" s="318">
        <v>0</v>
      </c>
      <c r="F53" s="318">
        <v>0</v>
      </c>
      <c r="G53" s="635">
        <f>SUM(C53:F53)</f>
        <v>0</v>
      </c>
      <c r="H53" s="636">
        <v>0</v>
      </c>
      <c r="I53" s="637">
        <f>G53-H53</f>
        <v>0</v>
      </c>
      <c r="J53" s="536" t="str">
        <f>IF(H53=0,"",I53/H53)</f>
        <v/>
      </c>
    </row>
    <row r="54" spans="1:10" x14ac:dyDescent="0.2">
      <c r="A54" s="7">
        <v>41</v>
      </c>
      <c r="B54" s="8" t="s">
        <v>153</v>
      </c>
      <c r="C54" s="344">
        <v>0</v>
      </c>
      <c r="D54" s="318">
        <v>0</v>
      </c>
      <c r="E54" s="318">
        <v>0</v>
      </c>
      <c r="F54" s="318">
        <v>0</v>
      </c>
      <c r="G54" s="635">
        <f t="shared" si="3"/>
        <v>0</v>
      </c>
      <c r="H54" s="636">
        <v>0</v>
      </c>
      <c r="I54" s="637">
        <f t="shared" si="4"/>
        <v>0</v>
      </c>
      <c r="J54" s="536" t="str">
        <f t="shared" si="5"/>
        <v/>
      </c>
    </row>
    <row r="55" spans="1:10" x14ac:dyDescent="0.2">
      <c r="A55" s="7">
        <v>42</v>
      </c>
      <c r="B55" s="8" t="s">
        <v>154</v>
      </c>
      <c r="C55" s="344">
        <v>0</v>
      </c>
      <c r="D55" s="318">
        <v>0</v>
      </c>
      <c r="E55" s="318">
        <v>0</v>
      </c>
      <c r="F55" s="318">
        <v>0</v>
      </c>
      <c r="G55" s="635">
        <f t="shared" si="3"/>
        <v>0</v>
      </c>
      <c r="H55" s="636">
        <v>0</v>
      </c>
      <c r="I55" s="637">
        <f t="shared" si="4"/>
        <v>0</v>
      </c>
      <c r="J55" s="536" t="str">
        <f t="shared" si="5"/>
        <v/>
      </c>
    </row>
    <row r="56" spans="1:10" x14ac:dyDescent="0.2">
      <c r="A56" s="7">
        <v>43</v>
      </c>
      <c r="B56" s="8" t="s">
        <v>155</v>
      </c>
      <c r="C56" s="344">
        <v>0</v>
      </c>
      <c r="D56" s="318">
        <v>0</v>
      </c>
      <c r="E56" s="318">
        <v>0</v>
      </c>
      <c r="F56" s="318">
        <v>0</v>
      </c>
      <c r="G56" s="635">
        <f t="shared" si="3"/>
        <v>0</v>
      </c>
      <c r="H56" s="636">
        <v>0</v>
      </c>
      <c r="I56" s="637">
        <f t="shared" si="4"/>
        <v>0</v>
      </c>
      <c r="J56" s="536" t="str">
        <f t="shared" si="5"/>
        <v/>
      </c>
    </row>
    <row r="57" spans="1:10" x14ac:dyDescent="0.2">
      <c r="A57" s="7">
        <v>44</v>
      </c>
      <c r="B57" s="182" t="s">
        <v>156</v>
      </c>
      <c r="C57" s="610">
        <v>0</v>
      </c>
      <c r="D57" s="320">
        <v>0</v>
      </c>
      <c r="E57" s="320">
        <v>0</v>
      </c>
      <c r="F57" s="320">
        <v>0</v>
      </c>
      <c r="G57" s="635">
        <f t="shared" si="3"/>
        <v>0</v>
      </c>
      <c r="H57" s="636">
        <v>0</v>
      </c>
      <c r="I57" s="638">
        <f t="shared" si="4"/>
        <v>0</v>
      </c>
      <c r="J57" s="541" t="str">
        <f t="shared" si="5"/>
        <v/>
      </c>
    </row>
    <row r="58" spans="1:10" ht="13.5" thickBot="1" x14ac:dyDescent="0.25">
      <c r="A58" s="183">
        <v>45</v>
      </c>
      <c r="B58" s="154" t="s">
        <v>159</v>
      </c>
      <c r="C58" s="345">
        <f>SUM(C42:C57)</f>
        <v>0</v>
      </c>
      <c r="D58" s="326">
        <f>SUM(D42:D57)</f>
        <v>0</v>
      </c>
      <c r="E58" s="326">
        <f>SUM(E42:E57)</f>
        <v>0</v>
      </c>
      <c r="F58" s="326">
        <f>SUM(F42:F57)</f>
        <v>0</v>
      </c>
      <c r="G58" s="645">
        <f t="shared" ref="G58:G63" si="6">SUM(C58:F58)</f>
        <v>0</v>
      </c>
      <c r="H58" s="645">
        <f>SUM(H42:H57)</f>
        <v>0</v>
      </c>
      <c r="I58" s="646">
        <f t="shared" si="4"/>
        <v>0</v>
      </c>
      <c r="J58" s="549" t="str">
        <f t="shared" si="5"/>
        <v/>
      </c>
    </row>
    <row r="59" spans="1:10" x14ac:dyDescent="0.2">
      <c r="A59" s="7">
        <v>46</v>
      </c>
      <c r="B59" s="8" t="s">
        <v>200</v>
      </c>
      <c r="C59" s="344">
        <v>0</v>
      </c>
      <c r="D59" s="318">
        <v>0</v>
      </c>
      <c r="E59" s="318">
        <v>0</v>
      </c>
      <c r="F59" s="318">
        <v>0</v>
      </c>
      <c r="G59" s="635">
        <f t="shared" si="6"/>
        <v>0</v>
      </c>
      <c r="H59" s="636">
        <v>0</v>
      </c>
      <c r="I59" s="647">
        <f t="shared" si="4"/>
        <v>0</v>
      </c>
      <c r="J59" s="550" t="str">
        <f t="shared" si="5"/>
        <v/>
      </c>
    </row>
    <row r="60" spans="1:10" x14ac:dyDescent="0.2">
      <c r="A60" s="160">
        <v>47</v>
      </c>
      <c r="B60" s="159" t="s">
        <v>204</v>
      </c>
      <c r="C60" s="566">
        <f>C40+C58+C59</f>
        <v>0</v>
      </c>
      <c r="D60" s="287">
        <f>D40+D58+D59</f>
        <v>0</v>
      </c>
      <c r="E60" s="287">
        <f>E40+E58+E59</f>
        <v>0</v>
      </c>
      <c r="F60" s="287">
        <f>F40+F58+F59</f>
        <v>0</v>
      </c>
      <c r="G60" s="639">
        <f t="shared" si="6"/>
        <v>0</v>
      </c>
      <c r="H60" s="287">
        <f>H40+H58+H59</f>
        <v>0</v>
      </c>
      <c r="I60" s="648">
        <f t="shared" si="4"/>
        <v>0</v>
      </c>
      <c r="J60" s="541" t="str">
        <f t="shared" si="5"/>
        <v/>
      </c>
    </row>
    <row r="61" spans="1:10" x14ac:dyDescent="0.2">
      <c r="A61" s="2">
        <v>48</v>
      </c>
      <c r="B61" s="1" t="s">
        <v>104</v>
      </c>
      <c r="C61" s="566">
        <f>C15-C60</f>
        <v>0</v>
      </c>
      <c r="D61" s="287">
        <f>D15-D60</f>
        <v>0</v>
      </c>
      <c r="E61" s="287">
        <f>E15-E60</f>
        <v>0</v>
      </c>
      <c r="F61" s="287">
        <f>F15-F60</f>
        <v>0</v>
      </c>
      <c r="G61" s="287">
        <f t="shared" si="6"/>
        <v>0</v>
      </c>
      <c r="H61" s="287">
        <f>H15-H60</f>
        <v>0</v>
      </c>
      <c r="I61" s="648">
        <f t="shared" si="4"/>
        <v>0</v>
      </c>
      <c r="J61" s="541" t="str">
        <f t="shared" si="5"/>
        <v/>
      </c>
    </row>
    <row r="62" spans="1:10" ht="13.5" thickBot="1" x14ac:dyDescent="0.25">
      <c r="A62" s="7">
        <v>49</v>
      </c>
      <c r="B62" s="8" t="s">
        <v>294</v>
      </c>
      <c r="C62" s="620">
        <v>0</v>
      </c>
      <c r="D62" s="621">
        <v>0</v>
      </c>
      <c r="E62" s="621">
        <v>0</v>
      </c>
      <c r="F62" s="621">
        <v>0</v>
      </c>
      <c r="G62" s="649">
        <f t="shared" si="6"/>
        <v>0</v>
      </c>
      <c r="H62" s="650">
        <v>0</v>
      </c>
      <c r="I62" s="646">
        <f t="shared" si="4"/>
        <v>0</v>
      </c>
      <c r="J62" s="549" t="str">
        <f t="shared" si="5"/>
        <v/>
      </c>
    </row>
    <row r="63" spans="1:10" ht="13.5" thickBot="1" x14ac:dyDescent="0.25">
      <c r="A63" s="156">
        <v>50</v>
      </c>
      <c r="B63" s="161" t="s">
        <v>205</v>
      </c>
      <c r="C63" s="623">
        <f>C61+C62</f>
        <v>0</v>
      </c>
      <c r="D63" s="624">
        <f>D61+D62</f>
        <v>0</v>
      </c>
      <c r="E63" s="624">
        <f>E61+E62</f>
        <v>0</v>
      </c>
      <c r="F63" s="624">
        <f>F61+F62</f>
        <v>0</v>
      </c>
      <c r="G63" s="651">
        <f t="shared" si="6"/>
        <v>0</v>
      </c>
      <c r="H63" s="651">
        <f>H61+H62</f>
        <v>0</v>
      </c>
      <c r="I63" s="646">
        <f t="shared" si="4"/>
        <v>0</v>
      </c>
      <c r="J63" s="551" t="str">
        <f t="shared" si="5"/>
        <v/>
      </c>
    </row>
  </sheetData>
  <sheetProtection password="DFB5" sheet="1"/>
  <customSheetViews>
    <customSheetView guid="{2D70F5AA-7D36-46E8-A318-3B786755C6E7}" scale="85" showPageBreaks="1" fitToPage="1" printArea="1" view="pageBreakPreview">
      <pane xSplit="2" ySplit="7" topLeftCell="C51" activePane="bottomRight" state="frozen"/>
      <selection pane="bottomRight" activeCell="C50" sqref="C50"/>
      <rowBreaks count="1" manualBreakCount="1">
        <brk id="54" max="14" man="1"/>
      </rowBreaks>
      <pageMargins left="0.5" right="0.25" top="1" bottom="1" header="0.5" footer="0.5"/>
      <pageSetup scale="74" fitToHeight="0" orientation="portrait" r:id="rId1"/>
      <headerFooter alignWithMargins="0">
        <oddHeader>&amp;LState of Louisiana&amp;RDRAFT</oddHeader>
        <oddFooter>&amp;CPage &amp;P of &amp;N&amp;RCCN-P FRR V1.0</oddFooter>
      </headerFooter>
    </customSheetView>
    <customSheetView guid="{E6134C40-CE71-4C6A-BA94-55CEDED65EAB}" scale="85" showPageBreaks="1" fitToPage="1" printArea="1" view="pageBreakPreview">
      <pane xSplit="2" ySplit="7" topLeftCell="C8" activePane="bottomRight" state="frozen"/>
      <selection pane="bottomRight" activeCell="C14" sqref="C14"/>
      <rowBreaks count="1" manualBreakCount="1">
        <brk id="56" max="14" man="1"/>
      </rowBreaks>
      <pageMargins left="0.5" right="0.25" top="1" bottom="1" header="0.5" footer="0.5"/>
      <pageSetup scale="74" fitToHeight="0" orientation="portrait" r:id="rId2"/>
      <headerFooter alignWithMargins="0">
        <oddHeader>&amp;LState of Louisiana&amp;RDRAFT</oddHeader>
        <oddFooter>&amp;CPage &amp;P of &amp;N&amp;RCCN-P FRR V1.0</oddFooter>
      </headerFooter>
    </customSheetView>
    <customSheetView guid="{00FF2166-4011-481F-B433-257EF0F99B97}" scale="85" showPageBreaks="1" fitToPage="1" printArea="1" view="pageBreakPreview">
      <pane xSplit="2" ySplit="7" topLeftCell="C74" activePane="bottomRight" state="frozen"/>
      <selection pane="bottomRight" activeCell="K90" sqref="K90"/>
      <rowBreaks count="1" manualBreakCount="1">
        <brk id="56" max="14" man="1"/>
      </rowBreaks>
      <pageMargins left="0.5" right="0.25" top="1" bottom="1" header="0.5" footer="0.5"/>
      <pageSetup scale="74" fitToHeight="0" orientation="portrait" r:id="rId3"/>
      <headerFooter alignWithMargins="0">
        <oddHeader>&amp;LState of Louisiana&amp;RDRAFT</oddHeader>
        <oddFooter>&amp;CPage &amp;P of &amp;N&amp;RCCN-P FRR V1.0</oddFooter>
      </headerFooter>
    </customSheetView>
    <customSheetView guid="{6FB4DED4-66F9-44DC-B8F2-8843CC5A1098}" scale="85" showPageBreaks="1" fitToPage="1" printArea="1" view="pageBreakPreview">
      <pane xSplit="2" ySplit="7" topLeftCell="C51" activePane="bottomRight" state="frozen"/>
      <selection pane="bottomRight" activeCell="C50" sqref="C50"/>
      <rowBreaks count="1" manualBreakCount="1">
        <brk id="54" max="14" man="1"/>
      </rowBreaks>
      <pageMargins left="0.5" right="0.25" top="1" bottom="1" header="0.5" footer="0.5"/>
      <pageSetup scale="74" fitToHeight="0" orientation="portrait" r:id="rId4"/>
      <headerFooter alignWithMargins="0">
        <oddHeader>&amp;LState of Louisiana&amp;RDRAFT</oddHeader>
        <oddFooter>&amp;CPage &amp;P of &amp;N&amp;RCCN-P FRR V1.0</oddFooter>
      </headerFooter>
    </customSheetView>
    <customSheetView guid="{A7B35330-D2DD-429A-8919-9B315462BFEC}" scale="85" showPageBreaks="1" fitToPage="1" printArea="1" view="pageBreakPreview">
      <pane xSplit="2" ySplit="7" topLeftCell="C39" activePane="bottomRight" state="frozen"/>
      <selection pane="bottomRight" activeCell="C50" sqref="C50"/>
      <rowBreaks count="1" manualBreakCount="1">
        <brk id="54" max="14" man="1"/>
      </rowBreaks>
      <pageMargins left="0.5" right="0.25" top="1" bottom="1" header="0.5" footer="0.5"/>
      <pageSetup scale="74" fitToHeight="0" orientation="portrait" r:id="rId5"/>
      <headerFooter alignWithMargins="0">
        <oddHeader>&amp;LState of Louisiana&amp;RDRAFT</oddHeader>
        <oddFooter>&amp;CPage &amp;P of &amp;N&amp;RCCN-P FRR V1.0</oddFooter>
      </headerFooter>
    </customSheetView>
  </customSheetViews>
  <phoneticPr fontId="0" type="noConversion"/>
  <pageMargins left="0.5" right="0.25" top="1" bottom="1" header="0.5" footer="0.5"/>
  <pageSetup scale="48" fitToHeight="0" orientation="portrait" r:id="rId6"/>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5"/>
  <sheetViews>
    <sheetView workbookViewId="0"/>
  </sheetViews>
  <sheetFormatPr defaultRowHeight="12.75" x14ac:dyDescent="0.2"/>
  <cols>
    <col min="1" max="1" width="17.7109375" customWidth="1"/>
    <col min="2" max="2" width="56.7109375" customWidth="1"/>
    <col min="3" max="3" width="17.140625" customWidth="1"/>
    <col min="4" max="4" width="16.5703125" customWidth="1"/>
    <col min="5" max="5" width="17" customWidth="1"/>
  </cols>
  <sheetData>
    <row r="1" spans="1:5" x14ac:dyDescent="0.2">
      <c r="A1" s="297" t="str">
        <f>+'A (Balance Sheet)'!A1</f>
        <v>PIHP Name</v>
      </c>
      <c r="B1" s="12"/>
      <c r="C1" s="101"/>
      <c r="D1" s="101"/>
      <c r="E1" s="101"/>
    </row>
    <row r="2" spans="1:5" x14ac:dyDescent="0.2">
      <c r="A2" s="12" t="s">
        <v>55</v>
      </c>
      <c r="B2" s="12"/>
      <c r="C2" s="101"/>
      <c r="D2" s="101"/>
      <c r="E2" s="101"/>
    </row>
    <row r="3" spans="1:5" x14ac:dyDescent="0.2">
      <c r="A3" s="12" t="s">
        <v>85</v>
      </c>
      <c r="B3" s="12"/>
      <c r="C3" s="101"/>
      <c r="D3" s="101"/>
      <c r="E3" s="101"/>
    </row>
    <row r="4" spans="1:5" ht="13.5" thickBot="1" x14ac:dyDescent="0.25">
      <c r="A4" s="173">
        <f>'Certification Statement'!E17</f>
        <v>42216</v>
      </c>
      <c r="B4" s="12"/>
      <c r="C4" s="101"/>
      <c r="D4" s="101"/>
      <c r="E4" s="101"/>
    </row>
    <row r="5" spans="1:5" x14ac:dyDescent="0.2">
      <c r="A5" s="298"/>
      <c r="B5" s="299"/>
      <c r="C5" s="128"/>
      <c r="D5" s="99"/>
      <c r="E5" s="308"/>
    </row>
    <row r="6" spans="1:5" x14ac:dyDescent="0.2">
      <c r="A6" s="300"/>
      <c r="B6" s="301"/>
      <c r="C6" s="129" t="s">
        <v>102</v>
      </c>
      <c r="D6" s="102" t="s">
        <v>196</v>
      </c>
      <c r="E6" s="311" t="s">
        <v>6</v>
      </c>
    </row>
    <row r="7" spans="1:5" ht="13.5" thickBot="1" x14ac:dyDescent="0.25">
      <c r="A7" s="302" t="s">
        <v>85</v>
      </c>
      <c r="B7" s="303"/>
      <c r="C7" s="127" t="s">
        <v>84</v>
      </c>
      <c r="D7" s="100" t="s">
        <v>84</v>
      </c>
      <c r="E7" s="312" t="s">
        <v>4</v>
      </c>
    </row>
    <row r="8" spans="1:5" x14ac:dyDescent="0.2">
      <c r="A8" s="67" t="s">
        <v>51</v>
      </c>
      <c r="B8" s="11" t="s">
        <v>0</v>
      </c>
      <c r="C8" s="561"/>
      <c r="D8" s="562"/>
      <c r="E8" s="314"/>
    </row>
    <row r="9" spans="1:5" x14ac:dyDescent="0.2">
      <c r="A9" s="7"/>
      <c r="B9" s="6" t="s">
        <v>1</v>
      </c>
      <c r="C9" s="563"/>
      <c r="D9" s="564"/>
      <c r="E9" s="317"/>
    </row>
    <row r="10" spans="1:5" x14ac:dyDescent="0.2">
      <c r="A10" s="7">
        <v>1</v>
      </c>
      <c r="B10" s="8" t="s">
        <v>132</v>
      </c>
      <c r="C10" s="563">
        <f>'D1 (Medicaid Profitability)'!J20</f>
        <v>0</v>
      </c>
      <c r="D10" s="564">
        <f>'D2 (Non-Medicaid Profitability)'!I12</f>
        <v>0</v>
      </c>
      <c r="E10" s="612">
        <f>SUM(C10:D10)</f>
        <v>0</v>
      </c>
    </row>
    <row r="11" spans="1:5" x14ac:dyDescent="0.2">
      <c r="A11" s="7">
        <v>2</v>
      </c>
      <c r="B11" s="8" t="s">
        <v>134</v>
      </c>
      <c r="C11" s="563">
        <f>'D1 (Medicaid Profitability)'!J28</f>
        <v>0</v>
      </c>
      <c r="D11" s="564">
        <f>'D2 (Non-Medicaid Profitability)'!I13</f>
        <v>0</v>
      </c>
      <c r="E11" s="612">
        <f>SUM(C11:D11)</f>
        <v>0</v>
      </c>
    </row>
    <row r="12" spans="1:5" x14ac:dyDescent="0.2">
      <c r="A12" s="7">
        <v>3</v>
      </c>
      <c r="B12" s="8" t="s">
        <v>459</v>
      </c>
      <c r="C12" s="563">
        <f>'D1 (Medicaid Profitability)'!J30</f>
        <v>0</v>
      </c>
      <c r="D12" s="564">
        <f>'D2 (Non-Medicaid Profitability)'!I14</f>
        <v>0</v>
      </c>
      <c r="E12" s="612">
        <f>SUM(C12:D12)</f>
        <v>0</v>
      </c>
    </row>
    <row r="13" spans="1:5" x14ac:dyDescent="0.2">
      <c r="A13" s="7">
        <v>4</v>
      </c>
      <c r="B13" s="8" t="s">
        <v>142</v>
      </c>
      <c r="C13" s="563">
        <f>'D1 (Medicaid Profitability)'!J32</f>
        <v>0</v>
      </c>
      <c r="D13" s="564">
        <f>'D2 (Non-Medicaid Profitability)'!I15</f>
        <v>0</v>
      </c>
      <c r="E13" s="612">
        <f>SUM(C13:D13)</f>
        <v>0</v>
      </c>
    </row>
    <row r="14" spans="1:5" x14ac:dyDescent="0.2">
      <c r="A14" s="2">
        <v>5</v>
      </c>
      <c r="B14" s="1" t="s">
        <v>2</v>
      </c>
      <c r="C14" s="566">
        <f>SUM(C10:C13)</f>
        <v>0</v>
      </c>
      <c r="D14" s="287">
        <f>SUM(D10:D13)</f>
        <v>0</v>
      </c>
      <c r="E14" s="288">
        <f>SUM(C14:D14)</f>
        <v>0</v>
      </c>
    </row>
    <row r="15" spans="1:5" x14ac:dyDescent="0.2">
      <c r="A15" s="7"/>
      <c r="B15" s="9" t="s">
        <v>201</v>
      </c>
      <c r="C15" s="567"/>
      <c r="D15" s="568"/>
      <c r="E15" s="322"/>
    </row>
    <row r="16" spans="1:5" x14ac:dyDescent="0.2">
      <c r="A16" s="7">
        <v>6</v>
      </c>
      <c r="B16" s="8" t="s">
        <v>88</v>
      </c>
      <c r="C16" s="567">
        <f>'D1 (Medicaid Profitability)'!J36</f>
        <v>0</v>
      </c>
      <c r="D16" s="568">
        <f>'D2 (Non-Medicaid Profitability)'!I18</f>
        <v>0</v>
      </c>
      <c r="E16" s="612">
        <f t="shared" ref="E16:E34" si="0">SUM(C16:D16)</f>
        <v>0</v>
      </c>
    </row>
    <row r="17" spans="1:5" x14ac:dyDescent="0.2">
      <c r="A17" s="7">
        <v>7</v>
      </c>
      <c r="B17" s="8" t="s">
        <v>114</v>
      </c>
      <c r="C17" s="567">
        <f>'D1 (Medicaid Profitability)'!J37</f>
        <v>0</v>
      </c>
      <c r="D17" s="568">
        <f>'D2 (Non-Medicaid Profitability)'!I19</f>
        <v>0</v>
      </c>
      <c r="E17" s="612">
        <f t="shared" si="0"/>
        <v>0</v>
      </c>
    </row>
    <row r="18" spans="1:5" x14ac:dyDescent="0.2">
      <c r="A18" s="7">
        <v>8</v>
      </c>
      <c r="B18" s="8" t="s">
        <v>496</v>
      </c>
      <c r="C18" s="567">
        <f>'D1 (Medicaid Profitability)'!J38</f>
        <v>0</v>
      </c>
      <c r="D18" s="568">
        <f>'D2 (Non-Medicaid Profitability)'!I20</f>
        <v>0</v>
      </c>
      <c r="E18" s="612">
        <f t="shared" si="0"/>
        <v>0</v>
      </c>
    </row>
    <row r="19" spans="1:5" x14ac:dyDescent="0.2">
      <c r="A19" s="7">
        <v>9</v>
      </c>
      <c r="B19" s="8" t="s">
        <v>116</v>
      </c>
      <c r="C19" s="567">
        <f>'D1 (Medicaid Profitability)'!J39</f>
        <v>0</v>
      </c>
      <c r="D19" s="568">
        <f>'D2 (Non-Medicaid Profitability)'!I21</f>
        <v>0</v>
      </c>
      <c r="E19" s="612">
        <f t="shared" si="0"/>
        <v>0</v>
      </c>
    </row>
    <row r="20" spans="1:5" x14ac:dyDescent="0.2">
      <c r="A20" s="7">
        <v>10</v>
      </c>
      <c r="B20" s="8" t="s">
        <v>117</v>
      </c>
      <c r="C20" s="567">
        <f>'D1 (Medicaid Profitability)'!J40</f>
        <v>0</v>
      </c>
      <c r="D20" s="568">
        <f>'D2 (Non-Medicaid Profitability)'!I22</f>
        <v>0</v>
      </c>
      <c r="E20" s="612">
        <f t="shared" si="0"/>
        <v>0</v>
      </c>
    </row>
    <row r="21" spans="1:5" x14ac:dyDescent="0.2">
      <c r="A21" s="7">
        <v>11</v>
      </c>
      <c r="B21" s="8" t="s">
        <v>118</v>
      </c>
      <c r="C21" s="567">
        <f>'D1 (Medicaid Profitability)'!J41</f>
        <v>0</v>
      </c>
      <c r="D21" s="568">
        <f>'D2 (Non-Medicaid Profitability)'!I23</f>
        <v>0</v>
      </c>
      <c r="E21" s="612">
        <f t="shared" si="0"/>
        <v>0</v>
      </c>
    </row>
    <row r="22" spans="1:5" x14ac:dyDescent="0.2">
      <c r="A22" s="7">
        <v>12</v>
      </c>
      <c r="B22" s="8" t="s">
        <v>378</v>
      </c>
      <c r="C22" s="567">
        <f>'D1 (Medicaid Profitability)'!J42</f>
        <v>0</v>
      </c>
      <c r="D22" s="568">
        <f>'D2 (Non-Medicaid Profitability)'!I24</f>
        <v>0</v>
      </c>
      <c r="E22" s="612">
        <f t="shared" si="0"/>
        <v>0</v>
      </c>
    </row>
    <row r="23" spans="1:5" x14ac:dyDescent="0.2">
      <c r="A23" s="7">
        <v>13</v>
      </c>
      <c r="B23" s="8" t="s">
        <v>352</v>
      </c>
      <c r="C23" s="567">
        <f>'D1 (Medicaid Profitability)'!J43</f>
        <v>0</v>
      </c>
      <c r="D23" s="568">
        <f>'D2 (Non-Medicaid Profitability)'!I25</f>
        <v>0</v>
      </c>
      <c r="E23" s="612">
        <f t="shared" si="0"/>
        <v>0</v>
      </c>
    </row>
    <row r="24" spans="1:5" x14ac:dyDescent="0.2">
      <c r="A24" s="7">
        <v>14</v>
      </c>
      <c r="B24" s="8" t="s">
        <v>353</v>
      </c>
      <c r="C24" s="567">
        <f>'D1 (Medicaid Profitability)'!J44</f>
        <v>0</v>
      </c>
      <c r="D24" s="568">
        <f>'D2 (Non-Medicaid Profitability)'!I26</f>
        <v>0</v>
      </c>
      <c r="E24" s="612">
        <f>SUM(C24:D24)</f>
        <v>0</v>
      </c>
    </row>
    <row r="25" spans="1:5" x14ac:dyDescent="0.2">
      <c r="A25" s="7">
        <v>15</v>
      </c>
      <c r="B25" s="8" t="s">
        <v>120</v>
      </c>
      <c r="C25" s="567">
        <f>'D1 (Medicaid Profitability)'!J45</f>
        <v>0</v>
      </c>
      <c r="D25" s="568">
        <f>'D2 (Non-Medicaid Profitability)'!I27</f>
        <v>0</v>
      </c>
      <c r="E25" s="612">
        <f t="shared" si="0"/>
        <v>0</v>
      </c>
    </row>
    <row r="26" spans="1:5" x14ac:dyDescent="0.2">
      <c r="A26" s="7">
        <v>16</v>
      </c>
      <c r="B26" s="8" t="s">
        <v>121</v>
      </c>
      <c r="C26" s="567">
        <f>'D1 (Medicaid Profitability)'!J46</f>
        <v>0</v>
      </c>
      <c r="D26" s="568">
        <f>'D2 (Non-Medicaid Profitability)'!I28</f>
        <v>0</v>
      </c>
      <c r="E26" s="612">
        <f t="shared" si="0"/>
        <v>0</v>
      </c>
    </row>
    <row r="27" spans="1:5" x14ac:dyDescent="0.2">
      <c r="A27" s="7">
        <v>17</v>
      </c>
      <c r="B27" s="135" t="s">
        <v>122</v>
      </c>
      <c r="C27" s="567">
        <f>'D1 (Medicaid Profitability)'!J47</f>
        <v>0</v>
      </c>
      <c r="D27" s="568">
        <f>'D2 (Non-Medicaid Profitability)'!I29</f>
        <v>0</v>
      </c>
      <c r="E27" s="612">
        <f t="shared" si="0"/>
        <v>0</v>
      </c>
    </row>
    <row r="28" spans="1:5" x14ac:dyDescent="0.2">
      <c r="A28" s="7">
        <v>18</v>
      </c>
      <c r="B28" s="8" t="s">
        <v>497</v>
      </c>
      <c r="C28" s="567">
        <f>'D1 (Medicaid Profitability)'!J48</f>
        <v>0</v>
      </c>
      <c r="D28" s="568">
        <f>'D2 (Non-Medicaid Profitability)'!I30</f>
        <v>0</v>
      </c>
      <c r="E28" s="612">
        <f t="shared" si="0"/>
        <v>0</v>
      </c>
    </row>
    <row r="29" spans="1:5" x14ac:dyDescent="0.2">
      <c r="A29" s="7">
        <v>19</v>
      </c>
      <c r="B29" s="8" t="s">
        <v>123</v>
      </c>
      <c r="C29" s="567">
        <f>'D1 (Medicaid Profitability)'!J49</f>
        <v>0</v>
      </c>
      <c r="D29" s="568">
        <f>'D2 (Non-Medicaid Profitability)'!I31</f>
        <v>0</v>
      </c>
      <c r="E29" s="612">
        <f t="shared" si="0"/>
        <v>0</v>
      </c>
    </row>
    <row r="30" spans="1:5" x14ac:dyDescent="0.2">
      <c r="A30" s="7">
        <v>20</v>
      </c>
      <c r="B30" s="8" t="s">
        <v>124</v>
      </c>
      <c r="C30" s="567">
        <f>'D1 (Medicaid Profitability)'!J50</f>
        <v>0</v>
      </c>
      <c r="D30" s="565"/>
      <c r="E30" s="612">
        <f t="shared" si="0"/>
        <v>0</v>
      </c>
    </row>
    <row r="31" spans="1:5" x14ac:dyDescent="0.2">
      <c r="A31" s="7">
        <v>21</v>
      </c>
      <c r="B31" s="8" t="s">
        <v>452</v>
      </c>
      <c r="C31" s="565"/>
      <c r="D31" s="568">
        <f>SUM('D2 (Non-Medicaid Profitability)'!I32:I34)</f>
        <v>0</v>
      </c>
      <c r="E31" s="612">
        <f t="shared" si="0"/>
        <v>0</v>
      </c>
    </row>
    <row r="32" spans="1:5" x14ac:dyDescent="0.2">
      <c r="A32" s="7">
        <v>22</v>
      </c>
      <c r="B32" s="8" t="s">
        <v>453</v>
      </c>
      <c r="C32" s="565"/>
      <c r="D32" s="568">
        <f>SUM('D2 (Non-Medicaid Profitability)'!I35:I37)</f>
        <v>0</v>
      </c>
      <c r="E32" s="612">
        <f t="shared" si="0"/>
        <v>0</v>
      </c>
    </row>
    <row r="33" spans="1:5" x14ac:dyDescent="0.2">
      <c r="A33" s="7">
        <v>23</v>
      </c>
      <c r="B33" s="8" t="s">
        <v>125</v>
      </c>
      <c r="C33" s="567">
        <f>'D1 (Medicaid Profitability)'!J51</f>
        <v>0</v>
      </c>
      <c r="D33" s="565"/>
      <c r="E33" s="612">
        <f>SUM(C33:D33)</f>
        <v>0</v>
      </c>
    </row>
    <row r="34" spans="1:5" x14ac:dyDescent="0.2">
      <c r="A34" s="7">
        <v>24</v>
      </c>
      <c r="B34" s="295" t="s">
        <v>248</v>
      </c>
      <c r="C34" s="569">
        <f>'D1 (Medicaid Profitability)'!J52</f>
        <v>0</v>
      </c>
      <c r="D34" s="565"/>
      <c r="E34" s="611">
        <f t="shared" si="0"/>
        <v>0</v>
      </c>
    </row>
    <row r="35" spans="1:5" x14ac:dyDescent="0.2">
      <c r="A35" s="293">
        <v>25</v>
      </c>
      <c r="B35" s="294" t="s">
        <v>202</v>
      </c>
      <c r="C35" s="567">
        <f>SUM(C16:C34)</f>
        <v>0</v>
      </c>
      <c r="D35" s="564">
        <f>SUM(D16:D34)</f>
        <v>0</v>
      </c>
      <c r="E35" s="612">
        <f>SUM(C35:D35)</f>
        <v>0</v>
      </c>
    </row>
    <row r="36" spans="1:5" x14ac:dyDescent="0.2">
      <c r="A36" s="7"/>
      <c r="B36" s="12"/>
      <c r="C36" s="567"/>
      <c r="D36" s="564"/>
      <c r="E36" s="612"/>
    </row>
    <row r="37" spans="1:5" x14ac:dyDescent="0.2">
      <c r="A37" s="7"/>
      <c r="B37" s="6" t="s">
        <v>158</v>
      </c>
      <c r="C37" s="567"/>
      <c r="D37" s="564"/>
      <c r="E37" s="612"/>
    </row>
    <row r="38" spans="1:5" x14ac:dyDescent="0.2">
      <c r="A38" s="7">
        <v>26</v>
      </c>
      <c r="B38" s="8" t="s">
        <v>94</v>
      </c>
      <c r="C38" s="563">
        <f>'D1 (Medicaid Profitability)'!J56</f>
        <v>0</v>
      </c>
      <c r="D38" s="564">
        <f>'D2 (Non-Medicaid Profitability)'!I42</f>
        <v>0</v>
      </c>
      <c r="E38" s="612">
        <f>SUM(C38:D38)</f>
        <v>0</v>
      </c>
    </row>
    <row r="39" spans="1:5" x14ac:dyDescent="0.2">
      <c r="A39" s="7">
        <v>27</v>
      </c>
      <c r="B39" s="8" t="s">
        <v>95</v>
      </c>
      <c r="C39" s="563">
        <f>'D1 (Medicaid Profitability)'!J57</f>
        <v>0</v>
      </c>
      <c r="D39" s="564">
        <f>'D2 (Non-Medicaid Profitability)'!I43</f>
        <v>0</v>
      </c>
      <c r="E39" s="612">
        <f>SUM(C39:D39)</f>
        <v>0</v>
      </c>
    </row>
    <row r="40" spans="1:5" x14ac:dyDescent="0.2">
      <c r="A40" s="181">
        <v>28</v>
      </c>
      <c r="B40" s="8" t="s">
        <v>96</v>
      </c>
      <c r="C40" s="570">
        <f>'D1 (Medicaid Profitability)'!J58</f>
        <v>0</v>
      </c>
      <c r="D40" s="564">
        <f>'D2 (Non-Medicaid Profitability)'!I44</f>
        <v>0</v>
      </c>
      <c r="E40" s="611">
        <f>SUM(C40:D40)</f>
        <v>0</v>
      </c>
    </row>
    <row r="41" spans="1:5" ht="13.5" thickBot="1" x14ac:dyDescent="0.25">
      <c r="A41" s="184">
        <v>29</v>
      </c>
      <c r="B41" s="157" t="s">
        <v>203</v>
      </c>
      <c r="C41" s="345">
        <f>+C35-C38-C39-C40</f>
        <v>0</v>
      </c>
      <c r="D41" s="326">
        <f>+D35-D38-D39-D40</f>
        <v>0</v>
      </c>
      <c r="E41" s="327">
        <f>+E35-E38-E39-E40</f>
        <v>0</v>
      </c>
    </row>
    <row r="42" spans="1:5" x14ac:dyDescent="0.2">
      <c r="A42" s="7"/>
      <c r="B42" s="9" t="s">
        <v>160</v>
      </c>
      <c r="C42" s="563"/>
      <c r="D42" s="564"/>
      <c r="E42" s="612"/>
    </row>
    <row r="43" spans="1:5" x14ac:dyDescent="0.2">
      <c r="A43" s="7">
        <v>30</v>
      </c>
      <c r="B43" s="296" t="s">
        <v>146</v>
      </c>
      <c r="C43" s="563">
        <f>'D1 (Medicaid Profitability)'!J61</f>
        <v>0</v>
      </c>
      <c r="D43" s="564">
        <f>'D2 (Non-Medicaid Profitability)'!I47</f>
        <v>0</v>
      </c>
      <c r="E43" s="612">
        <f>SUM(C43:D43)</f>
        <v>0</v>
      </c>
    </row>
    <row r="44" spans="1:5" x14ac:dyDescent="0.2">
      <c r="A44" s="7">
        <v>31</v>
      </c>
      <c r="B44" s="296" t="s">
        <v>147</v>
      </c>
      <c r="C44" s="563">
        <f>'D1 (Medicaid Profitability)'!J62</f>
        <v>0</v>
      </c>
      <c r="D44" s="564">
        <f>'D2 (Non-Medicaid Profitability)'!I48</f>
        <v>0</v>
      </c>
      <c r="E44" s="612">
        <f t="shared" ref="E44:E64" si="1">SUM(C44:D44)</f>
        <v>0</v>
      </c>
    </row>
    <row r="45" spans="1:5" x14ac:dyDescent="0.2">
      <c r="A45" s="7">
        <v>32</v>
      </c>
      <c r="B45" s="296" t="s">
        <v>148</v>
      </c>
      <c r="C45" s="563">
        <f>'D1 (Medicaid Profitability)'!J63</f>
        <v>0</v>
      </c>
      <c r="D45" s="564">
        <f>'D2 (Non-Medicaid Profitability)'!I49</f>
        <v>0</v>
      </c>
      <c r="E45" s="612">
        <f t="shared" si="1"/>
        <v>0</v>
      </c>
    </row>
    <row r="46" spans="1:5" x14ac:dyDescent="0.2">
      <c r="A46" s="7">
        <v>33</v>
      </c>
      <c r="B46" s="296" t="s">
        <v>149</v>
      </c>
      <c r="C46" s="563">
        <f>'D1 (Medicaid Profitability)'!J64</f>
        <v>0</v>
      </c>
      <c r="D46" s="564">
        <f>'D2 (Non-Medicaid Profitability)'!I50</f>
        <v>0</v>
      </c>
      <c r="E46" s="612">
        <f t="shared" si="1"/>
        <v>0</v>
      </c>
    </row>
    <row r="47" spans="1:5" x14ac:dyDescent="0.2">
      <c r="A47" s="7">
        <v>34</v>
      </c>
      <c r="B47" s="296" t="s">
        <v>150</v>
      </c>
      <c r="C47" s="563">
        <f>'D1 (Medicaid Profitability)'!J65</f>
        <v>0</v>
      </c>
      <c r="D47" s="564">
        <f>'D2 (Non-Medicaid Profitability)'!I51</f>
        <v>0</v>
      </c>
      <c r="E47" s="612">
        <f t="shared" si="1"/>
        <v>0</v>
      </c>
    </row>
    <row r="48" spans="1:5" x14ac:dyDescent="0.2">
      <c r="A48" s="7">
        <v>35</v>
      </c>
      <c r="B48" s="296" t="s">
        <v>151</v>
      </c>
      <c r="C48" s="563">
        <f>'D1 (Medicaid Profitability)'!J66</f>
        <v>0</v>
      </c>
      <c r="D48" s="564">
        <f>'D2 (Non-Medicaid Profitability)'!I52</f>
        <v>0</v>
      </c>
      <c r="E48" s="612">
        <f t="shared" si="1"/>
        <v>0</v>
      </c>
    </row>
    <row r="49" spans="1:5" x14ac:dyDescent="0.2">
      <c r="A49" s="7">
        <v>36</v>
      </c>
      <c r="B49" s="8" t="s">
        <v>152</v>
      </c>
      <c r="C49" s="563">
        <f>'D1 (Medicaid Profitability)'!J67</f>
        <v>0</v>
      </c>
      <c r="D49" s="564">
        <f>'D2 (Non-Medicaid Profitability)'!I53</f>
        <v>0</v>
      </c>
      <c r="E49" s="612">
        <f t="shared" si="1"/>
        <v>0</v>
      </c>
    </row>
    <row r="50" spans="1:5" x14ac:dyDescent="0.2">
      <c r="A50" s="7">
        <v>37</v>
      </c>
      <c r="B50" s="296" t="s">
        <v>382</v>
      </c>
      <c r="C50" s="563">
        <f>'D1 (Medicaid Profitability)'!J68</f>
        <v>0</v>
      </c>
      <c r="D50" s="564">
        <f>'D2 (Non-Medicaid Profitability)'!I54</f>
        <v>0</v>
      </c>
      <c r="E50" s="612">
        <f>SUM(C50:D50)</f>
        <v>0</v>
      </c>
    </row>
    <row r="51" spans="1:5" x14ac:dyDescent="0.2">
      <c r="A51" s="7">
        <v>38</v>
      </c>
      <c r="B51" s="296" t="s">
        <v>379</v>
      </c>
      <c r="C51" s="563">
        <f>'D1 (Medicaid Profitability)'!J69</f>
        <v>0</v>
      </c>
      <c r="D51" s="564">
        <f>'D2 (Non-Medicaid Profitability)'!I55</f>
        <v>0</v>
      </c>
      <c r="E51" s="612">
        <f>SUM(C51:D51)</f>
        <v>0</v>
      </c>
    </row>
    <row r="52" spans="1:5" x14ac:dyDescent="0.2">
      <c r="A52" s="7">
        <v>39</v>
      </c>
      <c r="B52" s="296" t="s">
        <v>374</v>
      </c>
      <c r="C52" s="563">
        <f>'D1 (Medicaid Profitability)'!J70</f>
        <v>0</v>
      </c>
      <c r="D52" s="564">
        <f>'D2 (Non-Medicaid Profitability)'!I56</f>
        <v>0</v>
      </c>
      <c r="E52" s="612">
        <f>SUM(C52:D52)</f>
        <v>0</v>
      </c>
    </row>
    <row r="53" spans="1:5" x14ac:dyDescent="0.2">
      <c r="A53" s="7">
        <v>40</v>
      </c>
      <c r="B53" s="296" t="s">
        <v>375</v>
      </c>
      <c r="C53" s="563">
        <f>'D1 (Medicaid Profitability)'!J71</f>
        <v>0</v>
      </c>
      <c r="D53" s="564">
        <f>'D2 (Non-Medicaid Profitability)'!I57</f>
        <v>0</v>
      </c>
      <c r="E53" s="612">
        <f>SUM(C53:D53)</f>
        <v>0</v>
      </c>
    </row>
    <row r="54" spans="1:5" x14ac:dyDescent="0.2">
      <c r="A54" s="7">
        <v>41</v>
      </c>
      <c r="B54" s="296" t="s">
        <v>373</v>
      </c>
      <c r="C54" s="563">
        <f>'D1 (Medicaid Profitability)'!J72</f>
        <v>0</v>
      </c>
      <c r="D54" s="564">
        <f>'D2 (Non-Medicaid Profitability)'!I58</f>
        <v>0</v>
      </c>
      <c r="E54" s="612">
        <f>SUM(C54:D54)</f>
        <v>0</v>
      </c>
    </row>
    <row r="55" spans="1:5" x14ac:dyDescent="0.2">
      <c r="A55" s="7">
        <v>42</v>
      </c>
      <c r="B55" s="8" t="s">
        <v>153</v>
      </c>
      <c r="C55" s="563">
        <f>'D1 (Medicaid Profitability)'!J73</f>
        <v>0</v>
      </c>
      <c r="D55" s="564">
        <f>'D2 (Non-Medicaid Profitability)'!I59</f>
        <v>0</v>
      </c>
      <c r="E55" s="612">
        <f t="shared" si="1"/>
        <v>0</v>
      </c>
    </row>
    <row r="56" spans="1:5" x14ac:dyDescent="0.2">
      <c r="A56" s="7">
        <v>43</v>
      </c>
      <c r="B56" s="8" t="s">
        <v>154</v>
      </c>
      <c r="C56" s="563">
        <f>'D1 (Medicaid Profitability)'!J74</f>
        <v>0</v>
      </c>
      <c r="D56" s="564">
        <f>'D2 (Non-Medicaid Profitability)'!I60</f>
        <v>0</v>
      </c>
      <c r="E56" s="612">
        <f t="shared" si="1"/>
        <v>0</v>
      </c>
    </row>
    <row r="57" spans="1:5" x14ac:dyDescent="0.2">
      <c r="A57" s="7">
        <v>44</v>
      </c>
      <c r="B57" s="8" t="s">
        <v>155</v>
      </c>
      <c r="C57" s="563">
        <f>'D1 (Medicaid Profitability)'!J75</f>
        <v>0</v>
      </c>
      <c r="D57" s="564">
        <f>'D2 (Non-Medicaid Profitability)'!I61</f>
        <v>0</v>
      </c>
      <c r="E57" s="612">
        <f t="shared" si="1"/>
        <v>0</v>
      </c>
    </row>
    <row r="58" spans="1:5" x14ac:dyDescent="0.2">
      <c r="A58" s="7">
        <v>45</v>
      </c>
      <c r="B58" s="182" t="s">
        <v>156</v>
      </c>
      <c r="C58" s="570">
        <f>'D1 (Medicaid Profitability)'!J76</f>
        <v>0</v>
      </c>
      <c r="D58" s="564">
        <f>'D2 (Non-Medicaid Profitability)'!I62</f>
        <v>0</v>
      </c>
      <c r="E58" s="611">
        <f t="shared" si="1"/>
        <v>0</v>
      </c>
    </row>
    <row r="59" spans="1:5" ht="13.5" thickBot="1" x14ac:dyDescent="0.25">
      <c r="A59" s="183">
        <v>46</v>
      </c>
      <c r="B59" s="185" t="s">
        <v>159</v>
      </c>
      <c r="C59" s="571">
        <f>SUM(C43:C58)</f>
        <v>0</v>
      </c>
      <c r="D59" s="572">
        <f>SUM(D43:D58)</f>
        <v>0</v>
      </c>
      <c r="E59" s="615">
        <f t="shared" si="1"/>
        <v>0</v>
      </c>
    </row>
    <row r="60" spans="1:5" x14ac:dyDescent="0.2">
      <c r="A60" s="188">
        <v>47</v>
      </c>
      <c r="B60" s="189" t="s">
        <v>200</v>
      </c>
      <c r="C60" s="570">
        <f>'D1 (Medicaid Profitability)'!J78</f>
        <v>0</v>
      </c>
      <c r="D60" s="573"/>
      <c r="E60" s="611">
        <f t="shared" si="1"/>
        <v>0</v>
      </c>
    </row>
    <row r="61" spans="1:5" x14ac:dyDescent="0.2">
      <c r="A61" s="187">
        <v>48</v>
      </c>
      <c r="B61" s="162" t="s">
        <v>204</v>
      </c>
      <c r="C61" s="574">
        <f>'D1 (Medicaid Profitability)'!J79</f>
        <v>0</v>
      </c>
      <c r="D61" s="575">
        <f>'D2 (Non-Medicaid Profitability)'!I64</f>
        <v>0</v>
      </c>
      <c r="E61" s="616">
        <f t="shared" si="1"/>
        <v>0</v>
      </c>
    </row>
    <row r="62" spans="1:5" x14ac:dyDescent="0.2">
      <c r="A62" s="2">
        <v>49</v>
      </c>
      <c r="B62" s="1" t="s">
        <v>104</v>
      </c>
      <c r="C62" s="574">
        <f>'D1 (Medicaid Profitability)'!J80</f>
        <v>0</v>
      </c>
      <c r="D62" s="575">
        <f>+'D2 (Non-Medicaid Profitability)'!I65</f>
        <v>0</v>
      </c>
      <c r="E62" s="616">
        <f t="shared" si="1"/>
        <v>0</v>
      </c>
    </row>
    <row r="63" spans="1:5" ht="13.5" thickBot="1" x14ac:dyDescent="0.25">
      <c r="A63" s="186">
        <v>50</v>
      </c>
      <c r="B63" s="8" t="s">
        <v>294</v>
      </c>
      <c r="C63" s="571">
        <f>'D1 (Medicaid Profitability)'!J81</f>
        <v>0</v>
      </c>
      <c r="D63" s="572">
        <f>'D2 (Non-Medicaid Profitability)'!I66</f>
        <v>0</v>
      </c>
      <c r="E63" s="615">
        <f t="shared" si="1"/>
        <v>0</v>
      </c>
    </row>
    <row r="64" spans="1:5" ht="13.5" thickBot="1" x14ac:dyDescent="0.25">
      <c r="A64" s="184">
        <v>51</v>
      </c>
      <c r="B64" s="161" t="s">
        <v>205</v>
      </c>
      <c r="C64" s="576">
        <f>'D1 (Medicaid Profitability)'!J82</f>
        <v>0</v>
      </c>
      <c r="D64" s="577">
        <f>'D2 (Non-Medicaid Profitability)'!I67</f>
        <v>0</v>
      </c>
      <c r="E64" s="652">
        <f t="shared" si="1"/>
        <v>0</v>
      </c>
    </row>
    <row r="65" spans="1:5" x14ac:dyDescent="0.2">
      <c r="A65" s="64"/>
      <c r="B65" s="64"/>
      <c r="C65" s="98"/>
      <c r="D65" s="98"/>
      <c r="E65" s="98"/>
    </row>
  </sheetData>
  <sheetProtection password="DFB5" sheet="1" objects="1" scenarios="1" formatColumns="0"/>
  <phoneticPr fontId="35" type="noConversion"/>
  <pageMargins left="0.75" right="0.75" top="1" bottom="1" header="0.5" footer="0.5"/>
  <pageSetup scale="7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84"/>
  <sheetViews>
    <sheetView view="pageBreakPreview" zoomScale="85" zoomScaleNormal="80" workbookViewId="0"/>
  </sheetViews>
  <sheetFormatPr defaultColWidth="9.140625" defaultRowHeight="12.75" x14ac:dyDescent="0.2"/>
  <cols>
    <col min="1" max="1" width="10" style="64" customWidth="1"/>
    <col min="2" max="2" width="52.42578125" style="64" bestFit="1" customWidth="1"/>
    <col min="3" max="3" width="18.85546875" style="64" customWidth="1"/>
    <col min="4" max="5" width="16.140625" style="64" customWidth="1"/>
    <col min="6" max="6" width="16.5703125" style="98" customWidth="1"/>
    <col min="7" max="9" width="16.140625" style="98" customWidth="1"/>
    <col min="10" max="10" width="15.5703125" style="98" customWidth="1"/>
    <col min="11" max="16384" width="9.140625" style="64"/>
  </cols>
  <sheetData>
    <row r="1" spans="1:10" s="68" customFormat="1" x14ac:dyDescent="0.2">
      <c r="A1" s="297" t="str">
        <f>+'A (Balance Sheet)'!A1</f>
        <v>PIHP Name</v>
      </c>
      <c r="B1" s="12"/>
      <c r="C1" s="12"/>
      <c r="D1" s="12"/>
      <c r="E1" s="12"/>
      <c r="F1" s="101"/>
      <c r="G1" s="101"/>
      <c r="H1" s="101"/>
      <c r="I1" s="101"/>
      <c r="J1" s="101"/>
    </row>
    <row r="2" spans="1:10" x14ac:dyDescent="0.2">
      <c r="A2" s="12" t="s">
        <v>79</v>
      </c>
      <c r="B2" s="12"/>
      <c r="C2" s="12"/>
      <c r="D2" s="12"/>
      <c r="E2" s="12"/>
      <c r="F2" s="101"/>
      <c r="G2" s="101"/>
      <c r="H2" s="101"/>
      <c r="I2" s="101"/>
      <c r="J2" s="101"/>
    </row>
    <row r="3" spans="1:10" x14ac:dyDescent="0.2">
      <c r="A3" s="12" t="s">
        <v>320</v>
      </c>
      <c r="B3" s="12"/>
      <c r="C3" s="12"/>
      <c r="D3" s="12"/>
      <c r="E3" s="12"/>
      <c r="F3" s="101"/>
      <c r="G3" s="101"/>
      <c r="H3" s="101"/>
      <c r="I3" s="101"/>
      <c r="J3" s="101"/>
    </row>
    <row r="4" spans="1:10" s="68" customFormat="1" x14ac:dyDescent="0.2">
      <c r="A4" s="173">
        <f>'Certification Statement'!E17</f>
        <v>42216</v>
      </c>
      <c r="B4" s="12"/>
      <c r="C4" s="12"/>
      <c r="D4" s="12"/>
      <c r="E4" s="12"/>
      <c r="F4" s="101"/>
      <c r="G4" s="101"/>
      <c r="H4" s="101"/>
      <c r="I4" s="101"/>
      <c r="J4" s="101"/>
    </row>
    <row r="5" spans="1:10" s="68" customFormat="1" ht="13.5" thickBot="1" x14ac:dyDescent="0.25">
      <c r="A5" s="109"/>
      <c r="B5" s="12"/>
      <c r="C5" s="12"/>
      <c r="D5" s="12"/>
      <c r="E5" s="12"/>
      <c r="F5" s="101"/>
      <c r="G5" s="101"/>
      <c r="H5" s="101"/>
      <c r="I5" s="101"/>
      <c r="J5" s="101"/>
    </row>
    <row r="6" spans="1:10" x14ac:dyDescent="0.2">
      <c r="A6" s="298"/>
      <c r="B6" s="299"/>
      <c r="C6" s="165"/>
      <c r="D6" s="99"/>
      <c r="E6" s="99"/>
      <c r="F6" s="99"/>
      <c r="G6" s="99"/>
      <c r="H6" s="165"/>
      <c r="I6" s="307"/>
      <c r="J6" s="308"/>
    </row>
    <row r="7" spans="1:10" x14ac:dyDescent="0.2">
      <c r="A7" s="331"/>
      <c r="B7" s="301"/>
      <c r="C7" s="102"/>
      <c r="D7" s="102"/>
      <c r="E7" s="102"/>
      <c r="F7" s="102"/>
      <c r="G7" s="102"/>
      <c r="H7" s="102"/>
      <c r="I7" s="309"/>
      <c r="J7" s="310"/>
    </row>
    <row r="8" spans="1:10" x14ac:dyDescent="0.2">
      <c r="A8" s="300"/>
      <c r="B8" s="301"/>
      <c r="C8" s="102" t="s">
        <v>93</v>
      </c>
      <c r="D8" s="102" t="s">
        <v>112</v>
      </c>
      <c r="E8" s="102" t="s">
        <v>112</v>
      </c>
      <c r="F8" s="102" t="s">
        <v>113</v>
      </c>
      <c r="G8" s="102" t="s">
        <v>237</v>
      </c>
      <c r="H8" s="102" t="s">
        <v>235</v>
      </c>
      <c r="I8" s="309"/>
      <c r="J8" s="311" t="s">
        <v>6</v>
      </c>
    </row>
    <row r="9" spans="1:10" ht="13.5" thickBot="1" x14ac:dyDescent="0.25">
      <c r="A9" s="302" t="s">
        <v>192</v>
      </c>
      <c r="B9" s="303"/>
      <c r="C9" s="100" t="s">
        <v>370</v>
      </c>
      <c r="D9" s="170" t="s">
        <v>367</v>
      </c>
      <c r="E9" s="170" t="s">
        <v>368</v>
      </c>
      <c r="F9" s="100" t="s">
        <v>371</v>
      </c>
      <c r="G9" s="100" t="s">
        <v>372</v>
      </c>
      <c r="H9" s="100" t="s">
        <v>372</v>
      </c>
      <c r="I9" s="100" t="s">
        <v>83</v>
      </c>
      <c r="J9" s="312" t="s">
        <v>4</v>
      </c>
    </row>
    <row r="10" spans="1:10" x14ac:dyDescent="0.2">
      <c r="A10" s="67" t="s">
        <v>51</v>
      </c>
      <c r="B10" s="11" t="s">
        <v>0</v>
      </c>
      <c r="C10" s="332"/>
      <c r="D10" s="332"/>
      <c r="E10" s="332"/>
      <c r="F10" s="332"/>
      <c r="G10" s="332"/>
      <c r="H10" s="332"/>
      <c r="I10" s="332"/>
      <c r="J10" s="314"/>
    </row>
    <row r="11" spans="1:10" x14ac:dyDescent="0.2">
      <c r="A11" s="7">
        <v>1</v>
      </c>
      <c r="B11" s="63" t="s">
        <v>100</v>
      </c>
      <c r="C11" s="315">
        <v>0</v>
      </c>
      <c r="D11" s="315">
        <v>0</v>
      </c>
      <c r="E11" s="315">
        <v>0</v>
      </c>
      <c r="F11" s="315">
        <v>0</v>
      </c>
      <c r="G11" s="315">
        <v>0</v>
      </c>
      <c r="H11" s="315">
        <v>0</v>
      </c>
      <c r="I11" s="315">
        <v>0</v>
      </c>
      <c r="J11" s="685">
        <f>SUM(C11:I11)</f>
        <v>0</v>
      </c>
    </row>
    <row r="12" spans="1:10" x14ac:dyDescent="0.2">
      <c r="A12" s="7"/>
      <c r="B12" s="6" t="s">
        <v>81</v>
      </c>
      <c r="C12" s="333"/>
      <c r="D12" s="333"/>
      <c r="E12" s="333"/>
      <c r="F12" s="333"/>
      <c r="G12" s="333"/>
      <c r="H12" s="333"/>
      <c r="I12" s="333"/>
      <c r="J12" s="317"/>
    </row>
    <row r="13" spans="1:10" x14ac:dyDescent="0.2">
      <c r="A13" s="7"/>
      <c r="B13" s="12" t="s">
        <v>132</v>
      </c>
      <c r="C13" s="333"/>
      <c r="D13" s="333"/>
      <c r="E13" s="333"/>
      <c r="F13" s="333"/>
      <c r="G13" s="333"/>
      <c r="H13" s="333"/>
      <c r="I13" s="333"/>
      <c r="J13" s="317"/>
    </row>
    <row r="14" spans="1:10" x14ac:dyDescent="0.2">
      <c r="A14" s="7">
        <v>2</v>
      </c>
      <c r="B14" s="8" t="s">
        <v>126</v>
      </c>
      <c r="C14" s="318">
        <v>0</v>
      </c>
      <c r="D14" s="318">
        <v>0</v>
      </c>
      <c r="E14" s="318">
        <v>0</v>
      </c>
      <c r="F14" s="318">
        <v>0</v>
      </c>
      <c r="G14" s="318">
        <v>0</v>
      </c>
      <c r="H14" s="318">
        <v>0</v>
      </c>
      <c r="I14" s="318">
        <v>0</v>
      </c>
      <c r="J14" s="612">
        <f t="shared" ref="J14:J20" si="0">SUM(C14:I14)</f>
        <v>0</v>
      </c>
    </row>
    <row r="15" spans="1:10" x14ac:dyDescent="0.2">
      <c r="A15" s="7">
        <v>3</v>
      </c>
      <c r="B15" s="135" t="s">
        <v>127</v>
      </c>
      <c r="C15" s="318">
        <v>0</v>
      </c>
      <c r="D15" s="318">
        <v>0</v>
      </c>
      <c r="E15" s="318">
        <v>0</v>
      </c>
      <c r="F15" s="318">
        <v>0</v>
      </c>
      <c r="G15" s="318">
        <v>0</v>
      </c>
      <c r="H15" s="318">
        <v>0</v>
      </c>
      <c r="I15" s="318">
        <v>0</v>
      </c>
      <c r="J15" s="612">
        <f t="shared" si="0"/>
        <v>0</v>
      </c>
    </row>
    <row r="16" spans="1:10" x14ac:dyDescent="0.2">
      <c r="A16" s="7">
        <v>4</v>
      </c>
      <c r="B16" s="8" t="s">
        <v>128</v>
      </c>
      <c r="C16" s="318">
        <v>0</v>
      </c>
      <c r="D16" s="318">
        <v>0</v>
      </c>
      <c r="E16" s="318">
        <v>0</v>
      </c>
      <c r="F16" s="318">
        <v>0</v>
      </c>
      <c r="G16" s="318">
        <v>0</v>
      </c>
      <c r="H16" s="318">
        <v>0</v>
      </c>
      <c r="I16" s="318">
        <v>0</v>
      </c>
      <c r="J16" s="612">
        <f t="shared" si="0"/>
        <v>0</v>
      </c>
    </row>
    <row r="17" spans="1:10" x14ac:dyDescent="0.2">
      <c r="A17" s="7">
        <v>5</v>
      </c>
      <c r="B17" s="8" t="s">
        <v>129</v>
      </c>
      <c r="C17" s="318">
        <v>0</v>
      </c>
      <c r="D17" s="318">
        <v>0</v>
      </c>
      <c r="E17" s="318">
        <v>0</v>
      </c>
      <c r="F17" s="318">
        <v>0</v>
      </c>
      <c r="G17" s="318">
        <v>0</v>
      </c>
      <c r="H17" s="318">
        <v>0</v>
      </c>
      <c r="I17" s="318">
        <v>0</v>
      </c>
      <c r="J17" s="612">
        <f t="shared" si="0"/>
        <v>0</v>
      </c>
    </row>
    <row r="18" spans="1:10" x14ac:dyDescent="0.2">
      <c r="A18" s="7">
        <v>6</v>
      </c>
      <c r="B18" s="8" t="s">
        <v>130</v>
      </c>
      <c r="C18" s="318">
        <v>0</v>
      </c>
      <c r="D18" s="318">
        <v>0</v>
      </c>
      <c r="E18" s="318">
        <v>0</v>
      </c>
      <c r="F18" s="318">
        <v>0</v>
      </c>
      <c r="G18" s="318">
        <v>0</v>
      </c>
      <c r="H18" s="318">
        <v>0</v>
      </c>
      <c r="I18" s="318">
        <v>0</v>
      </c>
      <c r="J18" s="612">
        <f t="shared" si="0"/>
        <v>0</v>
      </c>
    </row>
    <row r="19" spans="1:10" x14ac:dyDescent="0.2">
      <c r="A19" s="7">
        <v>7</v>
      </c>
      <c r="B19" s="8" t="s">
        <v>131</v>
      </c>
      <c r="C19" s="320">
        <v>0</v>
      </c>
      <c r="D19" s="320">
        <v>0</v>
      </c>
      <c r="E19" s="320">
        <v>0</v>
      </c>
      <c r="F19" s="320">
        <v>0</v>
      </c>
      <c r="G19" s="320">
        <v>0</v>
      </c>
      <c r="H19" s="320">
        <v>0</v>
      </c>
      <c r="I19" s="320">
        <v>0</v>
      </c>
      <c r="J19" s="611">
        <f t="shared" si="0"/>
        <v>0</v>
      </c>
    </row>
    <row r="20" spans="1:10" x14ac:dyDescent="0.2">
      <c r="A20" s="293">
        <v>8</v>
      </c>
      <c r="B20" s="330" t="s">
        <v>133</v>
      </c>
      <c r="C20" s="333">
        <f>SUM(C14:C19)</f>
        <v>0</v>
      </c>
      <c r="D20" s="333">
        <f t="shared" ref="D20:I20" si="1">SUM(D14:D19)</f>
        <v>0</v>
      </c>
      <c r="E20" s="333">
        <f t="shared" si="1"/>
        <v>0</v>
      </c>
      <c r="F20" s="333">
        <f t="shared" si="1"/>
        <v>0</v>
      </c>
      <c r="G20" s="333">
        <f t="shared" si="1"/>
        <v>0</v>
      </c>
      <c r="H20" s="333">
        <f t="shared" si="1"/>
        <v>0</v>
      </c>
      <c r="I20" s="333">
        <f t="shared" si="1"/>
        <v>0</v>
      </c>
      <c r="J20" s="612">
        <f t="shared" si="0"/>
        <v>0</v>
      </c>
    </row>
    <row r="21" spans="1:10" x14ac:dyDescent="0.2">
      <c r="A21" s="7"/>
      <c r="B21" s="8"/>
      <c r="C21" s="334"/>
      <c r="D21" s="334"/>
      <c r="E21" s="334"/>
      <c r="F21" s="334"/>
      <c r="G21" s="334"/>
      <c r="H21" s="334"/>
      <c r="I21" s="334"/>
      <c r="J21" s="319"/>
    </row>
    <row r="22" spans="1:10" x14ac:dyDescent="0.2">
      <c r="A22" s="7"/>
      <c r="B22" s="12" t="s">
        <v>134</v>
      </c>
      <c r="C22" s="334"/>
      <c r="D22" s="334"/>
      <c r="E22" s="334"/>
      <c r="F22" s="334"/>
      <c r="G22" s="334"/>
      <c r="H22" s="334"/>
      <c r="I22" s="334"/>
      <c r="J22" s="319"/>
    </row>
    <row r="23" spans="1:10" x14ac:dyDescent="0.2">
      <c r="A23" s="7">
        <v>9</v>
      </c>
      <c r="B23" s="8" t="s">
        <v>135</v>
      </c>
      <c r="C23" s="318">
        <v>0</v>
      </c>
      <c r="D23" s="318">
        <v>0</v>
      </c>
      <c r="E23" s="318">
        <v>0</v>
      </c>
      <c r="F23" s="318">
        <v>0</v>
      </c>
      <c r="G23" s="318">
        <v>0</v>
      </c>
      <c r="H23" s="318">
        <v>0</v>
      </c>
      <c r="I23" s="318">
        <v>0</v>
      </c>
      <c r="J23" s="612">
        <f t="shared" ref="J23:J28" si="2">SUM(C23:I23)</f>
        <v>0</v>
      </c>
    </row>
    <row r="24" spans="1:10" x14ac:dyDescent="0.2">
      <c r="A24" s="7">
        <v>10</v>
      </c>
      <c r="B24" s="8" t="s">
        <v>136</v>
      </c>
      <c r="C24" s="318">
        <v>0</v>
      </c>
      <c r="D24" s="318">
        <v>0</v>
      </c>
      <c r="E24" s="318">
        <v>0</v>
      </c>
      <c r="F24" s="318">
        <v>0</v>
      </c>
      <c r="G24" s="318">
        <v>0</v>
      </c>
      <c r="H24" s="318">
        <v>0</v>
      </c>
      <c r="I24" s="318">
        <v>0</v>
      </c>
      <c r="J24" s="612">
        <f t="shared" si="2"/>
        <v>0</v>
      </c>
    </row>
    <row r="25" spans="1:10" x14ac:dyDescent="0.2">
      <c r="A25" s="7">
        <v>11</v>
      </c>
      <c r="B25" s="8" t="s">
        <v>137</v>
      </c>
      <c r="C25" s="318">
        <v>0</v>
      </c>
      <c r="D25" s="318">
        <v>0</v>
      </c>
      <c r="E25" s="318">
        <v>0</v>
      </c>
      <c r="F25" s="318">
        <v>0</v>
      </c>
      <c r="G25" s="318">
        <v>0</v>
      </c>
      <c r="H25" s="318">
        <v>0</v>
      </c>
      <c r="I25" s="318">
        <v>0</v>
      </c>
      <c r="J25" s="612">
        <f t="shared" si="2"/>
        <v>0</v>
      </c>
    </row>
    <row r="26" spans="1:10" x14ac:dyDescent="0.2">
      <c r="A26" s="7">
        <v>12</v>
      </c>
      <c r="B26" s="8" t="s">
        <v>138</v>
      </c>
      <c r="C26" s="318">
        <v>0</v>
      </c>
      <c r="D26" s="318">
        <v>0</v>
      </c>
      <c r="E26" s="318">
        <v>0</v>
      </c>
      <c r="F26" s="318">
        <v>0</v>
      </c>
      <c r="G26" s="318">
        <v>0</v>
      </c>
      <c r="H26" s="318">
        <v>0</v>
      </c>
      <c r="I26" s="318">
        <v>0</v>
      </c>
      <c r="J26" s="612">
        <f t="shared" si="2"/>
        <v>0</v>
      </c>
    </row>
    <row r="27" spans="1:10" x14ac:dyDescent="0.2">
      <c r="A27" s="7">
        <v>13</v>
      </c>
      <c r="B27" s="8" t="s">
        <v>139</v>
      </c>
      <c r="C27" s="320">
        <v>0</v>
      </c>
      <c r="D27" s="320">
        <v>0</v>
      </c>
      <c r="E27" s="320">
        <v>0</v>
      </c>
      <c r="F27" s="320">
        <v>0</v>
      </c>
      <c r="G27" s="320">
        <v>0</v>
      </c>
      <c r="H27" s="320">
        <v>0</v>
      </c>
      <c r="I27" s="320">
        <v>0</v>
      </c>
      <c r="J27" s="611">
        <f t="shared" si="2"/>
        <v>0</v>
      </c>
    </row>
    <row r="28" spans="1:10" x14ac:dyDescent="0.2">
      <c r="A28" s="293">
        <v>14</v>
      </c>
      <c r="B28" s="330" t="s">
        <v>140</v>
      </c>
      <c r="C28" s="333">
        <f>SUM(C23:C27)</f>
        <v>0</v>
      </c>
      <c r="D28" s="333">
        <f t="shared" ref="D28:I28" si="3">SUM(D23:D27)</f>
        <v>0</v>
      </c>
      <c r="E28" s="333">
        <f t="shared" si="3"/>
        <v>0</v>
      </c>
      <c r="F28" s="333">
        <f t="shared" si="3"/>
        <v>0</v>
      </c>
      <c r="G28" s="333">
        <f t="shared" si="3"/>
        <v>0</v>
      </c>
      <c r="H28" s="333">
        <f t="shared" si="3"/>
        <v>0</v>
      </c>
      <c r="I28" s="333">
        <f t="shared" si="3"/>
        <v>0</v>
      </c>
      <c r="J28" s="612">
        <f t="shared" si="2"/>
        <v>0</v>
      </c>
    </row>
    <row r="29" spans="1:10" x14ac:dyDescent="0.2">
      <c r="A29" s="7"/>
      <c r="B29" s="8"/>
      <c r="C29" s="334"/>
      <c r="D29" s="334"/>
      <c r="E29" s="334"/>
      <c r="F29" s="334"/>
      <c r="G29" s="334"/>
      <c r="H29" s="334"/>
      <c r="I29" s="334"/>
      <c r="J29" s="319"/>
    </row>
    <row r="30" spans="1:10" x14ac:dyDescent="0.2">
      <c r="A30" s="7">
        <v>15</v>
      </c>
      <c r="B30" s="12" t="s">
        <v>141</v>
      </c>
      <c r="C30" s="318">
        <v>0</v>
      </c>
      <c r="D30" s="318">
        <v>0</v>
      </c>
      <c r="E30" s="318">
        <v>0</v>
      </c>
      <c r="F30" s="318">
        <v>0</v>
      </c>
      <c r="G30" s="318">
        <v>0</v>
      </c>
      <c r="H30" s="318">
        <v>0</v>
      </c>
      <c r="I30" s="318">
        <v>0</v>
      </c>
      <c r="J30" s="612">
        <f>SUM(C30:I30)</f>
        <v>0</v>
      </c>
    </row>
    <row r="31" spans="1:10" x14ac:dyDescent="0.2">
      <c r="A31" s="7"/>
      <c r="B31" s="8"/>
      <c r="C31" s="334"/>
      <c r="D31" s="334"/>
      <c r="E31" s="334"/>
      <c r="F31" s="334"/>
      <c r="G31" s="334"/>
      <c r="H31" s="334"/>
      <c r="I31" s="334"/>
      <c r="J31" s="319"/>
    </row>
    <row r="32" spans="1:10" x14ac:dyDescent="0.2">
      <c r="A32" s="7">
        <v>16</v>
      </c>
      <c r="B32" s="12" t="s">
        <v>142</v>
      </c>
      <c r="C32" s="318">
        <v>0</v>
      </c>
      <c r="D32" s="318">
        <v>0</v>
      </c>
      <c r="E32" s="318">
        <v>0</v>
      </c>
      <c r="F32" s="318">
        <v>0</v>
      </c>
      <c r="G32" s="318">
        <v>0</v>
      </c>
      <c r="H32" s="318">
        <v>0</v>
      </c>
      <c r="I32" s="318">
        <v>0</v>
      </c>
      <c r="J32" s="612">
        <f>SUM(C32:I32)</f>
        <v>0</v>
      </c>
    </row>
    <row r="33" spans="1:10" x14ac:dyDescent="0.2">
      <c r="A33" s="7"/>
      <c r="B33" s="8"/>
      <c r="C33" s="334"/>
      <c r="D33" s="334"/>
      <c r="E33" s="334"/>
      <c r="F33" s="334"/>
      <c r="G33" s="334"/>
      <c r="H33" s="334"/>
      <c r="I33" s="334"/>
      <c r="J33" s="319"/>
    </row>
    <row r="34" spans="1:10" s="131" customFormat="1" x14ac:dyDescent="0.2">
      <c r="A34" s="2">
        <v>17</v>
      </c>
      <c r="B34" s="1" t="s">
        <v>2</v>
      </c>
      <c r="C34" s="287">
        <f>C20+C28+C30+C32</f>
        <v>0</v>
      </c>
      <c r="D34" s="287">
        <f t="shared" ref="D34:I34" si="4">D20+D28+D30+D32</f>
        <v>0</v>
      </c>
      <c r="E34" s="287">
        <f t="shared" si="4"/>
        <v>0</v>
      </c>
      <c r="F34" s="287">
        <f t="shared" si="4"/>
        <v>0</v>
      </c>
      <c r="G34" s="287">
        <f t="shared" si="4"/>
        <v>0</v>
      </c>
      <c r="H34" s="287">
        <f t="shared" si="4"/>
        <v>0</v>
      </c>
      <c r="I34" s="287">
        <f t="shared" si="4"/>
        <v>0</v>
      </c>
      <c r="J34" s="288">
        <f>SUM(C34:I34)</f>
        <v>0</v>
      </c>
    </row>
    <row r="35" spans="1:10" x14ac:dyDescent="0.2">
      <c r="A35" s="7"/>
      <c r="B35" s="9" t="s">
        <v>201</v>
      </c>
      <c r="C35" s="335"/>
      <c r="D35" s="335"/>
      <c r="E35" s="335"/>
      <c r="F35" s="335"/>
      <c r="G35" s="335"/>
      <c r="H35" s="335"/>
      <c r="I35" s="335"/>
      <c r="J35" s="322"/>
    </row>
    <row r="36" spans="1:10" x14ac:dyDescent="0.2">
      <c r="A36" s="7">
        <v>18</v>
      </c>
      <c r="B36" s="8" t="s">
        <v>88</v>
      </c>
      <c r="C36" s="318">
        <v>0</v>
      </c>
      <c r="D36" s="318">
        <v>0</v>
      </c>
      <c r="E36" s="318">
        <v>0</v>
      </c>
      <c r="F36" s="318">
        <v>0</v>
      </c>
      <c r="G36" s="318">
        <v>0</v>
      </c>
      <c r="H36" s="318">
        <v>0</v>
      </c>
      <c r="I36" s="318">
        <v>0</v>
      </c>
      <c r="J36" s="612">
        <f>SUM(C36:I36)</f>
        <v>0</v>
      </c>
    </row>
    <row r="37" spans="1:10" x14ac:dyDescent="0.2">
      <c r="A37" s="7">
        <v>19</v>
      </c>
      <c r="B37" s="8" t="s">
        <v>114</v>
      </c>
      <c r="C37" s="318">
        <v>0</v>
      </c>
      <c r="D37" s="318">
        <v>0</v>
      </c>
      <c r="E37" s="318">
        <v>0</v>
      </c>
      <c r="F37" s="318">
        <v>0</v>
      </c>
      <c r="G37" s="318">
        <v>0</v>
      </c>
      <c r="H37" s="318">
        <v>0</v>
      </c>
      <c r="I37" s="318">
        <v>0</v>
      </c>
      <c r="J37" s="612">
        <f>SUM(C37:I37)</f>
        <v>0</v>
      </c>
    </row>
    <row r="38" spans="1:10" x14ac:dyDescent="0.2">
      <c r="A38" s="7">
        <v>20</v>
      </c>
      <c r="B38" s="8" t="s">
        <v>115</v>
      </c>
      <c r="C38" s="318">
        <v>0</v>
      </c>
      <c r="D38" s="318">
        <v>0</v>
      </c>
      <c r="E38" s="318">
        <v>0</v>
      </c>
      <c r="F38" s="318">
        <v>0</v>
      </c>
      <c r="G38" s="318">
        <v>0</v>
      </c>
      <c r="H38" s="318">
        <v>0</v>
      </c>
      <c r="I38" s="318">
        <v>0</v>
      </c>
      <c r="J38" s="612">
        <f>SUM(C38:I38)</f>
        <v>0</v>
      </c>
    </row>
    <row r="39" spans="1:10" x14ac:dyDescent="0.2">
      <c r="A39" s="7">
        <v>21</v>
      </c>
      <c r="B39" s="8" t="s">
        <v>116</v>
      </c>
      <c r="C39" s="318">
        <v>0</v>
      </c>
      <c r="D39" s="318">
        <v>0</v>
      </c>
      <c r="E39" s="318">
        <v>0</v>
      </c>
      <c r="F39" s="318">
        <v>0</v>
      </c>
      <c r="G39" s="318">
        <v>0</v>
      </c>
      <c r="H39" s="318">
        <v>0</v>
      </c>
      <c r="I39" s="318">
        <v>0</v>
      </c>
      <c r="J39" s="612">
        <f t="shared" ref="J39:J48" si="5">SUM(C39:I39)</f>
        <v>0</v>
      </c>
    </row>
    <row r="40" spans="1:10" x14ac:dyDescent="0.2">
      <c r="A40" s="7">
        <v>22</v>
      </c>
      <c r="B40" s="8" t="s">
        <v>117</v>
      </c>
      <c r="C40" s="318">
        <v>0</v>
      </c>
      <c r="D40" s="318">
        <v>0</v>
      </c>
      <c r="E40" s="318">
        <v>0</v>
      </c>
      <c r="F40" s="318">
        <v>0</v>
      </c>
      <c r="G40" s="318">
        <v>0</v>
      </c>
      <c r="H40" s="318">
        <v>0</v>
      </c>
      <c r="I40" s="318">
        <v>0</v>
      </c>
      <c r="J40" s="612">
        <f t="shared" si="5"/>
        <v>0</v>
      </c>
    </row>
    <row r="41" spans="1:10" x14ac:dyDescent="0.2">
      <c r="A41" s="7">
        <v>23</v>
      </c>
      <c r="B41" s="8" t="s">
        <v>118</v>
      </c>
      <c r="C41" s="318">
        <v>0</v>
      </c>
      <c r="D41" s="318">
        <v>0</v>
      </c>
      <c r="E41" s="318">
        <v>0</v>
      </c>
      <c r="F41" s="318">
        <v>0</v>
      </c>
      <c r="G41" s="318">
        <v>0</v>
      </c>
      <c r="H41" s="318">
        <v>0</v>
      </c>
      <c r="I41" s="318">
        <v>0</v>
      </c>
      <c r="J41" s="612">
        <f t="shared" si="5"/>
        <v>0</v>
      </c>
    </row>
    <row r="42" spans="1:10" x14ac:dyDescent="0.2">
      <c r="A42" s="7">
        <v>24</v>
      </c>
      <c r="B42" s="8" t="s">
        <v>378</v>
      </c>
      <c r="C42" s="318">
        <v>0</v>
      </c>
      <c r="D42" s="318">
        <v>0</v>
      </c>
      <c r="E42" s="318">
        <v>0</v>
      </c>
      <c r="F42" s="318">
        <v>0</v>
      </c>
      <c r="G42" s="318">
        <v>0</v>
      </c>
      <c r="H42" s="318">
        <v>0</v>
      </c>
      <c r="I42" s="318">
        <v>0</v>
      </c>
      <c r="J42" s="612">
        <f t="shared" si="5"/>
        <v>0</v>
      </c>
    </row>
    <row r="43" spans="1:10" x14ac:dyDescent="0.2">
      <c r="A43" s="7">
        <v>25</v>
      </c>
      <c r="B43" s="8" t="s">
        <v>352</v>
      </c>
      <c r="C43" s="318">
        <v>0</v>
      </c>
      <c r="D43" s="318">
        <v>0</v>
      </c>
      <c r="E43" s="318">
        <v>0</v>
      </c>
      <c r="F43" s="318">
        <v>0</v>
      </c>
      <c r="G43" s="318">
        <v>0</v>
      </c>
      <c r="H43" s="318">
        <v>0</v>
      </c>
      <c r="I43" s="318">
        <v>0</v>
      </c>
      <c r="J43" s="612">
        <f t="shared" si="5"/>
        <v>0</v>
      </c>
    </row>
    <row r="44" spans="1:10" x14ac:dyDescent="0.2">
      <c r="A44" s="7">
        <v>26</v>
      </c>
      <c r="B44" s="8" t="s">
        <v>353</v>
      </c>
      <c r="C44" s="318">
        <v>0</v>
      </c>
      <c r="D44" s="318">
        <v>0</v>
      </c>
      <c r="E44" s="318">
        <v>0</v>
      </c>
      <c r="F44" s="318">
        <v>0</v>
      </c>
      <c r="G44" s="318">
        <v>0</v>
      </c>
      <c r="H44" s="318">
        <v>0</v>
      </c>
      <c r="I44" s="318">
        <v>0</v>
      </c>
      <c r="J44" s="612">
        <f>SUM(C44:I44)</f>
        <v>0</v>
      </c>
    </row>
    <row r="45" spans="1:10" x14ac:dyDescent="0.2">
      <c r="A45" s="7">
        <v>27</v>
      </c>
      <c r="B45" s="8" t="s">
        <v>120</v>
      </c>
      <c r="C45" s="318">
        <v>0</v>
      </c>
      <c r="D45" s="318">
        <v>0</v>
      </c>
      <c r="E45" s="318">
        <v>0</v>
      </c>
      <c r="F45" s="318">
        <v>0</v>
      </c>
      <c r="G45" s="318">
        <v>0</v>
      </c>
      <c r="H45" s="318">
        <v>0</v>
      </c>
      <c r="I45" s="318">
        <v>0</v>
      </c>
      <c r="J45" s="612">
        <f t="shared" si="5"/>
        <v>0</v>
      </c>
    </row>
    <row r="46" spans="1:10" x14ac:dyDescent="0.2">
      <c r="A46" s="7">
        <v>28</v>
      </c>
      <c r="B46" s="8" t="s">
        <v>121</v>
      </c>
      <c r="C46" s="318">
        <v>0</v>
      </c>
      <c r="D46" s="318">
        <v>0</v>
      </c>
      <c r="E46" s="318">
        <v>0</v>
      </c>
      <c r="F46" s="318">
        <v>0</v>
      </c>
      <c r="G46" s="318">
        <v>0</v>
      </c>
      <c r="H46" s="318">
        <v>0</v>
      </c>
      <c r="I46" s="318">
        <v>0</v>
      </c>
      <c r="J46" s="612">
        <f t="shared" si="5"/>
        <v>0</v>
      </c>
    </row>
    <row r="47" spans="1:10" x14ac:dyDescent="0.2">
      <c r="A47" s="7">
        <v>29</v>
      </c>
      <c r="B47" s="135" t="s">
        <v>122</v>
      </c>
      <c r="C47" s="318">
        <v>0</v>
      </c>
      <c r="D47" s="318">
        <v>0</v>
      </c>
      <c r="E47" s="318">
        <v>0</v>
      </c>
      <c r="F47" s="318">
        <v>0</v>
      </c>
      <c r="G47" s="318">
        <v>0</v>
      </c>
      <c r="H47" s="318">
        <v>0</v>
      </c>
      <c r="I47" s="318">
        <v>0</v>
      </c>
      <c r="J47" s="612">
        <f t="shared" si="5"/>
        <v>0</v>
      </c>
    </row>
    <row r="48" spans="1:10" x14ac:dyDescent="0.2">
      <c r="A48" s="7">
        <v>30</v>
      </c>
      <c r="B48" s="8" t="s">
        <v>113</v>
      </c>
      <c r="C48" s="318">
        <v>0</v>
      </c>
      <c r="D48" s="318">
        <v>0</v>
      </c>
      <c r="E48" s="318">
        <v>0</v>
      </c>
      <c r="F48" s="318">
        <v>0</v>
      </c>
      <c r="G48" s="318">
        <v>0</v>
      </c>
      <c r="H48" s="318">
        <v>0</v>
      </c>
      <c r="I48" s="318">
        <v>0</v>
      </c>
      <c r="J48" s="612">
        <f t="shared" si="5"/>
        <v>0</v>
      </c>
    </row>
    <row r="49" spans="1:11" x14ac:dyDescent="0.2">
      <c r="A49" s="7">
        <v>31</v>
      </c>
      <c r="B49" s="8" t="s">
        <v>123</v>
      </c>
      <c r="C49" s="318">
        <v>0</v>
      </c>
      <c r="D49" s="318">
        <v>0</v>
      </c>
      <c r="E49" s="318">
        <v>0</v>
      </c>
      <c r="F49" s="318">
        <v>0</v>
      </c>
      <c r="G49" s="318">
        <v>0</v>
      </c>
      <c r="H49" s="318">
        <v>0</v>
      </c>
      <c r="I49" s="318">
        <v>0</v>
      </c>
      <c r="J49" s="612">
        <f>SUM(C49:I49)</f>
        <v>0</v>
      </c>
    </row>
    <row r="50" spans="1:11" x14ac:dyDescent="0.2">
      <c r="A50" s="7">
        <v>32</v>
      </c>
      <c r="B50" s="8" t="s">
        <v>124</v>
      </c>
      <c r="C50" s="318">
        <v>0</v>
      </c>
      <c r="D50" s="318">
        <v>0</v>
      </c>
      <c r="E50" s="318">
        <v>0</v>
      </c>
      <c r="F50" s="318">
        <v>0</v>
      </c>
      <c r="G50" s="318">
        <v>0</v>
      </c>
      <c r="H50" s="318">
        <v>0</v>
      </c>
      <c r="I50" s="318">
        <v>0</v>
      </c>
      <c r="J50" s="612">
        <f>SUM(C50:I50)</f>
        <v>0</v>
      </c>
    </row>
    <row r="51" spans="1:11" x14ac:dyDescent="0.2">
      <c r="A51" s="7">
        <v>33</v>
      </c>
      <c r="B51" s="8" t="s">
        <v>125</v>
      </c>
      <c r="C51" s="318">
        <v>0</v>
      </c>
      <c r="D51" s="318">
        <v>0</v>
      </c>
      <c r="E51" s="318">
        <v>0</v>
      </c>
      <c r="F51" s="318">
        <v>0</v>
      </c>
      <c r="G51" s="318">
        <v>0</v>
      </c>
      <c r="H51" s="318">
        <v>0</v>
      </c>
      <c r="I51" s="318">
        <v>0</v>
      </c>
      <c r="J51" s="612">
        <f>SUM(C51:I51)</f>
        <v>0</v>
      </c>
    </row>
    <row r="52" spans="1:11" x14ac:dyDescent="0.2">
      <c r="A52" s="7">
        <v>34</v>
      </c>
      <c r="B52" s="131" t="s">
        <v>248</v>
      </c>
      <c r="C52" s="320">
        <v>0</v>
      </c>
      <c r="D52" s="320">
        <v>0</v>
      </c>
      <c r="E52" s="320">
        <v>0</v>
      </c>
      <c r="F52" s="320">
        <v>0</v>
      </c>
      <c r="G52" s="320">
        <v>0</v>
      </c>
      <c r="H52" s="320">
        <v>0</v>
      </c>
      <c r="I52" s="320">
        <v>0</v>
      </c>
      <c r="J52" s="612">
        <f>SUM(C52:I52)</f>
        <v>0</v>
      </c>
    </row>
    <row r="53" spans="1:11" s="65" customFormat="1" x14ac:dyDescent="0.2">
      <c r="A53" s="293">
        <v>35</v>
      </c>
      <c r="B53" s="330" t="s">
        <v>202</v>
      </c>
      <c r="C53" s="336">
        <f>SUM(C36:C52)</f>
        <v>0</v>
      </c>
      <c r="D53" s="336">
        <f t="shared" ref="D53:I53" si="6">SUM(D36:D52)</f>
        <v>0</v>
      </c>
      <c r="E53" s="336">
        <f t="shared" si="6"/>
        <v>0</v>
      </c>
      <c r="F53" s="336">
        <f t="shared" si="6"/>
        <v>0</v>
      </c>
      <c r="G53" s="336">
        <f t="shared" si="6"/>
        <v>0</v>
      </c>
      <c r="H53" s="336">
        <f t="shared" si="6"/>
        <v>0</v>
      </c>
      <c r="I53" s="336">
        <f t="shared" si="6"/>
        <v>0</v>
      </c>
      <c r="J53" s="323">
        <f>SUM(C53:I53)</f>
        <v>0</v>
      </c>
      <c r="K53" s="64"/>
    </row>
    <row r="54" spans="1:11" s="65" customFormat="1" x14ac:dyDescent="0.2">
      <c r="A54" s="7"/>
      <c r="B54" s="12"/>
      <c r="C54" s="324"/>
      <c r="D54" s="324"/>
      <c r="E54" s="324"/>
      <c r="F54" s="324"/>
      <c r="G54" s="324"/>
      <c r="H54" s="324"/>
      <c r="I54" s="324"/>
      <c r="J54" s="325"/>
      <c r="K54" s="64"/>
    </row>
    <row r="55" spans="1:11" x14ac:dyDescent="0.2">
      <c r="A55" s="155"/>
      <c r="B55" s="6" t="s">
        <v>158</v>
      </c>
      <c r="C55" s="333"/>
      <c r="D55" s="333"/>
      <c r="E55" s="333"/>
      <c r="F55" s="333"/>
      <c r="G55" s="333"/>
      <c r="H55" s="333"/>
      <c r="I55" s="333"/>
      <c r="J55" s="325"/>
    </row>
    <row r="56" spans="1:11" x14ac:dyDescent="0.2">
      <c r="A56" s="7">
        <v>36</v>
      </c>
      <c r="B56" s="8" t="s">
        <v>94</v>
      </c>
      <c r="C56" s="318">
        <v>0</v>
      </c>
      <c r="D56" s="318">
        <v>0</v>
      </c>
      <c r="E56" s="318">
        <v>0</v>
      </c>
      <c r="F56" s="318">
        <v>0</v>
      </c>
      <c r="G56" s="318">
        <v>0</v>
      </c>
      <c r="H56" s="318">
        <v>0</v>
      </c>
      <c r="I56" s="318">
        <v>0</v>
      </c>
      <c r="J56" s="612">
        <f>SUM(C56:I56)</f>
        <v>0</v>
      </c>
    </row>
    <row r="57" spans="1:11" x14ac:dyDescent="0.2">
      <c r="A57" s="7">
        <v>37</v>
      </c>
      <c r="B57" s="8" t="s">
        <v>95</v>
      </c>
      <c r="C57" s="318">
        <v>0</v>
      </c>
      <c r="D57" s="318">
        <v>0</v>
      </c>
      <c r="E57" s="318">
        <v>0</v>
      </c>
      <c r="F57" s="318">
        <v>0</v>
      </c>
      <c r="G57" s="318">
        <v>0</v>
      </c>
      <c r="H57" s="318">
        <v>0</v>
      </c>
      <c r="I57" s="318">
        <v>0</v>
      </c>
      <c r="J57" s="612">
        <f>SUM(C57:I57)</f>
        <v>0</v>
      </c>
    </row>
    <row r="58" spans="1:11" x14ac:dyDescent="0.2">
      <c r="A58" s="7">
        <v>38</v>
      </c>
      <c r="B58" s="8" t="s">
        <v>96</v>
      </c>
      <c r="C58" s="318">
        <v>0</v>
      </c>
      <c r="D58" s="318">
        <v>0</v>
      </c>
      <c r="E58" s="318">
        <v>0</v>
      </c>
      <c r="F58" s="318">
        <v>0</v>
      </c>
      <c r="G58" s="318">
        <v>0</v>
      </c>
      <c r="H58" s="318">
        <v>0</v>
      </c>
      <c r="I58" s="318">
        <v>0</v>
      </c>
      <c r="J58" s="612">
        <f>SUM(C58:I58)</f>
        <v>0</v>
      </c>
    </row>
    <row r="59" spans="1:11" ht="13.5" thickBot="1" x14ac:dyDescent="0.25">
      <c r="A59" s="13">
        <v>39</v>
      </c>
      <c r="B59" s="305" t="s">
        <v>203</v>
      </c>
      <c r="C59" s="326">
        <f>C53-C56-C57-C58</f>
        <v>0</v>
      </c>
      <c r="D59" s="326">
        <f t="shared" ref="D59:I59" si="7">D53-D56-D57-D58</f>
        <v>0</v>
      </c>
      <c r="E59" s="326">
        <f t="shared" si="7"/>
        <v>0</v>
      </c>
      <c r="F59" s="326">
        <f t="shared" si="7"/>
        <v>0</v>
      </c>
      <c r="G59" s="326">
        <f t="shared" si="7"/>
        <v>0</v>
      </c>
      <c r="H59" s="326">
        <f t="shared" si="7"/>
        <v>0</v>
      </c>
      <c r="I59" s="326">
        <f t="shared" si="7"/>
        <v>0</v>
      </c>
      <c r="J59" s="327">
        <f>SUM(C59:I59)</f>
        <v>0</v>
      </c>
    </row>
    <row r="60" spans="1:11" x14ac:dyDescent="0.2">
      <c r="A60" s="7"/>
      <c r="B60" s="9" t="s">
        <v>160</v>
      </c>
      <c r="C60" s="333"/>
      <c r="D60" s="333"/>
      <c r="E60" s="333"/>
      <c r="F60" s="333"/>
      <c r="G60" s="333"/>
      <c r="H60" s="333"/>
      <c r="I60" s="333"/>
      <c r="J60" s="337"/>
    </row>
    <row r="61" spans="1:11" x14ac:dyDescent="0.2">
      <c r="A61" s="7">
        <v>40</v>
      </c>
      <c r="B61" s="304" t="s">
        <v>146</v>
      </c>
      <c r="C61" s="318">
        <v>0</v>
      </c>
      <c r="D61" s="318">
        <v>0</v>
      </c>
      <c r="E61" s="318">
        <v>0</v>
      </c>
      <c r="F61" s="318">
        <v>0</v>
      </c>
      <c r="G61" s="318">
        <v>0</v>
      </c>
      <c r="H61" s="318">
        <v>0</v>
      </c>
      <c r="I61" s="318">
        <v>0</v>
      </c>
      <c r="J61" s="612">
        <f t="shared" ref="J61:J76" si="8">SUM(C61:I61)</f>
        <v>0</v>
      </c>
    </row>
    <row r="62" spans="1:11" x14ac:dyDescent="0.2">
      <c r="A62" s="7">
        <v>41</v>
      </c>
      <c r="B62" s="304" t="s">
        <v>147</v>
      </c>
      <c r="C62" s="318">
        <v>0</v>
      </c>
      <c r="D62" s="318">
        <v>0</v>
      </c>
      <c r="E62" s="318">
        <v>0</v>
      </c>
      <c r="F62" s="318">
        <v>0</v>
      </c>
      <c r="G62" s="318">
        <v>0</v>
      </c>
      <c r="H62" s="318">
        <v>0</v>
      </c>
      <c r="I62" s="318">
        <v>0</v>
      </c>
      <c r="J62" s="612">
        <f t="shared" si="8"/>
        <v>0</v>
      </c>
    </row>
    <row r="63" spans="1:11" x14ac:dyDescent="0.2">
      <c r="A63" s="7">
        <v>42</v>
      </c>
      <c r="B63" s="304" t="s">
        <v>148</v>
      </c>
      <c r="C63" s="318">
        <v>0</v>
      </c>
      <c r="D63" s="318">
        <v>0</v>
      </c>
      <c r="E63" s="318">
        <v>0</v>
      </c>
      <c r="F63" s="318">
        <v>0</v>
      </c>
      <c r="G63" s="318">
        <v>0</v>
      </c>
      <c r="H63" s="318">
        <v>0</v>
      </c>
      <c r="I63" s="318">
        <v>0</v>
      </c>
      <c r="J63" s="612">
        <f t="shared" si="8"/>
        <v>0</v>
      </c>
    </row>
    <row r="64" spans="1:11" x14ac:dyDescent="0.2">
      <c r="A64" s="7">
        <v>43</v>
      </c>
      <c r="B64" s="304" t="s">
        <v>149</v>
      </c>
      <c r="C64" s="318">
        <v>0</v>
      </c>
      <c r="D64" s="318">
        <v>0</v>
      </c>
      <c r="E64" s="318">
        <v>0</v>
      </c>
      <c r="F64" s="318">
        <v>0</v>
      </c>
      <c r="G64" s="318">
        <v>0</v>
      </c>
      <c r="H64" s="318">
        <v>0</v>
      </c>
      <c r="I64" s="318">
        <v>0</v>
      </c>
      <c r="J64" s="612">
        <f t="shared" si="8"/>
        <v>0</v>
      </c>
    </row>
    <row r="65" spans="1:10" x14ac:dyDescent="0.2">
      <c r="A65" s="7">
        <v>44</v>
      </c>
      <c r="B65" s="304" t="s">
        <v>150</v>
      </c>
      <c r="C65" s="318">
        <v>0</v>
      </c>
      <c r="D65" s="318">
        <v>0</v>
      </c>
      <c r="E65" s="318">
        <v>0</v>
      </c>
      <c r="F65" s="318">
        <v>0</v>
      </c>
      <c r="G65" s="318">
        <v>0</v>
      </c>
      <c r="H65" s="318">
        <v>0</v>
      </c>
      <c r="I65" s="318">
        <v>0</v>
      </c>
      <c r="J65" s="612">
        <f t="shared" si="8"/>
        <v>0</v>
      </c>
    </row>
    <row r="66" spans="1:10" x14ac:dyDescent="0.2">
      <c r="A66" s="7">
        <v>45</v>
      </c>
      <c r="B66" s="304" t="s">
        <v>151</v>
      </c>
      <c r="C66" s="318">
        <v>0</v>
      </c>
      <c r="D66" s="318">
        <v>0</v>
      </c>
      <c r="E66" s="318">
        <v>0</v>
      </c>
      <c r="F66" s="318">
        <v>0</v>
      </c>
      <c r="G66" s="318">
        <v>0</v>
      </c>
      <c r="H66" s="318">
        <v>0</v>
      </c>
      <c r="I66" s="318">
        <v>0</v>
      </c>
      <c r="J66" s="612">
        <f t="shared" si="8"/>
        <v>0</v>
      </c>
    </row>
    <row r="67" spans="1:10" x14ac:dyDescent="0.2">
      <c r="A67" s="7">
        <v>46</v>
      </c>
      <c r="B67" s="8" t="s">
        <v>152</v>
      </c>
      <c r="C67" s="318">
        <v>0</v>
      </c>
      <c r="D67" s="318">
        <v>0</v>
      </c>
      <c r="E67" s="318">
        <v>0</v>
      </c>
      <c r="F67" s="318">
        <v>0</v>
      </c>
      <c r="G67" s="318">
        <v>0</v>
      </c>
      <c r="H67" s="318">
        <v>0</v>
      </c>
      <c r="I67" s="318">
        <v>0</v>
      </c>
      <c r="J67" s="612">
        <f t="shared" si="8"/>
        <v>0</v>
      </c>
    </row>
    <row r="68" spans="1:10" x14ac:dyDescent="0.2">
      <c r="A68" s="7">
        <v>47</v>
      </c>
      <c r="B68" s="304" t="s">
        <v>382</v>
      </c>
      <c r="C68" s="318">
        <v>0</v>
      </c>
      <c r="D68" s="318">
        <v>0</v>
      </c>
      <c r="E68" s="318">
        <v>0</v>
      </c>
      <c r="F68" s="318">
        <v>0</v>
      </c>
      <c r="G68" s="318">
        <v>0</v>
      </c>
      <c r="H68" s="318">
        <v>0</v>
      </c>
      <c r="I68" s="318">
        <v>0</v>
      </c>
      <c r="J68" s="612">
        <f>SUM(C68:I68)</f>
        <v>0</v>
      </c>
    </row>
    <row r="69" spans="1:10" x14ac:dyDescent="0.2">
      <c r="A69" s="7">
        <v>48</v>
      </c>
      <c r="B69" s="304" t="s">
        <v>379</v>
      </c>
      <c r="C69" s="318">
        <v>0</v>
      </c>
      <c r="D69" s="318">
        <v>0</v>
      </c>
      <c r="E69" s="318">
        <v>0</v>
      </c>
      <c r="F69" s="318">
        <v>0</v>
      </c>
      <c r="G69" s="318">
        <v>0</v>
      </c>
      <c r="H69" s="318">
        <v>0</v>
      </c>
      <c r="I69" s="318">
        <v>0</v>
      </c>
      <c r="J69" s="612">
        <f>SUM(C69:I69)</f>
        <v>0</v>
      </c>
    </row>
    <row r="70" spans="1:10" x14ac:dyDescent="0.2">
      <c r="A70" s="7">
        <v>49</v>
      </c>
      <c r="B70" s="304" t="s">
        <v>374</v>
      </c>
      <c r="C70" s="318">
        <v>0</v>
      </c>
      <c r="D70" s="318">
        <v>0</v>
      </c>
      <c r="E70" s="318">
        <v>0</v>
      </c>
      <c r="F70" s="318">
        <v>0</v>
      </c>
      <c r="G70" s="318">
        <v>0</v>
      </c>
      <c r="H70" s="318">
        <v>0</v>
      </c>
      <c r="I70" s="318">
        <v>0</v>
      </c>
      <c r="J70" s="612">
        <f>SUM(C70:I70)</f>
        <v>0</v>
      </c>
    </row>
    <row r="71" spans="1:10" x14ac:dyDescent="0.2">
      <c r="A71" s="7">
        <v>50</v>
      </c>
      <c r="B71" s="304" t="s">
        <v>375</v>
      </c>
      <c r="C71" s="318">
        <v>0</v>
      </c>
      <c r="D71" s="318">
        <v>0</v>
      </c>
      <c r="E71" s="318">
        <v>0</v>
      </c>
      <c r="F71" s="318">
        <v>0</v>
      </c>
      <c r="G71" s="318">
        <v>0</v>
      </c>
      <c r="H71" s="318">
        <v>0</v>
      </c>
      <c r="I71" s="318">
        <v>0</v>
      </c>
      <c r="J71" s="612">
        <f>SUM(C71:I71)</f>
        <v>0</v>
      </c>
    </row>
    <row r="72" spans="1:10" x14ac:dyDescent="0.2">
      <c r="A72" s="7">
        <v>51</v>
      </c>
      <c r="B72" s="304" t="s">
        <v>373</v>
      </c>
      <c r="C72" s="318">
        <v>0</v>
      </c>
      <c r="D72" s="318">
        <v>0</v>
      </c>
      <c r="E72" s="318">
        <v>0</v>
      </c>
      <c r="F72" s="318">
        <v>0</v>
      </c>
      <c r="G72" s="318">
        <v>0</v>
      </c>
      <c r="H72" s="318">
        <v>0</v>
      </c>
      <c r="I72" s="318">
        <v>0</v>
      </c>
      <c r="J72" s="612">
        <f>SUM(C72:I72)</f>
        <v>0</v>
      </c>
    </row>
    <row r="73" spans="1:10" x14ac:dyDescent="0.2">
      <c r="A73" s="7">
        <v>52</v>
      </c>
      <c r="B73" s="8" t="s">
        <v>153</v>
      </c>
      <c r="C73" s="318">
        <v>0</v>
      </c>
      <c r="D73" s="318">
        <v>0</v>
      </c>
      <c r="E73" s="318">
        <v>0</v>
      </c>
      <c r="F73" s="318">
        <v>0</v>
      </c>
      <c r="G73" s="318">
        <v>0</v>
      </c>
      <c r="H73" s="318">
        <v>0</v>
      </c>
      <c r="I73" s="318">
        <v>0</v>
      </c>
      <c r="J73" s="612">
        <f t="shared" si="8"/>
        <v>0</v>
      </c>
    </row>
    <row r="74" spans="1:10" x14ac:dyDescent="0.2">
      <c r="A74" s="7">
        <v>53</v>
      </c>
      <c r="B74" s="8" t="s">
        <v>154</v>
      </c>
      <c r="C74" s="318">
        <v>0</v>
      </c>
      <c r="D74" s="318">
        <v>0</v>
      </c>
      <c r="E74" s="318">
        <v>0</v>
      </c>
      <c r="F74" s="318">
        <v>0</v>
      </c>
      <c r="G74" s="318">
        <v>0</v>
      </c>
      <c r="H74" s="318">
        <v>0</v>
      </c>
      <c r="I74" s="318">
        <v>0</v>
      </c>
      <c r="J74" s="612">
        <f t="shared" si="8"/>
        <v>0</v>
      </c>
    </row>
    <row r="75" spans="1:10" x14ac:dyDescent="0.2">
      <c r="A75" s="7">
        <v>54</v>
      </c>
      <c r="B75" s="8" t="s">
        <v>155</v>
      </c>
      <c r="C75" s="318">
        <v>0</v>
      </c>
      <c r="D75" s="318">
        <v>0</v>
      </c>
      <c r="E75" s="318">
        <v>0</v>
      </c>
      <c r="F75" s="318">
        <v>0</v>
      </c>
      <c r="G75" s="318">
        <v>0</v>
      </c>
      <c r="H75" s="318">
        <v>0</v>
      </c>
      <c r="I75" s="318">
        <v>0</v>
      </c>
      <c r="J75" s="612">
        <f t="shared" si="8"/>
        <v>0</v>
      </c>
    </row>
    <row r="76" spans="1:10" x14ac:dyDescent="0.2">
      <c r="A76" s="7">
        <v>55</v>
      </c>
      <c r="B76" s="306" t="s">
        <v>156</v>
      </c>
      <c r="C76" s="320">
        <v>0</v>
      </c>
      <c r="D76" s="320">
        <v>0</v>
      </c>
      <c r="E76" s="320">
        <v>0</v>
      </c>
      <c r="F76" s="320">
        <v>0</v>
      </c>
      <c r="G76" s="320">
        <v>0</v>
      </c>
      <c r="H76" s="320">
        <v>0</v>
      </c>
      <c r="I76" s="320">
        <v>0</v>
      </c>
      <c r="J76" s="611">
        <f t="shared" si="8"/>
        <v>0</v>
      </c>
    </row>
    <row r="77" spans="1:10" ht="13.5" thickBot="1" x14ac:dyDescent="0.25">
      <c r="A77" s="183">
        <v>56</v>
      </c>
      <c r="B77" s="154" t="s">
        <v>159</v>
      </c>
      <c r="C77" s="326">
        <f>SUM(C61:C76)</f>
        <v>0</v>
      </c>
      <c r="D77" s="326">
        <f t="shared" ref="D77:I77" si="9">SUM(D61:D76)</f>
        <v>0</v>
      </c>
      <c r="E77" s="326">
        <f t="shared" si="9"/>
        <v>0</v>
      </c>
      <c r="F77" s="326">
        <f t="shared" si="9"/>
        <v>0</v>
      </c>
      <c r="G77" s="326">
        <f t="shared" si="9"/>
        <v>0</v>
      </c>
      <c r="H77" s="326">
        <f t="shared" si="9"/>
        <v>0</v>
      </c>
      <c r="I77" s="326">
        <f t="shared" si="9"/>
        <v>0</v>
      </c>
      <c r="J77" s="615">
        <f t="shared" ref="J77:J82" si="10">SUM(C77:I77)</f>
        <v>0</v>
      </c>
    </row>
    <row r="78" spans="1:10" x14ac:dyDescent="0.2">
      <c r="A78" s="7">
        <v>57</v>
      </c>
      <c r="B78" s="8" t="s">
        <v>200</v>
      </c>
      <c r="C78" s="318">
        <v>0</v>
      </c>
      <c r="D78" s="318">
        <v>0</v>
      </c>
      <c r="E78" s="318">
        <v>0</v>
      </c>
      <c r="F78" s="318">
        <v>0</v>
      </c>
      <c r="G78" s="318">
        <v>0</v>
      </c>
      <c r="H78" s="318">
        <v>0</v>
      </c>
      <c r="I78" s="318">
        <v>0</v>
      </c>
      <c r="J78" s="612">
        <f t="shared" si="10"/>
        <v>0</v>
      </c>
    </row>
    <row r="79" spans="1:10" s="131" customFormat="1" x14ac:dyDescent="0.2">
      <c r="A79" s="160">
        <v>58</v>
      </c>
      <c r="B79" s="159" t="s">
        <v>204</v>
      </c>
      <c r="C79" s="287">
        <f>C59+C77+C78</f>
        <v>0</v>
      </c>
      <c r="D79" s="287">
        <f t="shared" ref="D79:I79" si="11">D59+D77+D78</f>
        <v>0</v>
      </c>
      <c r="E79" s="287">
        <f t="shared" si="11"/>
        <v>0</v>
      </c>
      <c r="F79" s="287">
        <f t="shared" si="11"/>
        <v>0</v>
      </c>
      <c r="G79" s="287">
        <f t="shared" si="11"/>
        <v>0</v>
      </c>
      <c r="H79" s="287">
        <f t="shared" si="11"/>
        <v>0</v>
      </c>
      <c r="I79" s="287">
        <f t="shared" si="11"/>
        <v>0</v>
      </c>
      <c r="J79" s="616">
        <f t="shared" si="10"/>
        <v>0</v>
      </c>
    </row>
    <row r="80" spans="1:10" s="65" customFormat="1" x14ac:dyDescent="0.2">
      <c r="A80" s="2">
        <v>59</v>
      </c>
      <c r="B80" s="1" t="s">
        <v>104</v>
      </c>
      <c r="C80" s="287">
        <f t="shared" ref="C80:I80" si="12">C34-C79</f>
        <v>0</v>
      </c>
      <c r="D80" s="287">
        <f t="shared" si="12"/>
        <v>0</v>
      </c>
      <c r="E80" s="287">
        <f t="shared" si="12"/>
        <v>0</v>
      </c>
      <c r="F80" s="287">
        <f t="shared" si="12"/>
        <v>0</v>
      </c>
      <c r="G80" s="287">
        <f t="shared" si="12"/>
        <v>0</v>
      </c>
      <c r="H80" s="287">
        <f t="shared" si="12"/>
        <v>0</v>
      </c>
      <c r="I80" s="287">
        <f t="shared" si="12"/>
        <v>0</v>
      </c>
      <c r="J80" s="288">
        <f t="shared" si="10"/>
        <v>0</v>
      </c>
    </row>
    <row r="81" spans="1:10" ht="13.5" thickBot="1" x14ac:dyDescent="0.25">
      <c r="A81" s="7">
        <v>60</v>
      </c>
      <c r="B81" s="8" t="s">
        <v>294</v>
      </c>
      <c r="C81" s="621">
        <v>0</v>
      </c>
      <c r="D81" s="621">
        <v>0</v>
      </c>
      <c r="E81" s="621">
        <v>0</v>
      </c>
      <c r="F81" s="621">
        <v>0</v>
      </c>
      <c r="G81" s="621">
        <v>0</v>
      </c>
      <c r="H81" s="621">
        <v>0</v>
      </c>
      <c r="I81" s="621">
        <v>0</v>
      </c>
      <c r="J81" s="622">
        <f t="shared" si="10"/>
        <v>0</v>
      </c>
    </row>
    <row r="82" spans="1:10" ht="13.5" thickBot="1" x14ac:dyDescent="0.25">
      <c r="A82" s="156">
        <v>61</v>
      </c>
      <c r="B82" s="161" t="s">
        <v>205</v>
      </c>
      <c r="C82" s="624">
        <f>C80+C81</f>
        <v>0</v>
      </c>
      <c r="D82" s="624">
        <f t="shared" ref="D82:I82" si="13">D80+D81</f>
        <v>0</v>
      </c>
      <c r="E82" s="624">
        <f t="shared" si="13"/>
        <v>0</v>
      </c>
      <c r="F82" s="624">
        <f t="shared" si="13"/>
        <v>0</v>
      </c>
      <c r="G82" s="624">
        <f t="shared" si="13"/>
        <v>0</v>
      </c>
      <c r="H82" s="624">
        <f t="shared" si="13"/>
        <v>0</v>
      </c>
      <c r="I82" s="624">
        <f t="shared" si="13"/>
        <v>0</v>
      </c>
      <c r="J82" s="625">
        <f t="shared" si="10"/>
        <v>0</v>
      </c>
    </row>
    <row r="83" spans="1:10" x14ac:dyDescent="0.2">
      <c r="C83" s="338"/>
      <c r="D83" s="338"/>
      <c r="E83" s="338"/>
      <c r="F83" s="158"/>
      <c r="G83" s="158"/>
      <c r="H83" s="158"/>
      <c r="I83" s="158"/>
      <c r="J83" s="158"/>
    </row>
    <row r="84" spans="1:10" x14ac:dyDescent="0.2">
      <c r="C84" s="338"/>
      <c r="D84" s="338"/>
      <c r="E84" s="338"/>
      <c r="F84" s="158"/>
      <c r="G84" s="158"/>
      <c r="H84" s="158"/>
      <c r="I84" s="158"/>
      <c r="J84" s="158"/>
    </row>
  </sheetData>
  <sheetProtection password="DFB5" sheet="1" formatColumns="0"/>
  <customSheetViews>
    <customSheetView guid="{2D70F5AA-7D36-46E8-A318-3B786755C6E7}" scale="80">
      <pageMargins left="0.6" right="0.7" top="0.6" bottom="0.55000000000000004" header="0.3" footer="0.22"/>
      <pageSetup paperSize="5" scale="70" orientation="landscape" verticalDpi="2" r:id="rId1"/>
    </customSheetView>
    <customSheetView guid="{E6134C40-CE71-4C6A-BA94-55CEDED65EAB}" scale="80">
      <selection activeCell="C16" sqref="C16"/>
      <pageMargins left="0.6" right="0.7" top="0.6" bottom="0.55000000000000004" header="0.3" footer="0.22"/>
      <pageSetup paperSize="5" scale="70" orientation="landscape" verticalDpi="2" r:id="rId2"/>
    </customSheetView>
    <customSheetView guid="{6FB4DED4-66F9-44DC-B8F2-8843CC5A1098}" scale="80" topLeftCell="C1">
      <selection activeCell="J32" sqref="J32"/>
      <pageMargins left="0.6" right="0.7" top="0.6" bottom="0.55000000000000004" header="0.3" footer="0.22"/>
      <pageSetup paperSize="5" scale="70" orientation="landscape" verticalDpi="2" r:id="rId3"/>
    </customSheetView>
    <customSheetView guid="{A7B35330-D2DD-429A-8919-9B315462BFEC}" scale="80" topLeftCell="A55">
      <pageMargins left="0.6" right="0.7" top="0.6" bottom="0.55000000000000004" header="0.3" footer="0.22"/>
      <pageSetup paperSize="5" scale="70" orientation="landscape" verticalDpi="2" r:id="rId4"/>
    </customSheetView>
  </customSheetViews>
  <phoneticPr fontId="0" type="noConversion"/>
  <pageMargins left="0.35" right="0.45" top="0.35" bottom="0.55000000000000004" header="0.3" footer="0.22"/>
  <pageSetup scale="53" orientation="landscape" verticalDpi="2" r:id="rId5"/>
  <rowBreaks count="1" manualBreakCount="1">
    <brk id="82"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J109"/>
  <sheetViews>
    <sheetView view="pageBreakPreview" zoomScale="85" zoomScaleNormal="10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2.75" x14ac:dyDescent="0.2"/>
  <cols>
    <col min="1" max="1" width="10" style="3" customWidth="1"/>
    <col min="2" max="2" width="57.42578125" style="3" bestFit="1" customWidth="1"/>
    <col min="3" max="7" width="19.7109375" style="98" customWidth="1"/>
    <col min="8" max="8" width="19.7109375" style="98" hidden="1" customWidth="1"/>
    <col min="9" max="9" width="19.7109375" style="98" customWidth="1"/>
    <col min="10" max="10" width="12.7109375" style="64" customWidth="1"/>
    <col min="11" max="16384" width="9.140625" style="3"/>
  </cols>
  <sheetData>
    <row r="1" spans="1:10" s="4" customFormat="1" x14ac:dyDescent="0.2">
      <c r="A1" s="69" t="str">
        <f>+'A (Balance Sheet)'!A1</f>
        <v>PIHP Name</v>
      </c>
      <c r="B1" s="10"/>
      <c r="C1" s="101"/>
      <c r="D1" s="101"/>
      <c r="E1" s="101"/>
      <c r="F1" s="101"/>
      <c r="G1" s="101"/>
      <c r="H1" s="101"/>
      <c r="I1" s="101"/>
      <c r="J1" s="68"/>
    </row>
    <row r="2" spans="1:10" x14ac:dyDescent="0.2">
      <c r="A2" s="10" t="s">
        <v>80</v>
      </c>
      <c r="B2" s="10"/>
      <c r="C2" s="101"/>
      <c r="D2" s="101"/>
      <c r="E2" s="101"/>
      <c r="F2" s="101"/>
      <c r="G2" s="101"/>
      <c r="H2" s="101"/>
      <c r="I2" s="101"/>
    </row>
    <row r="3" spans="1:10" x14ac:dyDescent="0.2">
      <c r="A3" s="10" t="s">
        <v>321</v>
      </c>
      <c r="B3" s="10"/>
      <c r="C3" s="101"/>
      <c r="D3" s="101"/>
      <c r="E3" s="101"/>
      <c r="F3" s="101"/>
      <c r="G3" s="101"/>
      <c r="H3" s="101"/>
      <c r="I3" s="101"/>
    </row>
    <row r="4" spans="1:10" s="4" customFormat="1" x14ac:dyDescent="0.2">
      <c r="A4" s="173">
        <f>'Certification Statement'!E17</f>
        <v>42216</v>
      </c>
      <c r="B4" s="10"/>
      <c r="E4" s="101"/>
      <c r="F4" s="101"/>
      <c r="G4" s="101"/>
      <c r="H4" s="101"/>
      <c r="I4" s="101"/>
      <c r="J4" s="68"/>
    </row>
    <row r="5" spans="1:10" s="4" customFormat="1" ht="13.5" thickBot="1" x14ac:dyDescent="0.25">
      <c r="A5" s="109"/>
      <c r="B5" s="10"/>
      <c r="E5" s="101"/>
      <c r="F5" s="101"/>
      <c r="G5" s="101"/>
      <c r="H5" s="101"/>
      <c r="I5" s="101"/>
      <c r="J5" s="68"/>
    </row>
    <row r="6" spans="1:10" customFormat="1" ht="13.5" thickBot="1" x14ac:dyDescent="0.25">
      <c r="A6" s="14"/>
      <c r="B6" s="797"/>
      <c r="C6" s="339"/>
      <c r="D6" s="307"/>
      <c r="E6" s="520"/>
      <c r="F6" s="520"/>
      <c r="G6" s="520"/>
      <c r="H6" s="520"/>
      <c r="I6" s="798"/>
      <c r="J6" s="798"/>
    </row>
    <row r="7" spans="1:10" customFormat="1" ht="13.15" customHeight="1" x14ac:dyDescent="0.2">
      <c r="A7" s="835"/>
      <c r="B7" s="797"/>
      <c r="C7" s="836"/>
      <c r="D7" s="837"/>
      <c r="E7" s="562"/>
      <c r="F7" s="520" t="s">
        <v>5</v>
      </c>
      <c r="G7" s="520"/>
      <c r="H7" s="520"/>
      <c r="I7" s="798"/>
      <c r="J7" s="887" t="s">
        <v>498</v>
      </c>
    </row>
    <row r="8" spans="1:10" customFormat="1" ht="13.15" customHeight="1" x14ac:dyDescent="0.2">
      <c r="A8" s="799"/>
      <c r="B8" s="800"/>
      <c r="C8" s="801"/>
      <c r="D8" s="885" t="s">
        <v>460</v>
      </c>
      <c r="E8" s="529"/>
      <c r="F8" s="529" t="s">
        <v>194</v>
      </c>
      <c r="G8" s="529"/>
      <c r="H8" s="529"/>
      <c r="I8" s="802" t="s">
        <v>196</v>
      </c>
      <c r="J8" s="888"/>
    </row>
    <row r="9" spans="1:10" customFormat="1" ht="13.5" thickBot="1" x14ac:dyDescent="0.25">
      <c r="A9" s="803" t="s">
        <v>191</v>
      </c>
      <c r="B9" s="804"/>
      <c r="C9" s="805" t="s">
        <v>193</v>
      </c>
      <c r="D9" s="886"/>
      <c r="E9" s="529" t="s">
        <v>335</v>
      </c>
      <c r="F9" s="525" t="s">
        <v>195</v>
      </c>
      <c r="G9" s="525" t="s">
        <v>5</v>
      </c>
      <c r="H9" s="525" t="s">
        <v>83</v>
      </c>
      <c r="I9" s="806" t="s">
        <v>4</v>
      </c>
      <c r="J9" s="889"/>
    </row>
    <row r="10" spans="1:10" customFormat="1" x14ac:dyDescent="0.2">
      <c r="A10" s="155" t="s">
        <v>51</v>
      </c>
      <c r="B10" s="11" t="s">
        <v>0</v>
      </c>
      <c r="C10" s="340"/>
      <c r="D10" s="313"/>
      <c r="E10" s="313"/>
      <c r="F10" s="313"/>
      <c r="G10" s="313"/>
      <c r="H10" s="313"/>
      <c r="I10" s="341"/>
      <c r="J10" s="838"/>
    </row>
    <row r="11" spans="1:10" customFormat="1" x14ac:dyDescent="0.2">
      <c r="A11" s="7"/>
      <c r="B11" s="6" t="s">
        <v>82</v>
      </c>
      <c r="C11" s="342"/>
      <c r="D11" s="316"/>
      <c r="E11" s="316"/>
      <c r="F11" s="316"/>
      <c r="G11" s="316"/>
      <c r="H11" s="316"/>
      <c r="I11" s="343"/>
      <c r="J11" s="839"/>
    </row>
    <row r="12" spans="1:10" customFormat="1" x14ac:dyDescent="0.2">
      <c r="A12" s="7">
        <v>1</v>
      </c>
      <c r="B12" s="8" t="s">
        <v>132</v>
      </c>
      <c r="C12" s="807">
        <v>0</v>
      </c>
      <c r="D12" s="271">
        <v>0</v>
      </c>
      <c r="E12" s="271">
        <v>0</v>
      </c>
      <c r="F12" s="271">
        <v>0</v>
      </c>
      <c r="G12" s="271">
        <v>0</v>
      </c>
      <c r="H12" s="271">
        <v>0</v>
      </c>
      <c r="I12" s="840">
        <f>SUM(C12:H12)</f>
        <v>0</v>
      </c>
      <c r="J12" s="839"/>
    </row>
    <row r="13" spans="1:10" customFormat="1" x14ac:dyDescent="0.2">
      <c r="A13" s="7">
        <f>A12+1</f>
        <v>2</v>
      </c>
      <c r="B13" s="8" t="s">
        <v>197</v>
      </c>
      <c r="C13" s="807">
        <v>0</v>
      </c>
      <c r="D13" s="271">
        <v>0</v>
      </c>
      <c r="E13" s="271">
        <v>0</v>
      </c>
      <c r="F13" s="271">
        <v>0</v>
      </c>
      <c r="G13" s="271">
        <v>0</v>
      </c>
      <c r="H13" s="271">
        <v>0</v>
      </c>
      <c r="I13" s="840">
        <f>SUM(C13:H13)</f>
        <v>0</v>
      </c>
      <c r="J13" s="839"/>
    </row>
    <row r="14" spans="1:10" customFormat="1" x14ac:dyDescent="0.2">
      <c r="A14" s="7">
        <f t="shared" ref="A14:A15" si="0">A13+1</f>
        <v>3</v>
      </c>
      <c r="B14" s="8" t="s">
        <v>337</v>
      </c>
      <c r="C14" s="841">
        <v>0</v>
      </c>
      <c r="D14" s="842">
        <v>0</v>
      </c>
      <c r="E14" s="843">
        <v>0</v>
      </c>
      <c r="F14" s="271">
        <v>0</v>
      </c>
      <c r="G14" s="271">
        <v>0</v>
      </c>
      <c r="H14" s="271">
        <v>0</v>
      </c>
      <c r="I14" s="840">
        <f>SUM(C14:H14)</f>
        <v>0</v>
      </c>
      <c r="J14" s="839"/>
    </row>
    <row r="15" spans="1:10" customFormat="1" x14ac:dyDescent="0.2">
      <c r="A15" s="7">
        <f t="shared" si="0"/>
        <v>4</v>
      </c>
      <c r="B15" s="8" t="s">
        <v>142</v>
      </c>
      <c r="C15" s="807">
        <v>0</v>
      </c>
      <c r="D15" s="271">
        <v>0</v>
      </c>
      <c r="E15" s="271">
        <v>0</v>
      </c>
      <c r="F15" s="271">
        <v>0</v>
      </c>
      <c r="G15" s="271">
        <v>0</v>
      </c>
      <c r="H15" s="271">
        <v>0</v>
      </c>
      <c r="I15" s="840">
        <f>SUM(C15:H15)</f>
        <v>0</v>
      </c>
      <c r="J15" s="839"/>
    </row>
    <row r="16" spans="1:10" customFormat="1" x14ac:dyDescent="0.2">
      <c r="A16" s="2">
        <f>A15+1</f>
        <v>5</v>
      </c>
      <c r="B16" s="1" t="s">
        <v>198</v>
      </c>
      <c r="C16" s="566">
        <f t="shared" ref="C16:I16" si="1">SUM(C12:C15)</f>
        <v>0</v>
      </c>
      <c r="D16" s="287">
        <f t="shared" si="1"/>
        <v>0</v>
      </c>
      <c r="E16" s="287">
        <f t="shared" si="1"/>
        <v>0</v>
      </c>
      <c r="F16" s="287">
        <f t="shared" si="1"/>
        <v>0</v>
      </c>
      <c r="G16" s="287">
        <f t="shared" si="1"/>
        <v>0</v>
      </c>
      <c r="H16" s="287">
        <f t="shared" si="1"/>
        <v>0</v>
      </c>
      <c r="I16" s="288">
        <f t="shared" si="1"/>
        <v>0</v>
      </c>
      <c r="J16" s="839"/>
    </row>
    <row r="17" spans="1:10" customFormat="1" x14ac:dyDescent="0.2">
      <c r="A17" s="7"/>
      <c r="B17" s="9" t="s">
        <v>455</v>
      </c>
      <c r="C17" s="808"/>
      <c r="D17" s="321"/>
      <c r="E17" s="321"/>
      <c r="F17" s="321"/>
      <c r="G17" s="321"/>
      <c r="H17" s="321"/>
      <c r="I17" s="809"/>
      <c r="J17" s="839"/>
    </row>
    <row r="18" spans="1:10" customFormat="1" x14ac:dyDescent="0.2">
      <c r="A18" s="7">
        <f>A16+1</f>
        <v>6</v>
      </c>
      <c r="B18" s="8" t="s">
        <v>88</v>
      </c>
      <c r="C18" s="844"/>
      <c r="D18" s="271">
        <v>0</v>
      </c>
      <c r="E18" s="271">
        <v>0</v>
      </c>
      <c r="F18" s="271">
        <v>0</v>
      </c>
      <c r="G18" s="271">
        <v>0</v>
      </c>
      <c r="H18" s="271">
        <v>0</v>
      </c>
      <c r="I18" s="840">
        <f>SUM(C18:H18)</f>
        <v>0</v>
      </c>
      <c r="J18" s="845"/>
    </row>
    <row r="19" spans="1:10" customFormat="1" x14ac:dyDescent="0.2">
      <c r="A19" s="7">
        <f>A18+1</f>
        <v>7</v>
      </c>
      <c r="B19" s="8" t="s">
        <v>114</v>
      </c>
      <c r="C19" s="844"/>
      <c r="D19" s="271">
        <v>0</v>
      </c>
      <c r="E19" s="271">
        <v>0</v>
      </c>
      <c r="F19" s="271">
        <v>0</v>
      </c>
      <c r="G19" s="271">
        <v>0</v>
      </c>
      <c r="H19" s="271">
        <v>0</v>
      </c>
      <c r="I19" s="840">
        <f t="shared" ref="I19:I39" si="2">SUM(C19:H19)</f>
        <v>0</v>
      </c>
      <c r="J19" s="845"/>
    </row>
    <row r="20" spans="1:10" customFormat="1" x14ac:dyDescent="0.2">
      <c r="A20" s="7">
        <f t="shared" ref="A20:A39" si="3">A19+1</f>
        <v>8</v>
      </c>
      <c r="B20" s="857" t="s">
        <v>461</v>
      </c>
      <c r="C20" s="844"/>
      <c r="D20" s="271">
        <v>0</v>
      </c>
      <c r="E20" s="271">
        <v>0</v>
      </c>
      <c r="F20" s="271">
        <v>0</v>
      </c>
      <c r="G20" s="271">
        <v>0</v>
      </c>
      <c r="H20" s="271">
        <v>0</v>
      </c>
      <c r="I20" s="840">
        <f>SUM(C20:H20)</f>
        <v>0</v>
      </c>
      <c r="J20" s="845"/>
    </row>
    <row r="21" spans="1:10" customFormat="1" x14ac:dyDescent="0.2">
      <c r="A21" s="7">
        <f t="shared" si="3"/>
        <v>9</v>
      </c>
      <c r="B21" s="8" t="s">
        <v>116</v>
      </c>
      <c r="C21" s="844"/>
      <c r="D21" s="271">
        <v>0</v>
      </c>
      <c r="E21" s="271">
        <v>0</v>
      </c>
      <c r="F21" s="271">
        <v>0</v>
      </c>
      <c r="G21" s="271">
        <v>0</v>
      </c>
      <c r="H21" s="271">
        <v>0</v>
      </c>
      <c r="I21" s="840">
        <f t="shared" si="2"/>
        <v>0</v>
      </c>
      <c r="J21" s="845"/>
    </row>
    <row r="22" spans="1:10" customFormat="1" x14ac:dyDescent="0.2">
      <c r="A22" s="7">
        <f t="shared" si="3"/>
        <v>10</v>
      </c>
      <c r="B22" s="8" t="s">
        <v>117</v>
      </c>
      <c r="C22" s="844"/>
      <c r="D22" s="846"/>
      <c r="E22" s="271">
        <v>0</v>
      </c>
      <c r="F22" s="271">
        <v>0</v>
      </c>
      <c r="G22" s="271">
        <v>0</v>
      </c>
      <c r="H22" s="271">
        <v>0</v>
      </c>
      <c r="I22" s="840">
        <f t="shared" si="2"/>
        <v>0</v>
      </c>
      <c r="J22" s="847"/>
    </row>
    <row r="23" spans="1:10" customFormat="1" x14ac:dyDescent="0.2">
      <c r="A23" s="7">
        <f t="shared" si="3"/>
        <v>11</v>
      </c>
      <c r="B23" s="8" t="s">
        <v>118</v>
      </c>
      <c r="C23" s="844"/>
      <c r="D23" s="271">
        <v>0</v>
      </c>
      <c r="E23" s="271">
        <v>0</v>
      </c>
      <c r="F23" s="271">
        <v>0</v>
      </c>
      <c r="G23" s="271">
        <v>0</v>
      </c>
      <c r="H23" s="271">
        <v>0</v>
      </c>
      <c r="I23" s="840">
        <f t="shared" si="2"/>
        <v>0</v>
      </c>
      <c r="J23" s="845"/>
    </row>
    <row r="24" spans="1:10" customFormat="1" x14ac:dyDescent="0.2">
      <c r="A24" s="7">
        <f t="shared" si="3"/>
        <v>12</v>
      </c>
      <c r="B24" s="8" t="s">
        <v>119</v>
      </c>
      <c r="C24" s="844"/>
      <c r="D24" s="271">
        <v>0</v>
      </c>
      <c r="E24" s="271">
        <v>0</v>
      </c>
      <c r="F24" s="271">
        <v>0</v>
      </c>
      <c r="G24" s="271">
        <v>0</v>
      </c>
      <c r="H24" s="271">
        <v>0</v>
      </c>
      <c r="I24" s="840">
        <f t="shared" si="2"/>
        <v>0</v>
      </c>
      <c r="J24" s="845"/>
    </row>
    <row r="25" spans="1:10" customFormat="1" x14ac:dyDescent="0.2">
      <c r="A25" s="7">
        <f t="shared" si="3"/>
        <v>13</v>
      </c>
      <c r="B25" s="8" t="s">
        <v>352</v>
      </c>
      <c r="C25" s="844"/>
      <c r="D25" s="271">
        <v>0</v>
      </c>
      <c r="E25" s="271">
        <v>0</v>
      </c>
      <c r="F25" s="271">
        <v>0</v>
      </c>
      <c r="G25" s="271">
        <v>0</v>
      </c>
      <c r="H25" s="271">
        <v>0</v>
      </c>
      <c r="I25" s="840">
        <f t="shared" si="2"/>
        <v>0</v>
      </c>
      <c r="J25" s="845"/>
    </row>
    <row r="26" spans="1:10" customFormat="1" x14ac:dyDescent="0.2">
      <c r="A26" s="7">
        <f t="shared" si="3"/>
        <v>14</v>
      </c>
      <c r="B26" s="8" t="s">
        <v>353</v>
      </c>
      <c r="C26" s="844"/>
      <c r="D26" s="271">
        <v>0</v>
      </c>
      <c r="E26" s="271">
        <v>0</v>
      </c>
      <c r="F26" s="271">
        <v>0</v>
      </c>
      <c r="G26" s="271">
        <v>0</v>
      </c>
      <c r="H26" s="271">
        <v>0</v>
      </c>
      <c r="I26" s="840">
        <f t="shared" si="2"/>
        <v>0</v>
      </c>
      <c r="J26" s="845"/>
    </row>
    <row r="27" spans="1:10" customFormat="1" x14ac:dyDescent="0.2">
      <c r="A27" s="7">
        <f t="shared" si="3"/>
        <v>15</v>
      </c>
      <c r="B27" s="8" t="s">
        <v>120</v>
      </c>
      <c r="C27" s="844"/>
      <c r="D27" s="271">
        <v>0</v>
      </c>
      <c r="E27" s="271">
        <v>0</v>
      </c>
      <c r="F27" s="271">
        <v>0</v>
      </c>
      <c r="G27" s="271">
        <v>0</v>
      </c>
      <c r="H27" s="271">
        <v>0</v>
      </c>
      <c r="I27" s="840">
        <f t="shared" si="2"/>
        <v>0</v>
      </c>
      <c r="J27" s="845"/>
    </row>
    <row r="28" spans="1:10" customFormat="1" x14ac:dyDescent="0.2">
      <c r="A28" s="7">
        <f t="shared" si="3"/>
        <v>16</v>
      </c>
      <c r="B28" s="8" t="s">
        <v>121</v>
      </c>
      <c r="C28" s="844"/>
      <c r="D28" s="271">
        <v>0</v>
      </c>
      <c r="E28" s="271">
        <v>0</v>
      </c>
      <c r="F28" s="271">
        <v>0</v>
      </c>
      <c r="G28" s="271">
        <v>0</v>
      </c>
      <c r="H28" s="271">
        <v>0</v>
      </c>
      <c r="I28" s="840">
        <f t="shared" si="2"/>
        <v>0</v>
      </c>
      <c r="J28" s="845"/>
    </row>
    <row r="29" spans="1:10" customFormat="1" x14ac:dyDescent="0.2">
      <c r="A29" s="7">
        <f t="shared" si="3"/>
        <v>17</v>
      </c>
      <c r="B29" s="135" t="s">
        <v>122</v>
      </c>
      <c r="C29" s="844"/>
      <c r="D29" s="271">
        <v>0</v>
      </c>
      <c r="E29" s="271">
        <v>0</v>
      </c>
      <c r="F29" s="271">
        <v>0</v>
      </c>
      <c r="G29" s="271">
        <v>0</v>
      </c>
      <c r="H29" s="271">
        <v>0</v>
      </c>
      <c r="I29" s="840">
        <f t="shared" si="2"/>
        <v>0</v>
      </c>
      <c r="J29" s="845"/>
    </row>
    <row r="30" spans="1:10" customFormat="1" x14ac:dyDescent="0.2">
      <c r="A30" s="7">
        <f t="shared" si="3"/>
        <v>18</v>
      </c>
      <c r="B30" s="857" t="s">
        <v>462</v>
      </c>
      <c r="C30" s="844"/>
      <c r="D30" s="271">
        <v>0</v>
      </c>
      <c r="E30" s="271">
        <v>0</v>
      </c>
      <c r="F30" s="271">
        <v>0</v>
      </c>
      <c r="G30" s="271">
        <v>0</v>
      </c>
      <c r="H30" s="271">
        <v>0</v>
      </c>
      <c r="I30" s="840">
        <f t="shared" si="2"/>
        <v>0</v>
      </c>
      <c r="J30" s="845"/>
    </row>
    <row r="31" spans="1:10" customFormat="1" x14ac:dyDescent="0.2">
      <c r="A31" s="7">
        <f t="shared" si="3"/>
        <v>19</v>
      </c>
      <c r="B31" s="857" t="s">
        <v>123</v>
      </c>
      <c r="C31" s="844"/>
      <c r="D31" s="846"/>
      <c r="E31" s="271">
        <v>0</v>
      </c>
      <c r="F31" s="271">
        <v>0</v>
      </c>
      <c r="G31" s="271">
        <v>0</v>
      </c>
      <c r="H31" s="271">
        <v>0</v>
      </c>
      <c r="I31" s="840">
        <f t="shared" si="2"/>
        <v>0</v>
      </c>
      <c r="J31" s="847"/>
    </row>
    <row r="32" spans="1:10" customFormat="1" x14ac:dyDescent="0.2">
      <c r="A32" s="7">
        <f t="shared" si="3"/>
        <v>20</v>
      </c>
      <c r="B32" s="857" t="s">
        <v>236</v>
      </c>
      <c r="C32" s="844"/>
      <c r="D32" s="271">
        <v>0</v>
      </c>
      <c r="E32" s="271">
        <v>0</v>
      </c>
      <c r="F32" s="271">
        <v>0</v>
      </c>
      <c r="G32" s="271">
        <v>0</v>
      </c>
      <c r="H32" s="271">
        <v>0</v>
      </c>
      <c r="I32" s="840">
        <f t="shared" si="2"/>
        <v>0</v>
      </c>
      <c r="J32" s="845"/>
    </row>
    <row r="33" spans="1:10" customFormat="1" x14ac:dyDescent="0.2">
      <c r="A33" s="7">
        <f t="shared" si="3"/>
        <v>21</v>
      </c>
      <c r="B33" s="857" t="s">
        <v>463</v>
      </c>
      <c r="C33" s="844"/>
      <c r="D33" s="271">
        <v>0</v>
      </c>
      <c r="E33" s="271">
        <v>0</v>
      </c>
      <c r="F33" s="271">
        <v>0</v>
      </c>
      <c r="G33" s="271">
        <v>0</v>
      </c>
      <c r="H33" s="271">
        <v>0</v>
      </c>
      <c r="I33" s="840">
        <f t="shared" si="2"/>
        <v>0</v>
      </c>
      <c r="J33" s="845"/>
    </row>
    <row r="34" spans="1:10" customFormat="1" x14ac:dyDescent="0.2">
      <c r="A34" s="7">
        <f t="shared" si="3"/>
        <v>22</v>
      </c>
      <c r="B34" s="857" t="s">
        <v>464</v>
      </c>
      <c r="C34" s="844"/>
      <c r="D34" s="271">
        <v>0</v>
      </c>
      <c r="E34" s="271">
        <v>0</v>
      </c>
      <c r="F34" s="271">
        <v>0</v>
      </c>
      <c r="G34" s="271">
        <v>0</v>
      </c>
      <c r="H34" s="271">
        <v>0</v>
      </c>
      <c r="I34" s="840">
        <f t="shared" si="2"/>
        <v>0</v>
      </c>
      <c r="J34" s="845"/>
    </row>
    <row r="35" spans="1:10" customFormat="1" x14ac:dyDescent="0.2">
      <c r="A35" s="7">
        <f t="shared" si="3"/>
        <v>23</v>
      </c>
      <c r="B35" s="857" t="s">
        <v>465</v>
      </c>
      <c r="C35" s="807">
        <v>0</v>
      </c>
      <c r="D35" s="271">
        <v>0</v>
      </c>
      <c r="E35" s="271">
        <v>0</v>
      </c>
      <c r="F35" s="271">
        <v>0</v>
      </c>
      <c r="G35" s="271">
        <v>0</v>
      </c>
      <c r="H35" s="271">
        <v>0</v>
      </c>
      <c r="I35" s="840">
        <f t="shared" si="2"/>
        <v>0</v>
      </c>
      <c r="J35" s="839"/>
    </row>
    <row r="36" spans="1:10" customFormat="1" x14ac:dyDescent="0.2">
      <c r="A36" s="7">
        <f t="shared" si="3"/>
        <v>24</v>
      </c>
      <c r="B36" s="857" t="s">
        <v>466</v>
      </c>
      <c r="C36" s="807">
        <v>0</v>
      </c>
      <c r="D36" s="271">
        <v>0</v>
      </c>
      <c r="E36" s="271">
        <v>0</v>
      </c>
      <c r="F36" s="271">
        <v>0</v>
      </c>
      <c r="G36" s="271">
        <v>0</v>
      </c>
      <c r="H36" s="271">
        <v>0</v>
      </c>
      <c r="I36" s="840">
        <f t="shared" si="2"/>
        <v>0</v>
      </c>
      <c r="J36" s="839"/>
    </row>
    <row r="37" spans="1:10" customFormat="1" x14ac:dyDescent="0.2">
      <c r="A37" s="7">
        <f t="shared" si="3"/>
        <v>25</v>
      </c>
      <c r="B37" s="857" t="s">
        <v>467</v>
      </c>
      <c r="C37" s="807">
        <v>0</v>
      </c>
      <c r="D37" s="271">
        <v>0</v>
      </c>
      <c r="E37" s="271">
        <v>0</v>
      </c>
      <c r="F37" s="271">
        <v>0</v>
      </c>
      <c r="G37" s="271">
        <v>0</v>
      </c>
      <c r="H37" s="271">
        <v>0</v>
      </c>
      <c r="I37" s="840">
        <f t="shared" si="2"/>
        <v>0</v>
      </c>
      <c r="J37" s="839"/>
    </row>
    <row r="38" spans="1:10" customFormat="1" x14ac:dyDescent="0.2">
      <c r="A38" s="7">
        <f t="shared" si="3"/>
        <v>26</v>
      </c>
      <c r="B38" s="8" t="s">
        <v>125</v>
      </c>
      <c r="C38" s="844"/>
      <c r="D38" s="271">
        <v>0</v>
      </c>
      <c r="E38" s="271">
        <v>0</v>
      </c>
      <c r="F38" s="271">
        <v>0</v>
      </c>
      <c r="G38" s="271">
        <v>0</v>
      </c>
      <c r="H38" s="271">
        <v>0</v>
      </c>
      <c r="I38" s="840">
        <f t="shared" si="2"/>
        <v>0</v>
      </c>
      <c r="J38" s="839"/>
    </row>
    <row r="39" spans="1:10" customFormat="1" x14ac:dyDescent="0.2">
      <c r="A39" s="7">
        <f t="shared" si="3"/>
        <v>27</v>
      </c>
      <c r="B39" s="848" t="s">
        <v>248</v>
      </c>
      <c r="C39" s="844"/>
      <c r="D39" s="271">
        <v>0</v>
      </c>
      <c r="E39" s="271">
        <v>0</v>
      </c>
      <c r="F39" s="271">
        <v>0</v>
      </c>
      <c r="G39" s="271">
        <v>0</v>
      </c>
      <c r="H39" s="271">
        <v>0</v>
      </c>
      <c r="I39" s="840">
        <f t="shared" si="2"/>
        <v>0</v>
      </c>
      <c r="J39" s="839"/>
    </row>
    <row r="40" spans="1:10" customFormat="1" ht="13.5" thickBot="1" x14ac:dyDescent="0.25">
      <c r="A40" s="183">
        <f>A39+1</f>
        <v>28</v>
      </c>
      <c r="B40" s="154" t="s">
        <v>157</v>
      </c>
      <c r="C40" s="345">
        <f t="shared" ref="C40:H40" si="4">SUM(C18:C39)</f>
        <v>0</v>
      </c>
      <c r="D40" s="326">
        <f t="shared" si="4"/>
        <v>0</v>
      </c>
      <c r="E40" s="326">
        <f t="shared" si="4"/>
        <v>0</v>
      </c>
      <c r="F40" s="326">
        <f t="shared" si="4"/>
        <v>0</v>
      </c>
      <c r="G40" s="326">
        <f t="shared" si="4"/>
        <v>0</v>
      </c>
      <c r="H40" s="326">
        <f t="shared" si="4"/>
        <v>0</v>
      </c>
      <c r="I40" s="849">
        <f>SUM(C40:H40)</f>
        <v>0</v>
      </c>
      <c r="J40" s="850"/>
    </row>
    <row r="41" spans="1:10" customFormat="1" x14ac:dyDescent="0.2">
      <c r="A41" s="155"/>
      <c r="B41" s="6" t="s">
        <v>158</v>
      </c>
      <c r="C41" s="342"/>
      <c r="D41" s="316"/>
      <c r="E41" s="316"/>
      <c r="F41" s="316"/>
      <c r="G41" s="316"/>
      <c r="H41" s="316"/>
      <c r="I41" s="325"/>
      <c r="J41" s="839"/>
    </row>
    <row r="42" spans="1:10" customFormat="1" x14ac:dyDescent="0.2">
      <c r="A42" s="7">
        <f>A40+1</f>
        <v>29</v>
      </c>
      <c r="B42" s="8" t="s">
        <v>94</v>
      </c>
      <c r="C42" s="807">
        <v>0</v>
      </c>
      <c r="D42" s="271">
        <v>0</v>
      </c>
      <c r="E42" s="271">
        <v>0</v>
      </c>
      <c r="F42" s="271">
        <v>0</v>
      </c>
      <c r="G42" s="271">
        <v>0</v>
      </c>
      <c r="H42" s="271">
        <v>0</v>
      </c>
      <c r="I42" s="840">
        <f>SUM(C42:H42)</f>
        <v>0</v>
      </c>
      <c r="J42" s="839"/>
    </row>
    <row r="43" spans="1:10" customFormat="1" x14ac:dyDescent="0.2">
      <c r="A43" s="7">
        <f>A42+1</f>
        <v>30</v>
      </c>
      <c r="B43" s="8" t="s">
        <v>95</v>
      </c>
      <c r="C43" s="807">
        <v>0</v>
      </c>
      <c r="D43" s="271">
        <v>0</v>
      </c>
      <c r="E43" s="271">
        <v>0</v>
      </c>
      <c r="F43" s="271">
        <v>0</v>
      </c>
      <c r="G43" s="271">
        <v>0</v>
      </c>
      <c r="H43" s="271">
        <v>0</v>
      </c>
      <c r="I43" s="840">
        <f>SUM(C43:H43)</f>
        <v>0</v>
      </c>
      <c r="J43" s="839"/>
    </row>
    <row r="44" spans="1:10" customFormat="1" x14ac:dyDescent="0.2">
      <c r="A44" s="7">
        <f>A43+1</f>
        <v>31</v>
      </c>
      <c r="B44" s="8" t="s">
        <v>96</v>
      </c>
      <c r="C44" s="807">
        <v>0</v>
      </c>
      <c r="D44" s="271">
        <v>0</v>
      </c>
      <c r="E44" s="271">
        <v>0</v>
      </c>
      <c r="F44" s="271">
        <v>0</v>
      </c>
      <c r="G44" s="271">
        <v>0</v>
      </c>
      <c r="H44" s="271">
        <v>0</v>
      </c>
      <c r="I44" s="840">
        <f>SUM(C44:H44)</f>
        <v>0</v>
      </c>
      <c r="J44" s="839"/>
    </row>
    <row r="45" spans="1:10" customFormat="1" ht="13.5" thickBot="1" x14ac:dyDescent="0.25">
      <c r="A45" s="183">
        <f>A44+1</f>
        <v>32</v>
      </c>
      <c r="B45" s="810" t="s">
        <v>57</v>
      </c>
      <c r="C45" s="345">
        <f t="shared" ref="C45:H45" si="5">C40-C42-C43-C44</f>
        <v>0</v>
      </c>
      <c r="D45" s="326">
        <f t="shared" si="5"/>
        <v>0</v>
      </c>
      <c r="E45" s="326">
        <f t="shared" si="5"/>
        <v>0</v>
      </c>
      <c r="F45" s="326">
        <f t="shared" si="5"/>
        <v>0</v>
      </c>
      <c r="G45" s="326">
        <f t="shared" si="5"/>
        <v>0</v>
      </c>
      <c r="H45" s="326">
        <f t="shared" si="5"/>
        <v>0</v>
      </c>
      <c r="I45" s="327">
        <f>SUM(C45:H45)</f>
        <v>0</v>
      </c>
      <c r="J45" s="839"/>
    </row>
    <row r="46" spans="1:10" customFormat="1" x14ac:dyDescent="0.2">
      <c r="A46" s="7"/>
      <c r="B46" s="9" t="s">
        <v>160</v>
      </c>
      <c r="C46" s="346"/>
      <c r="D46" s="328"/>
      <c r="E46" s="328"/>
      <c r="F46" s="328"/>
      <c r="G46" s="328"/>
      <c r="H46" s="328"/>
      <c r="I46" s="329"/>
      <c r="J46" s="839"/>
    </row>
    <row r="47" spans="1:10" customFormat="1" x14ac:dyDescent="0.2">
      <c r="A47" s="7">
        <f>A45+1</f>
        <v>33</v>
      </c>
      <c r="B47" s="851" t="s">
        <v>146</v>
      </c>
      <c r="C47" s="807">
        <v>0</v>
      </c>
      <c r="D47" s="271">
        <v>0</v>
      </c>
      <c r="E47" s="271">
        <v>0</v>
      </c>
      <c r="F47" s="271">
        <v>0</v>
      </c>
      <c r="G47" s="271">
        <v>0</v>
      </c>
      <c r="H47" s="271">
        <v>0</v>
      </c>
      <c r="I47" s="840">
        <f t="shared" ref="I47:I62" si="6">SUM(C47:H47)</f>
        <v>0</v>
      </c>
      <c r="J47" s="839"/>
    </row>
    <row r="48" spans="1:10" customFormat="1" x14ac:dyDescent="0.2">
      <c r="A48" s="7">
        <f>A47+1</f>
        <v>34</v>
      </c>
      <c r="B48" s="851" t="s">
        <v>147</v>
      </c>
      <c r="C48" s="807">
        <v>0</v>
      </c>
      <c r="D48" s="271">
        <v>0</v>
      </c>
      <c r="E48" s="271">
        <v>0</v>
      </c>
      <c r="F48" s="271">
        <v>0</v>
      </c>
      <c r="G48" s="271">
        <v>0</v>
      </c>
      <c r="H48" s="271">
        <v>0</v>
      </c>
      <c r="I48" s="840">
        <f t="shared" si="6"/>
        <v>0</v>
      </c>
      <c r="J48" s="839"/>
    </row>
    <row r="49" spans="1:10" customFormat="1" x14ac:dyDescent="0.2">
      <c r="A49" s="7">
        <f t="shared" ref="A49:A62" si="7">A48+1</f>
        <v>35</v>
      </c>
      <c r="B49" s="851" t="s">
        <v>148</v>
      </c>
      <c r="C49" s="807">
        <v>0</v>
      </c>
      <c r="D49" s="271">
        <v>0</v>
      </c>
      <c r="E49" s="271">
        <v>0</v>
      </c>
      <c r="F49" s="271">
        <v>0</v>
      </c>
      <c r="G49" s="271">
        <v>0</v>
      </c>
      <c r="H49" s="271">
        <v>0</v>
      </c>
      <c r="I49" s="840">
        <f t="shared" si="6"/>
        <v>0</v>
      </c>
      <c r="J49" s="839"/>
    </row>
    <row r="50" spans="1:10" customFormat="1" x14ac:dyDescent="0.2">
      <c r="A50" s="7">
        <f t="shared" si="7"/>
        <v>36</v>
      </c>
      <c r="B50" s="851" t="s">
        <v>149</v>
      </c>
      <c r="C50" s="807">
        <v>0</v>
      </c>
      <c r="D50" s="271">
        <v>0</v>
      </c>
      <c r="E50" s="271">
        <v>0</v>
      </c>
      <c r="F50" s="271">
        <v>0</v>
      </c>
      <c r="G50" s="271">
        <v>0</v>
      </c>
      <c r="H50" s="271">
        <v>0</v>
      </c>
      <c r="I50" s="840">
        <f t="shared" si="6"/>
        <v>0</v>
      </c>
      <c r="J50" s="839"/>
    </row>
    <row r="51" spans="1:10" customFormat="1" x14ac:dyDescent="0.2">
      <c r="A51" s="7">
        <f t="shared" si="7"/>
        <v>37</v>
      </c>
      <c r="B51" s="851" t="s">
        <v>150</v>
      </c>
      <c r="C51" s="807">
        <v>0</v>
      </c>
      <c r="D51" s="271">
        <v>0</v>
      </c>
      <c r="E51" s="271">
        <v>0</v>
      </c>
      <c r="F51" s="271">
        <v>0</v>
      </c>
      <c r="G51" s="271">
        <v>0</v>
      </c>
      <c r="H51" s="271">
        <v>0</v>
      </c>
      <c r="I51" s="840">
        <f t="shared" si="6"/>
        <v>0</v>
      </c>
      <c r="J51" s="839"/>
    </row>
    <row r="52" spans="1:10" customFormat="1" x14ac:dyDescent="0.2">
      <c r="A52" s="7">
        <f t="shared" si="7"/>
        <v>38</v>
      </c>
      <c r="B52" s="851" t="s">
        <v>151</v>
      </c>
      <c r="C52" s="807">
        <v>0</v>
      </c>
      <c r="D52" s="271">
        <v>0</v>
      </c>
      <c r="E52" s="271">
        <v>0</v>
      </c>
      <c r="F52" s="271">
        <v>0</v>
      </c>
      <c r="G52" s="271">
        <v>0</v>
      </c>
      <c r="H52" s="271">
        <v>0</v>
      </c>
      <c r="I52" s="840">
        <f t="shared" si="6"/>
        <v>0</v>
      </c>
      <c r="J52" s="839"/>
    </row>
    <row r="53" spans="1:10" customFormat="1" x14ac:dyDescent="0.2">
      <c r="A53" s="7">
        <f t="shared" si="7"/>
        <v>39</v>
      </c>
      <c r="B53" s="8" t="s">
        <v>152</v>
      </c>
      <c r="C53" s="807">
        <v>0</v>
      </c>
      <c r="D53" s="271">
        <v>0</v>
      </c>
      <c r="E53" s="271">
        <v>0</v>
      </c>
      <c r="F53" s="271">
        <v>0</v>
      </c>
      <c r="G53" s="271">
        <v>0</v>
      </c>
      <c r="H53" s="271">
        <v>0</v>
      </c>
      <c r="I53" s="840">
        <f t="shared" si="6"/>
        <v>0</v>
      </c>
      <c r="J53" s="839"/>
    </row>
    <row r="54" spans="1:10" customFormat="1" x14ac:dyDescent="0.2">
      <c r="A54" s="7">
        <f t="shared" si="7"/>
        <v>40</v>
      </c>
      <c r="B54" s="851" t="s">
        <v>382</v>
      </c>
      <c r="C54" s="807">
        <v>0</v>
      </c>
      <c r="D54" s="271">
        <v>0</v>
      </c>
      <c r="E54" s="271">
        <v>0</v>
      </c>
      <c r="F54" s="271">
        <v>0</v>
      </c>
      <c r="G54" s="271">
        <v>0</v>
      </c>
      <c r="H54" s="271">
        <v>0</v>
      </c>
      <c r="I54" s="840">
        <f t="shared" si="6"/>
        <v>0</v>
      </c>
      <c r="J54" s="839"/>
    </row>
    <row r="55" spans="1:10" customFormat="1" x14ac:dyDescent="0.2">
      <c r="A55" s="7">
        <f t="shared" si="7"/>
        <v>41</v>
      </c>
      <c r="B55" s="851" t="s">
        <v>379</v>
      </c>
      <c r="C55" s="807">
        <v>0</v>
      </c>
      <c r="D55" s="271">
        <v>0</v>
      </c>
      <c r="E55" s="271">
        <v>0</v>
      </c>
      <c r="F55" s="271">
        <v>0</v>
      </c>
      <c r="G55" s="271">
        <v>0</v>
      </c>
      <c r="H55" s="271">
        <v>0</v>
      </c>
      <c r="I55" s="840">
        <f t="shared" si="6"/>
        <v>0</v>
      </c>
      <c r="J55" s="839"/>
    </row>
    <row r="56" spans="1:10" customFormat="1" x14ac:dyDescent="0.2">
      <c r="A56" s="7">
        <f t="shared" si="7"/>
        <v>42</v>
      </c>
      <c r="B56" s="851" t="s">
        <v>374</v>
      </c>
      <c r="C56" s="807">
        <v>0</v>
      </c>
      <c r="D56" s="271">
        <v>0</v>
      </c>
      <c r="E56" s="271">
        <v>0</v>
      </c>
      <c r="F56" s="271">
        <v>0</v>
      </c>
      <c r="G56" s="271">
        <v>0</v>
      </c>
      <c r="H56" s="271">
        <v>0</v>
      </c>
      <c r="I56" s="840">
        <f t="shared" si="6"/>
        <v>0</v>
      </c>
      <c r="J56" s="839"/>
    </row>
    <row r="57" spans="1:10" customFormat="1" x14ac:dyDescent="0.2">
      <c r="A57" s="7">
        <f t="shared" si="7"/>
        <v>43</v>
      </c>
      <c r="B57" s="851" t="s">
        <v>375</v>
      </c>
      <c r="C57" s="807">
        <v>0</v>
      </c>
      <c r="D57" s="271">
        <v>0</v>
      </c>
      <c r="E57" s="271">
        <v>0</v>
      </c>
      <c r="F57" s="271">
        <v>0</v>
      </c>
      <c r="G57" s="271">
        <v>0</v>
      </c>
      <c r="H57" s="271">
        <v>0</v>
      </c>
      <c r="I57" s="840">
        <f t="shared" si="6"/>
        <v>0</v>
      </c>
      <c r="J57" s="839"/>
    </row>
    <row r="58" spans="1:10" customFormat="1" x14ac:dyDescent="0.2">
      <c r="A58" s="7">
        <f t="shared" si="7"/>
        <v>44</v>
      </c>
      <c r="B58" s="851" t="s">
        <v>373</v>
      </c>
      <c r="C58" s="807">
        <v>0</v>
      </c>
      <c r="D58" s="271">
        <v>0</v>
      </c>
      <c r="E58" s="271">
        <v>0</v>
      </c>
      <c r="F58" s="271">
        <v>0</v>
      </c>
      <c r="G58" s="271">
        <v>0</v>
      </c>
      <c r="H58" s="271">
        <v>0</v>
      </c>
      <c r="I58" s="840">
        <f t="shared" si="6"/>
        <v>0</v>
      </c>
      <c r="J58" s="839"/>
    </row>
    <row r="59" spans="1:10" customFormat="1" x14ac:dyDescent="0.2">
      <c r="A59" s="7">
        <f t="shared" si="7"/>
        <v>45</v>
      </c>
      <c r="B59" s="851" t="s">
        <v>153</v>
      </c>
      <c r="C59" s="807">
        <v>0</v>
      </c>
      <c r="D59" s="271">
        <v>0</v>
      </c>
      <c r="E59" s="271">
        <v>0</v>
      </c>
      <c r="F59" s="271">
        <v>0</v>
      </c>
      <c r="G59" s="271">
        <v>0</v>
      </c>
      <c r="H59" s="271">
        <v>0</v>
      </c>
      <c r="I59" s="840">
        <f t="shared" si="6"/>
        <v>0</v>
      </c>
      <c r="J59" s="839"/>
    </row>
    <row r="60" spans="1:10" customFormat="1" x14ac:dyDescent="0.2">
      <c r="A60" s="7">
        <f t="shared" si="7"/>
        <v>46</v>
      </c>
      <c r="B60" s="8" t="s">
        <v>154</v>
      </c>
      <c r="C60" s="807">
        <v>0</v>
      </c>
      <c r="D60" s="271">
        <v>0</v>
      </c>
      <c r="E60" s="271">
        <v>0</v>
      </c>
      <c r="F60" s="271">
        <v>0</v>
      </c>
      <c r="G60" s="271">
        <v>0</v>
      </c>
      <c r="H60" s="271">
        <v>0</v>
      </c>
      <c r="I60" s="840">
        <f t="shared" si="6"/>
        <v>0</v>
      </c>
      <c r="J60" s="839"/>
    </row>
    <row r="61" spans="1:10" customFormat="1" x14ac:dyDescent="0.2">
      <c r="A61" s="7">
        <f t="shared" si="7"/>
        <v>47</v>
      </c>
      <c r="B61" s="8" t="s">
        <v>155</v>
      </c>
      <c r="C61" s="807">
        <v>0</v>
      </c>
      <c r="D61" s="271">
        <v>0</v>
      </c>
      <c r="E61" s="271">
        <v>0</v>
      </c>
      <c r="F61" s="271">
        <v>0</v>
      </c>
      <c r="G61" s="271">
        <v>0</v>
      </c>
      <c r="H61" s="271">
        <v>0</v>
      </c>
      <c r="I61" s="840">
        <f t="shared" si="6"/>
        <v>0</v>
      </c>
      <c r="J61" s="839"/>
    </row>
    <row r="62" spans="1:10" customFormat="1" x14ac:dyDescent="0.2">
      <c r="A62" s="7">
        <f t="shared" si="7"/>
        <v>48</v>
      </c>
      <c r="B62" s="8" t="s">
        <v>156</v>
      </c>
      <c r="C62" s="811">
        <v>0</v>
      </c>
      <c r="D62" s="812">
        <v>0</v>
      </c>
      <c r="E62" s="812">
        <v>0</v>
      </c>
      <c r="F62" s="812">
        <v>0</v>
      </c>
      <c r="G62" s="812">
        <v>0</v>
      </c>
      <c r="H62" s="812">
        <v>0</v>
      </c>
      <c r="I62" s="852">
        <f t="shared" si="6"/>
        <v>0</v>
      </c>
      <c r="J62" s="839"/>
    </row>
    <row r="63" spans="1:10" customFormat="1" ht="13.5" thickBot="1" x14ac:dyDescent="0.25">
      <c r="A63" s="183">
        <f>A62+1</f>
        <v>49</v>
      </c>
      <c r="B63" s="154" t="s">
        <v>159</v>
      </c>
      <c r="C63" s="613">
        <f t="shared" ref="C63:H63" si="8">SUM(C47:C62)</f>
        <v>0</v>
      </c>
      <c r="D63" s="614">
        <f t="shared" si="8"/>
        <v>0</v>
      </c>
      <c r="E63" s="614">
        <f t="shared" si="8"/>
        <v>0</v>
      </c>
      <c r="F63" s="614">
        <f t="shared" si="8"/>
        <v>0</v>
      </c>
      <c r="G63" s="614">
        <f t="shared" si="8"/>
        <v>0</v>
      </c>
      <c r="H63" s="614">
        <f t="shared" si="8"/>
        <v>0</v>
      </c>
      <c r="I63" s="853">
        <f>SUM(C63:H63)</f>
        <v>0</v>
      </c>
      <c r="J63" s="854"/>
    </row>
    <row r="64" spans="1:10" customFormat="1" x14ac:dyDescent="0.2">
      <c r="A64" s="160">
        <f>A63+1</f>
        <v>50</v>
      </c>
      <c r="B64" s="159" t="s">
        <v>3</v>
      </c>
      <c r="C64" s="566">
        <f t="shared" ref="C64:H64" si="9">C45+C63</f>
        <v>0</v>
      </c>
      <c r="D64" s="287">
        <f t="shared" si="9"/>
        <v>0</v>
      </c>
      <c r="E64" s="287">
        <f t="shared" si="9"/>
        <v>0</v>
      </c>
      <c r="F64" s="287">
        <f t="shared" si="9"/>
        <v>0</v>
      </c>
      <c r="G64" s="287">
        <f t="shared" si="9"/>
        <v>0</v>
      </c>
      <c r="H64" s="287">
        <f t="shared" si="9"/>
        <v>0</v>
      </c>
      <c r="I64" s="855">
        <f>SUM(C64:H64)</f>
        <v>0</v>
      </c>
      <c r="J64" s="854"/>
    </row>
    <row r="65" spans="1:10" customFormat="1" x14ac:dyDescent="0.2">
      <c r="A65" s="2">
        <f>A64+1</f>
        <v>51</v>
      </c>
      <c r="B65" s="1" t="s">
        <v>104</v>
      </c>
      <c r="C65" s="617">
        <f t="shared" ref="C65:H65" si="10">C16-C64</f>
        <v>0</v>
      </c>
      <c r="D65" s="618">
        <f t="shared" si="10"/>
        <v>0</v>
      </c>
      <c r="E65" s="618">
        <f t="shared" si="10"/>
        <v>0</v>
      </c>
      <c r="F65" s="618">
        <f t="shared" si="10"/>
        <v>0</v>
      </c>
      <c r="G65" s="618">
        <f t="shared" si="10"/>
        <v>0</v>
      </c>
      <c r="H65" s="618">
        <f t="shared" si="10"/>
        <v>0</v>
      </c>
      <c r="I65" s="619">
        <f>SUM(C65:H65)</f>
        <v>0</v>
      </c>
      <c r="J65" s="854"/>
    </row>
    <row r="66" spans="1:10" customFormat="1" ht="13.5" thickBot="1" x14ac:dyDescent="0.25">
      <c r="A66" s="7">
        <f>A65+1</f>
        <v>52</v>
      </c>
      <c r="B66" s="8" t="s">
        <v>294</v>
      </c>
      <c r="C66" s="813">
        <v>0</v>
      </c>
      <c r="D66" s="814">
        <v>0</v>
      </c>
      <c r="E66" s="814">
        <v>0</v>
      </c>
      <c r="F66" s="814">
        <v>0</v>
      </c>
      <c r="G66" s="814">
        <v>0</v>
      </c>
      <c r="H66" s="814">
        <v>0</v>
      </c>
      <c r="I66" s="622">
        <f>SUM(C66:H66)</f>
        <v>0</v>
      </c>
      <c r="J66" s="854"/>
    </row>
    <row r="67" spans="1:10" customFormat="1" ht="13.5" thickBot="1" x14ac:dyDescent="0.25">
      <c r="A67" s="815">
        <f>A66+1</f>
        <v>53</v>
      </c>
      <c r="B67" s="161" t="s">
        <v>205</v>
      </c>
      <c r="C67" s="623">
        <f t="shared" ref="C67:H67" si="11">C65+C66</f>
        <v>0</v>
      </c>
      <c r="D67" s="624">
        <f t="shared" si="11"/>
        <v>0</v>
      </c>
      <c r="E67" s="624">
        <f t="shared" si="11"/>
        <v>0</v>
      </c>
      <c r="F67" s="624">
        <f t="shared" si="11"/>
        <v>0</v>
      </c>
      <c r="G67" s="624">
        <f t="shared" si="11"/>
        <v>0</v>
      </c>
      <c r="H67" s="624">
        <f t="shared" si="11"/>
        <v>0</v>
      </c>
      <c r="I67" s="625">
        <f>SUM(C67:H67)</f>
        <v>0</v>
      </c>
      <c r="J67" s="856"/>
    </row>
    <row r="68" spans="1:10" customFormat="1" x14ac:dyDescent="0.2"/>
    <row r="69" spans="1:10" customFormat="1" x14ac:dyDescent="0.2"/>
    <row r="70" spans="1:10" customFormat="1" x14ac:dyDescent="0.2"/>
    <row r="71" spans="1:10" customFormat="1" x14ac:dyDescent="0.2"/>
    <row r="72" spans="1:10" customFormat="1" x14ac:dyDescent="0.2"/>
    <row r="73" spans="1:10" customFormat="1" x14ac:dyDescent="0.2"/>
    <row r="74" spans="1:10" customFormat="1" x14ac:dyDescent="0.2"/>
    <row r="75" spans="1:10" customFormat="1" x14ac:dyDescent="0.2"/>
    <row r="76" spans="1:10" customFormat="1" x14ac:dyDescent="0.2"/>
    <row r="77" spans="1:10" customFormat="1" x14ac:dyDescent="0.2"/>
    <row r="78" spans="1:10" customFormat="1" x14ac:dyDescent="0.2"/>
    <row r="79" spans="1:10" customFormat="1" x14ac:dyDescent="0.2"/>
    <row r="80" spans="1:1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sheetData>
  <sheetProtection password="DFB5" sheet="1" objects="1" scenarios="1" formatColumns="0"/>
  <mergeCells count="2">
    <mergeCell ref="D8:D9"/>
    <mergeCell ref="J7:J9"/>
  </mergeCells>
  <phoneticPr fontId="0" type="noConversion"/>
  <pageMargins left="0.7" right="0.7" top="0.75" bottom="0.75" header="0.3" footer="0.3"/>
  <pageSetup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15</vt:i4>
      </vt:variant>
    </vt:vector>
  </HeadingPairs>
  <TitlesOfParts>
    <vt:vector size="38" baseType="lpstr">
      <vt:lpstr>Certification Statement</vt:lpstr>
      <vt:lpstr>Instructions &amp; Check figures</vt:lpstr>
      <vt:lpstr>Medicaid Monitoring</vt:lpstr>
      <vt:lpstr>A (Balance Sheet)</vt:lpstr>
      <vt:lpstr>B (Medicaid Risk Reserve)</vt:lpstr>
      <vt:lpstr>C (Medicaid Income Statement)</vt:lpstr>
      <vt:lpstr>D (Total Profitability)</vt:lpstr>
      <vt:lpstr>D1 (Medicaid Profitability)</vt:lpstr>
      <vt:lpstr>D2 (Non-Medicaid Profitability)</vt:lpstr>
      <vt:lpstr>E (Medicaid-only Medical Lag)</vt:lpstr>
      <vt:lpstr>E1 (Medicaid Cash Summary)</vt:lpstr>
      <vt:lpstr>F (Medicaid Statistics Current)</vt:lpstr>
      <vt:lpstr>F1 (Medicaid Stats Prior)</vt:lpstr>
      <vt:lpstr>Schedule F2(Non Medicaid Stats)</vt:lpstr>
      <vt:lpstr>G (Medicaid Claim Aging)</vt:lpstr>
      <vt:lpstr>H (Medicaid Claim Processing)</vt:lpstr>
      <vt:lpstr>I (B3 Services Current)</vt:lpstr>
      <vt:lpstr>I1 (B3 Services Prior)</vt:lpstr>
      <vt:lpstr>J (Medicaid COB &amp; TPL)</vt:lpstr>
      <vt:lpstr>K (Medicaid Fraud &amp; Abuse)</vt:lpstr>
      <vt:lpstr>L (Supplemental Working Area)</vt:lpstr>
      <vt:lpstr>M (APAs)</vt:lpstr>
      <vt:lpstr>N (Fund Balance)</vt:lpstr>
      <vt:lpstr>'A (Balance Sheet)'!Print_Area</vt:lpstr>
      <vt:lpstr>'Certification Statement'!Print_Area</vt:lpstr>
      <vt:lpstr>'D1 (Medicaid Profitability)'!Print_Area</vt:lpstr>
      <vt:lpstr>'D2 (Non-Medicaid Profitability)'!Print_Area</vt:lpstr>
      <vt:lpstr>'G (Medicaid Claim Aging)'!Print_Area</vt:lpstr>
      <vt:lpstr>'J (Medicaid COB &amp; TPL)'!Print_Area</vt:lpstr>
      <vt:lpstr>'K (Medicaid Fraud &amp; Abuse)'!Print_Area</vt:lpstr>
      <vt:lpstr>'L (Supplemental Working Area)'!Print_Area</vt:lpstr>
      <vt:lpstr>'Medicaid Monitoring'!Print_Area</vt:lpstr>
      <vt:lpstr>'N (Fund Balance)'!Print_Area</vt:lpstr>
      <vt:lpstr>'A (Balance Sheet)'!Print_Titles</vt:lpstr>
      <vt:lpstr>'C (Medicaid Income Statement)'!Print_Titles</vt:lpstr>
      <vt:lpstr>'E (Medicaid-only Medical Lag)'!Print_Titles</vt:lpstr>
      <vt:lpstr>'N (Fund Balance)'!Print_Titles</vt:lpstr>
      <vt:lpstr>'Schedule F2(Non Medicaid Stats)'!Print_Titles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Joyner</dc:creator>
  <cp:lastModifiedBy>Mark Grimaldi</cp:lastModifiedBy>
  <cp:lastPrinted>2015-10-29T19:54:37Z</cp:lastPrinted>
  <dcterms:created xsi:type="dcterms:W3CDTF">1999-01-06T23:35:28Z</dcterms:created>
  <dcterms:modified xsi:type="dcterms:W3CDTF">2015-12-11T19:56:45Z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b35ce03f9a38483f9b232142dd95a431</vt:lpwstr>
  </property>
</Properties>
</file>