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ccountability Statistical Analyses\Policy Unit\Gold Star\Provider Database Submitted by LME-MCOs\"/>
    </mc:Choice>
  </mc:AlternateContent>
  <bookViews>
    <workbookView xWindow="0" yWindow="0" windowWidth="25200" windowHeight="11235" tabRatio="944"/>
  </bookViews>
  <sheets>
    <sheet name="Instructions" sheetId="23" r:id="rId1"/>
    <sheet name="Guidelines" sheetId="24" r:id="rId2"/>
    <sheet name="Workbook Set-up" sheetId="1" r:id="rId3"/>
    <sheet name="Data Validation" sheetId="21" state="hidden" r:id="rId4"/>
    <sheet name="New Unlicensed Site Review" sheetId="48" r:id="rId5"/>
    <sheet name="Staff Credentials" sheetId="59" state="hidden" r:id="rId6"/>
    <sheet name="OVERALL SUMMARY" sheetId="16" r:id="rId7"/>
    <sheet name="Data Extraction" sheetId="20" r:id="rId8"/>
  </sheets>
  <externalReferences>
    <externalReference r:id="rId9"/>
    <externalReference r:id="rId10"/>
    <externalReference r:id="rId11"/>
    <externalReference r:id="rId12"/>
    <externalReference r:id="rId13"/>
    <externalReference r:id="rId14"/>
  </externalReferences>
  <definedNames>
    <definedName name="__Q4" localSheetId="3" hidden="1">{#N/A,#N/A,FALSE,"Sheet2";#N/A,#N/A,FALSE,"Outcomes";#N/A,#N/A,FALSE,"Outcomes-AP";#N/A,#N/A,FALSE,"Outcomes-AP2";#N/A,#N/A,FALSE,"Outcomes-AP3";#N/A,#N/A,FALSE,"Outcomes-Inst";#N/A,#N/A,FALSE,"Outcomes-Inst2";#N/A,#N/A,FALSE,"Outcomes-Inst3"}</definedName>
    <definedName name="__Q4" localSheetId="4"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3" hidden="1">{#N/A,#N/A,FALSE,"Sheet2";#N/A,#N/A,FALSE,"Outcomes";#N/A,#N/A,FALSE,"Outcomes-AP";#N/A,#N/A,FALSE,"Outcomes-AP2";#N/A,#N/A,FALSE,"Outcomes-AP3";#N/A,#N/A,FALSE,"Outcomes-Inst";#N/A,#N/A,FALSE,"Outcomes-Inst2";#N/A,#N/A,FALSE,"Outcomes-Inst3"}</definedName>
    <definedName name="_Q4" localSheetId="4"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 localSheetId="4">'[6]Data Validation'!$A$5:$A$15</definedName>
    <definedName name="LME_MCO">'Data Validation'!$A$5:$A$11</definedName>
    <definedName name="_xlnm.Print_Area" localSheetId="0">Instructions!$A$1:$K$108</definedName>
    <definedName name="_xlnm.Print_Area" localSheetId="4">'New Unlicensed Site Review'!$A$1:$D$24</definedName>
    <definedName name="_xlnm.Print_Area" localSheetId="6">'OVERALL SUMMARY'!$A:$L</definedName>
    <definedName name="_xlnm.Print_Titles" localSheetId="6">'OVERALL SUMMARY'!$1:$8</definedName>
    <definedName name="Service_Category" localSheetId="4">'[6]Frequency - Licensed Surveys'!$A$4:$A$36</definedName>
    <definedName name="Service_Category">#REF!</definedName>
    <definedName name="Staff_Credentials">'Staff Credentials'!$A$1:$A$22</definedName>
    <definedName name="test" localSheetId="3" hidden="1">{#N/A,#N/A,FALSE,"Sheet2";#N/A,#N/A,FALSE,"Outcomes";#N/A,#N/A,FALSE,"Outcomes-AP";#N/A,#N/A,FALSE,"Outcomes-AP2";#N/A,#N/A,FALSE,"Outcomes-AP3";#N/A,#N/A,FALSE,"Outcomes-Inst";#N/A,#N/A,FALSE,"Outcomes-Inst2";#N/A,#N/A,FALSE,"Outcomes-Inst3"}</definedName>
    <definedName name="test" localSheetId="4"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3" hidden="1">{#N/A,#N/A,FALSE,"Sheet2";#N/A,#N/A,FALSE,"Outcomes";#N/A,#N/A,FALSE,"Outcomes-AP";#N/A,#N/A,FALSE,"Outcomes-AP2";#N/A,#N/A,FALSE,"Outcomes-AP3";#N/A,#N/A,FALSE,"Outcomes-Inst";#N/A,#N/A,FALSE,"Outcomes-Inst2";#N/A,#N/A,FALSE,"Outcomes-Inst3"}</definedName>
    <definedName name="test2" localSheetId="4"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3" hidden="1">{#N/A,#N/A,FALSE,"Sheet2";#N/A,#N/A,FALSE,"Outcomes";#N/A,#N/A,FALSE,"Outcomes-AP";#N/A,#N/A,FALSE,"Outcomes-AP2";#N/A,#N/A,FALSE,"Outcomes-AP3";#N/A,#N/A,FALSE,"Outcomes-Inst";#N/A,#N/A,FALSE,"Outcomes-Inst2";#N/A,#N/A,FALSE,"Outcomes-Inst3"}</definedName>
    <definedName name="test3" localSheetId="4"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D7" i="48" l="1"/>
  <c r="D6" i="48"/>
  <c r="D5" i="48"/>
  <c r="D4" i="48"/>
  <c r="D3" i="48"/>
  <c r="A2" i="48"/>
  <c r="I28" i="16"/>
  <c r="I29" i="16"/>
  <c r="J29" i="16"/>
  <c r="K29" i="16"/>
  <c r="L29" i="16" s="1"/>
  <c r="I30" i="16"/>
  <c r="J30" i="16"/>
  <c r="K30" i="16"/>
  <c r="I31" i="16"/>
  <c r="J31" i="16"/>
  <c r="K31" i="16"/>
  <c r="K35" i="16" s="1"/>
  <c r="K15" i="16" s="1"/>
  <c r="I32" i="16"/>
  <c r="J32" i="16"/>
  <c r="K32" i="16"/>
  <c r="H32" i="16" s="1"/>
  <c r="I33" i="16"/>
  <c r="J33" i="16"/>
  <c r="K33" i="16"/>
  <c r="L33" i="16" s="1"/>
  <c r="I34" i="16"/>
  <c r="J34" i="16"/>
  <c r="L34" i="16" s="1"/>
  <c r="K34" i="16"/>
  <c r="K28" i="16"/>
  <c r="J28" i="16"/>
  <c r="J35" i="16" s="1"/>
  <c r="C22" i="48"/>
  <c r="C20" i="48"/>
  <c r="C18" i="48"/>
  <c r="C21" i="48"/>
  <c r="H33" i="16"/>
  <c r="L30" i="16"/>
  <c r="H31" i="16"/>
  <c r="H30" i="16"/>
  <c r="C19" i="48"/>
  <c r="J8" i="20"/>
  <c r="I8" i="20"/>
  <c r="H8" i="20"/>
  <c r="G8" i="20"/>
  <c r="F8" i="20"/>
  <c r="E8" i="20"/>
  <c r="D8" i="20"/>
  <c r="C8" i="20"/>
  <c r="B8" i="20"/>
  <c r="A8" i="20"/>
  <c r="I7" i="16"/>
  <c r="D7" i="16"/>
  <c r="I6" i="16"/>
  <c r="D6" i="16"/>
  <c r="I5" i="16"/>
  <c r="D5" i="16"/>
  <c r="I4" i="16"/>
  <c r="D4" i="16"/>
  <c r="A2" i="16"/>
  <c r="L31" i="16" l="1"/>
  <c r="H29" i="16"/>
  <c r="H34" i="16"/>
  <c r="I35" i="16"/>
  <c r="I15" i="16" s="1"/>
  <c r="H28" i="16"/>
  <c r="H35" i="16" s="1"/>
  <c r="O8" i="20" s="1"/>
  <c r="H15" i="16"/>
  <c r="M8" i="20"/>
  <c r="L8" i="20"/>
  <c r="L35" i="16"/>
  <c r="J15" i="16"/>
  <c r="L15" i="16" s="1"/>
  <c r="L28" i="16"/>
  <c r="L32" i="16"/>
  <c r="N8" i="20" l="1"/>
  <c r="K8" i="20"/>
</calcChain>
</file>

<file path=xl/sharedStrings.xml><?xml version="1.0" encoding="utf-8"?>
<sst xmlns="http://schemas.openxmlformats.org/spreadsheetml/2006/main" count="166" uniqueCount="139">
  <si>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</si>
  <si>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</si>
  <si>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</si>
  <si>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</si>
  <si>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</si>
  <si>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</si>
  <si>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</si>
  <si>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</si>
  <si>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</si>
  <si>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</si>
  <si>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</si>
  <si>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</si>
  <si>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</si>
  <si>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Enter the information requested below (if applicable) for internal LME-MCO use only.
To be used by the LME-MCO in accordance with monitoring guidelines to determine which tools are required.</t>
  </si>
  <si>
    <t>Date of most recent DHSR Survey:</t>
  </si>
  <si>
    <t>Service Category (See "Frequency-Licensed Surveys" worksheet):</t>
  </si>
  <si>
    <t>Type of DHSR Survey:</t>
  </si>
  <si>
    <t>DHSR Survey Findings:</t>
  </si>
  <si>
    <t>FACILITY NAME:</t>
  </si>
  <si>
    <t>REVIEW DATE(S):</t>
  </si>
  <si>
    <t>SCORE</t>
  </si>
  <si>
    <t>ITEM:</t>
  </si>
  <si>
    <t># N/A</t>
  </si>
  <si>
    <t>1.</t>
  </si>
  <si>
    <t>2.</t>
  </si>
  <si>
    <t>3.</t>
  </si>
  <si>
    <t>4.</t>
  </si>
  <si>
    <t>5.</t>
  </si>
  <si>
    <t>6.</t>
  </si>
  <si>
    <t>7.</t>
  </si>
  <si>
    <t>REVIEWER'S INITIALS:</t>
  </si>
  <si>
    <t>Total Met:</t>
  </si>
  <si>
    <t>% Met:</t>
  </si>
  <si>
    <t>Total Not Met:</t>
  </si>
  <si>
    <t>% Not Met:</t>
  </si>
  <si>
    <t>NOTE: The items highlighted above in yellow correspond to the rule requirements reviewed by DHSR during facility licensure surveys.</t>
  </si>
  <si>
    <t>REVIEW ITEM:</t>
  </si>
  <si>
    <t># Met</t>
  </si>
  <si>
    <t># Not Met</t>
  </si>
  <si>
    <t>COMMENTS</t>
  </si>
  <si>
    <t>LOCATION:</t>
  </si>
  <si>
    <t># Scorable Items</t>
  </si>
  <si>
    <t>% Met</t>
  </si>
  <si>
    <t>TOTAL</t>
  </si>
  <si>
    <t># Scorable Records / Items</t>
  </si>
  <si>
    <t>Note:</t>
  </si>
  <si>
    <t>Scorable records or items do not include those determined to be N/A.</t>
  </si>
  <si>
    <t>Type of Review</t>
  </si>
  <si>
    <r>
      <t xml:space="preserve">Copy the provider's review results from row 8 of this worksheet, and using the paste special command, </t>
    </r>
    <r>
      <rPr>
        <b/>
        <sz val="10"/>
        <color indexed="10"/>
        <rFont val="Arial"/>
        <family val="2"/>
      </rPr>
      <t>paste the values</t>
    </r>
    <r>
      <rPr>
        <b/>
        <sz val="10"/>
        <color indexed="18"/>
        <rFont val="Arial"/>
        <family val="2"/>
      </rPr>
      <t xml:space="preserve"> into the DHHS Provider Review Database</t>
    </r>
  </si>
  <si>
    <t>DHHS Review Tools For Providers Summary Results</t>
  </si>
  <si>
    <t>LME-MCO</t>
  </si>
  <si>
    <t>Provider Name</t>
  </si>
  <si>
    <t>Facility Name (Service Site)</t>
  </si>
  <si>
    <t>Location (Address)</t>
  </si>
  <si>
    <t>NPI</t>
  </si>
  <si>
    <t>MHL #</t>
  </si>
  <si>
    <t>Begin Review Date</t>
  </si>
  <si>
    <t>End Review Date</t>
  </si>
  <si>
    <t>This list used in the Workbook Set-Up worksheet LME-MCO drop-down box.</t>
  </si>
  <si>
    <t>Range Name = LME_MCO</t>
  </si>
  <si>
    <t>LME-MCOs</t>
  </si>
  <si>
    <t>Cardinal Innovations Healthcare Solutions</t>
  </si>
  <si>
    <t>EastPointe</t>
  </si>
  <si>
    <t>Partners Behavioral Health Management</t>
  </si>
  <si>
    <t>Sandhills Center</t>
  </si>
  <si>
    <t>Smoky Mountain Center</t>
  </si>
  <si>
    <t>Total N/A:</t>
  </si>
  <si>
    <t>PROVIDER #:</t>
  </si>
  <si>
    <t>NPI #  /  PROVIDER #:</t>
  </si>
  <si>
    <t>Provider #</t>
  </si>
  <si>
    <t>Summary Results For All Items Reviewed</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</si>
  <si>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</si>
  <si>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</si>
  <si>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</si>
  <si>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Provider Review Summary of Results</t>
  </si>
  <si>
    <t>Overall Summary</t>
  </si>
  <si>
    <t>Guidelines for the DHHS Review Tools for Provider Agencies</t>
  </si>
  <si>
    <t>All hallways, doorways, entrances, ramps, steps and corridors shall be kept clear and unobstructed at all times, and adequate lighting and seating are provided.</t>
  </si>
  <si>
    <t>Office location is accessible for individuals who have physical disabilities.  Location is wheelchair accessible.</t>
  </si>
  <si>
    <t>Office location complies with HIPAA/Confidentiality requirements by ensuring privacy.</t>
  </si>
  <si>
    <t>Staff receive training in confidentiality of member information.</t>
  </si>
  <si>
    <t>Rights are posted on common area walls, including how to contact NC state offices and Disability Rights NC.</t>
  </si>
  <si>
    <t>Office hours are posted and communicated to individuals served by the provider to include 24-hour coverage and after hours and/or emergency services contact information.</t>
  </si>
  <si>
    <t>Providers meet the service availability requirements for urgent services within 48 hours.</t>
  </si>
  <si>
    <t>All hallways/doorways/entrances/ramps/steps/corridors shall be kept clear/unobstructed at all times, and adequate lighting/seating are provided.</t>
  </si>
  <si>
    <t>Office hours are posted/communicated to individuals to include 24-hour coverage and after hours and/or emergency services contact information.</t>
  </si>
  <si>
    <t>DHHS New Unlicensed Site Review Tool</t>
  </si>
  <si>
    <t>New Unlicensed Site Review Tool</t>
  </si>
  <si>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</si>
  <si>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</si>
  <si>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</si>
  <si>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</si>
  <si>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</si>
  <si>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</si>
  <si>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</si>
  <si>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</si>
  <si>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</si>
  <si>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</si>
  <si>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</si>
  <si>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</si>
  <si>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</si>
  <si>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</si>
  <si>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</si>
  <si>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</si>
  <si>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</si>
  <si>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</si>
  <si>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</si>
  <si>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</si>
  <si>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</si>
  <si>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</si>
  <si>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Trillium Health Resources</t>
  </si>
  <si>
    <t>Detailed Results For New Unlicensed Site Review Tool</t>
  </si>
  <si>
    <t>Double click the PDF icon to open the New Unlicensed Site Review Tool Guidelines.</t>
  </si>
  <si>
    <t>MONITORING CATEGORIES/DEFINITION</t>
  </si>
  <si>
    <t xml:space="preserve">WORKBOOK USED ON </t>
  </si>
  <si>
    <r>
      <t>Routine</t>
    </r>
    <r>
      <rPr>
        <sz val="11"/>
        <rFont val="Calibri"/>
        <family val="2"/>
      </rPr>
      <t xml:space="preserve"> – </t>
    </r>
    <r>
      <rPr>
        <sz val="10"/>
        <rFont val="Calibri"/>
        <family val="2"/>
      </rPr>
      <t>Agency/LIP tool review</t>
    </r>
  </si>
  <si>
    <t>Agency Monitoring</t>
  </si>
  <si>
    <t>LIP Monitoring</t>
  </si>
  <si>
    <t>Unlicensed AFL</t>
  </si>
  <si>
    <r>
      <t>Post Payment Review (Only)</t>
    </r>
    <r>
      <rPr>
        <sz val="11"/>
        <rFont val="Calibri"/>
        <family val="2"/>
      </rPr>
      <t xml:space="preserve"> – </t>
    </r>
    <r>
      <rPr>
        <sz val="10"/>
        <rFont val="Calibri"/>
        <family val="2"/>
      </rPr>
      <t>for licensed facilities/services (i.e. residential; opioid, etc.)</t>
    </r>
  </si>
  <si>
    <r>
      <t xml:space="preserve">Initial </t>
    </r>
    <r>
      <rPr>
        <sz val="11"/>
        <rFont val="Calibri"/>
        <family val="2"/>
      </rPr>
      <t xml:space="preserve">– </t>
    </r>
    <r>
      <rPr>
        <sz val="10"/>
        <rFont val="Calibri"/>
        <family val="2"/>
      </rPr>
      <t>new AFL site, new unlicensed site or change of address of location</t>
    </r>
  </si>
  <si>
    <t>New Unlicensed Site</t>
  </si>
  <si>
    <r>
      <t xml:space="preserve">Targeted </t>
    </r>
    <r>
      <rPr>
        <sz val="10"/>
        <rFont val="Calibri"/>
        <family val="2"/>
      </rPr>
      <t>– designated use up to LME as part of continuous quality improvement; provider/service specific issue that requires focus (i.e. medication issue with a service/provider)</t>
    </r>
  </si>
  <si>
    <r>
      <t>Investigation</t>
    </r>
    <r>
      <rPr>
        <sz val="11"/>
        <rFont val="Calibri"/>
        <family val="2"/>
      </rPr>
      <t xml:space="preserve"> – </t>
    </r>
    <r>
      <rPr>
        <sz val="10"/>
        <rFont val="Calibri"/>
        <family val="2"/>
      </rPr>
      <t>designated use up to LME; various reasons such as systemic response to a problem (i.e. complaint or grievance)</t>
    </r>
  </si>
  <si>
    <t>Agency Monitoring
LIP Monitoring
Unlicensed AFL</t>
  </si>
  <si>
    <t xml:space="preserve">Agency Monitoring
LIP Monitoring
</t>
  </si>
  <si>
    <t>Agency Monitoring
LIP Monitoring</t>
  </si>
  <si>
    <t>Types of Monitoring Category Definitions</t>
  </si>
  <si>
    <t>Individual Workbook Use Defined</t>
  </si>
  <si>
    <t>WORKBOOK</t>
  </si>
  <si>
    <t>DEFINITION</t>
  </si>
  <si>
    <t>Two year agency review that consists of two parts for unlicensed services – the Agency Review Tool and PPR Tool.  May also include PPR only for licensed services that are being reviewed.</t>
  </si>
  <si>
    <t>Two year LIP review that consists of two parts – the LIP review tool and LIP PPR.  May also include PPR only.</t>
  </si>
  <si>
    <t>Review tool used for new sites or change in address/location for agencies and LIPs.</t>
  </si>
  <si>
    <t>Review for initial and routine review of unlicensed AFLs; If AFL is under Innovations the routine review is one year; if not then the routine review is two years.</t>
  </si>
  <si>
    <t>Data Extraction Database</t>
  </si>
  <si>
    <r>
      <t xml:space="preserve">Used to report all reviews competed using the Routine, LIP, New Unlicensed Site and Unlicensed AFL monitoring workbooks which provides the outcome of Provider Monitoring events per LME on a monthly basis.  These reports are due to be submitted by the 20th of the month for all monitoring activities that occurred the previous month.  The report should be sent to </t>
    </r>
    <r>
      <rPr>
        <u/>
        <sz val="11"/>
        <color theme="3"/>
        <rFont val="Calibri"/>
        <family val="2"/>
      </rPr>
      <t>Provider.Monitoring@dhhs.nc.gov</t>
    </r>
  </si>
  <si>
    <r>
      <t>Post Payment Review (PPR)</t>
    </r>
    <r>
      <rPr>
        <sz val="11"/>
        <rFont val="Calibri"/>
        <family val="2"/>
      </rPr>
      <t xml:space="preserve"> – </t>
    </r>
    <r>
      <rPr>
        <sz val="10"/>
        <rFont val="Calibri"/>
        <family val="2"/>
      </rPr>
      <t>part of routine</t>
    </r>
  </si>
  <si>
    <r>
      <rPr>
        <b/>
        <sz val="11"/>
        <rFont val="Calibri"/>
        <family val="2"/>
      </rPr>
      <t>New Unlicensed Site</t>
    </r>
    <r>
      <rPr>
        <sz val="11"/>
        <rFont val="Calibri"/>
        <family val="2"/>
      </rPr>
      <t xml:space="preserve">
Unlicensed AFL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</si>
</sst>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sz val="10"/>
      <color indexed="12"/>
      <name val="Arial"/>
      <family val="2"/>
    </font>
    <font>
      <sz val="10"/>
      <color indexed="10"/>
      <name val="Arial"/>
      <family val="2"/>
    </font>
    <font>
      <sz val="11"/>
      <color indexed="9"/>
      <name val="Arial"/>
      <family val="2"/>
    </font>
    <font>
      <b/>
      <sz val="12"/>
      <color indexed="9"/>
      <name val="Arial"/>
      <family val="2"/>
    </font>
    <font>
      <b/>
      <sz val="10"/>
      <color indexed="10"/>
      <name val="Arial"/>
      <family val="2"/>
    </font>
    <font>
      <b/>
      <sz val="10"/>
      <color indexed="18"/>
      <name val="Arial"/>
      <family val="2"/>
    </font>
    <font>
      <b/>
      <sz val="14"/>
      <name val="Arial"/>
      <family val="2"/>
    </font>
    <font>
      <sz val="26"/>
      <name val="Arial"/>
      <family val="2"/>
    </font>
    <font>
      <sz val="30"/>
      <name val="Arial"/>
      <family val="2"/>
    </font>
    <font>
      <sz val="48"/>
      <name val="Arial"/>
      <family val="2"/>
    </font>
    <font>
      <sz val="24"/>
      <name val="Arial"/>
      <family val="2"/>
    </font>
    <font>
      <b/>
      <sz val="100"/>
      <name val="Arial"/>
      <family val="2"/>
    </font>
    <font>
      <sz val="11"/>
      <color indexed="8"/>
      <name val="Helvetica Neue"/>
    </font>
    <font>
      <b/>
      <sz val="10"/>
      <color theme="3" tint="-0.499984740745262"/>
      <name val="Arial"/>
      <family val="2"/>
    </font>
    <font>
      <b/>
      <sz val="10"/>
      <name val="Arial"/>
      <family val="2"/>
      <scheme val="minor"/>
    </font>
    <font>
      <sz val="10"/>
      <color theme="3" tint="-0.249977111117893"/>
      <name val="Arial"/>
      <family val="2"/>
    </font>
    <font>
      <b/>
      <sz val="10"/>
      <color theme="7" tint="-0.749992370372631"/>
      <name val="Arial"/>
      <family val="2"/>
    </font>
    <font>
      <b/>
      <sz val="10"/>
      <color rgb="FFFF0000"/>
      <name val="Arial"/>
      <family val="2"/>
    </font>
    <font>
      <sz val="11"/>
      <name val="Calibri"/>
      <family val="2"/>
    </font>
    <font>
      <b/>
      <sz val="11"/>
      <name val="Calibri"/>
      <family val="2"/>
    </font>
    <font>
      <sz val="10"/>
      <name val="Calibri"/>
      <family val="2"/>
    </font>
    <font>
      <b/>
      <sz val="10"/>
      <color theme="1"/>
      <name val="Arial"/>
      <family val="2"/>
    </font>
    <font>
      <u/>
      <sz val="11"/>
      <color theme="3"/>
      <name val="Calibri"/>
      <family val="2"/>
    </font>
  </fonts>
  <fills count="12">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bgColor indexed="64"/>
      </patternFill>
    </fill>
    <fill>
      <patternFill patternType="solid">
        <fgColor rgb="FFFF99CC"/>
        <bgColor indexed="64"/>
      </patternFill>
    </fill>
    <fill>
      <patternFill patternType="solid">
        <fgColor rgb="FFF2F2F2"/>
        <bgColor indexed="64"/>
      </patternFill>
    </fill>
    <fill>
      <patternFill patternType="solid">
        <fgColor theme="2" tint="-9.9978637043366805E-2"/>
        <bgColor indexed="64"/>
      </patternFill>
    </fill>
    <fill>
      <patternFill patternType="solid">
        <fgColor theme="4"/>
        <bgColor indexed="64"/>
      </patternFill>
    </fill>
  </fills>
  <borders count="5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2">
    <xf numFmtId="0" fontId="0" fillId="0" borderId="0"/>
    <xf numFmtId="0" fontId="21"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 fillId="0" borderId="0"/>
    <xf numFmtId="0" fontId="2" fillId="0" borderId="0"/>
    <xf numFmtId="0" fontId="26" fillId="0" borderId="0" applyNumberFormat="0" applyFill="0" applyBorder="0" applyProtection="0">
      <alignment vertical="top"/>
    </xf>
    <xf numFmtId="0" fontId="2" fillId="0" borderId="0"/>
    <xf numFmtId="0" fontId="2" fillId="0" borderId="0"/>
  </cellStyleXfs>
  <cellXfs count="193">
    <xf numFmtId="0" fontId="0" fillId="0" borderId="0" xfId="0"/>
    <xf numFmtId="0" fontId="1" fillId="4" borderId="0" xfId="0" applyFont="1" applyFill="1" applyAlignment="1">
      <alignment horizontal="centerContinuous" vertical="center" wrapText="1"/>
    </xf>
    <xf numFmtId="0" fontId="2" fillId="4"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2" borderId="1" xfId="0" applyFont="1" applyFill="1" applyBorder="1" applyAlignment="1">
      <alignment horizontal="centerContinuous" vertical="center" wrapText="1"/>
    </xf>
    <xf numFmtId="0" fontId="4" fillId="2" borderId="2" xfId="0" applyFont="1" applyFill="1" applyBorder="1" applyAlignment="1">
      <alignment horizontal="centerContinuous" vertical="center" wrapText="1"/>
    </xf>
    <xf numFmtId="0" fontId="5" fillId="5"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applyFont="1" applyFill="1" applyAlignment="1">
      <alignment vertical="center" wrapText="1"/>
    </xf>
    <xf numFmtId="49" fontId="5" fillId="5" borderId="5" xfId="0" applyNumberFormat="1" applyFont="1" applyFill="1" applyBorder="1" applyAlignment="1">
      <alignment horizontal="right" vertical="center" wrapText="1" indent="1"/>
    </xf>
    <xf numFmtId="49" fontId="2" fillId="0" borderId="0" xfId="0" applyNumberFormat="1" applyFont="1" applyFill="1" applyAlignment="1">
      <alignment vertical="center" wrapText="1"/>
    </xf>
    <xf numFmtId="0" fontId="7" fillId="2" borderId="6" xfId="0" applyFont="1" applyFill="1" applyBorder="1" applyAlignment="1">
      <alignment horizontal="centerContinuous"/>
    </xf>
    <xf numFmtId="0" fontId="9" fillId="3" borderId="7" xfId="0" applyFont="1" applyFill="1" applyBorder="1" applyAlignment="1" applyProtection="1">
      <alignment vertical="center" wrapText="1"/>
      <protection locked="0"/>
    </xf>
    <xf numFmtId="0" fontId="9" fillId="3" borderId="8" xfId="0" applyFont="1" applyFill="1" applyBorder="1" applyAlignment="1">
      <alignment horizontal="right" vertical="center" wrapText="1"/>
    </xf>
    <xf numFmtId="0" fontId="9" fillId="3" borderId="9" xfId="0" applyFont="1" applyFill="1" applyBorder="1" applyAlignment="1" applyProtection="1">
      <alignment vertical="center"/>
    </xf>
    <xf numFmtId="0" fontId="9" fillId="3" borderId="10" xfId="0" applyFont="1" applyFill="1" applyBorder="1" applyAlignment="1" applyProtection="1">
      <alignment vertical="center" wrapText="1"/>
      <protection locked="0"/>
    </xf>
    <xf numFmtId="0" fontId="9" fillId="3" borderId="11" xfId="0" applyFont="1" applyFill="1" applyBorder="1" applyAlignment="1">
      <alignment horizontal="right" vertical="center" wrapText="1"/>
    </xf>
    <xf numFmtId="0" fontId="9" fillId="3" borderId="12" xfId="0" applyFont="1" applyFill="1" applyBorder="1" applyAlignment="1" applyProtection="1">
      <alignment vertical="center"/>
    </xf>
    <xf numFmtId="49" fontId="12" fillId="0" borderId="13" xfId="0" applyNumberFormat="1" applyFont="1" applyBorder="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4" xfId="0" applyFont="1" applyFill="1" applyBorder="1" applyAlignment="1">
      <alignment horizontal="right" vertical="center" wrapText="1"/>
    </xf>
    <xf numFmtId="0" fontId="9" fillId="3" borderId="15" xfId="0" applyFont="1" applyFill="1" applyBorder="1" applyAlignment="1" applyProtection="1">
      <alignment vertical="center" wrapText="1"/>
      <protection locked="0"/>
    </xf>
    <xf numFmtId="0" fontId="9" fillId="3" borderId="16" xfId="0" applyFont="1" applyFill="1" applyBorder="1" applyAlignment="1">
      <alignment horizontal="right" vertical="center" wrapText="1"/>
    </xf>
    <xf numFmtId="0" fontId="9" fillId="3" borderId="17" xfId="0" applyFont="1" applyFill="1" applyBorder="1" applyAlignment="1" applyProtection="1">
      <alignment vertical="center"/>
    </xf>
    <xf numFmtId="0" fontId="2" fillId="0" borderId="0" xfId="0" applyFont="1" applyBorder="1" applyAlignment="1">
      <alignment vertical="center"/>
    </xf>
    <xf numFmtId="0" fontId="9" fillId="3" borderId="18" xfId="11" applyFont="1" applyFill="1" applyBorder="1" applyAlignment="1">
      <alignment horizontal="centerContinuous" vertical="center" wrapText="1"/>
    </xf>
    <xf numFmtId="0" fontId="9" fillId="3" borderId="19" xfId="11" applyFont="1" applyFill="1" applyBorder="1" applyAlignment="1">
      <alignment horizontal="right" vertical="center" wrapText="1"/>
    </xf>
    <xf numFmtId="0" fontId="9" fillId="3" borderId="20" xfId="11" applyNumberFormat="1" applyFont="1" applyFill="1" applyBorder="1" applyAlignment="1" applyProtection="1">
      <alignment horizontal="left" vertical="center"/>
    </xf>
    <xf numFmtId="0" fontId="2" fillId="0" borderId="0" xfId="11" applyBorder="1" applyAlignment="1">
      <alignment vertical="center"/>
    </xf>
    <xf numFmtId="0" fontId="8" fillId="2" borderId="21"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7" fillId="2" borderId="1" xfId="0" applyFont="1" applyFill="1" applyBorder="1" applyAlignment="1" applyProtection="1">
      <alignment horizontal="centerContinuous" wrapText="1"/>
      <protection locked="0"/>
    </xf>
    <xf numFmtId="0" fontId="8" fillId="2" borderId="18" xfId="0" applyFont="1" applyFill="1" applyBorder="1" applyAlignment="1" applyProtection="1">
      <alignment horizontal="centerContinuous" vertical="center" wrapText="1"/>
      <protection locked="0"/>
    </xf>
    <xf numFmtId="0" fontId="13" fillId="2" borderId="6" xfId="0" applyFont="1" applyFill="1" applyBorder="1" applyAlignment="1">
      <alignment horizontal="centerContinuous" wrapText="1"/>
    </xf>
    <xf numFmtId="0" fontId="13" fillId="2" borderId="2" xfId="0" applyFont="1" applyFill="1" applyBorder="1" applyAlignment="1">
      <alignment horizontal="centerContinuous" wrapText="1"/>
    </xf>
    <xf numFmtId="0" fontId="15"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3" fillId="2" borderId="21" xfId="0" applyFont="1" applyFill="1" applyBorder="1" applyAlignment="1">
      <alignment horizontal="centerContinuous" vertical="center" wrapText="1"/>
    </xf>
    <xf numFmtId="0" fontId="13" fillId="2" borderId="19" xfId="0" applyFont="1" applyFill="1" applyBorder="1" applyAlignment="1">
      <alignment horizontal="centerContinuous" vertical="center" wrapText="1"/>
    </xf>
    <xf numFmtId="0" fontId="9" fillId="3" borderId="8" xfId="0" applyFont="1" applyFill="1" applyBorder="1" applyAlignment="1" applyProtection="1">
      <alignment horizontal="left" vertical="center"/>
    </xf>
    <xf numFmtId="0" fontId="9" fillId="3" borderId="16" xfId="0" applyFont="1" applyFill="1" applyBorder="1" applyAlignment="1" applyProtection="1">
      <alignment horizontal="left" vertical="center"/>
    </xf>
    <xf numFmtId="0" fontId="9" fillId="3" borderId="11" xfId="0" applyFont="1" applyFill="1" applyBorder="1" applyAlignment="1" applyProtection="1">
      <alignment horizontal="left" vertical="center"/>
    </xf>
    <xf numFmtId="0" fontId="9" fillId="3" borderId="22" xfId="11" applyNumberFormat="1" applyFont="1" applyFill="1" applyBorder="1" applyAlignment="1" applyProtection="1">
      <alignment horizontal="left" vertical="center"/>
    </xf>
    <xf numFmtId="0" fontId="10" fillId="0" borderId="23" xfId="0" applyFont="1" applyBorder="1" applyAlignment="1" applyProtection="1">
      <alignment horizontal="center" vertical="center" textRotation="90" wrapText="1"/>
      <protection locked="0"/>
    </xf>
    <xf numFmtId="0" fontId="10" fillId="0" borderId="23"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49" fontId="12" fillId="0" borderId="24" xfId="0" applyNumberFormat="1" applyFont="1" applyBorder="1" applyAlignment="1">
      <alignment horizontal="center" vertical="center" wrapText="1"/>
    </xf>
    <xf numFmtId="0" fontId="12" fillId="6" borderId="7" xfId="0" applyFont="1" applyFill="1" applyBorder="1" applyAlignment="1" applyProtection="1">
      <alignment vertical="center" wrapText="1"/>
    </xf>
    <xf numFmtId="0" fontId="9" fillId="0" borderId="25" xfId="0" applyFont="1" applyFill="1" applyBorder="1" applyAlignment="1" applyProtection="1">
      <alignment horizontal="center" vertical="center"/>
      <protection locked="0"/>
    </xf>
    <xf numFmtId="0" fontId="9" fillId="0" borderId="16" xfId="0" applyFont="1" applyFill="1" applyBorder="1" applyAlignment="1" applyProtection="1">
      <alignment horizontal="left" vertical="center" wrapText="1"/>
      <protection locked="0"/>
    </xf>
    <xf numFmtId="0" fontId="12" fillId="6" borderId="15" xfId="0" applyFont="1" applyFill="1" applyBorder="1" applyAlignment="1" applyProtection="1">
      <alignment vertical="center" wrapText="1"/>
    </xf>
    <xf numFmtId="0" fontId="9" fillId="0" borderId="26" xfId="0" applyFont="1" applyFill="1" applyBorder="1" applyAlignment="1" applyProtection="1">
      <alignment horizontal="center" vertical="center"/>
      <protection locked="0"/>
    </xf>
    <xf numFmtId="0" fontId="9" fillId="0" borderId="27" xfId="0" applyFont="1" applyFill="1" applyBorder="1" applyAlignment="1" applyProtection="1">
      <alignment horizontal="center" vertical="center"/>
      <protection locked="0"/>
    </xf>
    <xf numFmtId="0" fontId="9" fillId="0" borderId="22"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xf>
    <xf numFmtId="0" fontId="9" fillId="0" borderId="28"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25" xfId="0" applyFont="1" applyBorder="1" applyAlignment="1">
      <alignment horizontal="center" vertical="center" wrapText="1"/>
    </xf>
    <xf numFmtId="0" fontId="9" fillId="0" borderId="0" xfId="0" applyFont="1" applyBorder="1" applyAlignment="1">
      <alignment horizontal="center" vertical="center" wrapText="1"/>
    </xf>
    <xf numFmtId="9" fontId="9" fillId="0" borderId="29" xfId="0" applyNumberFormat="1" applyFont="1" applyBorder="1" applyAlignment="1">
      <alignment horizontal="center" vertical="center" wrapText="1"/>
    </xf>
    <xf numFmtId="9" fontId="9" fillId="0" borderId="0" xfId="0" applyNumberFormat="1" applyFont="1" applyBorder="1" applyAlignment="1">
      <alignment horizontal="center" vertical="center" wrapText="1"/>
    </xf>
    <xf numFmtId="0" fontId="9" fillId="0" borderId="29" xfId="0" applyFont="1" applyBorder="1" applyAlignment="1">
      <alignment horizontal="center" vertical="center" wrapText="1"/>
    </xf>
    <xf numFmtId="0" fontId="9" fillId="0" borderId="27"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horizontal="center"/>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0" fontId="3" fillId="2" borderId="30" xfId="0" applyFont="1" applyFill="1" applyBorder="1" applyAlignment="1" applyProtection="1">
      <alignment horizontal="centerContinuous" wrapText="1"/>
      <protection locked="0"/>
    </xf>
    <xf numFmtId="0" fontId="4" fillId="2" borderId="31" xfId="0" applyFont="1" applyFill="1" applyBorder="1" applyAlignment="1">
      <alignment horizontal="centerContinuous" wrapText="1"/>
    </xf>
    <xf numFmtId="0" fontId="3" fillId="2" borderId="31" xfId="0" applyFont="1" applyFill="1" applyBorder="1" applyAlignment="1">
      <alignment horizontal="centerContinuous"/>
    </xf>
    <xf numFmtId="0" fontId="4" fillId="2" borderId="32"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16" fillId="2" borderId="33" xfId="0" applyFont="1" applyFill="1" applyBorder="1" applyAlignment="1" applyProtection="1">
      <alignment horizontal="centerContinuous" vertical="center" wrapText="1"/>
    </xf>
    <xf numFmtId="0" fontId="4" fillId="2" borderId="0" xfId="0" applyFont="1" applyFill="1" applyBorder="1" applyAlignment="1">
      <alignment horizontal="centerContinuous" vertical="center" wrapText="1"/>
    </xf>
    <xf numFmtId="0" fontId="16" fillId="2" borderId="0" xfId="0" applyFont="1" applyFill="1" applyBorder="1" applyAlignment="1">
      <alignment horizontal="centerContinuous" vertical="center"/>
    </xf>
    <xf numFmtId="0" fontId="4" fillId="2" borderId="34" xfId="0" applyFont="1" applyFill="1" applyBorder="1" applyAlignment="1">
      <alignment horizontal="centerContinuous" vertical="center" wrapText="1"/>
    </xf>
    <xf numFmtId="0" fontId="2" fillId="0" borderId="33" xfId="0" applyFont="1" applyBorder="1" applyAlignment="1">
      <alignment vertical="center"/>
    </xf>
    <xf numFmtId="0" fontId="2" fillId="0" borderId="34" xfId="0" applyFont="1" applyBorder="1" applyAlignment="1">
      <alignment vertical="center"/>
    </xf>
    <xf numFmtId="0" fontId="12" fillId="0" borderId="0" xfId="0" applyFont="1" applyFill="1" applyBorder="1" applyAlignment="1">
      <alignment horizontal="left" vertical="center" indent="1"/>
    </xf>
    <xf numFmtId="0" fontId="14" fillId="0" borderId="17" xfId="0" applyFont="1" applyFill="1" applyBorder="1" applyAlignment="1" applyProtection="1">
      <alignment horizontal="centerContinuous" vertical="center"/>
    </xf>
    <xf numFmtId="0" fontId="12" fillId="0" borderId="0" xfId="11" applyFont="1" applyFill="1" applyBorder="1" applyAlignment="1">
      <alignment horizontal="left" vertical="center"/>
    </xf>
    <xf numFmtId="0" fontId="14" fillId="0" borderId="17" xfId="11" applyNumberFormat="1" applyFont="1" applyFill="1" applyBorder="1" applyAlignment="1" applyProtection="1">
      <alignment horizontal="centerContinuous" vertical="center" wrapText="1"/>
    </xf>
    <xf numFmtId="0" fontId="2" fillId="0" borderId="17" xfId="11" applyFont="1" applyBorder="1" applyAlignment="1">
      <alignment horizontal="centerContinuous" vertical="center"/>
    </xf>
    <xf numFmtId="0" fontId="2" fillId="0" borderId="0" xfId="11" applyFont="1" applyFill="1" applyBorder="1" applyAlignment="1">
      <alignment horizontal="left" vertical="center"/>
    </xf>
    <xf numFmtId="0" fontId="14" fillId="0" borderId="12"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0" borderId="35" xfId="0" applyFont="1" applyBorder="1" applyAlignment="1">
      <alignment vertical="center"/>
    </xf>
    <xf numFmtId="0" fontId="2" fillId="0" borderId="17" xfId="0" applyFont="1" applyBorder="1" applyAlignment="1">
      <alignment vertical="center"/>
    </xf>
    <xf numFmtId="0" fontId="2" fillId="0" borderId="36" xfId="0" applyFont="1" applyBorder="1" applyAlignment="1">
      <alignment vertical="center"/>
    </xf>
    <xf numFmtId="0" fontId="5" fillId="0" borderId="0" xfId="0" applyFont="1" applyBorder="1" applyAlignment="1">
      <alignment vertical="center"/>
    </xf>
    <xf numFmtId="0" fontId="5" fillId="0" borderId="37" xfId="0" applyFont="1" applyFill="1" applyBorder="1" applyAlignment="1">
      <alignment horizontal="center" vertical="center" wrapText="1"/>
    </xf>
    <xf numFmtId="0" fontId="5" fillId="0" borderId="37" xfId="0" applyFont="1" applyFill="1" applyBorder="1" applyAlignment="1">
      <alignment horizontal="center" vertical="center"/>
    </xf>
    <xf numFmtId="0" fontId="2" fillId="0" borderId="38" xfId="0" applyFont="1" applyFill="1" applyBorder="1" applyAlignment="1">
      <alignment horizontal="center" vertical="center"/>
    </xf>
    <xf numFmtId="9" fontId="2" fillId="0" borderId="38" xfId="0" applyNumberFormat="1" applyFont="1" applyFill="1" applyBorder="1" applyAlignment="1">
      <alignment horizontal="center" vertical="center"/>
    </xf>
    <xf numFmtId="9" fontId="2" fillId="0" borderId="5" xfId="0" applyNumberFormat="1" applyFont="1" applyFill="1" applyBorder="1" applyAlignment="1">
      <alignment horizontal="center" vertical="center"/>
    </xf>
    <xf numFmtId="0" fontId="12" fillId="0" borderId="0" xfId="0" applyFont="1" applyFill="1" applyBorder="1" applyAlignment="1" applyProtection="1">
      <alignment vertical="center"/>
    </xf>
    <xf numFmtId="0" fontId="5" fillId="0" borderId="34" xfId="0" applyFont="1" applyBorder="1" applyAlignment="1">
      <alignment horizontal="center" vertical="center"/>
    </xf>
    <xf numFmtId="0" fontId="2" fillId="0" borderId="37" xfId="0" applyFont="1" applyFill="1" applyBorder="1" applyAlignment="1">
      <alignment horizontal="center" vertical="center"/>
    </xf>
    <xf numFmtId="9" fontId="2" fillId="0" borderId="37" xfId="0" applyNumberFormat="1" applyFont="1" applyFill="1" applyBorder="1" applyAlignment="1">
      <alignment horizontal="center" vertical="center"/>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4" fillId="2" borderId="40" xfId="0" applyFont="1" applyFill="1" applyBorder="1" applyAlignment="1">
      <alignment vertical="center"/>
    </xf>
    <xf numFmtId="0" fontId="3" fillId="2" borderId="12" xfId="0" applyFont="1" applyFill="1" applyBorder="1" applyAlignment="1">
      <alignment horizontal="centerContinuous" vertical="center"/>
    </xf>
    <xf numFmtId="0" fontId="17" fillId="2" borderId="12" xfId="0" applyFont="1" applyFill="1" applyBorder="1" applyAlignment="1">
      <alignment horizontal="centerContinuous" vertical="center"/>
    </xf>
    <xf numFmtId="0" fontId="17" fillId="2" borderId="41" xfId="0" applyFont="1" applyFill="1" applyBorder="1" applyAlignment="1">
      <alignment horizontal="centerContinuous" vertical="center"/>
    </xf>
    <xf numFmtId="164" fontId="5" fillId="0" borderId="38" xfId="0" applyNumberFormat="1" applyFont="1" applyFill="1" applyBorder="1" applyAlignment="1">
      <alignment horizontal="center" vertical="center"/>
    </xf>
    <xf numFmtId="0" fontId="2" fillId="0" borderId="0" xfId="0" applyFont="1"/>
    <xf numFmtId="0" fontId="27" fillId="4" borderId="0" xfId="0" applyFont="1" applyFill="1" applyAlignment="1">
      <alignment horizontal="centerContinuous" vertical="center"/>
    </xf>
    <xf numFmtId="0" fontId="0" fillId="4" borderId="0" xfId="0" applyFill="1" applyAlignment="1">
      <alignment horizontal="centerContinuous" vertical="center"/>
    </xf>
    <xf numFmtId="0" fontId="0" fillId="4" borderId="0" xfId="0" applyFill="1" applyAlignment="1">
      <alignment vertical="center"/>
    </xf>
    <xf numFmtId="0" fontId="20" fillId="0" borderId="0" xfId="0" applyFont="1" applyAlignment="1">
      <alignment horizontal="centerContinuous" vertical="center"/>
    </xf>
    <xf numFmtId="0" fontId="0" fillId="0" borderId="0" xfId="0" applyAlignment="1">
      <alignment horizontal="centerContinuous" vertical="center"/>
    </xf>
    <xf numFmtId="0" fontId="0" fillId="0" borderId="42" xfId="0"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43" xfId="0" applyFont="1" applyBorder="1" applyAlignment="1">
      <alignment horizontal="center" vertical="center" wrapText="1"/>
    </xf>
    <xf numFmtId="0" fontId="28" fillId="0" borderId="5" xfId="0" applyFont="1" applyFill="1" applyBorder="1" applyAlignment="1">
      <alignment horizontal="center" vertical="center"/>
    </xf>
    <xf numFmtId="0" fontId="28" fillId="0" borderId="43" xfId="0" applyFont="1" applyFill="1" applyBorder="1" applyAlignment="1">
      <alignment horizontal="center" vertical="center"/>
    </xf>
    <xf numFmtId="0" fontId="28" fillId="0" borderId="5" xfId="0" applyFont="1" applyFill="1" applyBorder="1" applyAlignment="1">
      <alignment horizontal="center" vertical="center" wrapText="1"/>
    </xf>
    <xf numFmtId="14" fontId="0" fillId="0" borderId="0" xfId="0" applyNumberFormat="1" applyAlignment="1">
      <alignment horizontal="center" vertical="center"/>
    </xf>
    <xf numFmtId="0" fontId="2" fillId="0" borderId="0" xfId="7" applyFont="1"/>
    <xf numFmtId="0" fontId="2" fillId="0" borderId="0" xfId="7"/>
    <xf numFmtId="0" fontId="29" fillId="0" borderId="0" xfId="7" applyFont="1"/>
    <xf numFmtId="0" fontId="12" fillId="0" borderId="0" xfId="7" applyFont="1" applyFill="1" applyBorder="1"/>
    <xf numFmtId="0" fontId="5" fillId="0" borderId="0" xfId="7" applyFont="1"/>
    <xf numFmtId="0" fontId="9" fillId="6" borderId="0" xfId="0" applyFont="1" applyFill="1" applyAlignment="1">
      <alignment horizontal="left" vertical="center"/>
    </xf>
    <xf numFmtId="0" fontId="12" fillId="6" borderId="0" xfId="0" applyFont="1" applyFill="1" applyAlignment="1">
      <alignment vertical="center" wrapText="1"/>
    </xf>
    <xf numFmtId="0" fontId="0" fillId="0" borderId="0" xfId="0" applyAlignment="1">
      <alignment horizontal="centerContinuous"/>
    </xf>
    <xf numFmtId="49" fontId="12" fillId="0" borderId="44" xfId="0" applyNumberFormat="1"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Alignment="1">
      <alignment vertical="center" wrapText="1"/>
    </xf>
    <xf numFmtId="0" fontId="12" fillId="0" borderId="0" xfId="0" applyFont="1" applyFill="1" applyBorder="1" applyAlignment="1" applyProtection="1">
      <alignment horizontal="center" vertical="center" wrapText="1"/>
      <protection locked="0"/>
    </xf>
    <xf numFmtId="12" fontId="9" fillId="0" borderId="45" xfId="0" applyNumberFormat="1" applyFont="1" applyFill="1" applyBorder="1" applyAlignment="1" applyProtection="1">
      <alignment horizontal="center" vertical="center" wrapText="1"/>
      <protection locked="0"/>
    </xf>
    <xf numFmtId="0" fontId="12" fillId="6" borderId="46" xfId="0" applyFont="1" applyFill="1" applyBorder="1" applyAlignment="1" applyProtection="1">
      <alignment horizontal="left" vertical="center" wrapText="1"/>
    </xf>
    <xf numFmtId="164" fontId="0" fillId="0" borderId="0" xfId="0" applyNumberFormat="1" applyAlignment="1">
      <alignment horizontal="center" vertical="center"/>
    </xf>
    <xf numFmtId="0" fontId="12" fillId="0" borderId="12" xfId="0" applyFont="1" applyBorder="1" applyAlignment="1">
      <alignment vertical="center"/>
    </xf>
    <xf numFmtId="0" fontId="11" fillId="6" borderId="47" xfId="0" applyFont="1" applyFill="1" applyBorder="1" applyAlignment="1">
      <alignment vertical="center"/>
    </xf>
    <xf numFmtId="0" fontId="12" fillId="6" borderId="48" xfId="0" applyFont="1" applyFill="1" applyBorder="1" applyAlignment="1">
      <alignment vertical="center"/>
    </xf>
    <xf numFmtId="0" fontId="2" fillId="6" borderId="48" xfId="0" applyFont="1" applyFill="1" applyBorder="1" applyAlignment="1">
      <alignment vertical="center"/>
    </xf>
    <xf numFmtId="0" fontId="2" fillId="6" borderId="39" xfId="0" applyFont="1" applyFill="1" applyBorder="1" applyAlignment="1">
      <alignment vertical="center"/>
    </xf>
    <xf numFmtId="0" fontId="5" fillId="6" borderId="37" xfId="0" applyFont="1" applyFill="1" applyBorder="1" applyAlignment="1">
      <alignment horizontal="center" vertical="center" wrapText="1"/>
    </xf>
    <xf numFmtId="0" fontId="5" fillId="6" borderId="37" xfId="0" applyFont="1" applyFill="1" applyBorder="1" applyAlignment="1">
      <alignment horizontal="center" vertical="center"/>
    </xf>
    <xf numFmtId="0" fontId="5" fillId="6" borderId="39" xfId="0" applyFont="1" applyFill="1" applyBorder="1" applyAlignment="1">
      <alignment horizontal="center" vertical="center"/>
    </xf>
    <xf numFmtId="0" fontId="2" fillId="0" borderId="0" xfId="0" applyFont="1" applyBorder="1"/>
    <xf numFmtId="0" fontId="2" fillId="0" borderId="34" xfId="0" applyFont="1" applyBorder="1"/>
    <xf numFmtId="0" fontId="12" fillId="0" borderId="40" xfId="0" applyFont="1" applyBorder="1" applyAlignment="1">
      <alignment vertical="center"/>
    </xf>
    <xf numFmtId="0" fontId="12" fillId="0" borderId="41" xfId="0" applyFont="1" applyBorder="1" applyAlignment="1">
      <alignment vertical="center"/>
    </xf>
    <xf numFmtId="0" fontId="2" fillId="0" borderId="33" xfId="0" applyFont="1" applyBorder="1"/>
    <xf numFmtId="0" fontId="30" fillId="7" borderId="0" xfId="0" applyFont="1" applyFill="1" applyBorder="1" applyAlignment="1">
      <alignment vertical="center"/>
    </xf>
    <xf numFmtId="0" fontId="2" fillId="7" borderId="0" xfId="0" applyFont="1" applyFill="1" applyBorder="1" applyAlignment="1">
      <alignment vertical="center"/>
    </xf>
    <xf numFmtId="0" fontId="31" fillId="8" borderId="0" xfId="0" applyFont="1" applyFill="1" applyBorder="1" applyAlignment="1">
      <alignment vertical="center"/>
    </xf>
    <xf numFmtId="0" fontId="2" fillId="8" borderId="0" xfId="0" applyFont="1" applyFill="1" applyBorder="1" applyAlignment="1">
      <alignment vertical="center"/>
    </xf>
    <xf numFmtId="14" fontId="2" fillId="0" borderId="5" xfId="0" applyNumberFormat="1"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6" borderId="40" xfId="0" applyFont="1" applyFill="1" applyBorder="1" applyAlignment="1">
      <alignment vertical="center"/>
    </xf>
    <xf numFmtId="0" fontId="6" fillId="6" borderId="12" xfId="0" applyFont="1" applyFill="1" applyBorder="1" applyAlignment="1">
      <alignment horizontal="centerContinuous" vertical="center"/>
    </xf>
    <xf numFmtId="0" fontId="6" fillId="6" borderId="41" xfId="0" applyFont="1" applyFill="1" applyBorder="1" applyAlignment="1">
      <alignment horizontal="centerContinuous" vertical="center"/>
    </xf>
    <xf numFmtId="0" fontId="33" fillId="9" borderId="23" xfId="0" applyFont="1" applyFill="1" applyBorder="1" applyAlignment="1">
      <alignment horizontal="center" vertical="center" wrapText="1"/>
    </xf>
    <xf numFmtId="0" fontId="33" fillId="9" borderId="4" xfId="0" applyFont="1" applyFill="1" applyBorder="1" applyAlignment="1">
      <alignment horizontal="center" vertical="center" wrapText="1"/>
    </xf>
    <xf numFmtId="0" fontId="32" fillId="0" borderId="51" xfId="0" applyFont="1" applyBorder="1" applyAlignment="1">
      <alignment horizontal="center" vertical="center" wrapText="1"/>
    </xf>
    <xf numFmtId="0" fontId="32" fillId="0" borderId="23"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23" xfId="0" applyFont="1" applyBorder="1" applyAlignment="1">
      <alignment horizontal="center" vertical="center" wrapText="1"/>
    </xf>
    <xf numFmtId="0" fontId="32" fillId="0" borderId="19" xfId="0" applyFont="1" applyBorder="1" applyAlignment="1">
      <alignment horizontal="center" vertical="center" wrapText="1"/>
    </xf>
    <xf numFmtId="0" fontId="34" fillId="11" borderId="0" xfId="0" applyFont="1" applyFill="1" applyAlignment="1">
      <alignment horizontal="center" vertical="center" wrapText="1"/>
    </xf>
    <xf numFmtId="0" fontId="33" fillId="4" borderId="51" xfId="0" applyFont="1" applyFill="1" applyBorder="1" applyAlignment="1">
      <alignment horizontal="center" vertical="center" wrapText="1"/>
    </xf>
    <xf numFmtId="0" fontId="32" fillId="4" borderId="51" xfId="0" applyFont="1" applyFill="1" applyBorder="1" applyAlignment="1">
      <alignment horizontal="center" vertical="center" wrapText="1"/>
    </xf>
    <xf numFmtId="0" fontId="33" fillId="10" borderId="3" xfId="0" applyFont="1" applyFill="1" applyBorder="1" applyAlignment="1">
      <alignment horizontal="center" vertical="center" wrapText="1"/>
    </xf>
    <xf numFmtId="0" fontId="33" fillId="10" borderId="4" xfId="0" applyFont="1" applyFill="1" applyBorder="1" applyAlignment="1">
      <alignment horizontal="center" vertical="center" wrapText="1"/>
    </xf>
    <xf numFmtId="0" fontId="35" fillId="10" borderId="3" xfId="0" applyFont="1" applyFill="1" applyBorder="1" applyAlignment="1">
      <alignment horizontal="center" vertical="center"/>
    </xf>
    <xf numFmtId="0" fontId="35" fillId="10" borderId="28" xfId="0" applyFont="1" applyFill="1" applyBorder="1" applyAlignment="1">
      <alignment horizontal="center" vertical="center"/>
    </xf>
    <xf numFmtId="0" fontId="35" fillId="10" borderId="4" xfId="0" applyFont="1" applyFill="1" applyBorder="1" applyAlignment="1">
      <alignment horizontal="center" vertical="center"/>
    </xf>
    <xf numFmtId="0" fontId="33" fillId="0" borderId="51" xfId="0" applyFont="1" applyBorder="1" applyAlignment="1">
      <alignment horizontal="center" vertical="center" wrapText="1"/>
    </xf>
    <xf numFmtId="0" fontId="33" fillId="0" borderId="45"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45" xfId="0" applyFont="1" applyBorder="1" applyAlignment="1">
      <alignment horizontal="center" vertical="center" wrapText="1"/>
    </xf>
    <xf numFmtId="0" fontId="5" fillId="0" borderId="49" xfId="0" applyFont="1" applyBorder="1" applyAlignment="1">
      <alignment horizontal="center" vertical="center"/>
    </xf>
    <xf numFmtId="0" fontId="5" fillId="0" borderId="12" xfId="0" applyFont="1" applyBorder="1" applyAlignment="1">
      <alignment horizontal="center" vertical="center"/>
    </xf>
    <xf numFmtId="0" fontId="5" fillId="0" borderId="50" xfId="0" applyFont="1" applyBorder="1" applyAlignment="1">
      <alignment horizontal="center" vertical="center"/>
    </xf>
  </cellXfs>
  <cellStyles count="12">
    <cellStyle name="Map Data Values" xfId="1"/>
    <cellStyle name="Map Distance" xfId="2"/>
    <cellStyle name="Map Labels" xfId="3"/>
    <cellStyle name="Map Legend" xfId="4"/>
    <cellStyle name="Map Object Names" xfId="5"/>
    <cellStyle name="Map Title" xfId="6"/>
    <cellStyle name="Normal" xfId="0" builtinId="0"/>
    <cellStyle name="Normal 2" xfId="7"/>
    <cellStyle name="Normal 3" xfId="8"/>
    <cellStyle name="Normal 4" xfId="9"/>
    <cellStyle name="Normal 5" xfId="10"/>
    <cellStyle name="Normal_DHHS Record Review Tool" xfId="11"/>
  </cellStyles>
  <dxfs count="13">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rgb="FF008000"/>
      </font>
      <fill>
        <patternFill patternType="solid">
          <bgColor rgb="FFCCFF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condense val="0"/>
        <extend val="0"/>
        <color indexed="10"/>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43</xdr:row>
      <xdr:rowOff>0</xdr:rowOff>
    </xdr:to>
    <xdr:sp macro="" textlink="">
      <xdr:nvSpPr>
        <xdr:cNvPr id="2" name="TextBox 1"/>
        <xdr:cNvSpPr txBox="1"/>
      </xdr:nvSpPr>
      <xdr:spPr>
        <a:xfrm>
          <a:off x="19050" y="38099"/>
          <a:ext cx="6657975" cy="6924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cap="all" spc="0">
              <a:ln w="3175" cmpd="sng">
                <a:solidFill>
                  <a:sysClr val="windowText" lastClr="000000"/>
                </a:solidFill>
                <a:prstDash val="solid"/>
              </a:ln>
              <a:solidFill>
                <a:srgbClr val="FFFF00"/>
              </a:solidFill>
              <a:effectLst>
                <a:reflection blurRad="12700" stA="28000" endPos="45000" dist="1000" dir="5400000" sy="-100000" algn="bl" rotWithShape="0"/>
              </a:effectLst>
              <a:latin typeface="+mn-lt"/>
              <a:ea typeface="+mn-ea"/>
              <a:cs typeface="+mn-cs"/>
            </a:rPr>
            <a:t>Yellow</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a:solidFill>
                <a:schemeClr val="dk1"/>
              </a:solidFill>
              <a:effectLst/>
              <a:latin typeface="+mn-lt"/>
              <a:ea typeface="+mn-ea"/>
              <a:cs typeface="+mn-cs"/>
            </a:rPr>
            <a:t>New Unlicensed</a:t>
          </a:r>
          <a:r>
            <a:rPr lang="en-US" sz="1100" b="0" baseline="0">
              <a:solidFill>
                <a:schemeClr val="dk1"/>
              </a:solidFill>
              <a:effectLst/>
              <a:latin typeface="+mn-lt"/>
              <a:ea typeface="+mn-ea"/>
              <a:cs typeface="+mn-cs"/>
            </a:rPr>
            <a:t> Site Review Tool</a:t>
          </a:r>
          <a:r>
            <a:rPr lang="en-US" sz="1100">
              <a:solidFill>
                <a:schemeClr val="dk1"/>
              </a:solidFill>
              <a:effectLst/>
              <a:latin typeface="+mn-lt"/>
              <a:ea typeface="+mn-ea"/>
              <a:cs typeface="+mn-cs"/>
            </a:rPr>
            <a:t>.</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the New Unlicensed Site review tool.  The guidelines is embedded in a single PDF file.  To open the guidelines in PDF, double click the PDF icon.</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reviewers, and the review dates.  The information need only be entered one time.  Information entered on this worksheet will be automatically entered throughout the workbook where needed (e.g. in the header of the tool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ln>
                <a:solidFill>
                  <a:sysClr val="windowText" lastClr="000000"/>
                </a:solidFill>
              </a:ln>
              <a:solidFill>
                <a:schemeClr val="accent1"/>
              </a:solidFill>
              <a:effectLst/>
              <a:latin typeface="+mn-lt"/>
              <a:ea typeface="+mn-ea"/>
              <a:cs typeface="+mn-cs"/>
            </a:rPr>
            <a:t>New Unlicensed Site Review Tool:</a:t>
          </a:r>
          <a:r>
            <a:rPr lang="en-US" sz="1100" b="1">
              <a:solidFill>
                <a:schemeClr val="accent5">
                  <a:lumMod val="75000"/>
                </a:schemeClr>
              </a:solidFill>
              <a:effectLst/>
              <a:latin typeface="+mn-lt"/>
              <a:ea typeface="+mn-ea"/>
              <a:cs typeface="+mn-cs"/>
            </a:rPr>
            <a:t>  </a:t>
          </a:r>
          <a:r>
            <a:rPr lang="en-US" sz="1100">
              <a:solidFill>
                <a:schemeClr val="dk1"/>
              </a:solidFill>
              <a:effectLst/>
              <a:latin typeface="+mn-lt"/>
              <a:ea typeface="+mn-ea"/>
              <a:cs typeface="+mn-cs"/>
            </a:rPr>
            <a:t>Items on the New Unlicensed</a:t>
          </a:r>
          <a:r>
            <a:rPr lang="en-US" sz="1100" baseline="0">
              <a:solidFill>
                <a:schemeClr val="dk1"/>
              </a:solidFill>
              <a:effectLst/>
              <a:latin typeface="+mn-lt"/>
              <a:ea typeface="+mn-ea"/>
              <a:cs typeface="+mn-cs"/>
            </a:rPr>
            <a:t> Site Review Tool </a:t>
          </a:r>
          <a:r>
            <a:rPr lang="en-US" sz="1100">
              <a:solidFill>
                <a:schemeClr val="dk1"/>
              </a:solidFill>
              <a:effectLst/>
              <a:latin typeface="+mn-lt"/>
              <a:ea typeface="+mn-ea"/>
              <a:cs typeface="+mn-cs"/>
            </a:rPr>
            <a:t>are</a:t>
          </a:r>
          <a:r>
            <a:rPr lang="en-US" sz="1100" baseline="0">
              <a:solidFill>
                <a:schemeClr val="dk1"/>
              </a:solidFill>
              <a:effectLst/>
              <a:latin typeface="+mn-lt"/>
              <a:ea typeface="+mn-ea"/>
              <a:cs typeface="+mn-cs"/>
            </a:rPr>
            <a:t> reviewed once for the office being reviewed and contain one column for results.</a:t>
          </a:r>
          <a:endParaRPr lang="en-US">
            <a:effectLst/>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this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The review tool is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p>
        <a:p>
          <a:pPr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the tool in one convenient place.  It can be printed and attached to the review report to serve as a handy reference to the provider and reviewer of results and items needing corrective action.  It calculates the number and percent met for each item or record reviewed.  </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the LME-MCO and DHHS to aggregate and analyze review results for all providers over time and across the catchment area and the state.</a:t>
          </a:r>
          <a:endParaRPr lang="en-US">
            <a:effectLst/>
          </a:endParaRPr>
        </a:p>
        <a:p>
          <a:pPr lvl="0" algn="just"/>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2247900</xdr:colOff>
          <xdr:row>1</xdr:row>
          <xdr:rowOff>66675</xdr:rowOff>
        </xdr:from>
        <xdr:to>
          <xdr:col>2</xdr:col>
          <xdr:colOff>66675</xdr:colOff>
          <xdr:row>3</xdr:row>
          <xdr:rowOff>104775</xdr:rowOff>
        </xdr:to>
        <xdr:sp macro="" textlink="">
          <xdr:nvSpPr>
            <xdr:cNvPr id="36874" name="Object 10" hidden="1">
              <a:extLst>
                <a:ext uri="{63B3BB69-23CF-44E3-9099-C40C66FF867C}">
                  <a14:compatExt spid="_x0000_s3687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2</xdr:col>
      <xdr:colOff>209550</xdr:colOff>
      <xdr:row>2</xdr:row>
      <xdr:rowOff>114300</xdr:rowOff>
    </xdr:from>
    <xdr:to>
      <xdr:col>2</xdr:col>
      <xdr:colOff>514350</xdr:colOff>
      <xdr:row>2</xdr:row>
      <xdr:rowOff>304800</xdr:rowOff>
    </xdr:to>
    <xdr:sp macro="" textlink="">
      <xdr:nvSpPr>
        <xdr:cNvPr id="3" name="Left Arrow 2"/>
        <xdr:cNvSpPr/>
      </xdr:nvSpPr>
      <xdr:spPr>
        <a:xfrm>
          <a:off x="6305550" y="714375"/>
          <a:ext cx="304800" cy="190500"/>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0</xdr:col>
      <xdr:colOff>676275</xdr:colOff>
      <xdr:row>2</xdr:row>
      <xdr:rowOff>752475</xdr:rowOff>
    </xdr:to>
    <xdr:pic>
      <xdr:nvPicPr>
        <xdr:cNvPr id="37889"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6275"/>
          <a:ext cx="6762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219075</xdr:colOff>
      <xdr:row>17</xdr:row>
      <xdr:rowOff>104775</xdr:rowOff>
    </xdr:from>
    <xdr:to>
      <xdr:col>7</xdr:col>
      <xdr:colOff>504825</xdr:colOff>
      <xdr:row>20</xdr:row>
      <xdr:rowOff>133350</xdr:rowOff>
    </xdr:to>
    <xdr:sp macro="" textlink="">
      <xdr:nvSpPr>
        <xdr:cNvPr id="5" name="Left Arrow Callout 4"/>
        <xdr:cNvSpPr/>
      </xdr:nvSpPr>
      <xdr:spPr>
        <a:xfrm>
          <a:off x="10467975" y="10915650"/>
          <a:ext cx="3238500" cy="771525"/>
        </a:xfrm>
        <a:prstGeom prst="leftArrowCallout">
          <a:avLst>
            <a:gd name="adj1" fmla="val 25000"/>
            <a:gd name="adj2" fmla="val 25000"/>
            <a:gd name="adj3" fmla="val 25000"/>
            <a:gd name="adj4" fmla="val 8677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This information is not linked to anything else in the workbook.</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447675</xdr:colOff>
      <xdr:row>1</xdr:row>
      <xdr:rowOff>371475</xdr:rowOff>
    </xdr:to>
    <xdr:pic>
      <xdr:nvPicPr>
        <xdr:cNvPr id="38913"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6667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228600</xdr:colOff>
      <xdr:row>2</xdr:row>
      <xdr:rowOff>0</xdr:rowOff>
    </xdr:to>
    <xdr:pic>
      <xdr:nvPicPr>
        <xdr:cNvPr id="39937"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4286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552450</xdr:colOff>
      <xdr:row>12</xdr:row>
      <xdr:rowOff>95250</xdr:rowOff>
    </xdr:from>
    <xdr:to>
      <xdr:col>9</xdr:col>
      <xdr:colOff>1038225</xdr:colOff>
      <xdr:row>17</xdr:row>
      <xdr:rowOff>152400</xdr:rowOff>
    </xdr:to>
    <xdr:sp macro="" textlink="">
      <xdr:nvSpPr>
        <xdr:cNvPr id="2" name="TextBox 1"/>
        <xdr:cNvSpPr txBox="1"/>
      </xdr:nvSpPr>
      <xdr:spPr>
        <a:xfrm>
          <a:off x="4648200" y="2924175"/>
          <a:ext cx="8477250"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the LME-MCO and DHHS</a:t>
          </a:r>
          <a:r>
            <a:rPr lang="en-US" sz="1100" baseline="0"/>
            <a:t> to aggregate and analyze review results for all providers within the catchment area and across the state.</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DHHS%20Review%20Tools%20for%20Providers%208-23-13%20Tes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OVERALL SUMMARY"/>
      <sheetName val="Individual Records List"/>
      <sheetName val="Personnel List"/>
      <sheetName val="Post-Payment Review List"/>
      <sheetName val="Data Extraction"/>
    </sheetNames>
    <sheetDataSet>
      <sheetData sheetId="0"/>
      <sheetData sheetId="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R10" sqref="R10"/>
    </sheetView>
  </sheetViews>
  <sheetFormatPr defaultRowHeight="12.75"/>
  <cols>
    <col min="1" max="16384" width="9.140625" style="112"/>
  </cols>
  <sheetData/>
  <sheetProtection sheet="1" objects="1" scenarios="1"/>
  <printOptions horizontalCentered="1"/>
  <pageMargins left="0.3" right="0.3" top="0.5" bottom="0.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8"/>
  <sheetViews>
    <sheetView workbookViewId="0">
      <selection activeCell="D8" sqref="D8"/>
    </sheetView>
  </sheetViews>
  <sheetFormatPr defaultRowHeight="12.75"/>
  <cols>
    <col min="1" max="2" width="45.7109375" customWidth="1"/>
    <col min="4" max="4" width="23.5703125" customWidth="1"/>
    <col min="5" max="6" width="45.7109375" customWidth="1"/>
    <col min="7" max="7" width="9.42578125" customWidth="1"/>
  </cols>
  <sheetData>
    <row r="1" spans="1:10" ht="21.75" customHeight="1" thickBot="1">
      <c r="A1" s="183" t="s">
        <v>76</v>
      </c>
      <c r="B1" s="184"/>
      <c r="C1" s="184"/>
      <c r="D1" s="184"/>
      <c r="E1" s="184"/>
      <c r="F1" s="185"/>
      <c r="G1" s="140"/>
      <c r="H1" s="140"/>
      <c r="I1" s="140"/>
      <c r="J1" s="140"/>
    </row>
    <row r="2" spans="1:10" ht="12.75" customHeight="1"/>
    <row r="3" spans="1:10" ht="38.25" customHeight="1">
      <c r="D3" s="178" t="s">
        <v>112</v>
      </c>
    </row>
    <row r="4" spans="1:10" ht="13.5" thickBot="1"/>
    <row r="5" spans="1:10" ht="28.5" customHeight="1" thickBot="1">
      <c r="A5" s="181" t="s">
        <v>127</v>
      </c>
      <c r="B5" s="182"/>
      <c r="E5" s="181" t="s">
        <v>128</v>
      </c>
      <c r="F5" s="182"/>
    </row>
    <row r="6" spans="1:10" ht="13.5" thickBot="1"/>
    <row r="7" spans="1:10" ht="15.75" customHeight="1" thickBot="1">
      <c r="A7" s="170" t="s">
        <v>113</v>
      </c>
      <c r="B7" s="171" t="s">
        <v>114</v>
      </c>
      <c r="E7" s="170" t="s">
        <v>129</v>
      </c>
      <c r="F7" s="171" t="s">
        <v>130</v>
      </c>
    </row>
    <row r="8" spans="1:10" ht="63.75" customHeight="1" thickBot="1">
      <c r="A8" s="175" t="s">
        <v>115</v>
      </c>
      <c r="B8" s="172" t="s">
        <v>124</v>
      </c>
      <c r="E8" s="174" t="s">
        <v>116</v>
      </c>
      <c r="F8" s="177" t="s">
        <v>131</v>
      </c>
    </row>
    <row r="9" spans="1:10" ht="48" customHeight="1" thickBot="1">
      <c r="A9" s="175" t="s">
        <v>137</v>
      </c>
      <c r="B9" s="172" t="s">
        <v>124</v>
      </c>
      <c r="E9" s="174" t="s">
        <v>117</v>
      </c>
      <c r="F9" s="177" t="s">
        <v>132</v>
      </c>
    </row>
    <row r="10" spans="1:10" ht="46.5" customHeight="1" thickBot="1">
      <c r="A10" s="175" t="s">
        <v>119</v>
      </c>
      <c r="B10" s="172" t="s">
        <v>125</v>
      </c>
      <c r="E10" s="179" t="s">
        <v>121</v>
      </c>
      <c r="F10" s="180" t="s">
        <v>133</v>
      </c>
    </row>
    <row r="11" spans="1:10" ht="63.75" customHeight="1" thickBot="1">
      <c r="A11" s="179" t="s">
        <v>120</v>
      </c>
      <c r="B11" s="180" t="s">
        <v>138</v>
      </c>
      <c r="E11" s="175" t="s">
        <v>118</v>
      </c>
      <c r="F11" s="172" t="s">
        <v>134</v>
      </c>
    </row>
    <row r="12" spans="1:10" ht="59.25" customHeight="1" thickBot="1">
      <c r="A12" s="175" t="s">
        <v>122</v>
      </c>
      <c r="B12" s="172" t="s">
        <v>126</v>
      </c>
      <c r="E12" s="186" t="s">
        <v>135</v>
      </c>
      <c r="F12" s="188" t="s">
        <v>136</v>
      </c>
    </row>
    <row r="13" spans="1:10" ht="84" customHeight="1" thickBot="1">
      <c r="A13" s="176" t="s">
        <v>123</v>
      </c>
      <c r="B13" s="173" t="s">
        <v>126</v>
      </c>
      <c r="E13" s="187"/>
      <c r="F13" s="189"/>
    </row>
    <row r="14" spans="1:10" ht="12.75" customHeight="1"/>
    <row r="15" spans="1:10" ht="12.75" customHeight="1"/>
    <row r="28" ht="12.75" customHeight="1"/>
  </sheetData>
  <sheetProtection sheet="1" scenarios="1"/>
  <mergeCells count="5">
    <mergeCell ref="A5:B5"/>
    <mergeCell ref="E5:F5"/>
    <mergeCell ref="A1:F1"/>
    <mergeCell ref="E12:E13"/>
    <mergeCell ref="F12:F13"/>
  </mergeCells>
  <printOptions horizontalCentered="1"/>
  <pageMargins left="0.7" right="0.7" top="0.75" bottom="0.75" header="0.3" footer="0.3"/>
  <pageSetup orientation="portrait" r:id="rId1"/>
  <drawing r:id="rId2"/>
  <legacyDrawing r:id="rId3"/>
  <oleObjects>
    <mc:AlternateContent xmlns:mc="http://schemas.openxmlformats.org/markup-compatibility/2006">
      <mc:Choice Requires="x14">
        <oleObject progId="AcroExch.Document.7" dvAspect="DVASPECT_ICON" shapeId="36874" r:id="rId4">
          <objectPr defaultSize="0" autoPict="0" r:id="rId5">
            <anchor moveWithCells="1">
              <from>
                <xdr:col>1</xdr:col>
                <xdr:colOff>2247900</xdr:colOff>
                <xdr:row>1</xdr:row>
                <xdr:rowOff>66675</xdr:rowOff>
              </from>
              <to>
                <xdr:col>2</xdr:col>
                <xdr:colOff>66675</xdr:colOff>
                <xdr:row>3</xdr:row>
                <xdr:rowOff>104775</xdr:rowOff>
              </to>
            </anchor>
          </objectPr>
        </oleObject>
      </mc:Choice>
      <mc:Fallback>
        <oleObject progId="AcroExch.Document.7" dvAspect="DVASPECT_ICON" shapeId="3687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25"/>
  <sheetViews>
    <sheetView zoomScaleNormal="100" zoomScaleSheetLayoutView="85" workbookViewId="0">
      <pane ySplit="1" topLeftCell="A2" activePane="bottomLeft" state="frozen"/>
      <selection activeCell="B4" sqref="B4"/>
      <selection pane="bottomLeft" activeCell="B14" sqref="B14"/>
    </sheetView>
  </sheetViews>
  <sheetFormatPr defaultColWidth="8.85546875" defaultRowHeight="12.75"/>
  <cols>
    <col min="1" max="1" width="50.7109375" style="4" customWidth="1"/>
    <col min="2" max="2" width="8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67</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row r="15" spans="1:2" s="14" customFormat="1">
      <c r="A15" s="4"/>
      <c r="B15" s="13"/>
    </row>
    <row r="16" spans="1:2" s="14" customFormat="1">
      <c r="A16" s="4"/>
      <c r="B16" s="13"/>
    </row>
    <row r="17" spans="1:2" s="14" customFormat="1" ht="30" customHeight="1">
      <c r="A17" s="1" t="s">
        <v>13</v>
      </c>
      <c r="B17" s="2"/>
    </row>
    <row r="18" spans="1:2" s="14" customFormat="1" ht="20.100000000000001" customHeight="1">
      <c r="A18" s="15" t="s">
        <v>14</v>
      </c>
      <c r="B18" s="165"/>
    </row>
    <row r="19" spans="1:2" s="14" customFormat="1" ht="20.100000000000001" customHeight="1">
      <c r="A19" s="15" t="s">
        <v>15</v>
      </c>
      <c r="B19" s="166"/>
    </row>
    <row r="20" spans="1:2" ht="20.100000000000001" customHeight="1">
      <c r="A20" s="15" t="s">
        <v>16</v>
      </c>
      <c r="B20" s="166"/>
    </row>
    <row r="21" spans="1:2" ht="20.100000000000001" customHeight="1">
      <c r="A21" s="15" t="s">
        <v>17</v>
      </c>
      <c r="B21" s="166"/>
    </row>
    <row r="22" spans="1:2" ht="20.100000000000001" customHeight="1">
      <c r="A22" s="16"/>
    </row>
    <row r="23" spans="1:2" ht="20.100000000000001" customHeight="1">
      <c r="A23" s="16"/>
    </row>
    <row r="24" spans="1:2" ht="20.100000000000001" customHeight="1">
      <c r="A24" s="16"/>
    </row>
    <row r="25" spans="1:2" ht="20.100000000000001" customHeight="1">
      <c r="A25" s="16"/>
    </row>
  </sheetData>
  <sheetProtection sheet="1" objects="1" scenarios="1"/>
  <conditionalFormatting sqref="B4:B14">
    <cfRule type="expression" dxfId="12" priority="3" stopIfTrue="1">
      <formula>B4=""</formula>
    </cfRule>
  </conditionalFormatting>
  <dataValidations count="4">
    <dataValidation type="list" allowBlank="1" showInputMessage="1" showErrorMessage="1" prompt="Select the Type of DHSR Survey from the drop-down box choices." sqref="B20">
      <formula1>"Initial,Annual,Follow-Up,Complaint"</formula1>
    </dataValidation>
    <dataValidation type="list" allowBlank="1" showInputMessage="1" showErrorMessage="1" prompt="Select the appropriate LME-MCO from the drop-down box choices." sqref="B4">
      <formula1>LME_MCO</formula1>
    </dataValidation>
    <dataValidation type="list" allowBlank="1" showInputMessage="1" showErrorMessage="1" prompt="Select Service Category from the drop-down list provided." sqref="B19">
      <formula1>#REF!</formula1>
    </dataValidation>
    <dataValidation type="list" allowBlank="1" showInputMessage="1" showErrorMessage="1" sqref="B14">
      <formula1>"Initial "</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7" sqref="A7:XFD7"/>
    </sheetView>
  </sheetViews>
  <sheetFormatPr defaultRowHeight="12.75"/>
  <cols>
    <col min="1" max="1" width="29.7109375" style="133" bestFit="1" customWidth="1"/>
    <col min="2" max="16384" width="9.140625" style="134"/>
  </cols>
  <sheetData>
    <row r="1" spans="1:1">
      <c r="A1" s="137" t="s">
        <v>58</v>
      </c>
    </row>
    <row r="2" spans="1:1">
      <c r="A2" s="135" t="s">
        <v>59</v>
      </c>
    </row>
    <row r="4" spans="1:1">
      <c r="A4" s="133" t="s">
        <v>60</v>
      </c>
    </row>
    <row r="5" spans="1:1">
      <c r="A5" s="136" t="s">
        <v>3</v>
      </c>
    </row>
    <row r="6" spans="1:1">
      <c r="A6" s="136" t="s">
        <v>61</v>
      </c>
    </row>
    <row r="7" spans="1:1">
      <c r="A7" s="136" t="s">
        <v>62</v>
      </c>
    </row>
    <row r="8" spans="1:1">
      <c r="A8" s="136" t="s">
        <v>63</v>
      </c>
    </row>
    <row r="9" spans="1:1">
      <c r="A9" s="136" t="s">
        <v>64</v>
      </c>
    </row>
    <row r="10" spans="1:1">
      <c r="A10" s="136" t="s">
        <v>65</v>
      </c>
    </row>
    <row r="11" spans="1:1">
      <c r="A11" s="136" t="s">
        <v>110</v>
      </c>
    </row>
  </sheetData>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52"/>
  <sheetViews>
    <sheetView zoomScaleNormal="100" workbookViewId="0">
      <selection activeCell="B28" sqref="B28"/>
    </sheetView>
  </sheetViews>
  <sheetFormatPr defaultColWidth="8.85546875" defaultRowHeight="12.75"/>
  <cols>
    <col min="1" max="1" width="3.28515625" style="73" customWidth="1"/>
    <col min="2" max="2" width="52.7109375" style="74" customWidth="1"/>
    <col min="3" max="3" width="8.7109375" style="75" customWidth="1"/>
    <col min="4" max="4" width="70.7109375" style="75" customWidth="1"/>
    <col min="5" max="5" width="29.28515625" style="76" customWidth="1"/>
    <col min="6" max="16384" width="8.85546875" style="76"/>
  </cols>
  <sheetData>
    <row r="1" spans="1:7" s="42" customFormat="1" ht="30" customHeight="1">
      <c r="A1" s="37" t="s">
        <v>86</v>
      </c>
      <c r="B1" s="39"/>
      <c r="C1" s="17"/>
      <c r="D1" s="40"/>
      <c r="E1" s="41"/>
    </row>
    <row r="2" spans="1:7" s="42" customFormat="1" ht="30" customHeight="1" thickBot="1">
      <c r="A2" s="38" t="str">
        <f>IF('Workbook Set-up'!B4="","[Name of LME/MCO]",'Workbook Set-up'!B4)</f>
        <v>[Name of LME/MCO]</v>
      </c>
      <c r="B2" s="43"/>
      <c r="C2" s="35"/>
      <c r="D2" s="44"/>
    </row>
    <row r="3" spans="1:7" s="10" customFormat="1" ht="15.95" customHeight="1">
      <c r="A3" s="18"/>
      <c r="B3" s="19" t="s">
        <v>4</v>
      </c>
      <c r="C3" s="20"/>
      <c r="D3" s="45" t="str">
        <f>IF('Workbook Set-up'!B5="","",'Workbook Set-up'!B5)</f>
        <v/>
      </c>
    </row>
    <row r="4" spans="1:7" s="10" customFormat="1" ht="15.95" customHeight="1">
      <c r="A4" s="27"/>
      <c r="B4" s="28" t="s">
        <v>18</v>
      </c>
      <c r="C4" s="29"/>
      <c r="D4" s="46" t="str">
        <f>IF('Workbook Set-up'!B6="","",'Workbook Set-up'!B6)</f>
        <v/>
      </c>
    </row>
    <row r="5" spans="1:7" s="10" customFormat="1" ht="15.95" customHeight="1">
      <c r="A5" s="27"/>
      <c r="B5" s="28" t="s">
        <v>9</v>
      </c>
      <c r="C5" s="29"/>
      <c r="D5" s="46" t="str">
        <f>IF('Workbook Set-up'!B11="","",'Workbook Set-up'!B11)</f>
        <v/>
      </c>
    </row>
    <row r="6" spans="1:7" s="10" customFormat="1" ht="15.95" customHeight="1">
      <c r="A6" s="21"/>
      <c r="B6" s="22" t="s">
        <v>19</v>
      </c>
      <c r="C6" s="23"/>
      <c r="D6" s="47" t="str">
        <f>IF(AND('Workbook Set-up'!$B$12="",'Workbook Set-up'!$B$13=""),"",IF('Workbook Set-up'!$B$12='Workbook Set-up'!$B$13,TEXT('Workbook Set-up'!$B$12,"m/d/yyyy"),IF('Workbook Set-up'!$B$12&lt;&gt;'Workbook Set-up'!$B$13,TEXT('Workbook Set-up'!$B$12,"m/d/yyyy")&amp;" to "&amp;TEXT('Workbook Set-up'!$B$13,"m/d/yyyy"),"")))</f>
        <v/>
      </c>
      <c r="E6" s="30"/>
      <c r="F6" s="30"/>
      <c r="G6" s="30"/>
    </row>
    <row r="7" spans="1:7" s="34" customFormat="1" ht="15.95" customHeight="1" thickBot="1">
      <c r="A7" s="31"/>
      <c r="B7" s="32" t="s">
        <v>12</v>
      </c>
      <c r="C7" s="33"/>
      <c r="D7" s="48" t="str">
        <f>IF('Workbook Set-up'!B14="","",'Workbook Set-up'!B14)</f>
        <v/>
      </c>
    </row>
    <row r="8" spans="1:7" s="42" customFormat="1" ht="31.9" customHeight="1" thickBot="1">
      <c r="A8" s="49" t="s">
        <v>21</v>
      </c>
      <c r="B8" s="50" t="s">
        <v>36</v>
      </c>
      <c r="C8" s="51" t="s">
        <v>20</v>
      </c>
      <c r="D8" s="52" t="s">
        <v>39</v>
      </c>
    </row>
    <row r="9" spans="1:7" s="42" customFormat="1" ht="38.25">
      <c r="A9" s="53" t="s">
        <v>23</v>
      </c>
      <c r="B9" s="54" t="s">
        <v>77</v>
      </c>
      <c r="C9" s="55"/>
      <c r="D9" s="56"/>
    </row>
    <row r="10" spans="1:7" s="42" customFormat="1" ht="25.5">
      <c r="A10" s="24" t="s">
        <v>24</v>
      </c>
      <c r="B10" s="57" t="s">
        <v>78</v>
      </c>
      <c r="C10" s="58"/>
      <c r="D10" s="56"/>
    </row>
    <row r="11" spans="1:7" s="42" customFormat="1" ht="25.5">
      <c r="A11" s="24" t="s">
        <v>25</v>
      </c>
      <c r="B11" s="57" t="s">
        <v>79</v>
      </c>
      <c r="C11" s="58"/>
      <c r="D11" s="56"/>
    </row>
    <row r="12" spans="1:7" s="42" customFormat="1">
      <c r="A12" s="24" t="s">
        <v>26</v>
      </c>
      <c r="B12" s="57" t="s">
        <v>80</v>
      </c>
      <c r="C12" s="58"/>
      <c r="D12" s="56"/>
    </row>
    <row r="13" spans="1:7" s="42" customFormat="1" ht="25.5">
      <c r="A13" s="24" t="s">
        <v>27</v>
      </c>
      <c r="B13" s="57" t="s">
        <v>81</v>
      </c>
      <c r="C13" s="58"/>
      <c r="D13" s="56"/>
    </row>
    <row r="14" spans="1:7" s="42" customFormat="1" ht="38.25">
      <c r="A14" s="24" t="s">
        <v>28</v>
      </c>
      <c r="B14" s="57" t="s">
        <v>82</v>
      </c>
      <c r="C14" s="58"/>
      <c r="D14" s="56"/>
    </row>
    <row r="15" spans="1:7" s="42" customFormat="1" ht="26.25" thickBot="1">
      <c r="A15" s="141" t="s">
        <v>29</v>
      </c>
      <c r="B15" s="146" t="s">
        <v>83</v>
      </c>
      <c r="C15" s="59"/>
      <c r="D15" s="60"/>
    </row>
    <row r="16" spans="1:7" s="14" customFormat="1" ht="13.9" customHeight="1" thickBot="1">
      <c r="A16" s="36"/>
      <c r="B16" s="26" t="s">
        <v>30</v>
      </c>
      <c r="C16" s="145"/>
      <c r="D16" s="25"/>
    </row>
    <row r="17" spans="1:4" s="42" customFormat="1" ht="13.9" customHeight="1" thickBot="1">
      <c r="A17" s="144"/>
      <c r="B17" s="61"/>
      <c r="C17" s="62"/>
      <c r="D17" s="63"/>
    </row>
    <row r="18" spans="1:4" s="42" customFormat="1" ht="13.9" customHeight="1">
      <c r="A18" s="144"/>
      <c r="B18" s="26" t="s">
        <v>31</v>
      </c>
      <c r="C18" s="64">
        <f>COUNTIF(C9:C15,"=Met")</f>
        <v>0</v>
      </c>
      <c r="D18" s="65"/>
    </row>
    <row r="19" spans="1:4" s="42" customFormat="1" ht="13.9" customHeight="1">
      <c r="A19" s="144"/>
      <c r="B19" s="26" t="s">
        <v>32</v>
      </c>
      <c r="C19" s="66">
        <f>IF(SUM(C18,C20)=0,0,C18/SUM(C18,C20))</f>
        <v>0</v>
      </c>
      <c r="D19" s="67"/>
    </row>
    <row r="20" spans="1:4" s="42" customFormat="1" ht="13.9" customHeight="1">
      <c r="A20" s="144"/>
      <c r="B20" s="26" t="s">
        <v>33</v>
      </c>
      <c r="C20" s="68">
        <f>COUNTIF(C9:C15,"=Not Met")</f>
        <v>0</v>
      </c>
      <c r="D20" s="65"/>
    </row>
    <row r="21" spans="1:4" s="42" customFormat="1" ht="13.9" customHeight="1">
      <c r="A21" s="144"/>
      <c r="B21" s="26" t="s">
        <v>34</v>
      </c>
      <c r="C21" s="66">
        <f>IF(SUM(C18,C20)=0,0,C20/SUM(C18,C20))</f>
        <v>0</v>
      </c>
      <c r="D21" s="67"/>
    </row>
    <row r="22" spans="1:4" s="42" customFormat="1" ht="13.9" customHeight="1" thickBot="1">
      <c r="A22" s="144"/>
      <c r="B22" s="26" t="s">
        <v>66</v>
      </c>
      <c r="C22" s="69">
        <f>COUNTIF(C9:C15,"=N/A")</f>
        <v>0</v>
      </c>
      <c r="D22" s="63"/>
    </row>
    <row r="23" spans="1:4" s="42" customFormat="1" ht="13.9" customHeight="1">
      <c r="A23" s="70"/>
      <c r="B23" s="142"/>
      <c r="C23" s="142"/>
      <c r="D23" s="142"/>
    </row>
    <row r="24" spans="1:4" s="42" customFormat="1">
      <c r="A24" s="144"/>
      <c r="B24" s="138" t="s">
        <v>35</v>
      </c>
      <c r="C24" s="139"/>
      <c r="D24" s="139"/>
    </row>
    <row r="25" spans="1:4" s="42" customFormat="1">
      <c r="A25" s="144"/>
      <c r="B25" s="71"/>
      <c r="C25" s="143"/>
      <c r="D25" s="143"/>
    </row>
    <row r="26" spans="1:4" s="42" customFormat="1">
      <c r="A26" s="144"/>
      <c r="B26" s="71"/>
      <c r="C26" s="143"/>
      <c r="D26" s="143"/>
    </row>
    <row r="27" spans="1:4" s="42" customFormat="1">
      <c r="A27" s="144"/>
      <c r="B27" s="71"/>
      <c r="C27" s="143"/>
      <c r="D27" s="143"/>
    </row>
    <row r="28" spans="1:4" s="42" customFormat="1">
      <c r="A28" s="144"/>
      <c r="B28" s="71"/>
      <c r="C28" s="143"/>
      <c r="D28" s="143"/>
    </row>
    <row r="29" spans="1:4" s="42" customFormat="1">
      <c r="A29" s="144"/>
      <c r="B29" s="71"/>
      <c r="C29" s="143"/>
      <c r="D29" s="143"/>
    </row>
    <row r="30" spans="1:4" s="42" customFormat="1">
      <c r="A30" s="144"/>
      <c r="B30" s="71"/>
      <c r="C30" s="143"/>
      <c r="D30" s="143"/>
    </row>
    <row r="31" spans="1:4" s="42" customFormat="1">
      <c r="A31" s="144"/>
      <c r="B31" s="71"/>
      <c r="C31" s="143"/>
      <c r="D31" s="143"/>
    </row>
    <row r="32" spans="1:4" s="42" customFormat="1">
      <c r="A32" s="144"/>
      <c r="B32" s="71"/>
      <c r="C32" s="143"/>
      <c r="D32" s="143"/>
    </row>
    <row r="33" spans="1:4" s="42" customFormat="1">
      <c r="A33" s="144"/>
      <c r="B33" s="71"/>
      <c r="C33" s="143"/>
      <c r="D33" s="143"/>
    </row>
    <row r="34" spans="1:4" s="42" customFormat="1">
      <c r="A34" s="144"/>
      <c r="B34" s="70"/>
      <c r="C34" s="72"/>
      <c r="D34" s="72"/>
    </row>
    <row r="35" spans="1:4" s="42" customFormat="1">
      <c r="A35" s="144"/>
      <c r="B35" s="70"/>
      <c r="C35" s="72"/>
      <c r="D35" s="72"/>
    </row>
    <row r="36" spans="1:4" s="42" customFormat="1">
      <c r="A36" s="144"/>
      <c r="B36" s="70"/>
      <c r="C36" s="72"/>
      <c r="D36" s="72"/>
    </row>
    <row r="37" spans="1:4" s="42" customFormat="1">
      <c r="A37" s="144"/>
      <c r="B37" s="70"/>
      <c r="C37" s="72"/>
      <c r="D37" s="72"/>
    </row>
    <row r="38" spans="1:4" s="42" customFormat="1">
      <c r="A38" s="144"/>
      <c r="B38" s="70"/>
      <c r="C38" s="72"/>
      <c r="D38" s="72"/>
    </row>
    <row r="39" spans="1:4" s="42" customFormat="1">
      <c r="A39" s="144"/>
      <c r="B39" s="70"/>
      <c r="C39" s="72"/>
      <c r="D39" s="72"/>
    </row>
    <row r="40" spans="1:4" s="42" customFormat="1">
      <c r="A40" s="144"/>
      <c r="B40" s="70"/>
      <c r="C40" s="72"/>
      <c r="D40" s="72"/>
    </row>
    <row r="41" spans="1:4" s="42" customFormat="1">
      <c r="A41" s="144"/>
      <c r="B41" s="70"/>
      <c r="C41" s="72"/>
      <c r="D41" s="72"/>
    </row>
    <row r="42" spans="1:4" s="42" customFormat="1">
      <c r="A42" s="144"/>
      <c r="B42" s="70"/>
      <c r="C42" s="72"/>
      <c r="D42" s="72"/>
    </row>
    <row r="43" spans="1:4" s="42" customFormat="1">
      <c r="A43" s="144"/>
      <c r="B43" s="70"/>
      <c r="C43" s="72"/>
      <c r="D43" s="72"/>
    </row>
    <row r="44" spans="1:4" s="42" customFormat="1">
      <c r="A44" s="144"/>
      <c r="B44" s="70"/>
      <c r="C44" s="72"/>
      <c r="D44" s="72"/>
    </row>
    <row r="45" spans="1:4" s="42" customFormat="1">
      <c r="A45" s="144"/>
      <c r="B45" s="70"/>
      <c r="C45" s="72"/>
      <c r="D45" s="72"/>
    </row>
    <row r="46" spans="1:4" s="42" customFormat="1">
      <c r="A46" s="144"/>
      <c r="B46" s="70"/>
      <c r="C46" s="72"/>
      <c r="D46" s="72"/>
    </row>
    <row r="47" spans="1:4" s="42" customFormat="1">
      <c r="A47" s="144"/>
      <c r="B47" s="70"/>
      <c r="C47" s="72"/>
      <c r="D47" s="72"/>
    </row>
    <row r="48" spans="1:4" s="42" customFormat="1">
      <c r="A48" s="144"/>
      <c r="B48" s="70"/>
      <c r="C48" s="72"/>
      <c r="D48" s="72"/>
    </row>
    <row r="49" spans="1:4" s="42" customFormat="1">
      <c r="A49" s="144"/>
      <c r="B49" s="70"/>
      <c r="C49" s="72"/>
      <c r="D49" s="72"/>
    </row>
    <row r="50" spans="1:4" s="42" customFormat="1">
      <c r="A50" s="144"/>
      <c r="B50" s="70"/>
      <c r="C50" s="72"/>
      <c r="D50" s="72"/>
    </row>
    <row r="51" spans="1:4" s="42" customFormat="1">
      <c r="A51" s="144"/>
      <c r="B51" s="70"/>
      <c r="C51" s="72"/>
      <c r="D51" s="72"/>
    </row>
    <row r="52" spans="1:4" s="42" customFormat="1">
      <c r="A52" s="144"/>
      <c r="B52" s="70"/>
      <c r="C52" s="72"/>
      <c r="D52" s="72"/>
    </row>
  </sheetData>
  <sheetProtection sheet="1" objects="1" scenarios="1"/>
  <conditionalFormatting sqref="C9:D15">
    <cfRule type="cellIs" dxfId="11" priority="1" stopIfTrue="1" operator="equal">
      <formula>"Not Met"</formula>
    </cfRule>
    <cfRule type="cellIs" dxfId="10" priority="2" stopIfTrue="1" operator="equal">
      <formula>"N/A"</formula>
    </cfRule>
  </conditionalFormatting>
  <dataValidations count="2">
    <dataValidation type="list" showInputMessage="1" showErrorMessage="1" sqref="C9:C15">
      <formula1>"Met, Not Met, N/A"</formula1>
    </dataValidation>
    <dataValidation showInputMessage="1" showErrorMessage="1" sqref="D9:D15"/>
  </dataValidations>
  <printOptions horizontalCentered="1"/>
  <pageMargins left="0.2" right="0.2" top="0.3" bottom="0.5" header="0.25" footer="0.3"/>
  <pageSetup orientation="landscape" r:id="rId1"/>
  <headerFooter alignWithMargins="0">
    <oddFooter>&amp;L&amp;8DHHS New Unlicensed Site Review Tool - April 21, 2015&amp;R&amp;8&amp;P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sheetData>
    <row r="1" spans="1:1">
      <c r="A1" t="s">
        <v>88</v>
      </c>
    </row>
    <row r="2" spans="1:1">
      <c r="A2" t="s">
        <v>89</v>
      </c>
    </row>
    <row r="3" spans="1:1">
      <c r="A3" t="s">
        <v>90</v>
      </c>
    </row>
    <row r="4" spans="1:1">
      <c r="A4" t="s">
        <v>91</v>
      </c>
    </row>
    <row r="5" spans="1:1">
      <c r="A5" t="s">
        <v>109</v>
      </c>
    </row>
    <row r="6" spans="1:1">
      <c r="A6" t="s">
        <v>92</v>
      </c>
    </row>
    <row r="7" spans="1:1">
      <c r="A7" t="s">
        <v>93</v>
      </c>
    </row>
    <row r="8" spans="1:1">
      <c r="A8" t="s">
        <v>94</v>
      </c>
    </row>
    <row r="9" spans="1:1">
      <c r="A9" t="s">
        <v>95</v>
      </c>
    </row>
    <row r="10" spans="1:1">
      <c r="A10" t="s">
        <v>96</v>
      </c>
    </row>
    <row r="11" spans="1:1">
      <c r="A11" t="s">
        <v>97</v>
      </c>
    </row>
    <row r="12" spans="1:1">
      <c r="A12" t="s">
        <v>98</v>
      </c>
    </row>
    <row r="13" spans="1:1">
      <c r="A13" t="s">
        <v>99</v>
      </c>
    </row>
    <row r="14" spans="1:1">
      <c r="A14" t="s">
        <v>100</v>
      </c>
    </row>
    <row r="15" spans="1:1">
      <c r="A15" t="s">
        <v>101</v>
      </c>
    </row>
    <row r="16" spans="1:1">
      <c r="A16" t="s">
        <v>102</v>
      </c>
    </row>
    <row r="17" spans="1:1">
      <c r="A17" t="s">
        <v>103</v>
      </c>
    </row>
    <row r="18" spans="1:1">
      <c r="A18" t="s">
        <v>104</v>
      </c>
    </row>
    <row r="19" spans="1:1">
      <c r="A19" t="s">
        <v>105</v>
      </c>
    </row>
    <row r="20" spans="1:1">
      <c r="A20" t="s">
        <v>106</v>
      </c>
    </row>
    <row r="21" spans="1:1">
      <c r="A21" t="s">
        <v>107</v>
      </c>
    </row>
    <row r="22" spans="1:1">
      <c r="A22"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N38"/>
  <sheetViews>
    <sheetView showGridLines="0" workbookViewId="0">
      <pane ySplit="8" topLeftCell="A9" activePane="bottomLeft" state="frozen"/>
      <selection activeCell="B4" sqref="B4"/>
      <selection pane="bottomLeft" activeCell="R12" sqref="R12"/>
    </sheetView>
  </sheetViews>
  <sheetFormatPr defaultRowHeight="12.75"/>
  <cols>
    <col min="1" max="1" width="3.28515625" style="119" customWidth="1"/>
    <col min="2" max="3" width="10.7109375" style="119" customWidth="1"/>
    <col min="4" max="4" width="40.7109375" style="119" customWidth="1"/>
    <col min="5" max="7" width="11.7109375" style="119" customWidth="1"/>
    <col min="8" max="8" width="10.7109375" style="119" customWidth="1"/>
    <col min="9" max="9" width="8.7109375" style="119" customWidth="1"/>
    <col min="10" max="11" width="9.42578125" style="119" bestFit="1" customWidth="1"/>
    <col min="12" max="12" width="8.7109375" style="119" customWidth="1"/>
    <col min="13" max="13" width="21.7109375" style="119" customWidth="1"/>
    <col min="14" max="16384" width="9.140625" style="119"/>
  </cols>
  <sheetData>
    <row r="1" spans="1:14" s="81" customFormat="1" ht="19.899999999999999" customHeight="1">
      <c r="A1" s="77" t="s">
        <v>74</v>
      </c>
      <c r="B1" s="78"/>
      <c r="C1" s="78"/>
      <c r="D1" s="79"/>
      <c r="E1" s="79"/>
      <c r="F1" s="79"/>
      <c r="G1" s="79"/>
      <c r="H1" s="79"/>
      <c r="I1" s="79"/>
      <c r="J1" s="79"/>
      <c r="K1" s="79"/>
      <c r="L1" s="80"/>
      <c r="M1" s="41"/>
    </row>
    <row r="2" spans="1:14" s="81" customFormat="1" ht="19.899999999999999" customHeight="1">
      <c r="A2" s="82" t="str">
        <f>IF('Workbook Set-up'!B4="","[Name of LME/MCO]",'Workbook Set-up'!B4)</f>
        <v>[Name of LME/MCO]</v>
      </c>
      <c r="B2" s="83"/>
      <c r="C2" s="83"/>
      <c r="D2" s="84"/>
      <c r="E2" s="84"/>
      <c r="F2" s="84"/>
      <c r="G2" s="84"/>
      <c r="H2" s="84"/>
      <c r="I2" s="84"/>
      <c r="J2" s="84"/>
      <c r="K2" s="84"/>
      <c r="L2" s="85"/>
    </row>
    <row r="3" spans="1:14" s="10" customFormat="1" ht="13.9" customHeight="1">
      <c r="A3" s="86"/>
      <c r="B3" s="30"/>
      <c r="C3" s="30"/>
      <c r="D3" s="30"/>
      <c r="E3" s="30"/>
      <c r="F3" s="30"/>
      <c r="G3" s="30"/>
      <c r="H3" s="30"/>
      <c r="I3" s="30"/>
      <c r="J3" s="30"/>
      <c r="K3" s="30"/>
      <c r="L3" s="87"/>
    </row>
    <row r="4" spans="1:14" s="10" customFormat="1" ht="13.9" customHeight="1">
      <c r="A4" s="86"/>
      <c r="B4" s="88" t="s">
        <v>4</v>
      </c>
      <c r="C4" s="30"/>
      <c r="D4" s="89" t="str">
        <f>IF('Workbook Set-up'!B5="","",'Workbook Set-up'!B5)</f>
        <v/>
      </c>
      <c r="E4" s="30"/>
      <c r="F4" s="90" t="s">
        <v>8</v>
      </c>
      <c r="I4" s="91" t="str">
        <f>IF('Workbook Set-up'!B10="","",'Workbook Set-up'!B10)</f>
        <v/>
      </c>
      <c r="J4" s="92"/>
      <c r="K4" s="92"/>
      <c r="L4" s="87"/>
    </row>
    <row r="5" spans="1:14" s="10" customFormat="1" ht="13.9" customHeight="1">
      <c r="A5" s="86"/>
      <c r="B5" s="88" t="s">
        <v>18</v>
      </c>
      <c r="D5" s="89" t="str">
        <f>IF('Workbook Set-up'!B6="","",'Workbook Set-up'!B6)</f>
        <v/>
      </c>
      <c r="E5" s="30"/>
      <c r="F5" s="90" t="s">
        <v>12</v>
      </c>
      <c r="G5" s="93"/>
      <c r="I5" s="91" t="str">
        <f>IF('Workbook Set-up'!B14="","",'Workbook Set-up'!B14)</f>
        <v/>
      </c>
      <c r="J5" s="92"/>
      <c r="K5" s="92"/>
      <c r="L5" s="87"/>
    </row>
    <row r="6" spans="1:14" s="10" customFormat="1" ht="13.9" customHeight="1">
      <c r="A6" s="86"/>
      <c r="B6" s="88" t="s">
        <v>40</v>
      </c>
      <c r="C6" s="30"/>
      <c r="D6" s="94" t="str">
        <f>IF('Workbook Set-up'!B7="","",'Workbook Set-up'!B7)</f>
        <v/>
      </c>
      <c r="E6" s="30"/>
      <c r="F6" s="95" t="s">
        <v>19</v>
      </c>
      <c r="G6" s="30"/>
      <c r="I6" s="89" t="str">
        <f>IF(AND('Workbook Set-up'!$B$12="",'Workbook Set-up'!$B$13=""),"",IF('Workbook Set-up'!$B$12='Workbook Set-up'!$B$13,TEXT('Workbook Set-up'!$B$12,"m/d/yyyy"),IF('Workbook Set-up'!$B$12&lt;&gt;'Workbook Set-up'!$B$13,TEXT('Workbook Set-up'!$B$12,"m/d/yyyy")&amp;" to "&amp;TEXT('Workbook Set-up'!$B$13,"m/d/yyyy"),"")))</f>
        <v/>
      </c>
      <c r="J6" s="92"/>
      <c r="K6" s="92"/>
      <c r="L6" s="87"/>
    </row>
    <row r="7" spans="1:14" s="10" customFormat="1" ht="13.9" customHeight="1">
      <c r="A7" s="86"/>
      <c r="B7" s="96" t="s">
        <v>68</v>
      </c>
      <c r="C7" s="30"/>
      <c r="D7" s="89" t="str">
        <f>IF('Workbook Set-up'!B8="","",'Workbook Set-up'!B8&amp;"  /  "&amp;'Workbook Set-up'!B9)</f>
        <v/>
      </c>
      <c r="E7" s="30"/>
      <c r="F7" s="95" t="s">
        <v>9</v>
      </c>
      <c r="I7" s="94" t="str">
        <f>IF('Workbook Set-up'!B11="","",'Workbook Set-up'!B11)</f>
        <v/>
      </c>
      <c r="J7" s="92"/>
      <c r="K7" s="92"/>
      <c r="L7" s="87"/>
      <c r="M7" s="30"/>
      <c r="N7" s="30"/>
    </row>
    <row r="8" spans="1:14" s="10" customFormat="1" ht="13.9" customHeight="1">
      <c r="A8" s="97"/>
      <c r="B8" s="98"/>
      <c r="C8" s="98"/>
      <c r="D8" s="98"/>
      <c r="E8" s="98"/>
      <c r="F8" s="98"/>
      <c r="G8" s="98"/>
      <c r="H8" s="98"/>
      <c r="I8" s="98"/>
      <c r="J8" s="98"/>
      <c r="K8" s="98"/>
      <c r="L8" s="99"/>
    </row>
    <row r="9" spans="1:14" s="112" customFormat="1">
      <c r="A9" s="158"/>
      <c r="B9" s="148"/>
      <c r="C9" s="148"/>
      <c r="D9" s="148"/>
      <c r="E9" s="148"/>
      <c r="F9" s="148"/>
      <c r="G9" s="148"/>
      <c r="H9" s="148"/>
      <c r="I9" s="148"/>
      <c r="J9" s="148"/>
      <c r="K9" s="148"/>
      <c r="L9" s="159"/>
    </row>
    <row r="10" spans="1:14" s="10" customFormat="1" ht="18">
      <c r="A10" s="114"/>
      <c r="B10" s="115" t="s">
        <v>75</v>
      </c>
      <c r="C10" s="116"/>
      <c r="D10" s="116"/>
      <c r="E10" s="116"/>
      <c r="F10" s="116"/>
      <c r="G10" s="116"/>
      <c r="H10" s="116"/>
      <c r="I10" s="116"/>
      <c r="J10" s="116"/>
      <c r="K10" s="116"/>
      <c r="L10" s="117"/>
    </row>
    <row r="11" spans="1:14" s="10" customFormat="1">
      <c r="A11" s="86"/>
      <c r="B11" s="30"/>
      <c r="C11" s="30"/>
      <c r="D11" s="30"/>
      <c r="E11" s="30"/>
      <c r="F11" s="30"/>
      <c r="G11" s="30"/>
      <c r="H11" s="30"/>
      <c r="I11" s="30"/>
      <c r="J11" s="30"/>
      <c r="K11" s="30"/>
      <c r="L11" s="87"/>
    </row>
    <row r="12" spans="1:14" s="10" customFormat="1">
      <c r="A12" s="86"/>
      <c r="B12" s="100" t="s">
        <v>70</v>
      </c>
      <c r="C12" s="30"/>
      <c r="D12" s="30"/>
      <c r="E12" s="30"/>
      <c r="F12" s="30"/>
      <c r="G12" s="30"/>
      <c r="H12" s="30"/>
      <c r="I12" s="30"/>
      <c r="J12" s="30"/>
      <c r="K12" s="30"/>
      <c r="L12" s="87"/>
    </row>
    <row r="13" spans="1:14" s="10" customFormat="1">
      <c r="A13" s="86"/>
      <c r="B13" s="30"/>
      <c r="C13" s="30"/>
      <c r="D13" s="30"/>
      <c r="E13" s="30"/>
      <c r="F13" s="30"/>
      <c r="G13" s="30"/>
      <c r="H13" s="30"/>
      <c r="I13" s="30"/>
      <c r="J13" s="30"/>
      <c r="K13" s="30"/>
      <c r="L13" s="87"/>
    </row>
    <row r="14" spans="1:14" s="10" customFormat="1" ht="39" thickBot="1">
      <c r="A14" s="86"/>
      <c r="B14" s="149" t="s">
        <v>87</v>
      </c>
      <c r="C14" s="150"/>
      <c r="D14" s="151"/>
      <c r="E14" s="151"/>
      <c r="F14" s="151"/>
      <c r="G14" s="152"/>
      <c r="H14" s="153" t="s">
        <v>44</v>
      </c>
      <c r="I14" s="154" t="s">
        <v>22</v>
      </c>
      <c r="J14" s="154" t="s">
        <v>37</v>
      </c>
      <c r="K14" s="154" t="s">
        <v>38</v>
      </c>
      <c r="L14" s="155" t="s">
        <v>42</v>
      </c>
    </row>
    <row r="15" spans="1:14" ht="13.5" thickTop="1">
      <c r="A15" s="160"/>
      <c r="B15" s="156"/>
      <c r="C15" s="156"/>
      <c r="D15" s="156"/>
      <c r="E15" s="156"/>
      <c r="F15" s="156"/>
      <c r="G15" s="156"/>
      <c r="H15" s="110">
        <f>H35</f>
        <v>0</v>
      </c>
      <c r="I15" s="110">
        <f>I35</f>
        <v>0</v>
      </c>
      <c r="J15" s="110">
        <f>J35</f>
        <v>0</v>
      </c>
      <c r="K15" s="110">
        <f>K35</f>
        <v>0</v>
      </c>
      <c r="L15" s="118">
        <f>IF(SUM(J15:K15)=0,0,J15/SUM(J15:K15))</f>
        <v>0</v>
      </c>
    </row>
    <row r="16" spans="1:14">
      <c r="A16" s="160"/>
      <c r="B16" s="156"/>
      <c r="C16" s="156"/>
      <c r="D16" s="156"/>
      <c r="E16" s="156"/>
      <c r="F16" s="156"/>
      <c r="G16" s="156"/>
      <c r="H16" s="156"/>
      <c r="I16" s="156"/>
      <c r="J16" s="156"/>
      <c r="K16" s="156"/>
      <c r="L16" s="157"/>
    </row>
    <row r="17" spans="1:12" s="10" customFormat="1">
      <c r="A17" s="86"/>
      <c r="B17" s="100" t="s">
        <v>45</v>
      </c>
      <c r="C17" s="30"/>
      <c r="D17" s="30"/>
      <c r="E17" s="30"/>
      <c r="F17" s="30"/>
      <c r="G17" s="30"/>
      <c r="H17" s="30"/>
      <c r="I17" s="30"/>
      <c r="J17" s="30"/>
      <c r="K17" s="30"/>
      <c r="L17" s="87"/>
    </row>
    <row r="18" spans="1:12" s="10" customFormat="1">
      <c r="A18" s="86"/>
      <c r="B18" s="100" t="s">
        <v>46</v>
      </c>
      <c r="C18" s="30"/>
      <c r="D18" s="30"/>
      <c r="E18" s="30"/>
      <c r="F18" s="30"/>
      <c r="G18" s="30"/>
      <c r="H18" s="30"/>
      <c r="I18" s="30"/>
      <c r="J18" s="30"/>
      <c r="K18" s="30"/>
      <c r="L18" s="87"/>
    </row>
    <row r="19" spans="1:12" s="10" customFormat="1">
      <c r="A19" s="86"/>
      <c r="B19" s="161" t="s">
        <v>72</v>
      </c>
      <c r="C19" s="162"/>
      <c r="D19" s="162"/>
      <c r="E19" s="162"/>
      <c r="F19" s="162"/>
      <c r="G19" s="162"/>
      <c r="H19" s="162"/>
      <c r="I19" s="30"/>
      <c r="J19" s="30"/>
      <c r="K19" s="30"/>
      <c r="L19" s="87"/>
    </row>
    <row r="20" spans="1:12" s="10" customFormat="1">
      <c r="A20" s="86"/>
      <c r="B20" s="163" t="s">
        <v>73</v>
      </c>
      <c r="C20" s="164"/>
      <c r="D20" s="164"/>
      <c r="E20" s="164"/>
      <c r="F20" s="164"/>
      <c r="G20" s="164"/>
      <c r="H20" s="164"/>
      <c r="I20" s="30"/>
      <c r="J20" s="30"/>
      <c r="K20" s="30"/>
      <c r="L20" s="87"/>
    </row>
    <row r="21" spans="1:12" s="10" customFormat="1" ht="15" customHeight="1">
      <c r="A21" s="86"/>
      <c r="B21" s="100" t="s">
        <v>71</v>
      </c>
      <c r="C21" s="30"/>
      <c r="D21" s="30"/>
      <c r="E21" s="30"/>
      <c r="F21" s="30"/>
      <c r="G21" s="30"/>
      <c r="H21" s="30"/>
      <c r="I21" s="30"/>
      <c r="J21" s="30"/>
      <c r="K21" s="30"/>
      <c r="L21" s="87"/>
    </row>
    <row r="22" spans="1:12" s="10" customFormat="1">
      <c r="A22" s="97"/>
      <c r="B22" s="98"/>
      <c r="C22" s="98"/>
      <c r="D22" s="98"/>
      <c r="E22" s="98"/>
      <c r="F22" s="98"/>
      <c r="G22" s="98"/>
      <c r="H22" s="98"/>
      <c r="I22" s="98"/>
      <c r="J22" s="98"/>
      <c r="K22" s="98"/>
      <c r="L22" s="99"/>
    </row>
    <row r="23" spans="1:12" s="10" customFormat="1" ht="18">
      <c r="A23" s="114"/>
      <c r="B23" s="115" t="s">
        <v>111</v>
      </c>
      <c r="C23" s="116"/>
      <c r="D23" s="116"/>
      <c r="E23" s="116"/>
      <c r="F23" s="116"/>
      <c r="G23" s="116"/>
      <c r="H23" s="116"/>
      <c r="I23" s="116"/>
      <c r="J23" s="116"/>
      <c r="K23" s="116"/>
      <c r="L23" s="117"/>
    </row>
    <row r="24" spans="1:12" s="10" customFormat="1" ht="13.9" customHeight="1">
      <c r="A24" s="98"/>
      <c r="B24" s="30"/>
      <c r="C24" s="30"/>
      <c r="D24" s="30"/>
      <c r="E24" s="30"/>
      <c r="F24" s="30"/>
      <c r="G24" s="30"/>
      <c r="H24" s="30"/>
      <c r="I24" s="30"/>
      <c r="J24" s="30"/>
      <c r="K24" s="30"/>
      <c r="L24" s="98"/>
    </row>
    <row r="25" spans="1:12" s="10" customFormat="1" ht="15.75">
      <c r="A25" s="167"/>
      <c r="B25" s="168" t="s">
        <v>87</v>
      </c>
      <c r="C25" s="168"/>
      <c r="D25" s="168"/>
      <c r="E25" s="168"/>
      <c r="F25" s="168"/>
      <c r="G25" s="168"/>
      <c r="H25" s="168"/>
      <c r="I25" s="168"/>
      <c r="J25" s="168"/>
      <c r="K25" s="168"/>
      <c r="L25" s="169"/>
    </row>
    <row r="26" spans="1:12" s="10" customFormat="1">
      <c r="A26" s="86"/>
      <c r="B26" s="30"/>
      <c r="C26" s="30"/>
      <c r="D26" s="30"/>
      <c r="E26" s="30"/>
      <c r="F26" s="30"/>
      <c r="G26" s="30"/>
      <c r="H26" s="30"/>
      <c r="I26" s="30"/>
      <c r="J26" s="30"/>
      <c r="K26" s="30"/>
      <c r="L26" s="87"/>
    </row>
    <row r="27" spans="1:12" s="10" customFormat="1" ht="26.25" thickBot="1">
      <c r="A27" s="86"/>
      <c r="B27" s="30"/>
      <c r="C27" s="30"/>
      <c r="D27" s="30"/>
      <c r="E27" s="30"/>
      <c r="F27" s="30"/>
      <c r="G27" s="30"/>
      <c r="H27" s="101" t="s">
        <v>41</v>
      </c>
      <c r="I27" s="102" t="s">
        <v>22</v>
      </c>
      <c r="J27" s="102" t="s">
        <v>37</v>
      </c>
      <c r="K27" s="102" t="s">
        <v>38</v>
      </c>
      <c r="L27" s="111" t="s">
        <v>42</v>
      </c>
    </row>
    <row r="28" spans="1:12" s="10" customFormat="1" ht="13.5" thickTop="1">
      <c r="A28" s="86">
        <v>1</v>
      </c>
      <c r="B28" s="106" t="s">
        <v>84</v>
      </c>
      <c r="C28" s="30"/>
      <c r="D28" s="30"/>
      <c r="E28" s="30"/>
      <c r="F28" s="30"/>
      <c r="G28" s="30"/>
      <c r="H28" s="103">
        <f>J28+K28</f>
        <v>0</v>
      </c>
      <c r="I28" s="103">
        <f>COUNTIF('New Unlicensed Site Review'!C9,"=N/A")</f>
        <v>0</v>
      </c>
      <c r="J28" s="103">
        <f>COUNTIF('New Unlicensed Site Review'!C9,"=Met")</f>
        <v>0</v>
      </c>
      <c r="K28" s="103">
        <f>COUNTIF('New Unlicensed Site Review'!C9,"=Not Met")</f>
        <v>0</v>
      </c>
      <c r="L28" s="104">
        <f>IF(SUM(J28:K28)=0,0,J28/SUM(J28:K28))</f>
        <v>0</v>
      </c>
    </row>
    <row r="29" spans="1:12" s="10" customFormat="1">
      <c r="A29" s="86">
        <v>2</v>
      </c>
      <c r="B29" s="106" t="s">
        <v>78</v>
      </c>
      <c r="C29" s="30"/>
      <c r="D29" s="30"/>
      <c r="E29" s="30"/>
      <c r="F29" s="30"/>
      <c r="G29" s="30"/>
      <c r="H29" s="103">
        <f t="shared" ref="H29:H34" si="0">J29+K29</f>
        <v>0</v>
      </c>
      <c r="I29" s="103">
        <f>COUNTIF('New Unlicensed Site Review'!C10,"=N/A")</f>
        <v>0</v>
      </c>
      <c r="J29" s="103">
        <f>COUNTIF('New Unlicensed Site Review'!C10,"=Met")</f>
        <v>0</v>
      </c>
      <c r="K29" s="103">
        <f>COUNTIF('New Unlicensed Site Review'!C10,"=Not Met")</f>
        <v>0</v>
      </c>
      <c r="L29" s="105">
        <f t="shared" ref="L29:L34" si="1">IF(SUM(J29:K29)=0,0,J29/SUM(J29:K29))</f>
        <v>0</v>
      </c>
    </row>
    <row r="30" spans="1:12" s="10" customFormat="1">
      <c r="A30" s="86">
        <v>3</v>
      </c>
      <c r="B30" s="106" t="s">
        <v>79</v>
      </c>
      <c r="C30" s="30"/>
      <c r="D30" s="30"/>
      <c r="E30" s="30"/>
      <c r="F30" s="30"/>
      <c r="G30" s="30"/>
      <c r="H30" s="103">
        <f t="shared" si="0"/>
        <v>0</v>
      </c>
      <c r="I30" s="103">
        <f>COUNTIF('New Unlicensed Site Review'!C11,"=N/A")</f>
        <v>0</v>
      </c>
      <c r="J30" s="103">
        <f>COUNTIF('New Unlicensed Site Review'!C11,"=Met")</f>
        <v>0</v>
      </c>
      <c r="K30" s="103">
        <f>COUNTIF('New Unlicensed Site Review'!C11,"=Not Met")</f>
        <v>0</v>
      </c>
      <c r="L30" s="105">
        <f t="shared" si="1"/>
        <v>0</v>
      </c>
    </row>
    <row r="31" spans="1:12" s="10" customFormat="1">
      <c r="A31" s="86">
        <v>4</v>
      </c>
      <c r="B31" s="106" t="s">
        <v>80</v>
      </c>
      <c r="C31" s="30"/>
      <c r="D31" s="30"/>
      <c r="E31" s="30"/>
      <c r="F31" s="30"/>
      <c r="G31" s="30"/>
      <c r="H31" s="103">
        <f t="shared" si="0"/>
        <v>0</v>
      </c>
      <c r="I31" s="103">
        <f>COUNTIF('New Unlicensed Site Review'!C12,"=N/A")</f>
        <v>0</v>
      </c>
      <c r="J31" s="103">
        <f>COUNTIF('New Unlicensed Site Review'!C12,"=Met")</f>
        <v>0</v>
      </c>
      <c r="K31" s="103">
        <f>COUNTIF('New Unlicensed Site Review'!C12,"=Not Met")</f>
        <v>0</v>
      </c>
      <c r="L31" s="105">
        <f t="shared" si="1"/>
        <v>0</v>
      </c>
    </row>
    <row r="32" spans="1:12" s="10" customFormat="1">
      <c r="A32" s="86">
        <v>5</v>
      </c>
      <c r="B32" s="106" t="s">
        <v>81</v>
      </c>
      <c r="C32" s="30"/>
      <c r="D32" s="30"/>
      <c r="E32" s="30"/>
      <c r="F32" s="30"/>
      <c r="G32" s="30"/>
      <c r="H32" s="103">
        <f t="shared" si="0"/>
        <v>0</v>
      </c>
      <c r="I32" s="103">
        <f>COUNTIF('New Unlicensed Site Review'!C13,"=N/A")</f>
        <v>0</v>
      </c>
      <c r="J32" s="103">
        <f>COUNTIF('New Unlicensed Site Review'!C13,"=Met")</f>
        <v>0</v>
      </c>
      <c r="K32" s="103">
        <f>COUNTIF('New Unlicensed Site Review'!C13,"=Not Met")</f>
        <v>0</v>
      </c>
      <c r="L32" s="105">
        <f t="shared" si="1"/>
        <v>0</v>
      </c>
    </row>
    <row r="33" spans="1:12" s="10" customFormat="1">
      <c r="A33" s="86">
        <v>6</v>
      </c>
      <c r="B33" s="106" t="s">
        <v>85</v>
      </c>
      <c r="C33" s="30"/>
      <c r="D33" s="30"/>
      <c r="E33" s="30"/>
      <c r="F33" s="30"/>
      <c r="G33" s="30"/>
      <c r="H33" s="103">
        <f t="shared" si="0"/>
        <v>0</v>
      </c>
      <c r="I33" s="103">
        <f>COUNTIF('New Unlicensed Site Review'!C14,"=N/A")</f>
        <v>0</v>
      </c>
      <c r="J33" s="103">
        <f>COUNTIF('New Unlicensed Site Review'!C14,"=Met")</f>
        <v>0</v>
      </c>
      <c r="K33" s="103">
        <f>COUNTIF('New Unlicensed Site Review'!C14,"=Not Met")</f>
        <v>0</v>
      </c>
      <c r="L33" s="105">
        <f t="shared" si="1"/>
        <v>0</v>
      </c>
    </row>
    <row r="34" spans="1:12" s="10" customFormat="1" ht="13.5" thickBot="1">
      <c r="A34" s="86">
        <v>7</v>
      </c>
      <c r="B34" s="106" t="s">
        <v>83</v>
      </c>
      <c r="C34" s="30"/>
      <c r="D34" s="30"/>
      <c r="E34" s="30"/>
      <c r="F34" s="30"/>
      <c r="G34" s="30"/>
      <c r="H34" s="108">
        <f t="shared" si="0"/>
        <v>0</v>
      </c>
      <c r="I34" s="108">
        <f>COUNTIF('New Unlicensed Site Review'!C15,"=N/A")</f>
        <v>0</v>
      </c>
      <c r="J34" s="108">
        <f>COUNTIF('New Unlicensed Site Review'!C15,"=Met")</f>
        <v>0</v>
      </c>
      <c r="K34" s="108">
        <f>COUNTIF('New Unlicensed Site Review'!C15,"=Not Met")</f>
        <v>0</v>
      </c>
      <c r="L34" s="109">
        <f t="shared" si="1"/>
        <v>0</v>
      </c>
    </row>
    <row r="35" spans="1:12" s="10" customFormat="1" ht="13.5" thickTop="1">
      <c r="A35" s="86"/>
      <c r="B35" s="30"/>
      <c r="C35" s="30"/>
      <c r="D35" s="30"/>
      <c r="E35" s="30"/>
      <c r="F35" s="30"/>
      <c r="G35" s="107" t="s">
        <v>43</v>
      </c>
      <c r="H35" s="110">
        <f>SUM(H28:H34)</f>
        <v>0</v>
      </c>
      <c r="I35" s="110">
        <f>SUM(I28:I34)</f>
        <v>0</v>
      </c>
      <c r="J35" s="110">
        <f>SUM(J28:J34)</f>
        <v>0</v>
      </c>
      <c r="K35" s="110">
        <f>SUM(K28:K34)</f>
        <v>0</v>
      </c>
      <c r="L35" s="118">
        <f>IF(SUM(J35:K35)=0,0,J35/SUM(J35:K35))</f>
        <v>0</v>
      </c>
    </row>
    <row r="36" spans="1:12" s="10" customFormat="1">
      <c r="A36" s="97"/>
      <c r="B36" s="98"/>
      <c r="C36" s="98"/>
      <c r="D36" s="98"/>
      <c r="E36" s="98"/>
      <c r="F36" s="98"/>
      <c r="G36" s="98"/>
      <c r="H36" s="98"/>
      <c r="I36" s="98"/>
      <c r="J36" s="98"/>
      <c r="K36" s="98"/>
      <c r="L36" s="99"/>
    </row>
    <row r="37" spans="1:12" s="10" customFormat="1"/>
    <row r="38" spans="1:12" s="10" customFormat="1"/>
  </sheetData>
  <sheetProtection sheet="1" objects="1" scenarios="1" autoFilter="0"/>
  <conditionalFormatting sqref="I28:I35">
    <cfRule type="cellIs" dxfId="9" priority="199" stopIfTrue="1" operator="greaterThan">
      <formula>0</formula>
    </cfRule>
  </conditionalFormatting>
  <conditionalFormatting sqref="K28:K35">
    <cfRule type="cellIs" dxfId="8" priority="200" stopIfTrue="1" operator="greaterThan">
      <formula>0</formula>
    </cfRule>
  </conditionalFormatting>
  <conditionalFormatting sqref="J28:J35">
    <cfRule type="cellIs" dxfId="7" priority="201" stopIfTrue="1" operator="greaterThan">
      <formula>0</formula>
    </cfRule>
  </conditionalFormatting>
  <conditionalFormatting sqref="L28:L35">
    <cfRule type="cellIs" dxfId="6" priority="202" stopIfTrue="1" operator="equal">
      <formula>1</formula>
    </cfRule>
    <cfRule type="expression" dxfId="5" priority="203" stopIfTrue="1">
      <formula>AND(H28&lt;&gt;0,L28&lt;1)</formula>
    </cfRule>
  </conditionalFormatting>
  <conditionalFormatting sqref="I15">
    <cfRule type="cellIs" dxfId="4" priority="48" operator="greaterThan">
      <formula>0</formula>
    </cfRule>
  </conditionalFormatting>
  <conditionalFormatting sqref="J15">
    <cfRule type="cellIs" dxfId="3" priority="47" operator="greaterThan">
      <formula>0</formula>
    </cfRule>
  </conditionalFormatting>
  <conditionalFormatting sqref="K15">
    <cfRule type="cellIs" dxfId="2" priority="46" operator="greaterThan">
      <formula>0</formula>
    </cfRule>
  </conditionalFormatting>
  <conditionalFormatting sqref="L15">
    <cfRule type="cellIs" dxfId="1" priority="16" operator="greaterThanOrEqual">
      <formula>0.85</formula>
    </cfRule>
    <cfRule type="expression" dxfId="0" priority="306">
      <formula>AND($H$15&lt;&gt;0,$L$15&lt;0.85)</formula>
    </cfRule>
  </conditionalFormatting>
  <printOptions horizontalCentered="1"/>
  <pageMargins left="0.2" right="0.2" top="0.25" bottom="0.5" header="0.5" footer="0.3"/>
  <pageSetup scale="68" fitToHeight="0" orientation="portrait"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workbookViewId="0">
      <pane ySplit="1" topLeftCell="A2" activePane="bottomLeft" state="frozen"/>
      <selection activeCell="B4" sqref="B4"/>
      <selection pane="bottomLeft" activeCell="E30" sqref="E30"/>
    </sheetView>
  </sheetViews>
  <sheetFormatPr defaultRowHeight="12.75"/>
  <cols>
    <col min="1" max="1" width="35.7109375" customWidth="1"/>
    <col min="2" max="3" width="25.7109375" customWidth="1"/>
    <col min="4" max="4" width="27.5703125" style="112" customWidth="1"/>
    <col min="5" max="7" width="15.7109375" customWidth="1"/>
    <col min="8" max="9" width="9.7109375" customWidth="1"/>
    <col min="10" max="10" width="16.42578125" bestFit="1" customWidth="1"/>
    <col min="14" max="14" width="9.42578125" bestFit="1" customWidth="1"/>
  </cols>
  <sheetData>
    <row r="1" spans="1:15" s="112" customFormat="1" ht="20.100000000000001" customHeight="1">
      <c r="A1" s="120" t="s">
        <v>48</v>
      </c>
      <c r="B1" s="121"/>
      <c r="C1" s="121"/>
      <c r="D1" s="121"/>
      <c r="E1" s="121"/>
      <c r="F1" s="121"/>
      <c r="G1" s="121"/>
      <c r="H1" s="121"/>
      <c r="I1" s="121"/>
      <c r="J1" s="121"/>
      <c r="K1" s="122"/>
      <c r="L1" s="122"/>
      <c r="M1" s="122"/>
      <c r="N1" s="122"/>
      <c r="O1" s="122"/>
    </row>
    <row r="2" spans="1:15" s="112" customFormat="1"/>
    <row r="3" spans="1:15" s="112" customFormat="1" ht="18">
      <c r="A3" s="123" t="s">
        <v>49</v>
      </c>
      <c r="B3" s="124"/>
      <c r="C3" s="124"/>
      <c r="D3" s="124"/>
      <c r="E3" s="124"/>
      <c r="F3" s="124"/>
      <c r="G3" s="124"/>
      <c r="H3" s="124"/>
      <c r="I3" s="124"/>
      <c r="J3" s="124"/>
    </row>
    <row r="4" spans="1:15" s="112" customFormat="1"/>
    <row r="5" spans="1:15" s="112" customFormat="1" ht="25.5" customHeight="1">
      <c r="J5" s="125"/>
      <c r="K5" s="190" t="s">
        <v>87</v>
      </c>
      <c r="L5" s="191"/>
      <c r="M5" s="191"/>
      <c r="N5" s="191"/>
      <c r="O5" s="192"/>
    </row>
    <row r="6" spans="1:15" s="112" customFormat="1"/>
    <row r="7" spans="1:15" s="112" customFormat="1" ht="38.25">
      <c r="A7" s="126" t="s">
        <v>50</v>
      </c>
      <c r="B7" s="126" t="s">
        <v>51</v>
      </c>
      <c r="C7" s="126" t="s">
        <v>52</v>
      </c>
      <c r="D7" s="126" t="s">
        <v>53</v>
      </c>
      <c r="E7" s="126" t="s">
        <v>54</v>
      </c>
      <c r="F7" s="126" t="s">
        <v>69</v>
      </c>
      <c r="G7" s="126" t="s">
        <v>55</v>
      </c>
      <c r="H7" s="127" t="s">
        <v>56</v>
      </c>
      <c r="I7" s="127" t="s">
        <v>57</v>
      </c>
      <c r="J7" s="128" t="s">
        <v>47</v>
      </c>
      <c r="K7" s="131" t="s">
        <v>41</v>
      </c>
      <c r="L7" s="129" t="s">
        <v>22</v>
      </c>
      <c r="M7" s="129" t="s">
        <v>37</v>
      </c>
      <c r="N7" s="129" t="s">
        <v>38</v>
      </c>
      <c r="O7" s="130" t="s">
        <v>42</v>
      </c>
    </row>
    <row r="8" spans="1:15" s="112" customFormat="1" ht="20.100000000000001" customHeight="1">
      <c r="A8" s="112">
        <f>'Workbook Set-up'!B4</f>
        <v>0</v>
      </c>
      <c r="B8" s="112">
        <f>'Workbook Set-up'!B5</f>
        <v>0</v>
      </c>
      <c r="C8" s="112">
        <f>'Workbook Set-up'!B6</f>
        <v>0</v>
      </c>
      <c r="D8" s="112">
        <f>'Workbook Set-up'!B7</f>
        <v>0</v>
      </c>
      <c r="E8" s="113">
        <f>'Workbook Set-up'!B8</f>
        <v>0</v>
      </c>
      <c r="F8" s="113">
        <f>'Workbook Set-up'!B9</f>
        <v>0</v>
      </c>
      <c r="G8" s="113">
        <f>'Workbook Set-up'!B10</f>
        <v>0</v>
      </c>
      <c r="H8" s="132">
        <f>'Workbook Set-up'!B12</f>
        <v>0</v>
      </c>
      <c r="I8" s="132">
        <f>'Workbook Set-up'!B13</f>
        <v>0</v>
      </c>
      <c r="J8" s="113">
        <f>'Workbook Set-up'!B14</f>
        <v>0</v>
      </c>
      <c r="K8" s="113" t="str">
        <f>IF('OVERALL SUMMARY'!$H$35=0,"",'OVERALL SUMMARY'!H35)</f>
        <v/>
      </c>
      <c r="L8" s="113" t="str">
        <f>IF('OVERALL SUMMARY'!$H$35=0,"",'OVERALL SUMMARY'!I35)</f>
        <v/>
      </c>
      <c r="M8" s="113" t="str">
        <f>IF('OVERALL SUMMARY'!$H$35=0,"",'OVERALL SUMMARY'!J35)</f>
        <v/>
      </c>
      <c r="N8" s="113" t="str">
        <f>IF('OVERALL SUMMARY'!$H$35=0,"",'OVERALL SUMMARY'!K35)</f>
        <v/>
      </c>
      <c r="O8" s="147" t="str">
        <f>IF('OVERALL SUMMARY'!$H$35=0,"",'OVERALL SUMMARY'!L35)</f>
        <v/>
      </c>
    </row>
  </sheetData>
  <sheetProtection sheet="1" objects="1" scenarios="1"/>
  <mergeCells count="1">
    <mergeCell ref="K5:O5"/>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Instructions</vt:lpstr>
      <vt:lpstr>Guidelines</vt:lpstr>
      <vt:lpstr>Workbook Set-up</vt:lpstr>
      <vt:lpstr>Data Validation</vt:lpstr>
      <vt:lpstr>New Unlicensed Site Review</vt:lpstr>
      <vt:lpstr>Staff Credentials</vt:lpstr>
      <vt:lpstr>OVERALL SUMMARY</vt:lpstr>
      <vt:lpstr>Data Extraction</vt:lpstr>
      <vt:lpstr>LME_MCO</vt:lpstr>
      <vt:lpstr>Instructions!Print_Area</vt:lpstr>
      <vt:lpstr>'New Unlicensed Site Review'!Print_Area</vt:lpstr>
      <vt:lpstr>'OVERALL SUMMARY'!Print_Area</vt:lpstr>
      <vt:lpstr>'OVERALL SUMMARY'!Print_Titles</vt:lpstr>
      <vt:lpstr>Staff_Credentials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Zainab Baloch</cp:lastModifiedBy>
  <cp:lastPrinted>2015-07-22T13:05:32Z</cp:lastPrinted>
  <dcterms:created xsi:type="dcterms:W3CDTF">2013-02-17T18:06:16Z</dcterms:created>
  <dcterms:modified xsi:type="dcterms:W3CDTF">2016-08-11T19:53:40Z</dcterms:modified>
</cp:coreProperties>
</file>