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conServFNSNutrEd\1 - PLANS-CONTRACTS\2021\"/>
    </mc:Choice>
  </mc:AlternateContent>
  <xr:revisionPtr revIDLastSave="0" documentId="8_{7C48A407-76B8-48F9-B536-023BAA596F95}" xr6:coauthVersionLast="36" xr6:coauthVersionMax="36" xr10:uidLastSave="{00000000-0000-0000-0000-000000000000}"/>
  <bookViews>
    <workbookView xWindow="0" yWindow="0" windowWidth="25200" windowHeight="13170" xr2:uid="{00000000-000D-0000-FFFF-FFFF00000000}"/>
  </bookViews>
  <sheets>
    <sheet name="Staffing" sheetId="2" r:id="rId1"/>
    <sheet name="Project Costs" sheetId="10" r:id="rId2"/>
    <sheet name="Budget Narrative" sheetId="3" r:id="rId3"/>
    <sheet name="In-State Travel" sheetId="8" r:id="rId4"/>
    <sheet name="Out of State Travel" sheetId="9" r:id="rId5"/>
  </sheets>
  <definedNames>
    <definedName name="_xlnm.Print_Area" localSheetId="3">'In-State Travel'!$A$5:$F$42</definedName>
    <definedName name="_xlnm.Print_Area" localSheetId="4">'Out of State Travel'!$A$5:$F$60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21" i="3"/>
  <c r="E14" i="3"/>
  <c r="E15" i="3"/>
  <c r="E16" i="3"/>
  <c r="C21" i="10" l="1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C22" i="10" l="1"/>
  <c r="C24" i="10" s="1"/>
  <c r="B21" i="10"/>
  <c r="B22" i="10" l="1"/>
  <c r="B24" i="10" s="1"/>
  <c r="F17" i="2"/>
  <c r="E8" i="3" s="1"/>
  <c r="G8" i="2"/>
  <c r="G9" i="2"/>
  <c r="G10" i="2"/>
  <c r="H10" i="2" s="1"/>
  <c r="D31" i="2" s="1"/>
  <c r="G11" i="2"/>
  <c r="H11" i="2" s="1"/>
  <c r="D32" i="2" s="1"/>
  <c r="G12" i="2"/>
  <c r="G13" i="2"/>
  <c r="G14" i="2"/>
  <c r="G15" i="2"/>
  <c r="H15" i="2" s="1"/>
  <c r="D36" i="2" s="1"/>
  <c r="G16" i="2"/>
  <c r="H8" i="2"/>
  <c r="H9" i="2"/>
  <c r="D30" i="2" s="1"/>
  <c r="H12" i="2"/>
  <c r="H13" i="2"/>
  <c r="H14" i="2"/>
  <c r="D35" i="2" s="1"/>
  <c r="H16" i="2"/>
  <c r="G7" i="2"/>
  <c r="G17" i="2" s="1"/>
  <c r="E9" i="3" s="1"/>
  <c r="D29" i="2"/>
  <c r="D33" i="2"/>
  <c r="D34" i="2"/>
  <c r="D37" i="2"/>
  <c r="B29" i="2"/>
  <c r="B30" i="2"/>
  <c r="B31" i="2"/>
  <c r="B32" i="2"/>
  <c r="B33" i="2"/>
  <c r="B34" i="2"/>
  <c r="B35" i="2"/>
  <c r="B36" i="2"/>
  <c r="B37" i="2"/>
  <c r="C29" i="2"/>
  <c r="C30" i="2"/>
  <c r="C31" i="2"/>
  <c r="C32" i="2"/>
  <c r="C33" i="2"/>
  <c r="C34" i="2"/>
  <c r="C35" i="2"/>
  <c r="C36" i="2"/>
  <c r="C37" i="2"/>
  <c r="C28" i="2"/>
  <c r="H7" i="2" l="1"/>
  <c r="D28" i="2" s="1"/>
  <c r="E71" i="3"/>
  <c r="D19" i="10" s="1"/>
  <c r="E53" i="3"/>
  <c r="D16" i="10" s="1"/>
  <c r="E59" i="3"/>
  <c r="D17" i="10" s="1"/>
  <c r="E65" i="3"/>
  <c r="D18" i="10" s="1"/>
  <c r="E77" i="3"/>
  <c r="D20" i="10" s="1"/>
  <c r="F53" i="8"/>
  <c r="F51" i="8"/>
  <c r="F49" i="8"/>
  <c r="F54" i="8" s="1"/>
  <c r="F85" i="9"/>
  <c r="C85" i="9"/>
  <c r="A85" i="9"/>
  <c r="A84" i="9"/>
  <c r="C84" i="9"/>
  <c r="F84" i="9"/>
  <c r="F83" i="9"/>
  <c r="F82" i="9"/>
  <c r="C83" i="9"/>
  <c r="A83" i="9"/>
  <c r="C82" i="9"/>
  <c r="A82" i="9"/>
  <c r="F27" i="8"/>
  <c r="F23" i="8"/>
  <c r="F81" i="9"/>
  <c r="C81" i="9"/>
  <c r="A81" i="9"/>
  <c r="F44" i="9"/>
  <c r="F42" i="9"/>
  <c r="F40" i="9"/>
  <c r="F38" i="9"/>
  <c r="F74" i="9"/>
  <c r="F72" i="9"/>
  <c r="F70" i="9"/>
  <c r="F68" i="9"/>
  <c r="F59" i="9"/>
  <c r="F57" i="9"/>
  <c r="F55" i="9"/>
  <c r="F53" i="9"/>
  <c r="F29" i="9"/>
  <c r="F27" i="9"/>
  <c r="F25" i="9"/>
  <c r="F23" i="9"/>
  <c r="F14" i="9"/>
  <c r="F12" i="9"/>
  <c r="F10" i="9"/>
  <c r="F40" i="8"/>
  <c r="F38" i="8"/>
  <c r="F36" i="8"/>
  <c r="F25" i="8"/>
  <c r="F14" i="8"/>
  <c r="F12" i="8"/>
  <c r="F10" i="8"/>
  <c r="F28" i="8" l="1"/>
  <c r="F30" i="9"/>
  <c r="F60" i="9"/>
  <c r="F75" i="9"/>
  <c r="F45" i="9"/>
  <c r="F41" i="8"/>
  <c r="F15" i="8"/>
  <c r="F15" i="9"/>
  <c r="B4" i="8" l="1"/>
  <c r="E45" i="3" s="1"/>
  <c r="B4" i="9"/>
  <c r="E46" i="3" s="1"/>
  <c r="E47" i="3" s="1"/>
  <c r="D15" i="10" l="1"/>
  <c r="C17" i="2"/>
  <c r="B28" i="2"/>
  <c r="H17" i="2"/>
  <c r="E10" i="3" l="1"/>
  <c r="D11" i="10" s="1"/>
  <c r="E23" i="3"/>
  <c r="D13" i="10" s="1"/>
  <c r="E17" i="3" l="1"/>
  <c r="D12" i="10" s="1"/>
  <c r="E27" i="3"/>
  <c r="E41" i="3" s="1"/>
  <c r="D14" i="10" s="1"/>
  <c r="D21" i="10" l="1"/>
  <c r="D22" i="10" s="1"/>
  <c r="D24" i="10" s="1"/>
  <c r="B9" i="10" s="1"/>
  <c r="E80" i="3"/>
  <c r="E85" i="3" s="1"/>
  <c r="E88" i="3" s="1"/>
</calcChain>
</file>

<file path=xl/sharedStrings.xml><?xml version="1.0" encoding="utf-8"?>
<sst xmlns="http://schemas.openxmlformats.org/spreadsheetml/2006/main" count="354" uniqueCount="147">
  <si>
    <t>State:</t>
  </si>
  <si>
    <t>Salary/Benefits</t>
  </si>
  <si>
    <t>Travel</t>
  </si>
  <si>
    <t>Equipment and Other Capital Expenditures</t>
  </si>
  <si>
    <t>Total Direct Costs</t>
  </si>
  <si>
    <t>Program Coordinator</t>
  </si>
  <si>
    <t>Quantity</t>
  </si>
  <si>
    <t xml:space="preserve">        Subtotal</t>
  </si>
  <si>
    <t>Total</t>
  </si>
  <si>
    <t>Subtotal</t>
  </si>
  <si>
    <t>Expenses</t>
  </si>
  <si>
    <t>Contracts/Sub-Grants/Agreements</t>
  </si>
  <si>
    <t>Template 3: SNAP-Ed Staffing Plan</t>
  </si>
  <si>
    <t>SNAP-Ed Federal Funds</t>
  </si>
  <si>
    <t>Non-Capital Equipment/ Office Supplies</t>
  </si>
  <si>
    <t>Nutrition Education Materials</t>
  </si>
  <si>
    <t>Building/Space Lease or Rental</t>
  </si>
  <si>
    <t>Maintenance and Repair</t>
  </si>
  <si>
    <t>Sub-grantee Name:</t>
  </si>
  <si>
    <t>Cost of Publicly-Owned Building Space</t>
  </si>
  <si>
    <t>Institutional Memberships and Subscriptions</t>
  </si>
  <si>
    <t>Indirect Costs</t>
  </si>
  <si>
    <t xml:space="preserve">Total Federal Funds </t>
  </si>
  <si>
    <t>Leave Blank</t>
  </si>
  <si>
    <t>Signature of Responsible Official: _______________________________________</t>
  </si>
  <si>
    <t>Date: ______________________________________________________________</t>
  </si>
  <si>
    <t>FTEs charged to SNAP-Ed</t>
  </si>
  <si>
    <t>Percentage of SNAP-Ed Time Spent on Management/ Administrative Duties</t>
  </si>
  <si>
    <t>Total Staffing Budget: Enter total for all salary, benefits, and wages from Federal dollars here.</t>
  </si>
  <si>
    <t>FTEs</t>
  </si>
  <si>
    <t>Percentage of SNAP-Ed Time Spent on SNAP-Ed delivery. Include all approaches described in Guidance Section  1</t>
  </si>
  <si>
    <t>Position Title                                                       (List SNAP-Ed Employees and any In-Kind personnel)</t>
  </si>
  <si>
    <t>TOTALS</t>
  </si>
  <si>
    <t>Travel location (City, State):</t>
  </si>
  <si>
    <t>Staff Positions Traveling:</t>
  </si>
  <si>
    <t>Mileage</t>
  </si>
  <si>
    <t>#Staff</t>
  </si>
  <si>
    <t>Cost Per Mile</t>
  </si>
  <si>
    <t>Miles Roundtrip</t>
  </si>
  <si>
    <t>Lodging</t>
  </si>
  <si>
    <t>Cost Per Day</t>
  </si>
  <si>
    <t>#Days</t>
  </si>
  <si>
    <t>Per Diem</t>
  </si>
  <si>
    <t>Total Cost Trip #1</t>
  </si>
  <si>
    <t>Total Cost Trip #2</t>
  </si>
  <si>
    <t>Total Cost Trip #3</t>
  </si>
  <si>
    <t>Total Cost Trip #4</t>
  </si>
  <si>
    <t>Total Out of State</t>
  </si>
  <si>
    <t>Air Travel</t>
  </si>
  <si>
    <t>Air Fare</t>
  </si>
  <si>
    <t># Staff</t>
  </si>
  <si>
    <t># Days</t>
  </si>
  <si>
    <t>Ground Transportation</t>
  </si>
  <si>
    <t>Registration Fee</t>
  </si>
  <si>
    <t xml:space="preserve">Registration Fee </t>
  </si>
  <si>
    <t>Total Cost Trip #5</t>
  </si>
  <si>
    <t>Location</t>
  </si>
  <si>
    <t xml:space="preserve">Staff Positions Traveling </t>
  </si>
  <si>
    <t>Alexandria, VA</t>
  </si>
  <si>
    <t>Program Director and Nutrition Coordinator</t>
  </si>
  <si>
    <t xml:space="preserve">State SNAP-Ed meeting </t>
  </si>
  <si>
    <t xml:space="preserve">Direct Education Travel </t>
  </si>
  <si>
    <t>In-State Travel Trip #1</t>
  </si>
  <si>
    <t>Total In-State</t>
  </si>
  <si>
    <t>In-State Travel Trip #2</t>
  </si>
  <si>
    <t>In-State Travel Trip #3</t>
  </si>
  <si>
    <t xml:space="preserve">Out-of-State Travel Summary </t>
  </si>
  <si>
    <t>Out-of-State Travel Trip #5</t>
  </si>
  <si>
    <t>Out-of-State Travel Trip #4</t>
  </si>
  <si>
    <t>Out-of-State Travel Trip #3</t>
  </si>
  <si>
    <t>Out-of-State Travel Trip #2</t>
  </si>
  <si>
    <t>Out-of-State Travel Trip #1</t>
  </si>
  <si>
    <t>In-State Travel Trip #4</t>
  </si>
  <si>
    <r>
      <rPr>
        <i/>
        <sz val="12"/>
        <color rgb="FF7030A0"/>
        <rFont val="Arial"/>
        <family val="2"/>
      </rPr>
      <t xml:space="preserve">Agreement with Extension Counties to conduct SNAP-Ed programming. </t>
    </r>
    <r>
      <rPr>
        <b/>
        <i/>
        <sz val="12"/>
        <color rgb="FFFF0000"/>
        <rFont val="Arial"/>
        <family val="2"/>
      </rPr>
      <t xml:space="preserve">Agreement and cost breakdown attached. </t>
    </r>
  </si>
  <si>
    <t>Non-Capital Equipment/Office Supplies</t>
  </si>
  <si>
    <t xml:space="preserve">Building/Space Lease or Rental </t>
  </si>
  <si>
    <t>Cost of Publically-Owned Building Space</t>
  </si>
  <si>
    <t>Equipment &amp; Other Capital Expenditures</t>
  </si>
  <si>
    <t>Cost - Price per item</t>
  </si>
  <si>
    <t>Contract/Agreement Name</t>
  </si>
  <si>
    <t>Out-of-State Travel</t>
  </si>
  <si>
    <t>In-state Travel</t>
  </si>
  <si>
    <t>Travel Type</t>
  </si>
  <si>
    <t>Total Federal Funds</t>
  </si>
  <si>
    <t>Contracts/Sub-Grants/Agreements  (Retain copies of agreements on site)</t>
  </si>
  <si>
    <r>
      <t>(Indirect Cost Rate=___</t>
    </r>
    <r>
      <rPr>
        <i/>
        <sz val="12"/>
        <color rgb="FF7030A0"/>
        <rFont val="Arial"/>
        <family val="2"/>
      </rPr>
      <t>26%</t>
    </r>
    <r>
      <rPr>
        <sz val="12"/>
        <color theme="1"/>
        <rFont val="Arial"/>
        <family val="2"/>
      </rPr>
      <t>__)</t>
    </r>
  </si>
  <si>
    <t>Institutional memberships and subscriptions</t>
  </si>
  <si>
    <t>Total Direct Cost</t>
  </si>
  <si>
    <t xml:space="preserve">Justification/Description </t>
  </si>
  <si>
    <t>Membership/Subscription name</t>
  </si>
  <si>
    <t>Justification/Description (include audience, purpose/use, message, etc.)</t>
  </si>
  <si>
    <t>Justification/Description. Provide summary of services provided below. Provide any contracts with details/itemized cost to Regional Coordinator with plan submission.</t>
  </si>
  <si>
    <t xml:space="preserve">Justification/Description (include a description of how cost is calculated) </t>
  </si>
  <si>
    <t>Section B: Project Costs</t>
  </si>
  <si>
    <t>Template 4: SNAP-Ed Budget Information by Project</t>
  </si>
  <si>
    <t>Section C: In-State Travel</t>
  </si>
  <si>
    <t xml:space="preserve">Template 4: SNAP-Ed Budget Information by Project </t>
  </si>
  <si>
    <t>Section C: Out-of-State Travel</t>
  </si>
  <si>
    <t>IA name</t>
  </si>
  <si>
    <t>State Name</t>
  </si>
  <si>
    <t>Total SNAP-Ed Salary, Benefits, and Wages, Federal Dollars Only</t>
  </si>
  <si>
    <t>Description of Job Duties</t>
  </si>
  <si>
    <t>Fringe Benefit Total</t>
  </si>
  <si>
    <t>Name of Conference/Meeting</t>
  </si>
  <si>
    <t>staff</t>
  </si>
  <si>
    <t>Statement of Work for SNAP-Ed Staff</t>
  </si>
  <si>
    <t>Non-Federal Support</t>
  </si>
  <si>
    <t>Total Federal Funding, amount requested</t>
  </si>
  <si>
    <t>SNAP-Ed Job Duties</t>
  </si>
  <si>
    <t xml:space="preserve">Provide the following summary by SNAP-Ed project for all paid staff in the budget. Provide the Full Time Equivalents (FTE). Add rows as needed. </t>
  </si>
  <si>
    <t xml:space="preserve">Position Title </t>
  </si>
  <si>
    <t>Total Salary</t>
  </si>
  <si>
    <r>
      <t>In this box, provide the definition of FTE and basis for calculations. Include any notes regarding raises and fringe calculations. Justification for 100% SNAP-Ed staff raises of 10% or more must be provided:</t>
    </r>
    <r>
      <rPr>
        <b/>
        <sz val="12"/>
        <color theme="7"/>
        <rFont val="Arial"/>
        <family val="2"/>
      </rPr>
      <t xml:space="preserve"> </t>
    </r>
    <r>
      <rPr>
        <i/>
        <sz val="12"/>
        <color theme="7"/>
        <rFont val="Arial"/>
        <family val="2"/>
      </rPr>
      <t xml:space="preserve">List here. </t>
    </r>
  </si>
  <si>
    <t>Salary/Wages Total</t>
  </si>
  <si>
    <t>Salary/Wages        Federal Dollars Only</t>
  </si>
  <si>
    <t>MyPlate magnets</t>
  </si>
  <si>
    <t>taste test food items</t>
  </si>
  <si>
    <t>Federal Fiscal Year (FFY):</t>
  </si>
  <si>
    <t>FFY 2020</t>
  </si>
  <si>
    <t>Unobligated Balances  (Carry-over) from Previous FFY</t>
  </si>
  <si>
    <t>Current FY Budget (Funds requesting from plan FFY allocation)</t>
  </si>
  <si>
    <t>Provide job description here</t>
  </si>
  <si>
    <t>Fringe Benefits</t>
  </si>
  <si>
    <t>SNEB Conference</t>
  </si>
  <si>
    <t xml:space="preserve">ASNNA Conference </t>
  </si>
  <si>
    <t xml:space="preserve">Refer to Appendix E. for additional information on allowable cost. Contracts/Grants/Agreements for nutrition education services: Provide the information for each contract, grant, or agreement.                                                                                                                                                 For each sub grantee, provide the Federal cost for each planned nutrition project. Provide a detailed breakdown that includes, at a minimum, the information contained in the following table. </t>
  </si>
  <si>
    <t>Total Plan Budget (Unobligated/Carry-over plus Current FFY budget)</t>
  </si>
  <si>
    <t>Note: if no carry-over, omit columns B and C</t>
  </si>
  <si>
    <t>Note: D21 should equal Total Direct Costs on Budget Narrative tab</t>
  </si>
  <si>
    <t>Note: D24 should equal Total Federal Funds on Budget Narrative Tab</t>
  </si>
  <si>
    <t>Total Federal Funds Including Unobligated Balance from Previous FFY (in applicable)</t>
  </si>
  <si>
    <t>Estimated Unobligated Balance from Current FFY to Next FFY, if any</t>
  </si>
  <si>
    <t>Staffing Budget</t>
  </si>
  <si>
    <t>Item/Supplies</t>
  </si>
  <si>
    <t xml:space="preserve">Item/Materials </t>
  </si>
  <si>
    <r>
      <t xml:space="preserve">Contract w/ (name of vendor) for Social Marketing Campaign. </t>
    </r>
    <r>
      <rPr>
        <i/>
        <sz val="12"/>
        <color rgb="FFFF0000"/>
        <rFont val="Arial"/>
        <family val="2"/>
      </rPr>
      <t xml:space="preserve">Copy of Contract attached. </t>
    </r>
  </si>
  <si>
    <t>Building name/Location</t>
  </si>
  <si>
    <t>Item name</t>
  </si>
  <si>
    <t xml:space="preserve">Item/Expense </t>
  </si>
  <si>
    <r>
      <t xml:space="preserve">Include any supporting notes here:                                                                                                                                                                                                                                              All purchasing complies with IA purchasing policies and procedures. 
</t>
    </r>
    <r>
      <rPr>
        <i/>
        <sz val="12"/>
        <color theme="7"/>
        <rFont val="Arial"/>
        <family val="2"/>
      </rPr>
      <t xml:space="preserve">All line items have been updated for current FFY. </t>
    </r>
    <r>
      <rPr>
        <b/>
        <i/>
        <sz val="12"/>
        <color theme="7"/>
        <rFont val="Arial"/>
        <family val="2"/>
      </rPr>
      <t xml:space="preserve">
</t>
    </r>
    <r>
      <rPr>
        <i/>
        <sz val="12"/>
        <color theme="7"/>
        <rFont val="Arial"/>
        <family val="2"/>
      </rPr>
      <t xml:space="preserve">Any print in </t>
    </r>
    <r>
      <rPr>
        <i/>
        <sz val="12"/>
        <color rgb="FFFF0000"/>
        <rFont val="Arial"/>
        <family val="2"/>
      </rPr>
      <t xml:space="preserve">red color </t>
    </r>
    <r>
      <rPr>
        <i/>
        <sz val="12"/>
        <color theme="7"/>
        <rFont val="Arial"/>
        <family val="2"/>
      </rPr>
      <t>indicates supporting documentation attached.</t>
    </r>
  </si>
  <si>
    <r>
      <t>Total Indirect Cost.</t>
    </r>
    <r>
      <rPr>
        <b/>
        <sz val="14"/>
        <color rgb="FFFF0000"/>
        <rFont val="Arial"/>
        <family val="2"/>
      </rPr>
      <t xml:space="preserve"> </t>
    </r>
  </si>
  <si>
    <r>
      <t>Approved Indirect cost rate</t>
    </r>
    <r>
      <rPr>
        <i/>
        <sz val="12"/>
        <color rgb="FFFF0000"/>
        <rFont val="Arial"/>
        <family val="2"/>
      </rPr>
      <t xml:space="preserve"> Indirect cost agreement attached. </t>
    </r>
  </si>
  <si>
    <t xml:space="preserve">Template 4: SNAP-Ed Budget Information by Project: Budget Narrative </t>
  </si>
  <si>
    <t>Trip purpose/benefit to SNAP-Ed:</t>
  </si>
  <si>
    <t>Location/Name of Building Space/Rentals</t>
  </si>
  <si>
    <t>Travel (see Travel tabs for details): Complies with State and IA allowable costs</t>
  </si>
  <si>
    <r>
      <t xml:space="preserve">Itemized Budget for </t>
    </r>
    <r>
      <rPr>
        <b/>
        <i/>
        <sz val="14"/>
        <color rgb="FF7030A0"/>
        <rFont val="Arial"/>
        <family val="2"/>
      </rPr>
      <t>FFY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</si>
</sst>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rgb="FF44546A"/>
      <name val="Arial"/>
      <family val="2"/>
    </font>
    <font>
      <sz val="12"/>
      <color rgb="FFF2F2F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7"/>
      <name val="Arial"/>
      <family val="2"/>
    </font>
    <font>
      <i/>
      <sz val="12"/>
      <color theme="7"/>
      <name val="Arial"/>
      <family val="2"/>
    </font>
    <font>
      <sz val="12"/>
      <color theme="7"/>
      <name val="Arial"/>
      <family val="2"/>
    </font>
    <font>
      <sz val="12"/>
      <color theme="0"/>
      <name val="Arial"/>
      <family val="2"/>
    </font>
    <font>
      <b/>
      <i/>
      <sz val="12"/>
      <color theme="7"/>
      <name val="Arial"/>
      <family val="2"/>
    </font>
    <font>
      <b/>
      <sz val="12"/>
      <name val="Arial"/>
      <family val="2"/>
    </font>
    <font>
      <i/>
      <sz val="12"/>
      <color rgb="FFFF0000"/>
      <name val="Arial"/>
      <family val="2"/>
    </font>
    <font>
      <b/>
      <sz val="12"/>
      <color rgb="FF0000FF"/>
      <name val="Arial"/>
      <family val="2"/>
    </font>
    <font>
      <b/>
      <i/>
      <sz val="12"/>
      <color rgb="FFFF0000"/>
      <name val="Arial"/>
      <family val="2"/>
    </font>
    <font>
      <i/>
      <sz val="12"/>
      <color rgb="FF7030A0"/>
      <name val="Arial"/>
      <family val="2"/>
    </font>
    <font>
      <b/>
      <i/>
      <sz val="12"/>
      <color rgb="FF7030A0"/>
      <name val="Arial"/>
      <family val="2"/>
    </font>
    <font>
      <b/>
      <sz val="12"/>
      <color rgb="FF262626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i/>
      <sz val="12"/>
      <color theme="7" tint="-0.249977111117893"/>
      <name val="Arial"/>
      <family val="2"/>
    </font>
    <font>
      <sz val="14"/>
      <color theme="0"/>
      <name val="Arial"/>
      <family val="2"/>
    </font>
    <font>
      <b/>
      <sz val="14"/>
      <color rgb="FFFF0000"/>
      <name val="Arial"/>
      <family val="2"/>
    </font>
    <font>
      <b/>
      <i/>
      <sz val="14"/>
      <color theme="7"/>
      <name val="Arial"/>
      <family val="2"/>
    </font>
    <font>
      <i/>
      <sz val="14"/>
      <color theme="7"/>
      <name val="Arial"/>
      <family val="2"/>
    </font>
    <font>
      <b/>
      <sz val="12"/>
      <color rgb="FFFFFFFF"/>
      <name val="Arial"/>
      <family val="2"/>
    </font>
    <font>
      <i/>
      <sz val="14"/>
      <color theme="1"/>
      <name val="Arial"/>
      <family val="2"/>
    </font>
    <font>
      <i/>
      <sz val="14"/>
      <color rgb="FF7030A0"/>
      <name val="Arial"/>
      <family val="2"/>
    </font>
    <font>
      <b/>
      <i/>
      <sz val="14"/>
      <color rgb="FF7030A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4" fontId="4" fillId="0" borderId="0" applyFont="0" applyFill="0" applyBorder="0" applyAlignment="0" applyProtection="0"/>
  </cellStyleXfs>
  <cellXfs count="370">
    <xf numFmtId="0" fontId="0" fillId="0" borderId="0" xfId="0"/>
    <xf numFmtId="3" fontId="0" fillId="0" borderId="0" xfId="0" applyNumberFormat="1"/>
    <xf numFmtId="0" fontId="2" fillId="0" borderId="0" xfId="0" applyFont="1"/>
    <xf numFmtId="3" fontId="3" fillId="0" borderId="0" xfId="0" applyNumberFormat="1" applyFont="1" applyBorder="1" applyAlignment="1">
      <alignment vertical="center"/>
    </xf>
    <xf numFmtId="0" fontId="1" fillId="0" borderId="0" xfId="0" applyFont="1"/>
    <xf numFmtId="0" fontId="4" fillId="0" borderId="0" xfId="1"/>
    <xf numFmtId="0" fontId="6" fillId="0" borderId="21" xfId="1" applyFont="1" applyBorder="1" applyAlignment="1">
      <alignment vertical="center" wrapText="1"/>
    </xf>
    <xf numFmtId="0" fontId="6" fillId="0" borderId="22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7" fillId="0" borderId="20" xfId="1" applyFont="1" applyBorder="1" applyAlignment="1">
      <alignment vertical="center" wrapText="1"/>
    </xf>
    <xf numFmtId="0" fontId="8" fillId="4" borderId="21" xfId="1" applyFont="1" applyFill="1" applyBorder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0" xfId="1" applyFont="1"/>
    <xf numFmtId="0" fontId="6" fillId="0" borderId="0" xfId="0" applyFont="1"/>
    <xf numFmtId="0" fontId="5" fillId="0" borderId="2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/>
    <xf numFmtId="0" fontId="4" fillId="0" borderId="0" xfId="1" applyAlignment="1">
      <alignment vertical="top"/>
    </xf>
    <xf numFmtId="0" fontId="6" fillId="0" borderId="22" xfId="1" applyFont="1" applyBorder="1" applyAlignment="1">
      <alignment horizontal="center" vertical="center" wrapText="1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44" fontId="13" fillId="0" borderId="20" xfId="2" applyFont="1" applyBorder="1" applyAlignment="1" applyProtection="1">
      <alignment horizontal="center" vertical="center" wrapText="1"/>
      <protection locked="0"/>
    </xf>
    <xf numFmtId="44" fontId="13" fillId="0" borderId="20" xfId="2" applyFont="1" applyBorder="1" applyAlignment="1" applyProtection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44" fontId="6" fillId="0" borderId="21" xfId="2" applyFont="1" applyBorder="1" applyAlignment="1" applyProtection="1">
      <alignment horizontal="center" vertical="center" wrapText="1"/>
      <protection locked="0"/>
    </xf>
    <xf numFmtId="44" fontId="6" fillId="0" borderId="21" xfId="2" applyFont="1" applyBorder="1" applyAlignment="1" applyProtection="1">
      <alignment horizontal="center" vertical="center" wrapText="1"/>
    </xf>
    <xf numFmtId="0" fontId="6" fillId="0" borderId="23" xfId="1" applyFont="1" applyBorder="1" applyAlignment="1" applyProtection="1">
      <alignment horizontal="center" vertical="center" wrapText="1"/>
    </xf>
    <xf numFmtId="0" fontId="6" fillId="0" borderId="24" xfId="1" applyFont="1" applyBorder="1" applyAlignment="1" applyProtection="1">
      <alignment horizontal="center" vertical="center" wrapText="1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44" fontId="6" fillId="0" borderId="20" xfId="2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>
      <alignment horizontal="right" vertical="center" wrapText="1"/>
    </xf>
    <xf numFmtId="0" fontId="9" fillId="0" borderId="0" xfId="1" applyFont="1" applyBorder="1" applyAlignment="1">
      <alignment vertical="center" wrapText="1"/>
    </xf>
    <xf numFmtId="44" fontId="6" fillId="0" borderId="20" xfId="2" applyFont="1" applyBorder="1" applyAlignment="1">
      <alignment horizontal="center" vertical="center" wrapText="1"/>
    </xf>
    <xf numFmtId="44" fontId="9" fillId="0" borderId="20" xfId="2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44" fontId="6" fillId="0" borderId="20" xfId="2" applyFont="1" applyBorder="1" applyAlignment="1" applyProtection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0" xfId="1" applyFont="1" applyBorder="1" applyAlignment="1" applyProtection="1">
      <alignment horizontal="center" vertical="center" wrapText="1"/>
      <protection locked="0"/>
    </xf>
    <xf numFmtId="44" fontId="9" fillId="0" borderId="0" xfId="1" applyNumberFormat="1" applyFont="1" applyBorder="1" applyAlignment="1">
      <alignment horizontal="center" vertical="center" wrapText="1"/>
    </xf>
    <xf numFmtId="44" fontId="13" fillId="5" borderId="18" xfId="1" applyNumberFormat="1" applyFont="1" applyFill="1" applyBorder="1"/>
    <xf numFmtId="0" fontId="13" fillId="0" borderId="18" xfId="0" applyFont="1" applyFill="1" applyBorder="1"/>
    <xf numFmtId="2" fontId="13" fillId="0" borderId="18" xfId="0" applyNumberFormat="1" applyFont="1" applyBorder="1" applyAlignment="1">
      <alignment horizontal="center" wrapText="1"/>
    </xf>
    <xf numFmtId="0" fontId="13" fillId="0" borderId="20" xfId="0" applyFont="1" applyFill="1" applyBorder="1"/>
    <xf numFmtId="2" fontId="13" fillId="0" borderId="21" xfId="0" applyNumberFormat="1" applyFont="1" applyBorder="1" applyAlignment="1">
      <alignment horizontal="center" wrapText="1"/>
    </xf>
    <xf numFmtId="44" fontId="13" fillId="0" borderId="20" xfId="2" applyFont="1" applyBorder="1" applyAlignment="1">
      <alignment horizontal="center" vertical="center" wrapText="1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44" fontId="13" fillId="0" borderId="21" xfId="2" applyFont="1" applyBorder="1" applyAlignment="1" applyProtection="1">
      <alignment horizontal="center" vertical="center" wrapText="1"/>
      <protection locked="0"/>
    </xf>
    <xf numFmtId="44" fontId="13" fillId="0" borderId="21" xfId="2" applyFont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44" fontId="16" fillId="5" borderId="21" xfId="2" applyFont="1" applyFill="1" applyBorder="1" applyAlignment="1">
      <alignment horizontal="center" vertical="center" wrapText="1"/>
    </xf>
    <xf numFmtId="44" fontId="16" fillId="5" borderId="21" xfId="1" applyNumberFormat="1" applyFont="1" applyFill="1" applyBorder="1" applyAlignment="1">
      <alignment horizontal="center" vertical="center" wrapText="1"/>
    </xf>
    <xf numFmtId="44" fontId="9" fillId="5" borderId="21" xfId="2" applyFont="1" applyFill="1" applyBorder="1" applyAlignment="1">
      <alignment horizontal="center" vertical="center" wrapText="1"/>
    </xf>
    <xf numFmtId="44" fontId="9" fillId="5" borderId="21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4" fontId="13" fillId="0" borderId="8" xfId="0" applyNumberFormat="1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horizontal="right" wrapText="1"/>
    </xf>
    <xf numFmtId="3" fontId="10" fillId="0" borderId="2" xfId="0" applyNumberFormat="1" applyFont="1" applyBorder="1" applyAlignment="1"/>
    <xf numFmtId="4" fontId="11" fillId="0" borderId="8" xfId="0" applyNumberFormat="1" applyFont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vertical="center" wrapText="1"/>
    </xf>
    <xf numFmtId="3" fontId="10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4" fontId="10" fillId="0" borderId="8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wrapText="1"/>
    </xf>
    <xf numFmtId="0" fontId="17" fillId="0" borderId="6" xfId="0" applyFont="1" applyBorder="1" applyAlignment="1">
      <alignment wrapText="1"/>
    </xf>
    <xf numFmtId="3" fontId="10" fillId="0" borderId="6" xfId="0" applyNumberFormat="1" applyFont="1" applyBorder="1" applyAlignment="1">
      <alignment vertical="center"/>
    </xf>
    <xf numFmtId="3" fontId="10" fillId="0" borderId="6" xfId="0" applyNumberFormat="1" applyFont="1" applyBorder="1" applyAlignment="1"/>
    <xf numFmtId="0" fontId="10" fillId="0" borderId="2" xfId="0" applyFont="1" applyBorder="1" applyAlignment="1">
      <alignment horizontal="left" wrapText="1" indent="2"/>
    </xf>
    <xf numFmtId="0" fontId="10" fillId="0" borderId="6" xfId="0" applyFont="1" applyBorder="1" applyAlignment="1">
      <alignment horizontal="left" wrapText="1" indent="2"/>
    </xf>
    <xf numFmtId="4" fontId="21" fillId="0" borderId="8" xfId="0" applyNumberFormat="1" applyFont="1" applyBorder="1" applyAlignment="1">
      <alignment horizontal="left" vertical="center" wrapText="1"/>
    </xf>
    <xf numFmtId="3" fontId="21" fillId="0" borderId="8" xfId="0" applyNumberFormat="1" applyFont="1" applyBorder="1" applyAlignment="1">
      <alignment horizontal="right" wrapText="1"/>
    </xf>
    <xf numFmtId="3" fontId="21" fillId="0" borderId="2" xfId="0" applyNumberFormat="1" applyFont="1" applyBorder="1" applyAlignment="1"/>
    <xf numFmtId="4" fontId="19" fillId="2" borderId="2" xfId="0" applyNumberFormat="1" applyFont="1" applyFill="1" applyBorder="1" applyAlignment="1">
      <alignment horizontal="left"/>
    </xf>
    <xf numFmtId="4" fontId="19" fillId="0" borderId="8" xfId="0" applyNumberFormat="1" applyFont="1" applyFill="1" applyBorder="1" applyAlignment="1">
      <alignment vertical="center" wrapText="1"/>
    </xf>
    <xf numFmtId="4" fontId="10" fillId="0" borderId="8" xfId="0" applyNumberFormat="1" applyFont="1" applyFill="1" applyBorder="1" applyAlignment="1">
      <alignment horizontal="right" vertical="top" wrapText="1"/>
    </xf>
    <xf numFmtId="4" fontId="17" fillId="0" borderId="2" xfId="0" applyNumberFormat="1" applyFont="1" applyFill="1" applyBorder="1" applyAlignment="1">
      <alignment horizontal="left" wrapText="1"/>
    </xf>
    <xf numFmtId="4" fontId="17" fillId="6" borderId="2" xfId="0" applyNumberFormat="1" applyFont="1" applyFill="1" applyBorder="1" applyAlignment="1">
      <alignment horizontal="left" wrapText="1"/>
    </xf>
    <xf numFmtId="0" fontId="17" fillId="6" borderId="2" xfId="0" applyNumberFormat="1" applyFont="1" applyFill="1" applyBorder="1" applyAlignment="1">
      <alignment horizontal="left" wrapText="1"/>
    </xf>
    <xf numFmtId="4" fontId="17" fillId="0" borderId="0" xfId="0" applyNumberFormat="1" applyFont="1" applyFill="1" applyBorder="1" applyAlignment="1">
      <alignment horizontal="left" wrapText="1"/>
    </xf>
    <xf numFmtId="4" fontId="17" fillId="0" borderId="8" xfId="0" applyNumberFormat="1" applyFont="1" applyFill="1" applyBorder="1" applyAlignment="1">
      <alignment horizontal="left" wrapText="1"/>
    </xf>
    <xf numFmtId="0" fontId="17" fillId="0" borderId="8" xfId="0" applyNumberFormat="1" applyFont="1" applyFill="1" applyBorder="1" applyAlignment="1">
      <alignment horizontal="left" wrapText="1"/>
    </xf>
    <xf numFmtId="0" fontId="17" fillId="0" borderId="2" xfId="0" applyNumberFormat="1" applyFont="1" applyFill="1" applyBorder="1" applyAlignment="1">
      <alignment horizontal="left" wrapText="1"/>
    </xf>
    <xf numFmtId="4" fontId="19" fillId="0" borderId="2" xfId="0" applyNumberFormat="1" applyFont="1" applyFill="1" applyBorder="1" applyAlignment="1"/>
    <xf numFmtId="4" fontId="22" fillId="0" borderId="39" xfId="0" applyNumberFormat="1" applyFont="1" applyFill="1" applyBorder="1" applyAlignment="1">
      <alignment horizontal="right" vertical="center" wrapText="1"/>
    </xf>
    <xf numFmtId="4" fontId="22" fillId="0" borderId="29" xfId="0" applyNumberFormat="1" applyFont="1" applyFill="1" applyBorder="1" applyAlignment="1">
      <alignment horizontal="right" vertical="center" wrapText="1"/>
    </xf>
    <xf numFmtId="3" fontId="22" fillId="0" borderId="7" xfId="0" applyNumberFormat="1" applyFont="1" applyFill="1" applyBorder="1" applyAlignment="1"/>
    <xf numFmtId="4" fontId="22" fillId="0" borderId="5" xfId="0" applyNumberFormat="1" applyFont="1" applyFill="1" applyBorder="1" applyAlignment="1">
      <alignment horizontal="right" vertical="center" wrapText="1"/>
    </xf>
    <xf numFmtId="4" fontId="22" fillId="0" borderId="0" xfId="0" applyNumberFormat="1" applyFont="1" applyFill="1" applyBorder="1" applyAlignment="1">
      <alignment horizontal="right" vertical="center" wrapText="1"/>
    </xf>
    <xf numFmtId="4" fontId="17" fillId="0" borderId="7" xfId="0" applyNumberFormat="1" applyFont="1" applyFill="1" applyBorder="1" applyAlignment="1">
      <alignment horizontal="left" wrapText="1"/>
    </xf>
    <xf numFmtId="3" fontId="22" fillId="0" borderId="11" xfId="0" applyNumberFormat="1" applyFont="1" applyFill="1" applyBorder="1" applyAlignment="1"/>
    <xf numFmtId="4" fontId="19" fillId="0" borderId="6" xfId="0" applyNumberFormat="1" applyFont="1" applyFill="1" applyBorder="1" applyAlignment="1"/>
    <xf numFmtId="4" fontId="19" fillId="0" borderId="7" xfId="0" applyNumberFormat="1" applyFont="1" applyFill="1" applyBorder="1" applyAlignment="1"/>
    <xf numFmtId="4" fontId="17" fillId="0" borderId="5" xfId="0" applyNumberFormat="1" applyFont="1" applyFill="1" applyBorder="1" applyAlignment="1">
      <alignment horizontal="left" wrapText="1"/>
    </xf>
    <xf numFmtId="44" fontId="9" fillId="5" borderId="19" xfId="1" applyNumberFormat="1" applyFont="1" applyFill="1" applyBorder="1" applyAlignment="1">
      <alignment horizontal="center" vertical="center" wrapText="1"/>
    </xf>
    <xf numFmtId="44" fontId="21" fillId="0" borderId="21" xfId="1" applyNumberFormat="1" applyFont="1" applyBorder="1" applyAlignment="1">
      <alignment vertical="center" wrapText="1"/>
    </xf>
    <xf numFmtId="44" fontId="22" fillId="5" borderId="2" xfId="0" applyNumberFormat="1" applyFont="1" applyFill="1" applyBorder="1" applyAlignment="1"/>
    <xf numFmtId="44" fontId="21" fillId="0" borderId="2" xfId="0" applyNumberFormat="1" applyFont="1" applyBorder="1" applyAlignment="1"/>
    <xf numFmtId="44" fontId="10" fillId="0" borderId="2" xfId="0" applyNumberFormat="1" applyFont="1" applyBorder="1" applyAlignment="1"/>
    <xf numFmtId="44" fontId="10" fillId="0" borderId="6" xfId="0" applyNumberFormat="1" applyFont="1" applyBorder="1" applyAlignment="1"/>
    <xf numFmtId="44" fontId="17" fillId="0" borderId="2" xfId="0" applyNumberFormat="1" applyFont="1" applyFill="1" applyBorder="1" applyAlignment="1">
      <alignment horizontal="left" wrapText="1"/>
    </xf>
    <xf numFmtId="44" fontId="19" fillId="0" borderId="2" xfId="0" applyNumberFormat="1" applyFont="1" applyFill="1" applyBorder="1" applyAlignment="1"/>
    <xf numFmtId="44" fontId="19" fillId="0" borderId="6" xfId="0" applyNumberFormat="1" applyFont="1" applyFill="1" applyBorder="1" applyAlignment="1"/>
    <xf numFmtId="44" fontId="22" fillId="5" borderId="31" xfId="0" applyNumberFormat="1" applyFont="1" applyFill="1" applyBorder="1" applyAlignment="1"/>
    <xf numFmtId="44" fontId="17" fillId="0" borderId="8" xfId="0" applyNumberFormat="1" applyFont="1" applyFill="1" applyBorder="1" applyAlignment="1">
      <alignment horizontal="left" wrapText="1"/>
    </xf>
    <xf numFmtId="44" fontId="19" fillId="0" borderId="7" xfId="0" applyNumberFormat="1" applyFont="1" applyFill="1" applyBorder="1" applyAlignment="1"/>
    <xf numFmtId="44" fontId="19" fillId="2" borderId="2" xfId="0" applyNumberFormat="1" applyFont="1" applyFill="1" applyBorder="1" applyAlignment="1">
      <alignment horizontal="left"/>
    </xf>
    <xf numFmtId="44" fontId="22" fillId="5" borderId="19" xfId="0" applyNumberFormat="1" applyFont="1" applyFill="1" applyBorder="1" applyAlignment="1"/>
    <xf numFmtId="0" fontId="0" fillId="0" borderId="6" xfId="0" applyFill="1" applyBorder="1"/>
    <xf numFmtId="0" fontId="9" fillId="2" borderId="0" xfId="0" applyFont="1" applyFill="1" applyBorder="1" applyAlignment="1"/>
    <xf numFmtId="0" fontId="26" fillId="0" borderId="20" xfId="0" applyFont="1" applyFill="1" applyBorder="1" applyAlignment="1">
      <alignment vertical="top" wrapText="1"/>
    </xf>
    <xf numFmtId="0" fontId="26" fillId="0" borderId="18" xfId="0" applyFont="1" applyFill="1" applyBorder="1" applyAlignment="1">
      <alignment vertical="top" wrapText="1"/>
    </xf>
    <xf numFmtId="0" fontId="13" fillId="0" borderId="42" xfId="0" applyFont="1" applyFill="1" applyBorder="1"/>
    <xf numFmtId="2" fontId="13" fillId="0" borderId="29" xfId="0" applyNumberFormat="1" applyFont="1" applyBorder="1" applyAlignment="1">
      <alignment horizontal="center" wrapText="1"/>
    </xf>
    <xf numFmtId="10" fontId="13" fillId="0" borderId="43" xfId="0" applyNumberFormat="1" applyFont="1" applyFill="1" applyBorder="1" applyAlignment="1">
      <alignment horizontal="center" wrapText="1"/>
    </xf>
    <xf numFmtId="0" fontId="26" fillId="0" borderId="23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2" fontId="13" fillId="10" borderId="19" xfId="0" applyNumberFormat="1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44" fontId="13" fillId="10" borderId="19" xfId="0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3" fillId="5" borderId="45" xfId="1" applyFont="1" applyFill="1" applyBorder="1" applyAlignment="1">
      <alignment horizontal="right" vertical="center"/>
    </xf>
    <xf numFmtId="0" fontId="23" fillId="5" borderId="46" xfId="1" applyFont="1" applyFill="1" applyBorder="1" applyAlignment="1">
      <alignment horizontal="right" vertical="center"/>
    </xf>
    <xf numFmtId="0" fontId="23" fillId="5" borderId="48" xfId="1" applyFont="1" applyFill="1" applyBorder="1" applyAlignment="1">
      <alignment horizontal="right" vertical="center"/>
    </xf>
    <xf numFmtId="0" fontId="24" fillId="5" borderId="13" xfId="1" applyFont="1" applyFill="1" applyBorder="1"/>
    <xf numFmtId="0" fontId="24" fillId="5" borderId="18" xfId="1" applyFont="1" applyFill="1" applyBorder="1"/>
    <xf numFmtId="44" fontId="30" fillId="5" borderId="18" xfId="1" applyNumberFormat="1" applyFont="1" applyFill="1" applyBorder="1"/>
    <xf numFmtId="0" fontId="24" fillId="9" borderId="24" xfId="1" applyFont="1" applyFill="1" applyBorder="1" applyAlignment="1">
      <alignment horizontal="left" vertical="center" wrapText="1"/>
    </xf>
    <xf numFmtId="0" fontId="31" fillId="3" borderId="20" xfId="1" applyFont="1" applyFill="1" applyBorder="1" applyAlignment="1">
      <alignment vertical="center" wrapText="1"/>
    </xf>
    <xf numFmtId="0" fontId="31" fillId="3" borderId="21" xfId="1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/>
    <xf numFmtId="0" fontId="23" fillId="5" borderId="54" xfId="1" applyFont="1" applyFill="1" applyBorder="1" applyAlignment="1">
      <alignment horizontal="right" vertical="center"/>
    </xf>
    <xf numFmtId="0" fontId="0" fillId="0" borderId="0" xfId="0" applyBorder="1"/>
    <xf numFmtId="164" fontId="6" fillId="0" borderId="21" xfId="0" applyNumberFormat="1" applyFont="1" applyFill="1" applyBorder="1" applyAlignment="1">
      <alignment vertical="top" wrapText="1"/>
    </xf>
    <xf numFmtId="164" fontId="9" fillId="0" borderId="25" xfId="0" applyNumberFormat="1" applyFont="1" applyBorder="1" applyAlignment="1">
      <alignment vertical="center" wrapText="1"/>
    </xf>
    <xf numFmtId="10" fontId="13" fillId="0" borderId="39" xfId="0" applyNumberFormat="1" applyFont="1" applyFill="1" applyBorder="1" applyAlignment="1">
      <alignment horizontal="center"/>
    </xf>
    <xf numFmtId="10" fontId="13" fillId="0" borderId="18" xfId="0" applyNumberFormat="1" applyFont="1" applyFill="1" applyBorder="1" applyAlignment="1">
      <alignment horizontal="center"/>
    </xf>
    <xf numFmtId="10" fontId="13" fillId="0" borderId="21" xfId="0" applyNumberFormat="1" applyFont="1" applyFill="1" applyBorder="1" applyAlignment="1">
      <alignment horizontal="center"/>
    </xf>
    <xf numFmtId="10" fontId="6" fillId="0" borderId="21" xfId="0" applyNumberFormat="1" applyFont="1" applyFill="1" applyBorder="1" applyAlignment="1">
      <alignment vertical="top" wrapText="1"/>
    </xf>
    <xf numFmtId="10" fontId="9" fillId="0" borderId="25" xfId="0" applyNumberFormat="1" applyFont="1" applyBorder="1" applyAlignment="1">
      <alignment vertical="center" wrapText="1"/>
    </xf>
    <xf numFmtId="10" fontId="13" fillId="0" borderId="18" xfId="0" applyNumberFormat="1" applyFont="1" applyFill="1" applyBorder="1" applyAlignment="1">
      <alignment horizontal="center" wrapText="1"/>
    </xf>
    <xf numFmtId="10" fontId="13" fillId="0" borderId="21" xfId="0" applyNumberFormat="1" applyFont="1" applyFill="1" applyBorder="1" applyAlignment="1">
      <alignment horizontal="center" wrapText="1"/>
    </xf>
    <xf numFmtId="10" fontId="5" fillId="0" borderId="21" xfId="0" applyNumberFormat="1" applyFont="1" applyFill="1" applyBorder="1" applyAlignment="1">
      <alignment vertical="center" wrapText="1"/>
    </xf>
    <xf numFmtId="164" fontId="13" fillId="0" borderId="39" xfId="0" applyNumberFormat="1" applyFont="1" applyFill="1" applyBorder="1" applyAlignment="1">
      <alignment horizontal="center"/>
    </xf>
    <xf numFmtId="164" fontId="13" fillId="0" borderId="21" xfId="0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right" vertical="center" wrapText="1"/>
    </xf>
    <xf numFmtId="44" fontId="6" fillId="0" borderId="21" xfId="1" applyNumberFormat="1" applyFont="1" applyBorder="1" applyAlignment="1">
      <alignment vertical="center" wrapText="1"/>
    </xf>
    <xf numFmtId="44" fontId="22" fillId="5" borderId="2" xfId="0" applyNumberFormat="1" applyFont="1" applyFill="1" applyBorder="1" applyAlignment="1">
      <alignment horizontal="left"/>
    </xf>
    <xf numFmtId="44" fontId="21" fillId="0" borderId="8" xfId="0" applyNumberFormat="1" applyFont="1" applyBorder="1" applyAlignment="1">
      <alignment horizontal="right" wrapText="1"/>
    </xf>
    <xf numFmtId="44" fontId="10" fillId="0" borderId="8" xfId="0" applyNumberFormat="1" applyFont="1" applyBorder="1" applyAlignment="1">
      <alignment horizontal="right" wrapText="1"/>
    </xf>
    <xf numFmtId="44" fontId="10" fillId="0" borderId="8" xfId="0" applyNumberFormat="1" applyFont="1" applyFill="1" applyBorder="1" applyAlignment="1">
      <alignment vertical="top" wrapText="1"/>
    </xf>
    <xf numFmtId="44" fontId="10" fillId="0" borderId="2" xfId="0" applyNumberFormat="1" applyFont="1" applyBorder="1" applyAlignment="1">
      <alignment horizontal="right" wrapText="1"/>
    </xf>
    <xf numFmtId="0" fontId="8" fillId="2" borderId="21" xfId="1" applyFont="1" applyFill="1" applyBorder="1" applyAlignment="1">
      <alignment vertical="center" wrapText="1"/>
    </xf>
    <xf numFmtId="44" fontId="4" fillId="0" borderId="0" xfId="1" applyNumberFormat="1"/>
    <xf numFmtId="44" fontId="21" fillId="5" borderId="21" xfId="1" applyNumberFormat="1" applyFont="1" applyFill="1" applyBorder="1" applyAlignment="1">
      <alignment vertical="center" wrapText="1"/>
    </xf>
    <xf numFmtId="44" fontId="13" fillId="10" borderId="19" xfId="0" applyNumberFormat="1" applyFont="1" applyFill="1" applyBorder="1" applyAlignment="1">
      <alignment horizontal="right" vertical="center" wrapText="1"/>
    </xf>
    <xf numFmtId="44" fontId="21" fillId="5" borderId="6" xfId="0" applyNumberFormat="1" applyFont="1" applyFill="1" applyBorder="1" applyAlignment="1"/>
    <xf numFmtId="44" fontId="21" fillId="5" borderId="8" xfId="0" applyNumberFormat="1" applyFont="1" applyFill="1" applyBorder="1" applyAlignment="1">
      <alignment horizontal="left" wrapText="1"/>
    </xf>
    <xf numFmtId="44" fontId="21" fillId="5" borderId="8" xfId="0" applyNumberFormat="1" applyFont="1" applyFill="1" applyBorder="1" applyAlignment="1">
      <alignment horizontal="left"/>
    </xf>
    <xf numFmtId="49" fontId="13" fillId="5" borderId="31" xfId="1" applyNumberFormat="1" applyFont="1" applyFill="1" applyBorder="1" applyAlignment="1" applyProtection="1">
      <alignment horizontal="left" vertical="top" wrapText="1"/>
      <protection locked="0"/>
    </xf>
    <xf numFmtId="49" fontId="6" fillId="5" borderId="31" xfId="1" applyNumberFormat="1" applyFont="1" applyFill="1" applyBorder="1" applyAlignment="1" applyProtection="1">
      <alignment horizontal="left" vertical="top" wrapText="1"/>
      <protection locked="0"/>
    </xf>
    <xf numFmtId="0" fontId="9" fillId="5" borderId="19" xfId="1" applyNumberFormat="1" applyFont="1" applyFill="1" applyBorder="1" applyAlignment="1">
      <alignment horizontal="left" vertical="top" wrapText="1"/>
    </xf>
    <xf numFmtId="0" fontId="6" fillId="5" borderId="31" xfId="1" applyNumberFormat="1" applyFont="1" applyFill="1" applyBorder="1" applyAlignment="1" applyProtection="1">
      <alignment horizontal="left" vertical="top" wrapText="1"/>
      <protection locked="0"/>
    </xf>
    <xf numFmtId="164" fontId="13" fillId="10" borderId="39" xfId="0" applyNumberFormat="1" applyFont="1" applyFill="1" applyBorder="1" applyAlignment="1">
      <alignment horizontal="center"/>
    </xf>
    <xf numFmtId="164" fontId="13" fillId="10" borderId="44" xfId="0" applyNumberFormat="1" applyFont="1" applyFill="1" applyBorder="1" applyAlignment="1">
      <alignment horizontal="right"/>
    </xf>
    <xf numFmtId="49" fontId="13" fillId="10" borderId="20" xfId="0" applyNumberFormat="1" applyFont="1" applyFill="1" applyBorder="1" applyAlignment="1">
      <alignment vertical="top" wrapText="1"/>
    </xf>
    <xf numFmtId="2" fontId="13" fillId="10" borderId="29" xfId="0" applyNumberFormat="1" applyFont="1" applyFill="1" applyBorder="1" applyAlignment="1">
      <alignment horizontal="center" wrapText="1"/>
    </xf>
    <xf numFmtId="164" fontId="13" fillId="10" borderId="18" xfId="0" applyNumberFormat="1" applyFont="1" applyFill="1" applyBorder="1" applyAlignment="1">
      <alignment vertical="center" wrapText="1"/>
    </xf>
    <xf numFmtId="2" fontId="13" fillId="10" borderId="14" xfId="0" applyNumberFormat="1" applyFont="1" applyFill="1" applyBorder="1" applyAlignment="1">
      <alignment horizontal="center" wrapText="1"/>
    </xf>
    <xf numFmtId="49" fontId="13" fillId="10" borderId="18" xfId="0" applyNumberFormat="1" applyFont="1" applyFill="1" applyBorder="1" applyAlignment="1">
      <alignment vertical="top" wrapText="1"/>
    </xf>
    <xf numFmtId="0" fontId="6" fillId="0" borderId="21" xfId="0" applyFont="1" applyBorder="1"/>
    <xf numFmtId="44" fontId="21" fillId="2" borderId="8" xfId="0" applyNumberFormat="1" applyFont="1" applyFill="1" applyBorder="1" applyAlignment="1">
      <alignment vertical="center"/>
    </xf>
    <xf numFmtId="44" fontId="21" fillId="2" borderId="8" xfId="0" applyNumberFormat="1" applyFont="1" applyFill="1" applyBorder="1" applyAlignment="1"/>
    <xf numFmtId="44" fontId="21" fillId="2" borderId="2" xfId="0" applyNumberFormat="1" applyFont="1" applyFill="1" applyBorder="1" applyAlignment="1"/>
    <xf numFmtId="0" fontId="9" fillId="2" borderId="0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/>
    </xf>
    <xf numFmtId="0" fontId="24" fillId="8" borderId="14" xfId="0" applyFont="1" applyFill="1" applyBorder="1" applyAlignment="1">
      <alignment horizontal="center"/>
    </xf>
    <xf numFmtId="0" fontId="24" fillId="8" borderId="19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right" vertical="center" wrapText="1"/>
    </xf>
    <xf numFmtId="0" fontId="15" fillId="3" borderId="19" xfId="0" applyFont="1" applyFill="1" applyBorder="1" applyAlignment="1">
      <alignment horizontal="right" vertical="center" wrapText="1"/>
    </xf>
    <xf numFmtId="0" fontId="9" fillId="8" borderId="13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 wrapText="1"/>
    </xf>
    <xf numFmtId="0" fontId="9" fillId="8" borderId="19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9" fillId="8" borderId="28" xfId="0" applyFont="1" applyFill="1" applyBorder="1" applyAlignment="1">
      <alignment horizontal="center"/>
    </xf>
    <xf numFmtId="0" fontId="9" fillId="8" borderId="29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44" fontId="21" fillId="5" borderId="23" xfId="1" applyNumberFormat="1" applyFont="1" applyFill="1" applyBorder="1" applyAlignment="1">
      <alignment vertical="center" wrapText="1"/>
    </xf>
    <xf numFmtId="44" fontId="21" fillId="5" borderId="20" xfId="1" applyNumberFormat="1" applyFont="1" applyFill="1" applyBorder="1" applyAlignment="1">
      <alignment vertical="center" wrapText="1"/>
    </xf>
    <xf numFmtId="0" fontId="9" fillId="8" borderId="26" xfId="0" applyFont="1" applyFill="1" applyBorder="1" applyAlignment="1">
      <alignment horizontal="center"/>
    </xf>
    <xf numFmtId="0" fontId="9" fillId="8" borderId="16" xfId="0" applyFont="1" applyFill="1" applyBorder="1" applyAlignment="1">
      <alignment horizontal="center"/>
    </xf>
    <xf numFmtId="0" fontId="9" fillId="8" borderId="24" xfId="0" applyFont="1" applyFill="1" applyBorder="1" applyAlignment="1">
      <alignment horizontal="center"/>
    </xf>
    <xf numFmtId="0" fontId="21" fillId="0" borderId="3" xfId="1" applyFont="1" applyBorder="1" applyAlignment="1">
      <alignment horizontal="left" vertical="center"/>
    </xf>
    <xf numFmtId="0" fontId="21" fillId="0" borderId="1" xfId="1" applyFont="1" applyBorder="1" applyAlignment="1">
      <alignment horizontal="left" vertical="center"/>
    </xf>
    <xf numFmtId="0" fontId="21" fillId="0" borderId="47" xfId="1" applyFont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top" wrapText="1"/>
    </xf>
    <xf numFmtId="0" fontId="9" fillId="0" borderId="27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left" vertical="top" wrapText="1"/>
    </xf>
    <xf numFmtId="44" fontId="21" fillId="5" borderId="23" xfId="1" applyNumberFormat="1" applyFont="1" applyFill="1" applyBorder="1" applyAlignment="1">
      <alignment horizontal="left" vertical="center" wrapText="1"/>
    </xf>
    <xf numFmtId="44" fontId="21" fillId="5" borderId="20" xfId="1" applyNumberFormat="1" applyFont="1" applyFill="1" applyBorder="1" applyAlignment="1">
      <alignment horizontal="left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21" fillId="0" borderId="40" xfId="1" applyFont="1" applyBorder="1" applyAlignment="1">
      <alignment horizontal="left" vertical="center"/>
    </xf>
    <xf numFmtId="0" fontId="21" fillId="0" borderId="33" xfId="1" applyFont="1" applyBorder="1" applyAlignment="1">
      <alignment horizontal="left" vertical="center"/>
    </xf>
    <xf numFmtId="0" fontId="21" fillId="0" borderId="34" xfId="1" applyFont="1" applyBorder="1" applyAlignment="1">
      <alignment horizontal="left" vertical="center"/>
    </xf>
    <xf numFmtId="0" fontId="21" fillId="0" borderId="35" xfId="1" applyFont="1" applyBorder="1" applyAlignment="1">
      <alignment horizontal="left" vertical="center"/>
    </xf>
    <xf numFmtId="0" fontId="21" fillId="0" borderId="36" xfId="1" applyFont="1" applyBorder="1" applyAlignment="1">
      <alignment horizontal="left" vertical="center"/>
    </xf>
    <xf numFmtId="0" fontId="21" fillId="0" borderId="49" xfId="1" applyFont="1" applyBorder="1" applyAlignment="1">
      <alignment horizontal="left" vertical="center"/>
    </xf>
    <xf numFmtId="164" fontId="21" fillId="0" borderId="35" xfId="1" applyNumberFormat="1" applyFont="1" applyBorder="1" applyAlignment="1">
      <alignment horizontal="left" vertical="center"/>
    </xf>
    <xf numFmtId="164" fontId="21" fillId="0" borderId="36" xfId="1" applyNumberFormat="1" applyFont="1" applyBorder="1" applyAlignment="1">
      <alignment horizontal="left" vertical="center"/>
    </xf>
    <xf numFmtId="164" fontId="21" fillId="0" borderId="49" xfId="1" applyNumberFormat="1" applyFont="1" applyBorder="1" applyAlignment="1">
      <alignment horizontal="left" vertical="center"/>
    </xf>
    <xf numFmtId="0" fontId="24" fillId="8" borderId="26" xfId="0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/>
    </xf>
    <xf numFmtId="0" fontId="24" fillId="8" borderId="24" xfId="0" applyFont="1" applyFill="1" applyBorder="1" applyAlignment="1">
      <alignment horizontal="center" vertical="center"/>
    </xf>
    <xf numFmtId="0" fontId="24" fillId="8" borderId="28" xfId="0" applyFont="1" applyFill="1" applyBorder="1" applyAlignment="1">
      <alignment horizontal="center" vertical="center"/>
    </xf>
    <xf numFmtId="0" fontId="24" fillId="8" borderId="29" xfId="0" applyFont="1" applyFill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/>
    </xf>
    <xf numFmtId="0" fontId="31" fillId="3" borderId="13" xfId="1" applyFont="1" applyFill="1" applyBorder="1" applyAlignment="1">
      <alignment horizontal="left" vertical="center" wrapText="1"/>
    </xf>
    <xf numFmtId="0" fontId="31" fillId="3" borderId="14" xfId="1" applyFont="1" applyFill="1" applyBorder="1" applyAlignment="1">
      <alignment horizontal="left" vertical="center" wrapText="1"/>
    </xf>
    <xf numFmtId="0" fontId="31" fillId="3" borderId="19" xfId="1" applyFont="1" applyFill="1" applyBorder="1" applyAlignment="1">
      <alignment horizontal="left" vertical="center" wrapText="1"/>
    </xf>
    <xf numFmtId="4" fontId="22" fillId="5" borderId="13" xfId="0" applyNumberFormat="1" applyFont="1" applyFill="1" applyBorder="1" applyAlignment="1">
      <alignment horizontal="right" vertical="center" wrapText="1"/>
    </xf>
    <xf numFmtId="4" fontId="22" fillId="5" borderId="14" xfId="0" applyNumberFormat="1" applyFont="1" applyFill="1" applyBorder="1" applyAlignment="1">
      <alignment horizontal="right" vertical="center" wrapText="1"/>
    </xf>
    <xf numFmtId="4" fontId="22" fillId="5" borderId="17" xfId="0" applyNumberFormat="1" applyFont="1" applyFill="1" applyBorder="1" applyAlignment="1">
      <alignment horizontal="right" vertical="center" wrapText="1"/>
    </xf>
    <xf numFmtId="4" fontId="17" fillId="6" borderId="3" xfId="0" applyNumberFormat="1" applyFont="1" applyFill="1" applyBorder="1" applyAlignment="1">
      <alignment horizontal="left" wrapText="1"/>
    </xf>
    <xf numFmtId="4" fontId="17" fillId="6" borderId="4" xfId="0" applyNumberFormat="1" applyFont="1" applyFill="1" applyBorder="1" applyAlignment="1">
      <alignment horizontal="left" wrapText="1"/>
    </xf>
    <xf numFmtId="4" fontId="17" fillId="0" borderId="3" xfId="0" applyNumberFormat="1" applyFont="1" applyFill="1" applyBorder="1" applyAlignment="1">
      <alignment horizontal="center" wrapText="1"/>
    </xf>
    <xf numFmtId="4" fontId="17" fillId="0" borderId="4" xfId="0" applyNumberFormat="1" applyFont="1" applyFill="1" applyBorder="1" applyAlignment="1">
      <alignment horizontal="center" wrapText="1"/>
    </xf>
    <xf numFmtId="4" fontId="19" fillId="0" borderId="35" xfId="0" applyNumberFormat="1" applyFont="1" applyFill="1" applyBorder="1" applyAlignment="1">
      <alignment horizontal="center"/>
    </xf>
    <xf numFmtId="4" fontId="19" fillId="0" borderId="37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4" fontId="17" fillId="6" borderId="40" xfId="0" applyNumberFormat="1" applyFont="1" applyFill="1" applyBorder="1" applyAlignment="1">
      <alignment horizontal="left" wrapText="1"/>
    </xf>
    <xf numFmtId="4" fontId="17" fillId="6" borderId="33" xfId="0" applyNumberFormat="1" applyFont="1" applyFill="1" applyBorder="1" applyAlignment="1">
      <alignment horizontal="left" wrapText="1"/>
    </xf>
    <xf numFmtId="4" fontId="17" fillId="6" borderId="41" xfId="0" applyNumberFormat="1" applyFont="1" applyFill="1" applyBorder="1" applyAlignment="1">
      <alignment horizontal="left" wrapText="1"/>
    </xf>
    <xf numFmtId="10" fontId="21" fillId="2" borderId="9" xfId="0" applyNumberFormat="1" applyFont="1" applyFill="1" applyBorder="1" applyAlignment="1">
      <alignment horizontal="left"/>
    </xf>
    <xf numFmtId="10" fontId="21" fillId="2" borderId="12" xfId="0" applyNumberFormat="1" applyFont="1" applyFill="1" applyBorder="1" applyAlignment="1">
      <alignment horizontal="left"/>
    </xf>
    <xf numFmtId="10" fontId="21" fillId="2" borderId="10" xfId="0" applyNumberFormat="1" applyFont="1" applyFill="1" applyBorder="1" applyAlignment="1">
      <alignment horizontal="left"/>
    </xf>
    <xf numFmtId="4" fontId="22" fillId="5" borderId="35" xfId="0" applyNumberFormat="1" applyFont="1" applyFill="1" applyBorder="1" applyAlignment="1">
      <alignment horizontal="right" vertical="center" wrapText="1"/>
    </xf>
    <xf numFmtId="4" fontId="22" fillId="5" borderId="36" xfId="0" applyNumberFormat="1" applyFont="1" applyFill="1" applyBorder="1" applyAlignment="1">
      <alignment horizontal="right" vertical="center" wrapText="1"/>
    </xf>
    <xf numFmtId="4" fontId="22" fillId="5" borderId="37" xfId="0" applyNumberFormat="1" applyFont="1" applyFill="1" applyBorder="1" applyAlignment="1">
      <alignment horizontal="right" vertical="center" wrapText="1"/>
    </xf>
    <xf numFmtId="4" fontId="22" fillId="5" borderId="19" xfId="0" applyNumberFormat="1" applyFont="1" applyFill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left" vertical="center" wrapText="1"/>
    </xf>
    <xf numFmtId="4" fontId="13" fillId="0" borderId="35" xfId="0" applyNumberFormat="1" applyFont="1" applyBorder="1" applyAlignment="1">
      <alignment horizontal="left" vertical="center" wrapText="1"/>
    </xf>
    <xf numFmtId="4" fontId="13" fillId="0" borderId="36" xfId="0" applyNumberFormat="1" applyFont="1" applyBorder="1" applyAlignment="1">
      <alignment horizontal="left" vertical="center" wrapText="1"/>
    </xf>
    <xf numFmtId="4" fontId="13" fillId="0" borderId="37" xfId="0" applyNumberFormat="1" applyFont="1" applyBorder="1" applyAlignment="1">
      <alignment horizontal="left" vertical="center" wrapText="1"/>
    </xf>
    <xf numFmtId="4" fontId="17" fillId="6" borderId="1" xfId="0" applyNumberFormat="1" applyFont="1" applyFill="1" applyBorder="1" applyAlignment="1">
      <alignment horizontal="left" wrapText="1"/>
    </xf>
    <xf numFmtId="4" fontId="25" fillId="8" borderId="3" xfId="0" applyNumberFormat="1" applyFont="1" applyFill="1" applyBorder="1" applyAlignment="1">
      <alignment horizontal="left" vertical="top" wrapText="1"/>
    </xf>
    <xf numFmtId="4" fontId="25" fillId="8" borderId="1" xfId="0" applyNumberFormat="1" applyFont="1" applyFill="1" applyBorder="1" applyAlignment="1">
      <alignment horizontal="left" vertical="top" wrapText="1"/>
    </xf>
    <xf numFmtId="4" fontId="25" fillId="8" borderId="4" xfId="0" applyNumberFormat="1" applyFont="1" applyFill="1" applyBorder="1" applyAlignment="1">
      <alignment horizontal="left" vertical="top" wrapText="1"/>
    </xf>
    <xf numFmtId="4" fontId="22" fillId="5" borderId="3" xfId="0" applyNumberFormat="1" applyFont="1" applyFill="1" applyBorder="1" applyAlignment="1">
      <alignment horizontal="right" vertical="center" wrapText="1"/>
    </xf>
    <xf numFmtId="4" fontId="22" fillId="5" borderId="1" xfId="0" applyNumberFormat="1" applyFont="1" applyFill="1" applyBorder="1" applyAlignment="1">
      <alignment horizontal="right" vertical="center" wrapText="1"/>
    </xf>
    <xf numFmtId="4" fontId="22" fillId="5" borderId="4" xfId="0" applyNumberFormat="1" applyFont="1" applyFill="1" applyBorder="1" applyAlignment="1">
      <alignment horizontal="right" vertical="center" wrapText="1"/>
    </xf>
    <xf numFmtId="4" fontId="16" fillId="0" borderId="35" xfId="0" applyNumberFormat="1" applyFont="1" applyFill="1" applyBorder="1" applyAlignment="1">
      <alignment horizontal="left" vertical="center" wrapText="1"/>
    </xf>
    <xf numFmtId="4" fontId="16" fillId="0" borderId="36" xfId="0" applyNumberFormat="1" applyFont="1" applyFill="1" applyBorder="1" applyAlignment="1">
      <alignment horizontal="left" vertical="center" wrapText="1"/>
    </xf>
    <xf numFmtId="4" fontId="16" fillId="0" borderId="37" xfId="0" applyNumberFormat="1" applyFont="1" applyFill="1" applyBorder="1" applyAlignment="1">
      <alignment horizontal="left" vertical="center" wrapText="1"/>
    </xf>
    <xf numFmtId="0" fontId="24" fillId="7" borderId="14" xfId="1" applyFont="1" applyFill="1" applyBorder="1" applyAlignment="1">
      <alignment horizontal="center" vertical="center" wrapText="1"/>
    </xf>
    <xf numFmtId="0" fontId="24" fillId="7" borderId="19" xfId="1" applyFont="1" applyFill="1" applyBorder="1" applyAlignment="1">
      <alignment horizontal="center" vertical="center" wrapText="1"/>
    </xf>
    <xf numFmtId="0" fontId="6" fillId="0" borderId="13" xfId="1" applyNumberFormat="1" applyFont="1" applyBorder="1" applyAlignment="1" applyProtection="1">
      <alignment horizontal="left" vertical="center" wrapText="1"/>
      <protection locked="0"/>
    </xf>
    <xf numFmtId="0" fontId="6" fillId="0" borderId="14" xfId="1" applyNumberFormat="1" applyFont="1" applyBorder="1" applyAlignment="1" applyProtection="1">
      <alignment horizontal="left" vertical="center" wrapText="1"/>
      <protection locked="0"/>
    </xf>
    <xf numFmtId="0" fontId="6" fillId="0" borderId="19" xfId="1" applyNumberFormat="1" applyFont="1" applyBorder="1" applyAlignment="1" applyProtection="1">
      <alignment horizontal="left" vertical="center" wrapText="1"/>
      <protection locked="0"/>
    </xf>
    <xf numFmtId="0" fontId="9" fillId="5" borderId="13" xfId="1" applyFont="1" applyFill="1" applyBorder="1" applyAlignment="1">
      <alignment horizontal="right" vertical="center" wrapText="1"/>
    </xf>
    <xf numFmtId="0" fontId="9" fillId="5" borderId="14" xfId="1" applyFont="1" applyFill="1" applyBorder="1" applyAlignment="1">
      <alignment horizontal="right" vertical="center" wrapText="1"/>
    </xf>
    <xf numFmtId="0" fontId="9" fillId="5" borderId="19" xfId="1" applyFont="1" applyFill="1" applyBorder="1" applyAlignment="1">
      <alignment horizontal="right" vertical="center" wrapText="1"/>
    </xf>
    <xf numFmtId="0" fontId="24" fillId="8" borderId="48" xfId="0" applyFont="1" applyFill="1" applyBorder="1" applyAlignment="1">
      <alignment horizontal="center"/>
    </xf>
    <xf numFmtId="0" fontId="24" fillId="8" borderId="52" xfId="0" applyFont="1" applyFill="1" applyBorder="1" applyAlignment="1">
      <alignment horizontal="center"/>
    </xf>
    <xf numFmtId="0" fontId="24" fillId="8" borderId="53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/>
    </xf>
    <xf numFmtId="0" fontId="24" fillId="8" borderId="50" xfId="0" applyFont="1" applyFill="1" applyBorder="1" applyAlignment="1">
      <alignment horizontal="center"/>
    </xf>
    <xf numFmtId="0" fontId="24" fillId="8" borderId="51" xfId="0" applyFont="1" applyFill="1" applyBorder="1" applyAlignment="1">
      <alignment horizontal="center"/>
    </xf>
    <xf numFmtId="0" fontId="6" fillId="0" borderId="2" xfId="1" applyFont="1" applyBorder="1" applyAlignment="1">
      <alignment horizontal="left" vertical="center" wrapText="1"/>
    </xf>
    <xf numFmtId="0" fontId="24" fillId="7" borderId="13" xfId="1" applyFont="1" applyFill="1" applyBorder="1" applyAlignment="1">
      <alignment horizontal="left" vertical="center" wrapText="1"/>
    </xf>
    <xf numFmtId="0" fontId="24" fillId="7" borderId="14" xfId="1" applyFont="1" applyFill="1" applyBorder="1" applyAlignment="1">
      <alignment horizontal="left" vertical="center" wrapText="1"/>
    </xf>
    <xf numFmtId="0" fontId="6" fillId="9" borderId="26" xfId="1" applyFont="1" applyFill="1" applyBorder="1" applyAlignment="1">
      <alignment horizontal="center" vertical="center" wrapText="1"/>
    </xf>
    <xf numFmtId="0" fontId="6" fillId="9" borderId="24" xfId="1" applyFont="1" applyFill="1" applyBorder="1" applyAlignment="1">
      <alignment horizontal="center" vertical="center" wrapText="1"/>
    </xf>
    <xf numFmtId="0" fontId="6" fillId="9" borderId="28" xfId="1" applyFont="1" applyFill="1" applyBorder="1" applyAlignment="1">
      <alignment horizontal="center" vertical="center" wrapText="1"/>
    </xf>
    <xf numFmtId="0" fontId="6" fillId="9" borderId="21" xfId="1" applyFont="1" applyFill="1" applyBorder="1" applyAlignment="1">
      <alignment horizontal="center" vertical="center" wrapText="1"/>
    </xf>
    <xf numFmtId="0" fontId="6" fillId="9" borderId="26" xfId="1" applyFont="1" applyFill="1" applyBorder="1" applyAlignment="1" applyProtection="1">
      <alignment horizontal="center" vertical="center" wrapText="1"/>
    </xf>
    <xf numFmtId="0" fontId="6" fillId="9" borderId="24" xfId="1" applyFont="1" applyFill="1" applyBorder="1" applyAlignment="1" applyProtection="1">
      <alignment horizontal="center" vertical="center" wrapText="1"/>
    </xf>
    <xf numFmtId="0" fontId="6" fillId="9" borderId="28" xfId="1" applyFont="1" applyFill="1" applyBorder="1" applyAlignment="1" applyProtection="1">
      <alignment horizontal="center" vertical="center" wrapText="1"/>
    </xf>
    <xf numFmtId="0" fontId="6" fillId="9" borderId="21" xfId="1" applyFont="1" applyFill="1" applyBorder="1" applyAlignment="1" applyProtection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2" xfId="1" applyNumberFormat="1" applyFont="1" applyBorder="1" applyAlignment="1" applyProtection="1">
      <alignment horizontal="left" vertical="center" wrapText="1"/>
      <protection locked="0"/>
    </xf>
    <xf numFmtId="0" fontId="6" fillId="9" borderId="27" xfId="1" applyFont="1" applyFill="1" applyBorder="1" applyAlignment="1">
      <alignment horizontal="center" vertical="center" wrapText="1"/>
    </xf>
    <xf numFmtId="0" fontId="6" fillId="9" borderId="25" xfId="1" applyFont="1" applyFill="1" applyBorder="1" applyAlignment="1">
      <alignment horizontal="center" vertical="center" wrapText="1"/>
    </xf>
    <xf numFmtId="0" fontId="29" fillId="7" borderId="33" xfId="1" applyFont="1" applyFill="1" applyBorder="1" applyAlignment="1">
      <alignment horizontal="left" vertical="center" wrapText="1"/>
    </xf>
    <xf numFmtId="0" fontId="29" fillId="7" borderId="34" xfId="1" applyFont="1" applyFill="1" applyBorder="1" applyAlignment="1">
      <alignment horizontal="left" vertical="center" wrapText="1"/>
    </xf>
    <xf numFmtId="0" fontId="24" fillId="7" borderId="32" xfId="1" applyFont="1" applyFill="1" applyBorder="1" applyAlignment="1">
      <alignment horizontal="left" vertical="center" wrapText="1"/>
    </xf>
    <xf numFmtId="0" fontId="24" fillId="7" borderId="33" xfId="1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center" vertical="center"/>
    </xf>
    <xf numFmtId="0" fontId="9" fillId="5" borderId="13" xfId="1" applyNumberFormat="1" applyFont="1" applyFill="1" applyBorder="1" applyAlignment="1">
      <alignment horizontal="left" vertical="top" wrapText="1"/>
    </xf>
    <xf numFmtId="0" fontId="9" fillId="5" borderId="19" xfId="1" applyNumberFormat="1" applyFont="1" applyFill="1" applyBorder="1" applyAlignment="1">
      <alignment horizontal="left" vertical="top" wrapText="1"/>
    </xf>
    <xf numFmtId="0" fontId="30" fillId="7" borderId="13" xfId="1" applyFont="1" applyFill="1" applyBorder="1" applyAlignment="1">
      <alignment horizontal="left" vertical="center" wrapText="1"/>
    </xf>
    <xf numFmtId="0" fontId="32" fillId="7" borderId="14" xfId="1" applyFont="1" applyFill="1" applyBorder="1" applyAlignment="1">
      <alignment horizontal="left" vertical="center" wrapText="1"/>
    </xf>
    <xf numFmtId="0" fontId="32" fillId="7" borderId="19" xfId="1" applyFont="1" applyFill="1" applyBorder="1" applyAlignment="1">
      <alignment horizontal="left" vertical="center" wrapText="1"/>
    </xf>
    <xf numFmtId="0" fontId="33" fillId="7" borderId="13" xfId="1" applyFont="1" applyFill="1" applyBorder="1" applyAlignment="1">
      <alignment horizontal="left" vertical="center" wrapText="1"/>
    </xf>
    <xf numFmtId="0" fontId="33" fillId="7" borderId="14" xfId="1" applyFont="1" applyFill="1" applyBorder="1" applyAlignment="1">
      <alignment horizontal="left" vertical="center" wrapText="1"/>
    </xf>
    <xf numFmtId="0" fontId="33" fillId="7" borderId="19" xfId="1" applyFont="1" applyFill="1" applyBorder="1" applyAlignment="1">
      <alignment horizontal="left" vertical="center" wrapText="1"/>
    </xf>
    <xf numFmtId="0" fontId="24" fillId="7" borderId="13" xfId="1" applyFont="1" applyFill="1" applyBorder="1" applyAlignment="1">
      <alignment horizontal="center" vertical="center" wrapText="1"/>
    </xf>
    <xf numFmtId="49" fontId="6" fillId="5" borderId="13" xfId="1" applyNumberFormat="1" applyFont="1" applyFill="1" applyBorder="1" applyAlignment="1" applyProtection="1">
      <alignment horizontal="left" vertical="top" wrapText="1"/>
      <protection locked="0"/>
    </xf>
    <xf numFmtId="49" fontId="6" fillId="5" borderId="14" xfId="1" applyNumberFormat="1" applyFont="1" applyFill="1" applyBorder="1" applyAlignment="1" applyProtection="1">
      <alignment horizontal="left" vertical="top" wrapText="1"/>
      <protection locked="0"/>
    </xf>
    <xf numFmtId="49" fontId="6" fillId="5" borderId="17" xfId="1" applyNumberFormat="1" applyFont="1" applyFill="1" applyBorder="1" applyAlignment="1" applyProtection="1">
      <alignment horizontal="left" vertical="top" wrapText="1"/>
      <protection locked="0"/>
    </xf>
    <xf numFmtId="0" fontId="6" fillId="5" borderId="13" xfId="1" applyNumberFormat="1" applyFont="1" applyFill="1" applyBorder="1" applyAlignment="1" applyProtection="1">
      <alignment horizontal="left" vertical="top" wrapText="1"/>
      <protection locked="0"/>
    </xf>
    <xf numFmtId="0" fontId="6" fillId="5" borderId="14" xfId="1" applyNumberFormat="1" applyFont="1" applyFill="1" applyBorder="1" applyAlignment="1" applyProtection="1">
      <alignment horizontal="left" vertical="top" wrapText="1"/>
      <protection locked="0"/>
    </xf>
    <xf numFmtId="0" fontId="6" fillId="5" borderId="17" xfId="1" applyNumberFormat="1" applyFont="1" applyFill="1" applyBorder="1" applyAlignment="1" applyProtection="1">
      <alignment horizontal="left" vertical="top" wrapText="1"/>
      <protection locked="0"/>
    </xf>
    <xf numFmtId="0" fontId="6" fillId="0" borderId="26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9" borderId="13" xfId="1" applyFont="1" applyFill="1" applyBorder="1" applyAlignment="1">
      <alignment horizontal="center" vertical="center" wrapText="1"/>
    </xf>
    <xf numFmtId="0" fontId="6" fillId="9" borderId="19" xfId="1" applyFont="1" applyFill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6" fillId="5" borderId="30" xfId="1" applyNumberFormat="1" applyFont="1" applyFill="1" applyBorder="1" applyAlignment="1">
      <alignment horizontal="left" vertical="top" wrapText="1"/>
    </xf>
    <xf numFmtId="0" fontId="6" fillId="5" borderId="31" xfId="1" applyNumberFormat="1" applyFont="1" applyFill="1" applyBorder="1" applyAlignment="1">
      <alignment horizontal="left" vertical="top" wrapText="1"/>
    </xf>
    <xf numFmtId="0" fontId="24" fillId="7" borderId="26" xfId="1" applyFont="1" applyFill="1" applyBorder="1" applyAlignment="1">
      <alignment horizontal="center" vertical="center" wrapText="1"/>
    </xf>
    <xf numFmtId="0" fontId="24" fillId="7" borderId="16" xfId="1" applyFont="1" applyFill="1" applyBorder="1" applyAlignment="1">
      <alignment horizontal="center" vertical="center" wrapText="1"/>
    </xf>
    <xf numFmtId="0" fontId="24" fillId="7" borderId="24" xfId="1" applyFont="1" applyFill="1" applyBorder="1" applyAlignment="1">
      <alignment horizontal="center" vertical="center" wrapText="1"/>
    </xf>
    <xf numFmtId="49" fontId="13" fillId="5" borderId="30" xfId="1" applyNumberFormat="1" applyFont="1" applyFill="1" applyBorder="1" applyAlignment="1">
      <alignment horizontal="left" vertical="top" wrapText="1"/>
    </xf>
    <xf numFmtId="49" fontId="13" fillId="5" borderId="31" xfId="1" applyNumberFormat="1" applyFont="1" applyFill="1" applyBorder="1" applyAlignment="1">
      <alignment horizontal="left" vertical="top" wrapText="1"/>
    </xf>
    <xf numFmtId="49" fontId="21" fillId="5" borderId="30" xfId="1" applyNumberFormat="1" applyFont="1" applyFill="1" applyBorder="1" applyAlignment="1">
      <alignment horizontal="left" vertical="top" wrapText="1"/>
    </xf>
    <xf numFmtId="49" fontId="21" fillId="5" borderId="31" xfId="1" applyNumberFormat="1" applyFont="1" applyFill="1" applyBorder="1" applyAlignment="1">
      <alignment horizontal="left" vertical="top" wrapText="1"/>
    </xf>
    <xf numFmtId="49" fontId="6" fillId="5" borderId="30" xfId="1" applyNumberFormat="1" applyFont="1" applyFill="1" applyBorder="1" applyAlignment="1">
      <alignment horizontal="left" vertical="top" wrapText="1"/>
    </xf>
    <xf numFmtId="49" fontId="6" fillId="5" borderId="31" xfId="1" applyNumberFormat="1" applyFont="1" applyFill="1" applyBorder="1" applyAlignment="1">
      <alignment horizontal="left" vertical="top" wrapText="1"/>
    </xf>
    <xf numFmtId="0" fontId="24" fillId="9" borderId="13" xfId="1" applyFont="1" applyFill="1" applyBorder="1" applyAlignment="1">
      <alignment horizontal="left" vertical="center" wrapText="1"/>
    </xf>
    <xf numFmtId="0" fontId="24" fillId="9" borderId="19" xfId="1" applyFont="1" applyFill="1" applyBorder="1" applyAlignment="1">
      <alignment horizontal="left" vertical="center" wrapText="1"/>
    </xf>
    <xf numFmtId="0" fontId="24" fillId="9" borderId="14" xfId="1" applyFont="1" applyFill="1" applyBorder="1" applyAlignment="1">
      <alignment horizontal="left" vertical="center" wrapText="1"/>
    </xf>
    <xf numFmtId="49" fontId="13" fillId="5" borderId="13" xfId="1" applyNumberFormat="1" applyFont="1" applyFill="1" applyBorder="1" applyAlignment="1" applyProtection="1">
      <alignment horizontal="left" vertical="top" wrapText="1"/>
      <protection locked="0"/>
    </xf>
    <xf numFmtId="49" fontId="13" fillId="5" borderId="14" xfId="1" applyNumberFormat="1" applyFont="1" applyFill="1" applyBorder="1" applyAlignment="1" applyProtection="1">
      <alignment horizontal="left" vertical="top" wrapText="1"/>
      <protection locked="0"/>
    </xf>
    <xf numFmtId="49" fontId="13" fillId="5" borderId="17" xfId="1" applyNumberFormat="1" applyFont="1" applyFill="1" applyBorder="1" applyAlignment="1" applyProtection="1">
      <alignment horizontal="left" vertical="top" wrapText="1"/>
      <protection locked="0"/>
    </xf>
    <xf numFmtId="0" fontId="6" fillId="0" borderId="13" xfId="1" applyFont="1" applyFill="1" applyBorder="1" applyAlignment="1" applyProtection="1">
      <alignment horizontal="left" vertical="center" wrapText="1"/>
      <protection locked="0"/>
    </xf>
    <xf numFmtId="0" fontId="6" fillId="0" borderId="14" xfId="1" applyFont="1" applyFill="1" applyBorder="1" applyAlignment="1" applyProtection="1">
      <alignment horizontal="left" vertical="center" wrapText="1"/>
      <protection locked="0"/>
    </xf>
    <xf numFmtId="0" fontId="6" fillId="0" borderId="19" xfId="1" applyFont="1" applyFill="1" applyBorder="1" applyAlignment="1" applyProtection="1">
      <alignment horizontal="left" vertical="center" wrapText="1"/>
      <protection locked="0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6" fillId="0" borderId="14" xfId="1" applyFont="1" applyBorder="1" applyAlignment="1" applyProtection="1">
      <alignment horizontal="left" vertical="center" wrapText="1"/>
      <protection locked="0"/>
    </xf>
    <xf numFmtId="0" fontId="6" fillId="0" borderId="19" xfId="1" applyFont="1" applyBorder="1" applyAlignment="1" applyProtection="1">
      <alignment horizontal="left" vertical="center" wrapText="1"/>
      <protection locked="0"/>
    </xf>
    <xf numFmtId="0" fontId="6" fillId="0" borderId="8" xfId="1" applyNumberFormat="1" applyFont="1" applyBorder="1" applyAlignment="1" applyProtection="1">
      <alignment horizontal="left" vertical="center" wrapText="1"/>
      <protection locked="0"/>
    </xf>
    <xf numFmtId="0" fontId="13" fillId="0" borderId="2" xfId="1" applyNumberFormat="1" applyFont="1" applyBorder="1" applyAlignment="1" applyProtection="1">
      <alignment horizontal="left" vertical="center" wrapText="1"/>
      <protection locked="0"/>
    </xf>
    <xf numFmtId="0" fontId="24" fillId="8" borderId="2" xfId="0" applyFont="1" applyFill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CC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19445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48425" y="57150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194454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48425" y="7715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194454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48425" y="9620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194454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48425" y="11525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94454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22960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9445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22960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94454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2960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94454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22960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94454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9445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94454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94454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194454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22960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9445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22960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94454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22960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94454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22960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947833" y="201083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947833" y="201083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947833" y="201083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947833" y="201083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9445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5937250" y="19685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94454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5937250" y="19685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94454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5937250" y="19685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94454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937250" y="19685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94454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5937250" y="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="70" zoomScaleNormal="70" workbookViewId="0">
      <selection activeCell="A3" sqref="A3:H3"/>
    </sheetView>
  </sheetViews>
  <sheetFormatPr defaultRowHeight="15" x14ac:dyDescent="0.25"/>
  <cols>
    <col min="1" max="1" width="4.140625" customWidth="1"/>
    <col min="2" max="2" width="33.7109375" customWidth="1"/>
    <col min="3" max="3" width="17.85546875" customWidth="1"/>
    <col min="4" max="4" width="21.140625" customWidth="1"/>
    <col min="5" max="5" width="24.42578125" customWidth="1"/>
    <col min="6" max="6" width="21.5703125" customWidth="1"/>
    <col min="7" max="7" width="20.42578125" customWidth="1"/>
    <col min="8" max="8" width="17.5703125" customWidth="1"/>
  </cols>
  <sheetData>
    <row r="1" spans="1:8" ht="20.100000000000001" customHeight="1" thickBot="1" x14ac:dyDescent="0.3">
      <c r="A1" s="179" t="s">
        <v>12</v>
      </c>
      <c r="B1" s="180"/>
      <c r="C1" s="180"/>
      <c r="D1" s="180"/>
      <c r="E1" s="180"/>
      <c r="F1" s="180"/>
      <c r="G1" s="180"/>
      <c r="H1" s="181"/>
    </row>
    <row r="2" spans="1:8" ht="20.100000000000001" customHeight="1" thickBot="1" x14ac:dyDescent="0.3">
      <c r="A2" s="193" t="s">
        <v>109</v>
      </c>
      <c r="B2" s="194"/>
      <c r="C2" s="194"/>
      <c r="D2" s="194"/>
      <c r="E2" s="194"/>
      <c r="F2" s="194"/>
      <c r="G2" s="194"/>
      <c r="H2" s="195"/>
    </row>
    <row r="3" spans="1:8" ht="209.1" customHeight="1" thickBot="1" x14ac:dyDescent="0.3">
      <c r="A3" s="182" t="s">
        <v>112</v>
      </c>
      <c r="B3" s="183"/>
      <c r="C3" s="183"/>
      <c r="D3" s="183"/>
      <c r="E3" s="183"/>
      <c r="F3" s="183"/>
      <c r="G3" s="183"/>
      <c r="H3" s="184"/>
    </row>
    <row r="4" spans="1:8" ht="60" customHeight="1" thickBot="1" x14ac:dyDescent="0.3">
      <c r="A4" s="185" t="s">
        <v>110</v>
      </c>
      <c r="B4" s="186"/>
      <c r="C4" s="196" t="s">
        <v>26</v>
      </c>
      <c r="D4" s="199" t="s">
        <v>101</v>
      </c>
      <c r="E4" s="200"/>
      <c r="F4" s="196" t="s">
        <v>114</v>
      </c>
      <c r="G4" s="196" t="s">
        <v>122</v>
      </c>
      <c r="H4" s="196" t="s">
        <v>100</v>
      </c>
    </row>
    <row r="5" spans="1:8" ht="93" customHeight="1" x14ac:dyDescent="0.25">
      <c r="A5" s="187"/>
      <c r="B5" s="188"/>
      <c r="C5" s="197"/>
      <c r="D5" s="186" t="s">
        <v>27</v>
      </c>
      <c r="E5" s="196" t="s">
        <v>30</v>
      </c>
      <c r="F5" s="197"/>
      <c r="G5" s="197"/>
      <c r="H5" s="197"/>
    </row>
    <row r="6" spans="1:8" ht="48.6" customHeight="1" thickBot="1" x14ac:dyDescent="0.3">
      <c r="A6" s="189"/>
      <c r="B6" s="190"/>
      <c r="C6" s="198"/>
      <c r="D6" s="190"/>
      <c r="E6" s="198"/>
      <c r="F6" s="198"/>
      <c r="G6" s="198"/>
      <c r="H6" s="198"/>
    </row>
    <row r="7" spans="1:8" ht="16.5" thickBot="1" x14ac:dyDescent="0.3">
      <c r="A7" s="13">
        <v>1</v>
      </c>
      <c r="B7" s="113" t="s">
        <v>5</v>
      </c>
      <c r="C7" s="114">
        <v>1</v>
      </c>
      <c r="D7" s="115">
        <v>1</v>
      </c>
      <c r="E7" s="137">
        <v>0</v>
      </c>
      <c r="F7" s="145">
        <v>55000</v>
      </c>
      <c r="G7" s="165">
        <f>F7*0.38</f>
        <v>20900</v>
      </c>
      <c r="H7" s="166">
        <f>F7+G7</f>
        <v>75900</v>
      </c>
    </row>
    <row r="8" spans="1:8" ht="16.5" thickBot="1" x14ac:dyDescent="0.3">
      <c r="A8" s="13">
        <v>2</v>
      </c>
      <c r="B8" s="41" t="s">
        <v>104</v>
      </c>
      <c r="C8" s="42"/>
      <c r="D8" s="142"/>
      <c r="E8" s="138"/>
      <c r="F8" s="146"/>
      <c r="G8" s="165">
        <f t="shared" ref="G8:G16" si="0">F8*0.38</f>
        <v>0</v>
      </c>
      <c r="H8" s="166">
        <f t="shared" ref="H8:H16" si="1">F8+G8</f>
        <v>0</v>
      </c>
    </row>
    <row r="9" spans="1:8" ht="16.5" thickBot="1" x14ac:dyDescent="0.3">
      <c r="A9" s="13">
        <v>3</v>
      </c>
      <c r="B9" s="41" t="s">
        <v>104</v>
      </c>
      <c r="C9" s="42"/>
      <c r="D9" s="142"/>
      <c r="E9" s="138"/>
      <c r="F9" s="146"/>
      <c r="G9" s="165">
        <f t="shared" si="0"/>
        <v>0</v>
      </c>
      <c r="H9" s="166">
        <f t="shared" si="1"/>
        <v>0</v>
      </c>
    </row>
    <row r="10" spans="1:8" ht="16.5" thickBot="1" x14ac:dyDescent="0.3">
      <c r="A10" s="13">
        <v>4</v>
      </c>
      <c r="B10" s="43" t="s">
        <v>104</v>
      </c>
      <c r="C10" s="44"/>
      <c r="D10" s="143"/>
      <c r="E10" s="139"/>
      <c r="F10" s="146"/>
      <c r="G10" s="165">
        <f t="shared" si="0"/>
        <v>0</v>
      </c>
      <c r="H10" s="166">
        <f t="shared" si="1"/>
        <v>0</v>
      </c>
    </row>
    <row r="11" spans="1:8" ht="16.5" thickBot="1" x14ac:dyDescent="0.3">
      <c r="A11" s="13">
        <v>5</v>
      </c>
      <c r="B11" s="43" t="s">
        <v>104</v>
      </c>
      <c r="C11" s="44"/>
      <c r="D11" s="143"/>
      <c r="E11" s="139"/>
      <c r="F11" s="146"/>
      <c r="G11" s="165">
        <f t="shared" si="0"/>
        <v>0</v>
      </c>
      <c r="H11" s="166">
        <f t="shared" si="1"/>
        <v>0</v>
      </c>
    </row>
    <row r="12" spans="1:8" ht="16.5" thickBot="1" x14ac:dyDescent="0.3">
      <c r="A12" s="13">
        <v>6</v>
      </c>
      <c r="B12" s="43" t="s">
        <v>104</v>
      </c>
      <c r="C12" s="44"/>
      <c r="D12" s="143"/>
      <c r="E12" s="139"/>
      <c r="F12" s="146"/>
      <c r="G12" s="165">
        <f t="shared" si="0"/>
        <v>0</v>
      </c>
      <c r="H12" s="166">
        <f t="shared" si="1"/>
        <v>0</v>
      </c>
    </row>
    <row r="13" spans="1:8" ht="16.5" thickBot="1" x14ac:dyDescent="0.3">
      <c r="A13" s="13">
        <v>7</v>
      </c>
      <c r="B13" s="43" t="s">
        <v>104</v>
      </c>
      <c r="C13" s="44"/>
      <c r="D13" s="143"/>
      <c r="E13" s="139"/>
      <c r="F13" s="146"/>
      <c r="G13" s="165">
        <f t="shared" si="0"/>
        <v>0</v>
      </c>
      <c r="H13" s="166">
        <f t="shared" si="1"/>
        <v>0</v>
      </c>
    </row>
    <row r="14" spans="1:8" ht="16.5" thickBot="1" x14ac:dyDescent="0.3">
      <c r="A14" s="13">
        <v>8</v>
      </c>
      <c r="B14" s="111" t="s">
        <v>104</v>
      </c>
      <c r="C14" s="14"/>
      <c r="D14" s="144"/>
      <c r="E14" s="140"/>
      <c r="F14" s="135"/>
      <c r="G14" s="165">
        <f t="shared" si="0"/>
        <v>0</v>
      </c>
      <c r="H14" s="166">
        <f t="shared" si="1"/>
        <v>0</v>
      </c>
    </row>
    <row r="15" spans="1:8" ht="16.5" thickBot="1" x14ac:dyDescent="0.3">
      <c r="A15" s="13">
        <v>9</v>
      </c>
      <c r="B15" s="112" t="s">
        <v>104</v>
      </c>
      <c r="C15" s="14"/>
      <c r="D15" s="144"/>
      <c r="E15" s="140"/>
      <c r="F15" s="135"/>
      <c r="G15" s="165">
        <f t="shared" si="0"/>
        <v>0</v>
      </c>
      <c r="H15" s="166">
        <f t="shared" si="1"/>
        <v>0</v>
      </c>
    </row>
    <row r="16" spans="1:8" ht="16.5" thickBot="1" x14ac:dyDescent="0.3">
      <c r="A16" s="13">
        <v>10</v>
      </c>
      <c r="B16" s="116" t="s">
        <v>104</v>
      </c>
      <c r="C16" s="117"/>
      <c r="D16" s="141"/>
      <c r="E16" s="141"/>
      <c r="F16" s="136"/>
      <c r="G16" s="165">
        <f t="shared" si="0"/>
        <v>0</v>
      </c>
      <c r="H16" s="166">
        <f t="shared" si="1"/>
        <v>0</v>
      </c>
    </row>
    <row r="17" spans="1:8" ht="75.75" thickBot="1" x14ac:dyDescent="0.3">
      <c r="A17" s="191" t="s">
        <v>32</v>
      </c>
      <c r="B17" s="192"/>
      <c r="C17" s="118">
        <f>SUM(C7:C16)</f>
        <v>1</v>
      </c>
      <c r="D17" s="119"/>
      <c r="E17" s="147" t="s">
        <v>28</v>
      </c>
      <c r="F17" s="157">
        <f>SUM(F7:F16)</f>
        <v>55000</v>
      </c>
      <c r="G17" s="157">
        <f>SUM(G7:G16)</f>
        <v>20900</v>
      </c>
      <c r="H17" s="120">
        <f>SUM(H7:H16)</f>
        <v>75900</v>
      </c>
    </row>
    <row r="18" spans="1:8" x14ac:dyDescent="0.25">
      <c r="B18" s="15"/>
      <c r="C18" s="15"/>
      <c r="D18" s="15"/>
      <c r="E18" s="16"/>
      <c r="F18" s="16"/>
      <c r="G18" s="16"/>
      <c r="H18" s="15"/>
    </row>
    <row r="19" spans="1:8" x14ac:dyDescent="0.25">
      <c r="B19" s="15"/>
      <c r="C19" s="15"/>
      <c r="D19" s="15"/>
      <c r="E19" s="16"/>
      <c r="F19" s="16"/>
      <c r="G19" s="16"/>
      <c r="H19" s="15"/>
    </row>
    <row r="20" spans="1:8" x14ac:dyDescent="0.25">
      <c r="B20" s="15"/>
      <c r="C20" s="15"/>
      <c r="D20" s="15"/>
      <c r="E20" s="16"/>
      <c r="F20" s="16"/>
      <c r="G20" s="16"/>
      <c r="H20" s="15"/>
    </row>
    <row r="21" spans="1:8" x14ac:dyDescent="0.25">
      <c r="B21" s="15"/>
      <c r="C21" s="15"/>
      <c r="D21" s="15"/>
      <c r="E21" s="16"/>
      <c r="F21" s="16"/>
      <c r="G21" s="16"/>
      <c r="H21" s="15"/>
    </row>
    <row r="22" spans="1:8" x14ac:dyDescent="0.25">
      <c r="B22" s="15"/>
      <c r="C22" s="15"/>
      <c r="D22" s="15"/>
      <c r="E22" s="16"/>
      <c r="F22" s="16"/>
      <c r="G22" s="16"/>
      <c r="H22" s="15"/>
    </row>
    <row r="23" spans="1:8" ht="15.6" customHeight="1" thickBot="1" x14ac:dyDescent="0.3">
      <c r="B23" s="15"/>
      <c r="C23" s="15"/>
      <c r="D23" s="15"/>
      <c r="E23" s="16"/>
      <c r="F23" s="16"/>
      <c r="G23" s="16"/>
      <c r="H23" s="15"/>
    </row>
    <row r="24" spans="1:8" ht="20.100000000000001" customHeight="1" thickBot="1" x14ac:dyDescent="0.3">
      <c r="A24" s="179" t="s">
        <v>105</v>
      </c>
      <c r="B24" s="180"/>
      <c r="C24" s="180"/>
      <c r="D24" s="180"/>
      <c r="E24" s="180"/>
      <c r="F24" s="180"/>
      <c r="G24" s="180"/>
      <c r="H24" s="181"/>
    </row>
    <row r="25" spans="1:8" ht="14.45" customHeight="1" x14ac:dyDescent="0.25">
      <c r="A25" s="185" t="s">
        <v>31</v>
      </c>
      <c r="B25" s="186"/>
      <c r="C25" s="196" t="s">
        <v>29</v>
      </c>
      <c r="D25" s="185" t="s">
        <v>111</v>
      </c>
      <c r="E25" s="201" t="s">
        <v>108</v>
      </c>
      <c r="F25" s="201"/>
      <c r="G25" s="201"/>
      <c r="H25" s="186"/>
    </row>
    <row r="26" spans="1:8" ht="14.45" customHeight="1" x14ac:dyDescent="0.25">
      <c r="A26" s="187"/>
      <c r="B26" s="188"/>
      <c r="C26" s="197"/>
      <c r="D26" s="187"/>
      <c r="E26" s="202"/>
      <c r="F26" s="202"/>
      <c r="G26" s="202"/>
      <c r="H26" s="188"/>
    </row>
    <row r="27" spans="1:8" ht="23.1" customHeight="1" thickBot="1" x14ac:dyDescent="0.3">
      <c r="A27" s="189"/>
      <c r="B27" s="190"/>
      <c r="C27" s="198"/>
      <c r="D27" s="189"/>
      <c r="E27" s="203"/>
      <c r="F27" s="203"/>
      <c r="G27" s="203"/>
      <c r="H27" s="190"/>
    </row>
    <row r="28" spans="1:8" ht="15.95" customHeight="1" thickBot="1" x14ac:dyDescent="0.3">
      <c r="A28" s="13">
        <v>1</v>
      </c>
      <c r="B28" s="167" t="str">
        <f t="shared" ref="B28:C36" si="2">B7</f>
        <v>Program Coordinator</v>
      </c>
      <c r="C28" s="168">
        <f t="shared" si="2"/>
        <v>1</v>
      </c>
      <c r="D28" s="169">
        <f t="shared" ref="D28:D36" si="3">H7</f>
        <v>75900</v>
      </c>
      <c r="E28" s="204" t="s">
        <v>121</v>
      </c>
      <c r="F28" s="204"/>
      <c r="G28" s="204"/>
      <c r="H28" s="205"/>
    </row>
    <row r="29" spans="1:8" ht="16.5" thickBot="1" x14ac:dyDescent="0.3">
      <c r="A29" s="13">
        <v>2</v>
      </c>
      <c r="B29" s="167" t="str">
        <f t="shared" si="2"/>
        <v>staff</v>
      </c>
      <c r="C29" s="170">
        <f t="shared" si="2"/>
        <v>0</v>
      </c>
      <c r="D29" s="169">
        <f t="shared" si="3"/>
        <v>0</v>
      </c>
      <c r="E29" s="177"/>
      <c r="F29" s="177"/>
      <c r="G29" s="177"/>
      <c r="H29" s="178"/>
    </row>
    <row r="30" spans="1:8" ht="16.5" thickBot="1" x14ac:dyDescent="0.3">
      <c r="A30" s="13">
        <v>3</v>
      </c>
      <c r="B30" s="167" t="str">
        <f t="shared" si="2"/>
        <v>staff</v>
      </c>
      <c r="C30" s="170">
        <f t="shared" si="2"/>
        <v>0</v>
      </c>
      <c r="D30" s="169">
        <f t="shared" si="3"/>
        <v>0</v>
      </c>
      <c r="E30" s="177"/>
      <c r="F30" s="177"/>
      <c r="G30" s="177"/>
      <c r="H30" s="178"/>
    </row>
    <row r="31" spans="1:8" ht="16.5" thickBot="1" x14ac:dyDescent="0.3">
      <c r="A31" s="13">
        <v>4</v>
      </c>
      <c r="B31" s="167" t="str">
        <f t="shared" si="2"/>
        <v>staff</v>
      </c>
      <c r="C31" s="170">
        <f t="shared" si="2"/>
        <v>0</v>
      </c>
      <c r="D31" s="169">
        <f t="shared" si="3"/>
        <v>0</v>
      </c>
      <c r="E31" s="177"/>
      <c r="F31" s="177"/>
      <c r="G31" s="177"/>
      <c r="H31" s="178"/>
    </row>
    <row r="32" spans="1:8" ht="16.5" thickBot="1" x14ac:dyDescent="0.3">
      <c r="A32" s="13">
        <v>5</v>
      </c>
      <c r="B32" s="167" t="str">
        <f t="shared" si="2"/>
        <v>staff</v>
      </c>
      <c r="C32" s="170">
        <f t="shared" si="2"/>
        <v>0</v>
      </c>
      <c r="D32" s="169">
        <f t="shared" si="3"/>
        <v>0</v>
      </c>
      <c r="E32" s="177"/>
      <c r="F32" s="177"/>
      <c r="G32" s="177"/>
      <c r="H32" s="178"/>
    </row>
    <row r="33" spans="1:8" ht="16.5" thickBot="1" x14ac:dyDescent="0.3">
      <c r="A33" s="13">
        <v>6</v>
      </c>
      <c r="B33" s="167" t="str">
        <f t="shared" si="2"/>
        <v>staff</v>
      </c>
      <c r="C33" s="170">
        <f t="shared" si="2"/>
        <v>0</v>
      </c>
      <c r="D33" s="169">
        <f t="shared" si="3"/>
        <v>0</v>
      </c>
      <c r="E33" s="177"/>
      <c r="F33" s="177"/>
      <c r="G33" s="177"/>
      <c r="H33" s="178"/>
    </row>
    <row r="34" spans="1:8" ht="16.5" thickBot="1" x14ac:dyDescent="0.3">
      <c r="A34" s="13">
        <v>7</v>
      </c>
      <c r="B34" s="167" t="str">
        <f t="shared" si="2"/>
        <v>staff</v>
      </c>
      <c r="C34" s="170">
        <f t="shared" si="2"/>
        <v>0</v>
      </c>
      <c r="D34" s="169">
        <f t="shared" si="3"/>
        <v>0</v>
      </c>
      <c r="E34" s="177"/>
      <c r="F34" s="177"/>
      <c r="G34" s="177"/>
      <c r="H34" s="178"/>
    </row>
    <row r="35" spans="1:8" ht="16.5" thickBot="1" x14ac:dyDescent="0.3">
      <c r="A35" s="13">
        <v>8</v>
      </c>
      <c r="B35" s="167" t="str">
        <f t="shared" si="2"/>
        <v>staff</v>
      </c>
      <c r="C35" s="170">
        <f t="shared" si="2"/>
        <v>0</v>
      </c>
      <c r="D35" s="169">
        <f t="shared" si="3"/>
        <v>0</v>
      </c>
      <c r="E35" s="177"/>
      <c r="F35" s="177"/>
      <c r="G35" s="177"/>
      <c r="H35" s="178"/>
    </row>
    <row r="36" spans="1:8" ht="16.5" thickBot="1" x14ac:dyDescent="0.3">
      <c r="A36" s="13">
        <v>9</v>
      </c>
      <c r="B36" s="167" t="str">
        <f t="shared" si="2"/>
        <v>staff</v>
      </c>
      <c r="C36" s="170">
        <f t="shared" si="2"/>
        <v>0</v>
      </c>
      <c r="D36" s="169">
        <f t="shared" si="3"/>
        <v>0</v>
      </c>
      <c r="E36" s="177"/>
      <c r="F36" s="177"/>
      <c r="G36" s="177"/>
      <c r="H36" s="178"/>
    </row>
    <row r="37" spans="1:8" ht="16.5" thickBot="1" x14ac:dyDescent="0.3">
      <c r="A37" s="172">
        <v>10</v>
      </c>
      <c r="B37" s="171" t="str">
        <f t="shared" ref="B37" si="4">B16</f>
        <v>staff</v>
      </c>
      <c r="C37" s="170">
        <f t="shared" ref="C37" si="5">C16</f>
        <v>0</v>
      </c>
      <c r="D37" s="169">
        <f t="shared" ref="D37" si="6">H16</f>
        <v>0</v>
      </c>
      <c r="E37" s="177"/>
      <c r="F37" s="177"/>
      <c r="G37" s="177"/>
      <c r="H37" s="178"/>
    </row>
    <row r="38" spans="1:8" ht="14.45" customHeight="1" x14ac:dyDescent="0.25">
      <c r="A38" s="121"/>
      <c r="B38" s="121"/>
      <c r="C38" s="121"/>
      <c r="D38" s="134"/>
    </row>
  </sheetData>
  <mergeCells count="27">
    <mergeCell ref="E34:H34"/>
    <mergeCell ref="A25:B27"/>
    <mergeCell ref="E25:H27"/>
    <mergeCell ref="D25:D27"/>
    <mergeCell ref="E28:H28"/>
    <mergeCell ref="E29:H29"/>
    <mergeCell ref="C25:C27"/>
    <mergeCell ref="E30:H30"/>
    <mergeCell ref="E31:H31"/>
    <mergeCell ref="E32:H32"/>
    <mergeCell ref="E33:H33"/>
    <mergeCell ref="E37:H37"/>
    <mergeCell ref="E35:H35"/>
    <mergeCell ref="E36:H36"/>
    <mergeCell ref="A1:H1"/>
    <mergeCell ref="A3:H3"/>
    <mergeCell ref="A4:B6"/>
    <mergeCell ref="A17:B17"/>
    <mergeCell ref="A24:H24"/>
    <mergeCell ref="A2:H2"/>
    <mergeCell ref="F4:F6"/>
    <mergeCell ref="G4:G6"/>
    <mergeCell ref="D4:E4"/>
    <mergeCell ref="C4:C6"/>
    <mergeCell ref="H4:H6"/>
    <mergeCell ref="D5:D6"/>
    <mergeCell ref="E5:E6"/>
  </mergeCells>
  <pageMargins left="0.7" right="0.7" top="0.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zoomScale="70" zoomScaleNormal="70" workbookViewId="0">
      <selection activeCell="A35" sqref="A35"/>
    </sheetView>
  </sheetViews>
  <sheetFormatPr defaultColWidth="8.7109375" defaultRowHeight="15.75" x14ac:dyDescent="0.25"/>
  <cols>
    <col min="1" max="1" width="52.5703125" style="5" customWidth="1"/>
    <col min="2" max="3" width="29.140625" style="5" customWidth="1"/>
    <col min="4" max="4" width="20.5703125" style="5" customWidth="1"/>
    <col min="5" max="5" width="18.85546875" style="5" customWidth="1"/>
    <col min="6" max="6" width="14.140625" style="5" bestFit="1" customWidth="1"/>
    <col min="7" max="16384" width="8.7109375" style="5"/>
  </cols>
  <sheetData>
    <row r="1" spans="1:6" x14ac:dyDescent="0.25">
      <c r="A1" s="211" t="s">
        <v>94</v>
      </c>
      <c r="B1" s="212"/>
      <c r="C1" s="212"/>
      <c r="D1" s="212"/>
      <c r="E1" s="213"/>
      <c r="F1" s="110"/>
    </row>
    <row r="2" spans="1:6" ht="16.5" thickBot="1" x14ac:dyDescent="0.3">
      <c r="A2" s="206" t="s">
        <v>93</v>
      </c>
      <c r="B2" s="207"/>
      <c r="C2" s="207"/>
      <c r="D2" s="207"/>
      <c r="E2" s="208"/>
      <c r="F2" s="110"/>
    </row>
    <row r="3" spans="1:6" x14ac:dyDescent="0.25">
      <c r="A3" s="217" t="s">
        <v>125</v>
      </c>
      <c r="B3" s="218"/>
      <c r="C3" s="218"/>
      <c r="D3" s="218"/>
      <c r="E3" s="219"/>
      <c r="F3" s="110"/>
    </row>
    <row r="4" spans="1:6" x14ac:dyDescent="0.25">
      <c r="A4" s="220"/>
      <c r="B4" s="221"/>
      <c r="C4" s="221"/>
      <c r="D4" s="221"/>
      <c r="E4" s="222"/>
      <c r="F4" s="110"/>
    </row>
    <row r="5" spans="1:6" ht="42" customHeight="1" thickBot="1" x14ac:dyDescent="0.3">
      <c r="A5" s="223"/>
      <c r="B5" s="224"/>
      <c r="C5" s="224"/>
      <c r="D5" s="224"/>
      <c r="E5" s="225"/>
    </row>
    <row r="6" spans="1:6" x14ac:dyDescent="0.25">
      <c r="A6" s="122" t="s">
        <v>117</v>
      </c>
      <c r="B6" s="230" t="s">
        <v>118</v>
      </c>
      <c r="C6" s="231"/>
      <c r="D6" s="231"/>
      <c r="E6" s="232"/>
    </row>
    <row r="7" spans="1:6" x14ac:dyDescent="0.25">
      <c r="A7" s="123" t="s">
        <v>0</v>
      </c>
      <c r="B7" s="214" t="s">
        <v>99</v>
      </c>
      <c r="C7" s="215"/>
      <c r="D7" s="215"/>
      <c r="E7" s="216"/>
    </row>
    <row r="8" spans="1:6" ht="16.5" thickBot="1" x14ac:dyDescent="0.3">
      <c r="A8" s="124" t="s">
        <v>18</v>
      </c>
      <c r="B8" s="233" t="s">
        <v>98</v>
      </c>
      <c r="C8" s="234"/>
      <c r="D8" s="234"/>
      <c r="E8" s="235"/>
    </row>
    <row r="9" spans="1:6" ht="16.5" thickBot="1" x14ac:dyDescent="0.3">
      <c r="A9" s="133" t="s">
        <v>107</v>
      </c>
      <c r="B9" s="236">
        <f>D24</f>
        <v>147319.20000000001</v>
      </c>
      <c r="C9" s="237"/>
      <c r="D9" s="237"/>
      <c r="E9" s="238"/>
    </row>
    <row r="10" spans="1:6" ht="82.5" customHeight="1" thickBot="1" x14ac:dyDescent="0.3">
      <c r="A10" s="129" t="s">
        <v>10</v>
      </c>
      <c r="B10" s="130" t="s">
        <v>119</v>
      </c>
      <c r="C10" s="130" t="s">
        <v>120</v>
      </c>
      <c r="D10" s="130" t="s">
        <v>126</v>
      </c>
      <c r="E10" s="130" t="s">
        <v>106</v>
      </c>
      <c r="F10" s="5" t="s">
        <v>127</v>
      </c>
    </row>
    <row r="11" spans="1:6" ht="33.950000000000003" customHeight="1" thickBot="1" x14ac:dyDescent="0.3">
      <c r="A11" s="8" t="s">
        <v>1</v>
      </c>
      <c r="B11" s="148"/>
      <c r="C11" s="96">
        <v>75900</v>
      </c>
      <c r="D11" s="156">
        <f>'Budget Narrative'!E10</f>
        <v>75900</v>
      </c>
      <c r="E11" s="6"/>
    </row>
    <row r="12" spans="1:6" ht="38.1" customHeight="1" thickBot="1" x14ac:dyDescent="0.3">
      <c r="A12" s="8" t="s">
        <v>11</v>
      </c>
      <c r="B12" s="148"/>
      <c r="C12" s="96">
        <v>10000</v>
      </c>
      <c r="D12" s="156">
        <f>'Budget Narrative'!E17</f>
        <v>10000</v>
      </c>
      <c r="E12" s="6"/>
    </row>
    <row r="13" spans="1:6" ht="38.450000000000003" customHeight="1" thickBot="1" x14ac:dyDescent="0.3">
      <c r="A13" s="8" t="s">
        <v>14</v>
      </c>
      <c r="B13" s="148"/>
      <c r="C13" s="148"/>
      <c r="D13" s="156">
        <f>'Budget Narrative'!E23</f>
        <v>0</v>
      </c>
      <c r="E13" s="6"/>
    </row>
    <row r="14" spans="1:6" ht="36.950000000000003" customHeight="1" thickBot="1" x14ac:dyDescent="0.3">
      <c r="A14" s="8" t="s">
        <v>15</v>
      </c>
      <c r="B14" s="96">
        <v>10000</v>
      </c>
      <c r="C14" s="96">
        <v>17500</v>
      </c>
      <c r="D14" s="156">
        <f>'Budget Narrative'!E41</f>
        <v>27500</v>
      </c>
      <c r="E14" s="6"/>
    </row>
    <row r="15" spans="1:6" ht="26.45" customHeight="1" thickBot="1" x14ac:dyDescent="0.3">
      <c r="A15" s="8" t="s">
        <v>2</v>
      </c>
      <c r="B15" s="96">
        <v>2000</v>
      </c>
      <c r="C15" s="96">
        <v>1520</v>
      </c>
      <c r="D15" s="156">
        <f>'Budget Narrative'!E47</f>
        <v>3520</v>
      </c>
      <c r="E15" s="6"/>
    </row>
    <row r="16" spans="1:6" ht="38.450000000000003" customHeight="1" thickBot="1" x14ac:dyDescent="0.3">
      <c r="A16" s="8" t="s">
        <v>16</v>
      </c>
      <c r="B16" s="148"/>
      <c r="C16" s="148"/>
      <c r="D16" s="156">
        <f>'Budget Narrative'!E53</f>
        <v>0</v>
      </c>
      <c r="E16" s="6"/>
    </row>
    <row r="17" spans="1:6" ht="40.5" customHeight="1" thickBot="1" x14ac:dyDescent="0.3">
      <c r="A17" s="8" t="s">
        <v>19</v>
      </c>
      <c r="B17" s="148"/>
      <c r="C17" s="148"/>
      <c r="D17" s="156">
        <f>'Budget Narrative'!E59</f>
        <v>0</v>
      </c>
      <c r="E17" s="6"/>
    </row>
    <row r="18" spans="1:6" ht="32.1" customHeight="1" thickBot="1" x14ac:dyDescent="0.3">
      <c r="A18" s="8" t="s">
        <v>17</v>
      </c>
      <c r="B18" s="148"/>
      <c r="C18" s="148"/>
      <c r="D18" s="156">
        <f>'Budget Narrative'!E65</f>
        <v>0</v>
      </c>
      <c r="E18" s="6"/>
    </row>
    <row r="19" spans="1:6" ht="51.95" customHeight="1" thickBot="1" x14ac:dyDescent="0.3">
      <c r="A19" s="8" t="s">
        <v>20</v>
      </c>
      <c r="B19" s="148"/>
      <c r="C19" s="148"/>
      <c r="D19" s="156">
        <f>'Budget Narrative'!E71</f>
        <v>0</v>
      </c>
      <c r="E19" s="6"/>
    </row>
    <row r="20" spans="1:6" ht="45" customHeight="1" thickBot="1" x14ac:dyDescent="0.3">
      <c r="A20" s="8" t="s">
        <v>3</v>
      </c>
      <c r="B20" s="148"/>
      <c r="C20" s="148"/>
      <c r="D20" s="156">
        <f>'Budget Narrative'!E77</f>
        <v>0</v>
      </c>
      <c r="E20" s="6"/>
    </row>
    <row r="21" spans="1:6" ht="35.1" customHeight="1" thickBot="1" x14ac:dyDescent="0.3">
      <c r="A21" s="8" t="s">
        <v>4</v>
      </c>
      <c r="B21" s="156">
        <f>SUM(B11:B20)</f>
        <v>12000</v>
      </c>
      <c r="C21" s="156">
        <f>SUM(C11:C20)</f>
        <v>104920</v>
      </c>
      <c r="D21" s="156">
        <f>SUM(D11:D20)</f>
        <v>116920</v>
      </c>
      <c r="E21" s="6"/>
      <c r="F21" s="155" t="s">
        <v>128</v>
      </c>
    </row>
    <row r="22" spans="1:6" x14ac:dyDescent="0.25">
      <c r="A22" s="7" t="s">
        <v>21</v>
      </c>
      <c r="B22" s="226">
        <f>B21*0.26</f>
        <v>3120</v>
      </c>
      <c r="C22" s="226">
        <f>C21*0.26</f>
        <v>27279.200000000001</v>
      </c>
      <c r="D22" s="209">
        <f>D21*0.26</f>
        <v>30399.200000000001</v>
      </c>
      <c r="E22" s="228"/>
    </row>
    <row r="23" spans="1:6" ht="24.6" customHeight="1" thickBot="1" x14ac:dyDescent="0.3">
      <c r="A23" s="8" t="s">
        <v>85</v>
      </c>
      <c r="B23" s="227"/>
      <c r="C23" s="227"/>
      <c r="D23" s="210"/>
      <c r="E23" s="229"/>
    </row>
    <row r="24" spans="1:6" ht="33" customHeight="1" thickBot="1" x14ac:dyDescent="0.3">
      <c r="A24" s="8" t="s">
        <v>22</v>
      </c>
      <c r="B24" s="156">
        <f>B21+B22</f>
        <v>15120</v>
      </c>
      <c r="C24" s="156">
        <f>C21+C22</f>
        <v>132199.20000000001</v>
      </c>
      <c r="D24" s="156">
        <f>D21+D22</f>
        <v>147319.20000000001</v>
      </c>
      <c r="E24" s="10" t="s">
        <v>23</v>
      </c>
      <c r="F24" s="155" t="s">
        <v>129</v>
      </c>
    </row>
    <row r="25" spans="1:6" ht="32.25" thickBot="1" x14ac:dyDescent="0.3">
      <c r="A25" s="9" t="s">
        <v>130</v>
      </c>
      <c r="B25" s="10" t="s">
        <v>23</v>
      </c>
      <c r="C25" s="10" t="s">
        <v>23</v>
      </c>
      <c r="D25" s="10" t="s">
        <v>23</v>
      </c>
      <c r="E25" s="10" t="s">
        <v>23</v>
      </c>
    </row>
    <row r="26" spans="1:6" ht="30.75" thickBot="1" x14ac:dyDescent="0.3">
      <c r="A26" s="8" t="s">
        <v>131</v>
      </c>
      <c r="B26" s="10" t="s">
        <v>23</v>
      </c>
      <c r="C26" s="10" t="s">
        <v>23</v>
      </c>
      <c r="D26" s="154"/>
      <c r="E26" s="154"/>
    </row>
    <row r="27" spans="1:6" x14ac:dyDescent="0.25">
      <c r="A27" s="11"/>
      <c r="B27" s="11"/>
      <c r="C27" s="11"/>
    </row>
    <row r="28" spans="1:6" x14ac:dyDescent="0.25">
      <c r="A28" s="131" t="s">
        <v>24</v>
      </c>
      <c r="B28" s="11"/>
      <c r="C28" s="11"/>
    </row>
    <row r="29" spans="1:6" x14ac:dyDescent="0.25">
      <c r="A29" s="132" t="s">
        <v>25</v>
      </c>
      <c r="B29" s="12"/>
      <c r="C29" s="12"/>
    </row>
  </sheetData>
  <mergeCells count="11">
    <mergeCell ref="A2:E2"/>
    <mergeCell ref="D22:D23"/>
    <mergeCell ref="A1:E1"/>
    <mergeCell ref="B7:E7"/>
    <mergeCell ref="A3:E5"/>
    <mergeCell ref="B22:B23"/>
    <mergeCell ref="C22:C23"/>
    <mergeCell ref="E22:E23"/>
    <mergeCell ref="B6:E6"/>
    <mergeCell ref="B8:E8"/>
    <mergeCell ref="B9:E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8"/>
  <sheetViews>
    <sheetView topLeftCell="A3" zoomScale="70" zoomScaleNormal="70" workbookViewId="0">
      <selection activeCell="E77" sqref="E77"/>
    </sheetView>
  </sheetViews>
  <sheetFormatPr defaultRowHeight="15" x14ac:dyDescent="0.25"/>
  <cols>
    <col min="1" max="1" width="69.5703125" customWidth="1"/>
    <col min="2" max="2" width="71.28515625" customWidth="1"/>
    <col min="3" max="3" width="11.28515625" customWidth="1"/>
    <col min="4" max="4" width="15.28515625" customWidth="1"/>
    <col min="5" max="5" width="14.85546875" customWidth="1"/>
  </cols>
  <sheetData>
    <row r="1" spans="1:7" ht="19.5" customHeight="1" x14ac:dyDescent="0.25">
      <c r="A1" s="239" t="s">
        <v>142</v>
      </c>
      <c r="B1" s="240"/>
      <c r="C1" s="240"/>
      <c r="D1" s="240"/>
      <c r="E1" s="241"/>
      <c r="F1" s="55"/>
      <c r="G1" s="55"/>
    </row>
    <row r="2" spans="1:7" ht="20.100000000000001" customHeight="1" thickBot="1" x14ac:dyDescent="0.3">
      <c r="A2" s="242"/>
      <c r="B2" s="243"/>
      <c r="C2" s="243"/>
      <c r="D2" s="243"/>
      <c r="E2" s="244"/>
      <c r="F2" s="176"/>
      <c r="G2" s="55"/>
    </row>
    <row r="3" spans="1:7" ht="15.75" x14ac:dyDescent="0.25">
      <c r="A3" s="13"/>
      <c r="B3" s="13"/>
      <c r="C3" s="13"/>
      <c r="D3" s="13"/>
      <c r="E3" s="13"/>
    </row>
    <row r="4" spans="1:7" ht="19.5" customHeight="1" x14ac:dyDescent="0.25">
      <c r="A4" s="277" t="s">
        <v>146</v>
      </c>
      <c r="B4" s="278"/>
      <c r="C4" s="278"/>
      <c r="D4" s="278"/>
      <c r="E4" s="279"/>
    </row>
    <row r="5" spans="1:7" ht="81.95" customHeight="1" thickBot="1" x14ac:dyDescent="0.3">
      <c r="A5" s="283" t="s">
        <v>139</v>
      </c>
      <c r="B5" s="284"/>
      <c r="C5" s="284"/>
      <c r="D5" s="284"/>
      <c r="E5" s="285"/>
    </row>
    <row r="6" spans="1:7" ht="20.45" customHeight="1" thickBot="1" x14ac:dyDescent="0.3">
      <c r="A6" s="245" t="s">
        <v>1</v>
      </c>
      <c r="B6" s="246"/>
      <c r="C6" s="246"/>
      <c r="D6" s="246"/>
      <c r="E6" s="247"/>
    </row>
    <row r="7" spans="1:7" ht="48.95" customHeight="1" x14ac:dyDescent="0.25">
      <c r="A7" s="251" t="s">
        <v>132</v>
      </c>
      <c r="B7" s="276"/>
      <c r="C7" s="276"/>
      <c r="D7" s="252"/>
      <c r="E7" s="78" t="s">
        <v>13</v>
      </c>
    </row>
    <row r="8" spans="1:7" ht="48.95" customHeight="1" x14ac:dyDescent="0.25">
      <c r="A8" s="270" t="s">
        <v>113</v>
      </c>
      <c r="B8" s="271"/>
      <c r="C8" s="271"/>
      <c r="D8" s="272"/>
      <c r="E8" s="159">
        <f>Staffing!F17</f>
        <v>55000</v>
      </c>
    </row>
    <row r="9" spans="1:7" ht="16.5" thickBot="1" x14ac:dyDescent="0.3">
      <c r="A9" s="273" t="s">
        <v>102</v>
      </c>
      <c r="B9" s="274"/>
      <c r="C9" s="274"/>
      <c r="D9" s="275"/>
      <c r="E9" s="160">
        <f>Staffing!G17</f>
        <v>20900</v>
      </c>
    </row>
    <row r="10" spans="1:7" ht="16.5" thickBot="1" x14ac:dyDescent="0.3">
      <c r="A10" s="266" t="s">
        <v>9</v>
      </c>
      <c r="B10" s="267"/>
      <c r="C10" s="267"/>
      <c r="D10" s="268"/>
      <c r="E10" s="149">
        <f>SUM(E8:E9)</f>
        <v>75900</v>
      </c>
    </row>
    <row r="11" spans="1:7" ht="16.5" thickBot="1" x14ac:dyDescent="0.3">
      <c r="A11" s="89"/>
      <c r="B11" s="89"/>
      <c r="C11" s="89"/>
      <c r="D11" s="89"/>
      <c r="E11" s="91"/>
    </row>
    <row r="12" spans="1:7" ht="19.5" customHeight="1" thickBot="1" x14ac:dyDescent="0.3">
      <c r="A12" s="245" t="s">
        <v>84</v>
      </c>
      <c r="B12" s="246"/>
      <c r="C12" s="246"/>
      <c r="D12" s="246"/>
      <c r="E12" s="247"/>
    </row>
    <row r="13" spans="1:7" ht="15" customHeight="1" x14ac:dyDescent="0.25">
      <c r="A13" s="78" t="s">
        <v>79</v>
      </c>
      <c r="B13" s="78" t="s">
        <v>91</v>
      </c>
      <c r="C13" s="79" t="s">
        <v>6</v>
      </c>
      <c r="D13" s="78" t="s">
        <v>78</v>
      </c>
      <c r="E13" s="78" t="s">
        <v>13</v>
      </c>
    </row>
    <row r="14" spans="1:7" ht="30" customHeight="1" x14ac:dyDescent="0.25">
      <c r="A14" s="56" t="s">
        <v>135</v>
      </c>
      <c r="B14" s="71"/>
      <c r="C14" s="72">
        <v>1</v>
      </c>
      <c r="D14" s="150">
        <v>5000</v>
      </c>
      <c r="E14" s="174">
        <f t="shared" ref="E14:E16" si="0">ROUND(C14*D14,0)</f>
        <v>5000</v>
      </c>
    </row>
    <row r="15" spans="1:7" ht="15" customHeight="1" x14ac:dyDescent="0.25">
      <c r="A15" s="59" t="s">
        <v>73</v>
      </c>
      <c r="B15" s="71"/>
      <c r="C15" s="72">
        <v>5</v>
      </c>
      <c r="D15" s="150">
        <v>1000</v>
      </c>
      <c r="E15" s="175">
        <f t="shared" ref="E15" si="1">ROUND(C15*D15,0)</f>
        <v>5000</v>
      </c>
      <c r="F15" s="2"/>
    </row>
    <row r="16" spans="1:7" ht="15" customHeight="1" x14ac:dyDescent="0.25">
      <c r="A16" s="59"/>
      <c r="B16" s="59"/>
      <c r="C16" s="57"/>
      <c r="D16" s="151"/>
      <c r="E16" s="175">
        <f t="shared" si="0"/>
        <v>0</v>
      </c>
      <c r="F16" s="2"/>
    </row>
    <row r="17" spans="1:6" ht="16.5" thickBot="1" x14ac:dyDescent="0.3">
      <c r="A17" s="266" t="s">
        <v>9</v>
      </c>
      <c r="B17" s="267"/>
      <c r="C17" s="267"/>
      <c r="D17" s="268"/>
      <c r="E17" s="97">
        <f>SUM(E14:E16)</f>
        <v>10000</v>
      </c>
      <c r="F17" s="2"/>
    </row>
    <row r="18" spans="1:6" ht="16.5" thickBot="1" x14ac:dyDescent="0.3">
      <c r="A18" s="89"/>
      <c r="B18" s="89"/>
      <c r="C18" s="89"/>
      <c r="D18" s="89"/>
      <c r="E18" s="91"/>
      <c r="F18" s="2"/>
    </row>
    <row r="19" spans="1:6" ht="20.100000000000001" customHeight="1" thickBot="1" x14ac:dyDescent="0.3">
      <c r="A19" s="245" t="s">
        <v>74</v>
      </c>
      <c r="B19" s="246"/>
      <c r="C19" s="246"/>
      <c r="D19" s="246"/>
      <c r="E19" s="247"/>
    </row>
    <row r="20" spans="1:6" ht="47.25" x14ac:dyDescent="0.25">
      <c r="A20" s="78" t="s">
        <v>133</v>
      </c>
      <c r="B20" s="78" t="s">
        <v>88</v>
      </c>
      <c r="C20" s="79" t="s">
        <v>6</v>
      </c>
      <c r="D20" s="78" t="s">
        <v>78</v>
      </c>
      <c r="E20" s="78" t="s">
        <v>13</v>
      </c>
      <c r="F20" s="3"/>
    </row>
    <row r="21" spans="1:6" ht="15.75" x14ac:dyDescent="0.25">
      <c r="A21" s="75"/>
      <c r="B21" s="75"/>
      <c r="C21" s="76"/>
      <c r="D21" s="152"/>
      <c r="E21" s="173">
        <f>C21*D21</f>
        <v>0</v>
      </c>
    </row>
    <row r="22" spans="1:6" ht="15.75" x14ac:dyDescent="0.25">
      <c r="A22" s="60"/>
      <c r="B22" s="60"/>
      <c r="C22" s="61"/>
      <c r="D22" s="153"/>
      <c r="E22" s="173">
        <f>C22*D22</f>
        <v>0</v>
      </c>
    </row>
    <row r="23" spans="1:6" ht="15.75" x14ac:dyDescent="0.25">
      <c r="A23" s="280" t="s">
        <v>7</v>
      </c>
      <c r="B23" s="281"/>
      <c r="C23" s="281"/>
      <c r="D23" s="282"/>
      <c r="E23" s="97">
        <f>SUM(E21:E22)</f>
        <v>0</v>
      </c>
    </row>
    <row r="24" spans="1:6" ht="16.5" thickBot="1" x14ac:dyDescent="0.3">
      <c r="A24" s="88"/>
      <c r="B24" s="89"/>
      <c r="C24" s="89"/>
      <c r="D24" s="89"/>
      <c r="E24" s="87"/>
    </row>
    <row r="25" spans="1:6" ht="20.100000000000001" customHeight="1" thickBot="1" x14ac:dyDescent="0.3">
      <c r="A25" s="245" t="s">
        <v>15</v>
      </c>
      <c r="B25" s="246"/>
      <c r="C25" s="246"/>
      <c r="D25" s="246"/>
      <c r="E25" s="247"/>
    </row>
    <row r="26" spans="1:6" ht="47.25" x14ac:dyDescent="0.25">
      <c r="A26" s="78" t="s">
        <v>134</v>
      </c>
      <c r="B26" s="78" t="s">
        <v>90</v>
      </c>
      <c r="C26" s="79" t="s">
        <v>6</v>
      </c>
      <c r="D26" s="78" t="s">
        <v>78</v>
      </c>
      <c r="E26" s="78" t="s">
        <v>13</v>
      </c>
    </row>
    <row r="27" spans="1:6" ht="15.75" x14ac:dyDescent="0.25">
      <c r="A27" s="62" t="s">
        <v>115</v>
      </c>
      <c r="B27" s="62"/>
      <c r="C27" s="73">
        <v>2500</v>
      </c>
      <c r="D27" s="98">
        <v>1</v>
      </c>
      <c r="E27" s="175">
        <f t="shared" ref="E27:E40" si="2">ROUND(C27*D27,0)</f>
        <v>2500</v>
      </c>
    </row>
    <row r="28" spans="1:6" ht="15.75" x14ac:dyDescent="0.25">
      <c r="A28" s="63" t="s">
        <v>116</v>
      </c>
      <c r="B28" s="63"/>
      <c r="C28" s="73">
        <v>5000</v>
      </c>
      <c r="D28" s="98">
        <v>5</v>
      </c>
      <c r="E28" s="175">
        <f t="shared" si="2"/>
        <v>25000</v>
      </c>
    </row>
    <row r="29" spans="1:6" ht="15.75" x14ac:dyDescent="0.25">
      <c r="A29" s="63"/>
      <c r="B29" s="63"/>
      <c r="C29" s="58"/>
      <c r="D29" s="99"/>
      <c r="E29" s="175">
        <f t="shared" si="2"/>
        <v>0</v>
      </c>
    </row>
    <row r="30" spans="1:6" ht="15.75" x14ac:dyDescent="0.25">
      <c r="A30" s="63"/>
      <c r="B30" s="63"/>
      <c r="C30" s="58"/>
      <c r="D30" s="99"/>
      <c r="E30" s="175">
        <f t="shared" si="2"/>
        <v>0</v>
      </c>
    </row>
    <row r="31" spans="1:6" ht="15.75" x14ac:dyDescent="0.25">
      <c r="A31" s="62"/>
      <c r="B31" s="62"/>
      <c r="C31" s="58"/>
      <c r="D31" s="99"/>
      <c r="E31" s="175">
        <f t="shared" si="2"/>
        <v>0</v>
      </c>
      <c r="F31" s="2"/>
    </row>
    <row r="32" spans="1:6" ht="14.25" customHeight="1" x14ac:dyDescent="0.25">
      <c r="A32" s="62"/>
      <c r="B32" s="62"/>
      <c r="C32" s="58"/>
      <c r="D32" s="99"/>
      <c r="E32" s="175">
        <f t="shared" si="2"/>
        <v>0</v>
      </c>
    </row>
    <row r="33" spans="1:6" ht="15.75" x14ac:dyDescent="0.25">
      <c r="A33" s="62"/>
      <c r="B33" s="62"/>
      <c r="C33" s="58"/>
      <c r="D33" s="99"/>
      <c r="E33" s="175">
        <f t="shared" si="2"/>
        <v>0</v>
      </c>
    </row>
    <row r="34" spans="1:6" s="4" customFormat="1" ht="15.75" x14ac:dyDescent="0.25">
      <c r="A34" s="62"/>
      <c r="B34" s="62"/>
      <c r="C34" s="58"/>
      <c r="D34" s="99"/>
      <c r="E34" s="175">
        <f t="shared" si="2"/>
        <v>0</v>
      </c>
      <c r="F34" s="2"/>
    </row>
    <row r="35" spans="1:6" ht="15.75" x14ac:dyDescent="0.25">
      <c r="A35" s="62"/>
      <c r="B35" s="62"/>
      <c r="C35" s="58"/>
      <c r="D35" s="99"/>
      <c r="E35" s="175">
        <f t="shared" si="2"/>
        <v>0</v>
      </c>
    </row>
    <row r="36" spans="1:6" ht="15.75" x14ac:dyDescent="0.25">
      <c r="A36" s="64"/>
      <c r="B36" s="64"/>
      <c r="C36" s="57"/>
      <c r="D36" s="151"/>
      <c r="E36" s="175">
        <f t="shared" si="2"/>
        <v>0</v>
      </c>
    </row>
    <row r="37" spans="1:6" ht="15.75" x14ac:dyDescent="0.25">
      <c r="A37" s="63"/>
      <c r="B37" s="63"/>
      <c r="C37" s="58"/>
      <c r="D37" s="99"/>
      <c r="E37" s="175">
        <f t="shared" si="2"/>
        <v>0</v>
      </c>
      <c r="F37" s="2"/>
    </row>
    <row r="38" spans="1:6" ht="15.75" x14ac:dyDescent="0.25">
      <c r="A38" s="62"/>
      <c r="B38" s="62"/>
      <c r="C38" s="58"/>
      <c r="D38" s="99"/>
      <c r="E38" s="175">
        <f t="shared" si="2"/>
        <v>0</v>
      </c>
      <c r="F38" s="1"/>
    </row>
    <row r="39" spans="1:6" ht="23.25" customHeight="1" x14ac:dyDescent="0.25">
      <c r="A39" s="65"/>
      <c r="B39" s="66"/>
      <c r="C39" s="67"/>
      <c r="D39" s="100"/>
      <c r="E39" s="175">
        <f t="shared" si="2"/>
        <v>0</v>
      </c>
    </row>
    <row r="40" spans="1:6" ht="15.75" x14ac:dyDescent="0.25">
      <c r="A40" s="69"/>
      <c r="B40" s="70"/>
      <c r="C40" s="68"/>
      <c r="D40" s="100"/>
      <c r="E40" s="175">
        <f t="shared" si="2"/>
        <v>0</v>
      </c>
    </row>
    <row r="41" spans="1:6" ht="16.5" thickBot="1" x14ac:dyDescent="0.3">
      <c r="A41" s="266" t="s">
        <v>9</v>
      </c>
      <c r="B41" s="267"/>
      <c r="C41" s="267"/>
      <c r="D41" s="268"/>
      <c r="E41" s="97">
        <f>SUM(E27:E40)</f>
        <v>27500</v>
      </c>
    </row>
    <row r="42" spans="1:6" ht="16.5" thickBot="1" x14ac:dyDescent="0.3">
      <c r="A42" s="85"/>
      <c r="B42" s="86"/>
      <c r="C42" s="86"/>
      <c r="D42" s="86"/>
      <c r="E42" s="91"/>
    </row>
    <row r="43" spans="1:6" ht="20.100000000000001" customHeight="1" thickBot="1" x14ac:dyDescent="0.3">
      <c r="A43" s="245" t="s">
        <v>145</v>
      </c>
      <c r="B43" s="246"/>
      <c r="C43" s="246"/>
      <c r="D43" s="246"/>
      <c r="E43" s="247"/>
    </row>
    <row r="44" spans="1:6" ht="47.25" x14ac:dyDescent="0.25">
      <c r="A44" s="260" t="s">
        <v>82</v>
      </c>
      <c r="B44" s="261"/>
      <c r="C44" s="261"/>
      <c r="D44" s="262"/>
      <c r="E44" s="78" t="s">
        <v>13</v>
      </c>
    </row>
    <row r="45" spans="1:6" ht="15.75" x14ac:dyDescent="0.25">
      <c r="A45" s="257" t="s">
        <v>81</v>
      </c>
      <c r="B45" s="258"/>
      <c r="C45" s="258"/>
      <c r="D45" s="259"/>
      <c r="E45" s="158">
        <f>'In-State Travel'!B4</f>
        <v>2000</v>
      </c>
    </row>
    <row r="46" spans="1:6" ht="15.75" x14ac:dyDescent="0.25">
      <c r="A46" s="257" t="s">
        <v>80</v>
      </c>
      <c r="B46" s="258"/>
      <c r="C46" s="258"/>
      <c r="D46" s="259"/>
      <c r="E46" s="158">
        <f>'Out of State Travel'!B4</f>
        <v>1520</v>
      </c>
    </row>
    <row r="47" spans="1:6" ht="16.5" thickBot="1" x14ac:dyDescent="0.3">
      <c r="A47" s="266" t="s">
        <v>9</v>
      </c>
      <c r="B47" s="267"/>
      <c r="C47" s="267"/>
      <c r="D47" s="268"/>
      <c r="E47" s="97">
        <f>SUM(E45:E46)</f>
        <v>3520</v>
      </c>
    </row>
    <row r="48" spans="1:6" ht="16.5" thickBot="1" x14ac:dyDescent="0.3">
      <c r="A48" s="88"/>
      <c r="B48" s="89"/>
      <c r="C48" s="89"/>
      <c r="D48" s="89"/>
      <c r="E48" s="91"/>
    </row>
    <row r="49" spans="1:5" ht="20.100000000000001" customHeight="1" thickBot="1" x14ac:dyDescent="0.3">
      <c r="A49" s="245" t="s">
        <v>75</v>
      </c>
      <c r="B49" s="246"/>
      <c r="C49" s="246"/>
      <c r="D49" s="246"/>
      <c r="E49" s="247"/>
    </row>
    <row r="50" spans="1:5" ht="47.25" x14ac:dyDescent="0.25">
      <c r="A50" s="78" t="s">
        <v>144</v>
      </c>
      <c r="B50" s="78" t="s">
        <v>92</v>
      </c>
      <c r="C50" s="79"/>
      <c r="D50" s="78"/>
      <c r="E50" s="78" t="s">
        <v>13</v>
      </c>
    </row>
    <row r="51" spans="1:5" ht="15.75" x14ac:dyDescent="0.25">
      <c r="A51" s="77"/>
      <c r="B51" s="77"/>
      <c r="C51" s="83"/>
      <c r="D51" s="77"/>
      <c r="E51" s="101"/>
    </row>
    <row r="52" spans="1:5" ht="15.75" x14ac:dyDescent="0.25">
      <c r="A52" s="84"/>
      <c r="B52" s="84"/>
      <c r="C52" s="84"/>
      <c r="D52" s="84"/>
      <c r="E52" s="102"/>
    </row>
    <row r="53" spans="1:5" ht="16.5" thickBot="1" x14ac:dyDescent="0.3">
      <c r="A53" s="266" t="s">
        <v>9</v>
      </c>
      <c r="B53" s="267"/>
      <c r="C53" s="267"/>
      <c r="D53" s="268"/>
      <c r="E53" s="97">
        <f>SUM(E51:E52)</f>
        <v>0</v>
      </c>
    </row>
    <row r="54" spans="1:5" ht="16.5" thickBot="1" x14ac:dyDescent="0.3">
      <c r="A54" s="85"/>
      <c r="B54" s="86"/>
      <c r="C54" s="86"/>
      <c r="D54" s="86"/>
      <c r="E54" s="87"/>
    </row>
    <row r="55" spans="1:5" ht="20.100000000000001" customHeight="1" thickBot="1" x14ac:dyDescent="0.3">
      <c r="A55" s="245" t="s">
        <v>76</v>
      </c>
      <c r="B55" s="246"/>
      <c r="C55" s="246"/>
      <c r="D55" s="246"/>
      <c r="E55" s="247"/>
    </row>
    <row r="56" spans="1:5" ht="47.25" x14ac:dyDescent="0.25">
      <c r="A56" s="78" t="s">
        <v>136</v>
      </c>
      <c r="B56" s="78" t="s">
        <v>92</v>
      </c>
      <c r="C56" s="79"/>
      <c r="D56" s="78"/>
      <c r="E56" s="78" t="s">
        <v>13</v>
      </c>
    </row>
    <row r="57" spans="1:5" ht="15.75" x14ac:dyDescent="0.25">
      <c r="A57" s="77"/>
      <c r="B57" s="77"/>
      <c r="C57" s="83"/>
      <c r="D57" s="77"/>
      <c r="E57" s="101"/>
    </row>
    <row r="58" spans="1:5" ht="16.5" thickBot="1" x14ac:dyDescent="0.3">
      <c r="A58" s="92"/>
      <c r="B58" s="92"/>
      <c r="C58" s="92"/>
      <c r="D58" s="92"/>
      <c r="E58" s="103"/>
    </row>
    <row r="59" spans="1:5" ht="16.5" thickBot="1" x14ac:dyDescent="0.3">
      <c r="A59" s="248" t="s">
        <v>9</v>
      </c>
      <c r="B59" s="249"/>
      <c r="C59" s="249"/>
      <c r="D59" s="250"/>
      <c r="E59" s="104">
        <f>SUM(E57:E58)</f>
        <v>0</v>
      </c>
    </row>
    <row r="60" spans="1:5" ht="16.5" thickBot="1" x14ac:dyDescent="0.3">
      <c r="A60" s="88"/>
      <c r="B60" s="89"/>
      <c r="C60" s="89"/>
      <c r="D60" s="89"/>
      <c r="E60" s="87"/>
    </row>
    <row r="61" spans="1:5" ht="20.100000000000001" customHeight="1" thickBot="1" x14ac:dyDescent="0.3">
      <c r="A61" s="245" t="s">
        <v>17</v>
      </c>
      <c r="B61" s="246"/>
      <c r="C61" s="246"/>
      <c r="D61" s="246"/>
      <c r="E61" s="247"/>
    </row>
    <row r="62" spans="1:5" ht="47.25" x14ac:dyDescent="0.25">
      <c r="A62" s="78" t="s">
        <v>137</v>
      </c>
      <c r="B62" s="78" t="s">
        <v>88</v>
      </c>
      <c r="C62" s="79" t="s">
        <v>6</v>
      </c>
      <c r="D62" s="78" t="s">
        <v>78</v>
      </c>
      <c r="E62" s="78" t="s">
        <v>13</v>
      </c>
    </row>
    <row r="63" spans="1:5" ht="15.75" x14ac:dyDescent="0.25">
      <c r="A63" s="77"/>
      <c r="B63" s="81"/>
      <c r="C63" s="82"/>
      <c r="D63" s="105"/>
      <c r="E63" s="105"/>
    </row>
    <row r="64" spans="1:5" ht="16.5" thickBot="1" x14ac:dyDescent="0.3">
      <c r="A64" s="109"/>
      <c r="B64" s="93"/>
      <c r="C64" s="93"/>
      <c r="D64" s="106"/>
      <c r="E64" s="106"/>
    </row>
    <row r="65" spans="1:5" ht="16.5" thickBot="1" x14ac:dyDescent="0.3">
      <c r="A65" s="248" t="s">
        <v>9</v>
      </c>
      <c r="B65" s="249"/>
      <c r="C65" s="249"/>
      <c r="D65" s="269"/>
      <c r="E65" s="108">
        <f>SUM(E63:E64)</f>
        <v>0</v>
      </c>
    </row>
    <row r="66" spans="1:5" ht="16.5" thickBot="1" x14ac:dyDescent="0.3">
      <c r="A66" s="85"/>
      <c r="B66" s="86"/>
      <c r="C66" s="86"/>
      <c r="D66" s="86"/>
      <c r="E66" s="87"/>
    </row>
    <row r="67" spans="1:5" ht="20.100000000000001" customHeight="1" thickBot="1" x14ac:dyDescent="0.3">
      <c r="A67" s="245" t="s">
        <v>86</v>
      </c>
      <c r="B67" s="246"/>
      <c r="C67" s="246"/>
      <c r="D67" s="246"/>
      <c r="E67" s="247"/>
    </row>
    <row r="68" spans="1:5" ht="47.25" x14ac:dyDescent="0.25">
      <c r="A68" s="78" t="s">
        <v>89</v>
      </c>
      <c r="B68" s="251" t="s">
        <v>88</v>
      </c>
      <c r="C68" s="252"/>
      <c r="D68" s="78" t="s">
        <v>78</v>
      </c>
      <c r="E68" s="78" t="s">
        <v>13</v>
      </c>
    </row>
    <row r="69" spans="1:5" ht="15.75" x14ac:dyDescent="0.25">
      <c r="A69" s="77"/>
      <c r="B69" s="253"/>
      <c r="C69" s="254"/>
      <c r="D69" s="81"/>
      <c r="E69" s="105"/>
    </row>
    <row r="70" spans="1:5" ht="16.5" thickBot="1" x14ac:dyDescent="0.3">
      <c r="A70" s="17"/>
      <c r="B70" s="255"/>
      <c r="C70" s="256"/>
      <c r="D70" s="93"/>
      <c r="E70" s="106"/>
    </row>
    <row r="71" spans="1:5" ht="16.5" thickBot="1" x14ac:dyDescent="0.3">
      <c r="A71" s="248" t="s">
        <v>9</v>
      </c>
      <c r="B71" s="249"/>
      <c r="C71" s="249"/>
      <c r="D71" s="250"/>
      <c r="E71" s="104">
        <f>SUM(E69:E70)</f>
        <v>0</v>
      </c>
    </row>
    <row r="72" spans="1:5" ht="16.5" thickBot="1" x14ac:dyDescent="0.3">
      <c r="A72" s="85"/>
      <c r="B72" s="86"/>
      <c r="C72" s="86"/>
      <c r="D72" s="86"/>
      <c r="E72" s="87"/>
    </row>
    <row r="73" spans="1:5" ht="20.100000000000001" customHeight="1" thickBot="1" x14ac:dyDescent="0.3">
      <c r="A73" s="245" t="s">
        <v>77</v>
      </c>
      <c r="B73" s="246"/>
      <c r="C73" s="246"/>
      <c r="D73" s="246"/>
      <c r="E73" s="247"/>
    </row>
    <row r="74" spans="1:5" ht="47.25" x14ac:dyDescent="0.25">
      <c r="A74" s="78" t="s">
        <v>138</v>
      </c>
      <c r="B74" s="78" t="s">
        <v>90</v>
      </c>
      <c r="C74" s="79" t="s">
        <v>6</v>
      </c>
      <c r="D74" s="78" t="s">
        <v>78</v>
      </c>
      <c r="E74" s="78" t="s">
        <v>13</v>
      </c>
    </row>
    <row r="75" spans="1:5" ht="15.75" x14ac:dyDescent="0.25">
      <c r="A75" s="74"/>
      <c r="B75" s="74"/>
      <c r="C75" s="74"/>
      <c r="D75" s="74"/>
      <c r="E75" s="107"/>
    </row>
    <row r="76" spans="1:5" ht="16.5" thickBot="1" x14ac:dyDescent="0.3">
      <c r="A76" s="74"/>
      <c r="B76" s="74"/>
      <c r="C76" s="74"/>
      <c r="D76" s="74"/>
      <c r="E76" s="107"/>
    </row>
    <row r="77" spans="1:5" ht="16.5" thickBot="1" x14ac:dyDescent="0.3">
      <c r="A77" s="248" t="s">
        <v>9</v>
      </c>
      <c r="B77" s="249"/>
      <c r="C77" s="249"/>
      <c r="D77" s="250"/>
      <c r="E77" s="104">
        <f>SUM(E75:E76)</f>
        <v>0</v>
      </c>
    </row>
    <row r="78" spans="1:5" ht="15.75" thickBot="1" x14ac:dyDescent="0.3"/>
    <row r="79" spans="1:5" ht="20.100000000000001" customHeight="1" thickBot="1" x14ac:dyDescent="0.3">
      <c r="A79" s="245" t="s">
        <v>87</v>
      </c>
      <c r="B79" s="246"/>
      <c r="C79" s="246"/>
      <c r="D79" s="246"/>
      <c r="E79" s="247"/>
    </row>
    <row r="80" spans="1:5" ht="16.5" thickBot="1" x14ac:dyDescent="0.3">
      <c r="A80" s="248" t="s">
        <v>9</v>
      </c>
      <c r="B80" s="249"/>
      <c r="C80" s="249"/>
      <c r="D80" s="250"/>
      <c r="E80" s="104">
        <f>E10+E17+E23+E41+E47+E53+E59+E65+E71+E77</f>
        <v>116920</v>
      </c>
    </row>
    <row r="81" spans="1:5" ht="16.5" thickBot="1" x14ac:dyDescent="0.3">
      <c r="A81" s="94"/>
      <c r="B81" s="80"/>
      <c r="C81" s="80"/>
      <c r="D81" s="80"/>
      <c r="E81" s="90"/>
    </row>
    <row r="82" spans="1:5" ht="20.100000000000001" customHeight="1" thickBot="1" x14ac:dyDescent="0.3">
      <c r="A82" s="245" t="s">
        <v>140</v>
      </c>
      <c r="B82" s="246"/>
      <c r="C82" s="246"/>
      <c r="D82" s="246"/>
      <c r="E82" s="247"/>
    </row>
    <row r="83" spans="1:5" ht="47.25" x14ac:dyDescent="0.25">
      <c r="A83" s="260" t="s">
        <v>141</v>
      </c>
      <c r="B83" s="261"/>
      <c r="C83" s="261"/>
      <c r="D83" s="262"/>
      <c r="E83" s="78" t="s">
        <v>13</v>
      </c>
    </row>
    <row r="84" spans="1:5" ht="16.5" thickBot="1" x14ac:dyDescent="0.3">
      <c r="A84" s="263">
        <v>0.26</v>
      </c>
      <c r="B84" s="264"/>
      <c r="C84" s="264"/>
      <c r="D84" s="264"/>
      <c r="E84" s="265"/>
    </row>
    <row r="85" spans="1:5" ht="16.5" thickBot="1" x14ac:dyDescent="0.3">
      <c r="A85" s="248" t="s">
        <v>9</v>
      </c>
      <c r="B85" s="249"/>
      <c r="C85" s="249"/>
      <c r="D85" s="250"/>
      <c r="E85" s="104">
        <f>E80*A84</f>
        <v>30399.200000000001</v>
      </c>
    </row>
    <row r="86" spans="1:5" ht="15.75" thickBot="1" x14ac:dyDescent="0.3"/>
    <row r="87" spans="1:5" ht="20.45" customHeight="1" thickBot="1" x14ac:dyDescent="0.3">
      <c r="A87" s="245" t="s">
        <v>83</v>
      </c>
      <c r="B87" s="246"/>
      <c r="C87" s="246"/>
      <c r="D87" s="246"/>
      <c r="E87" s="247"/>
    </row>
    <row r="88" spans="1:5" ht="16.5" thickBot="1" x14ac:dyDescent="0.3">
      <c r="A88" s="248" t="s">
        <v>9</v>
      </c>
      <c r="B88" s="249"/>
      <c r="C88" s="249"/>
      <c r="D88" s="250"/>
      <c r="E88" s="104">
        <f>E80+E85</f>
        <v>147319.20000000001</v>
      </c>
    </row>
  </sheetData>
  <mergeCells count="40">
    <mergeCell ref="A4:E4"/>
    <mergeCell ref="A17:D17"/>
    <mergeCell ref="A23:D23"/>
    <mergeCell ref="A19:E19"/>
    <mergeCell ref="A12:E12"/>
    <mergeCell ref="A5:E5"/>
    <mergeCell ref="A44:D44"/>
    <mergeCell ref="A6:E6"/>
    <mergeCell ref="A8:D8"/>
    <mergeCell ref="A9:D9"/>
    <mergeCell ref="A7:D7"/>
    <mergeCell ref="A10:D10"/>
    <mergeCell ref="A43:E43"/>
    <mergeCell ref="A41:D41"/>
    <mergeCell ref="A25:E25"/>
    <mergeCell ref="A47:D47"/>
    <mergeCell ref="A77:D77"/>
    <mergeCell ref="A49:E49"/>
    <mergeCell ref="A53:D53"/>
    <mergeCell ref="A59:D59"/>
    <mergeCell ref="A65:D65"/>
    <mergeCell ref="A55:E55"/>
    <mergeCell ref="A61:E61"/>
    <mergeCell ref="A73:E73"/>
    <mergeCell ref="A1:E2"/>
    <mergeCell ref="A87:E87"/>
    <mergeCell ref="A88:D88"/>
    <mergeCell ref="A82:E82"/>
    <mergeCell ref="A71:D71"/>
    <mergeCell ref="B68:C68"/>
    <mergeCell ref="B69:C69"/>
    <mergeCell ref="B70:C70"/>
    <mergeCell ref="A45:D45"/>
    <mergeCell ref="A46:D46"/>
    <mergeCell ref="A85:D85"/>
    <mergeCell ref="A83:D83"/>
    <mergeCell ref="A84:E84"/>
    <mergeCell ref="A80:D80"/>
    <mergeCell ref="A79:E79"/>
    <mergeCell ref="A67:E67"/>
  </mergeCells>
  <pageMargins left="0.7" right="0.7" top="0.75" bottom="0.75" header="0.3" footer="0.3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="60" zoomScaleNormal="60" workbookViewId="0">
      <selection activeCell="B4" sqref="B4"/>
    </sheetView>
  </sheetViews>
  <sheetFormatPr defaultColWidth="8.7109375" defaultRowHeight="15.75" x14ac:dyDescent="0.25"/>
  <cols>
    <col min="1" max="1" width="29.42578125" style="5" customWidth="1"/>
    <col min="2" max="2" width="17.28515625" style="5" customWidth="1"/>
    <col min="3" max="6" width="19.140625" style="5" customWidth="1"/>
    <col min="7" max="16384" width="8.7109375" style="5"/>
  </cols>
  <sheetData>
    <row r="1" spans="1:6" ht="18" x14ac:dyDescent="0.25">
      <c r="A1" s="297" t="s">
        <v>96</v>
      </c>
      <c r="B1" s="298"/>
      <c r="C1" s="298"/>
      <c r="D1" s="298"/>
      <c r="E1" s="298"/>
      <c r="F1" s="299"/>
    </row>
    <row r="2" spans="1:6" ht="18.75" thickBot="1" x14ac:dyDescent="0.3">
      <c r="A2" s="294" t="s">
        <v>95</v>
      </c>
      <c r="B2" s="295"/>
      <c r="C2" s="295"/>
      <c r="D2" s="295"/>
      <c r="E2" s="295"/>
      <c r="F2" s="296"/>
    </row>
    <row r="3" spans="1:6" ht="16.5" thickBot="1" x14ac:dyDescent="0.3">
      <c r="A3" s="49"/>
      <c r="B3" s="49"/>
      <c r="C3" s="49"/>
      <c r="D3" s="49"/>
      <c r="E3" s="49"/>
      <c r="F3" s="50"/>
    </row>
    <row r="4" spans="1:6" ht="18.75" thickBot="1" x14ac:dyDescent="0.3">
      <c r="A4" s="125" t="s">
        <v>63</v>
      </c>
      <c r="B4" s="40">
        <f>F15+F28+F41+F54</f>
        <v>2000</v>
      </c>
      <c r="C4" s="12"/>
      <c r="D4" s="12"/>
      <c r="E4" s="12"/>
      <c r="F4" s="12"/>
    </row>
    <row r="5" spans="1:6" ht="17.45" customHeight="1" x14ac:dyDescent="0.25">
      <c r="A5" s="318" t="s">
        <v>62</v>
      </c>
      <c r="B5" s="319"/>
      <c r="C5" s="316" t="s">
        <v>60</v>
      </c>
      <c r="D5" s="316"/>
      <c r="E5" s="316"/>
      <c r="F5" s="317"/>
    </row>
    <row r="6" spans="1:6" ht="50.1" customHeight="1" x14ac:dyDescent="0.25">
      <c r="A6" s="300" t="s">
        <v>143</v>
      </c>
      <c r="B6" s="300"/>
      <c r="C6" s="313"/>
      <c r="D6" s="313"/>
      <c r="E6" s="313"/>
      <c r="F6" s="313"/>
    </row>
    <row r="7" spans="1:6" ht="50.1" customHeight="1" x14ac:dyDescent="0.25">
      <c r="A7" s="300" t="s">
        <v>33</v>
      </c>
      <c r="B7" s="300"/>
      <c r="C7" s="313"/>
      <c r="D7" s="313"/>
      <c r="E7" s="313"/>
      <c r="F7" s="313"/>
    </row>
    <row r="8" spans="1:6" ht="48.95" customHeight="1" x14ac:dyDescent="0.25">
      <c r="A8" s="300" t="s">
        <v>34</v>
      </c>
      <c r="B8" s="300"/>
      <c r="C8" s="313"/>
      <c r="D8" s="313"/>
      <c r="E8" s="313"/>
      <c r="F8" s="313"/>
    </row>
    <row r="9" spans="1:6" s="18" customFormat="1" ht="17.45" customHeight="1" x14ac:dyDescent="0.25">
      <c r="A9" s="314" t="s">
        <v>35</v>
      </c>
      <c r="B9" s="315"/>
      <c r="C9" s="19" t="s">
        <v>36</v>
      </c>
      <c r="D9" s="19" t="s">
        <v>37</v>
      </c>
      <c r="E9" s="19" t="s">
        <v>38</v>
      </c>
      <c r="F9" s="19" t="s">
        <v>8</v>
      </c>
    </row>
    <row r="10" spans="1:6" ht="30.6" customHeight="1" thickBot="1" x14ac:dyDescent="0.3">
      <c r="A10" s="305"/>
      <c r="B10" s="306"/>
      <c r="C10" s="20">
        <v>5</v>
      </c>
      <c r="D10" s="21">
        <v>0.5</v>
      </c>
      <c r="E10" s="20">
        <v>400</v>
      </c>
      <c r="F10" s="22">
        <f>C10*(D10*E10)</f>
        <v>1000</v>
      </c>
    </row>
    <row r="11" spans="1:6" ht="17.45" customHeight="1" x14ac:dyDescent="0.25">
      <c r="A11" s="303" t="s">
        <v>39</v>
      </c>
      <c r="B11" s="304"/>
      <c r="C11" s="23" t="s">
        <v>36</v>
      </c>
      <c r="D11" s="23" t="s">
        <v>40</v>
      </c>
      <c r="E11" s="23" t="s">
        <v>41</v>
      </c>
      <c r="F11" s="23" t="s">
        <v>8</v>
      </c>
    </row>
    <row r="12" spans="1:6" ht="30.6" customHeight="1" thickBot="1" x14ac:dyDescent="0.3">
      <c r="A12" s="305"/>
      <c r="B12" s="306"/>
      <c r="C12" s="24"/>
      <c r="D12" s="25"/>
      <c r="E12" s="24"/>
      <c r="F12" s="26">
        <f>C12*(D12*E12)</f>
        <v>0</v>
      </c>
    </row>
    <row r="13" spans="1:6" ht="17.45" customHeight="1" x14ac:dyDescent="0.25">
      <c r="A13" s="307" t="s">
        <v>42</v>
      </c>
      <c r="B13" s="308"/>
      <c r="C13" s="27" t="s">
        <v>36</v>
      </c>
      <c r="D13" s="27" t="s">
        <v>40</v>
      </c>
      <c r="E13" s="27" t="s">
        <v>41</v>
      </c>
      <c r="F13" s="28" t="s">
        <v>8</v>
      </c>
    </row>
    <row r="14" spans="1:6" ht="30.6" customHeight="1" thickBot="1" x14ac:dyDescent="0.3">
      <c r="A14" s="309"/>
      <c r="B14" s="310"/>
      <c r="C14" s="29"/>
      <c r="D14" s="30"/>
      <c r="E14" s="29"/>
      <c r="F14" s="26">
        <f>C14*(D14*E14)</f>
        <v>0</v>
      </c>
    </row>
    <row r="15" spans="1:6" ht="17.45" customHeight="1" thickBot="1" x14ac:dyDescent="0.3">
      <c r="A15" s="291" t="s">
        <v>43</v>
      </c>
      <c r="B15" s="292"/>
      <c r="C15" s="292"/>
      <c r="D15" s="292"/>
      <c r="E15" s="293"/>
      <c r="F15" s="51">
        <f>F10+F12+F14</f>
        <v>1000</v>
      </c>
    </row>
    <row r="16" spans="1:6" ht="17.45" customHeight="1" x14ac:dyDescent="0.25">
      <c r="A16" s="31"/>
      <c r="B16" s="31"/>
      <c r="C16" s="31"/>
      <c r="D16" s="31"/>
      <c r="E16" s="31"/>
      <c r="F16" s="32"/>
    </row>
    <row r="17" spans="1:6" ht="16.5" thickBot="1" x14ac:dyDescent="0.3">
      <c r="A17" s="12"/>
      <c r="B17" s="12"/>
      <c r="C17" s="12"/>
      <c r="D17" s="12"/>
      <c r="E17" s="12"/>
      <c r="F17" s="12"/>
    </row>
    <row r="18" spans="1:6" ht="17.45" customHeight="1" thickBot="1" x14ac:dyDescent="0.3">
      <c r="A18" s="301" t="s">
        <v>64</v>
      </c>
      <c r="B18" s="302"/>
      <c r="C18" s="316" t="s">
        <v>61</v>
      </c>
      <c r="D18" s="316"/>
      <c r="E18" s="316"/>
      <c r="F18" s="317"/>
    </row>
    <row r="19" spans="1:6" ht="50.1" customHeight="1" x14ac:dyDescent="0.25">
      <c r="A19" s="300" t="s">
        <v>143</v>
      </c>
      <c r="B19" s="300"/>
      <c r="C19" s="313"/>
      <c r="D19" s="313"/>
      <c r="E19" s="313"/>
      <c r="F19" s="313"/>
    </row>
    <row r="20" spans="1:6" ht="50.1" customHeight="1" x14ac:dyDescent="0.25">
      <c r="A20" s="300" t="s">
        <v>33</v>
      </c>
      <c r="B20" s="300"/>
      <c r="C20" s="313"/>
      <c r="D20" s="313"/>
      <c r="E20" s="313"/>
      <c r="F20" s="313"/>
    </row>
    <row r="21" spans="1:6" ht="50.1" customHeight="1" x14ac:dyDescent="0.25">
      <c r="A21" s="300" t="s">
        <v>34</v>
      </c>
      <c r="B21" s="300"/>
      <c r="C21" s="313"/>
      <c r="D21" s="313"/>
      <c r="E21" s="313"/>
      <c r="F21" s="313"/>
    </row>
    <row r="22" spans="1:6" ht="17.45" customHeight="1" x14ac:dyDescent="0.25">
      <c r="A22" s="314" t="s">
        <v>35</v>
      </c>
      <c r="B22" s="315"/>
      <c r="C22" s="19" t="s">
        <v>36</v>
      </c>
      <c r="D22" s="19" t="s">
        <v>37</v>
      </c>
      <c r="E22" s="19" t="s">
        <v>38</v>
      </c>
      <c r="F22" s="19" t="s">
        <v>8</v>
      </c>
    </row>
    <row r="23" spans="1:6" ht="30.6" customHeight="1" thickBot="1" x14ac:dyDescent="0.3">
      <c r="A23" s="305"/>
      <c r="B23" s="306"/>
      <c r="C23" s="20">
        <v>5</v>
      </c>
      <c r="D23" s="21">
        <v>0.5</v>
      </c>
      <c r="E23" s="20">
        <v>400</v>
      </c>
      <c r="F23" s="22">
        <f>C23*(D23*E23)</f>
        <v>1000</v>
      </c>
    </row>
    <row r="24" spans="1:6" ht="17.45" customHeight="1" x14ac:dyDescent="0.25">
      <c r="A24" s="303" t="s">
        <v>39</v>
      </c>
      <c r="B24" s="304"/>
      <c r="C24" s="23" t="s">
        <v>50</v>
      </c>
      <c r="D24" s="23" t="s">
        <v>40</v>
      </c>
      <c r="E24" s="23" t="s">
        <v>51</v>
      </c>
      <c r="F24" s="23" t="s">
        <v>8</v>
      </c>
    </row>
    <row r="25" spans="1:6" ht="30.6" customHeight="1" thickBot="1" x14ac:dyDescent="0.3">
      <c r="A25" s="305"/>
      <c r="B25" s="306"/>
      <c r="C25" s="29"/>
      <c r="D25" s="30"/>
      <c r="E25" s="29"/>
      <c r="F25" s="33">
        <f>C25*(D25*E25)</f>
        <v>0</v>
      </c>
    </row>
    <row r="26" spans="1:6" ht="17.45" customHeight="1" x14ac:dyDescent="0.25">
      <c r="A26" s="307" t="s">
        <v>42</v>
      </c>
      <c r="B26" s="308"/>
      <c r="C26" s="27" t="s">
        <v>36</v>
      </c>
      <c r="D26" s="27" t="s">
        <v>40</v>
      </c>
      <c r="E26" s="27" t="s">
        <v>41</v>
      </c>
      <c r="F26" s="28" t="s">
        <v>8</v>
      </c>
    </row>
    <row r="27" spans="1:6" ht="30.6" customHeight="1" thickBot="1" x14ac:dyDescent="0.3">
      <c r="A27" s="309"/>
      <c r="B27" s="310"/>
      <c r="C27" s="29"/>
      <c r="D27" s="30"/>
      <c r="E27" s="29"/>
      <c r="F27" s="26">
        <f>C27*(D27*E27)</f>
        <v>0</v>
      </c>
    </row>
    <row r="28" spans="1:6" ht="16.149999999999999" customHeight="1" thickBot="1" x14ac:dyDescent="0.3">
      <c r="A28" s="291" t="s">
        <v>44</v>
      </c>
      <c r="B28" s="292"/>
      <c r="C28" s="292"/>
      <c r="D28" s="292"/>
      <c r="E28" s="293"/>
      <c r="F28" s="52">
        <f>F23+F25+F27</f>
        <v>1000</v>
      </c>
    </row>
    <row r="29" spans="1:6" ht="16.149999999999999" customHeight="1" x14ac:dyDescent="0.25">
      <c r="A29" s="31"/>
      <c r="B29" s="31"/>
      <c r="C29" s="31"/>
      <c r="D29" s="31"/>
      <c r="E29" s="31"/>
      <c r="F29" s="35"/>
    </row>
    <row r="30" spans="1:6" ht="16.149999999999999" customHeight="1" thickBot="1" x14ac:dyDescent="0.3">
      <c r="A30" s="12"/>
      <c r="B30" s="12"/>
      <c r="C30" s="12"/>
      <c r="D30" s="12"/>
      <c r="E30" s="12"/>
      <c r="F30" s="12"/>
    </row>
    <row r="31" spans="1:6" ht="17.45" customHeight="1" thickBot="1" x14ac:dyDescent="0.3">
      <c r="A31" s="301" t="s">
        <v>65</v>
      </c>
      <c r="B31" s="302"/>
      <c r="C31" s="286"/>
      <c r="D31" s="286"/>
      <c r="E31" s="286"/>
      <c r="F31" s="287"/>
    </row>
    <row r="32" spans="1:6" ht="54.95" customHeight="1" thickBot="1" x14ac:dyDescent="0.3">
      <c r="A32" s="300" t="s">
        <v>143</v>
      </c>
      <c r="B32" s="300"/>
      <c r="C32" s="288"/>
      <c r="D32" s="289"/>
      <c r="E32" s="289"/>
      <c r="F32" s="290"/>
    </row>
    <row r="33" spans="1:6" ht="54.95" customHeight="1" thickBot="1" x14ac:dyDescent="0.3">
      <c r="A33" s="311" t="s">
        <v>33</v>
      </c>
      <c r="B33" s="312"/>
      <c r="C33" s="288"/>
      <c r="D33" s="289"/>
      <c r="E33" s="289"/>
      <c r="F33" s="290"/>
    </row>
    <row r="34" spans="1:6" ht="54.95" customHeight="1" thickBot="1" x14ac:dyDescent="0.3">
      <c r="A34" s="311" t="s">
        <v>34</v>
      </c>
      <c r="B34" s="312"/>
      <c r="C34" s="288"/>
      <c r="D34" s="289"/>
      <c r="E34" s="289"/>
      <c r="F34" s="290"/>
    </row>
    <row r="35" spans="1:6" ht="17.45" customHeight="1" x14ac:dyDescent="0.25">
      <c r="A35" s="303" t="s">
        <v>35</v>
      </c>
      <c r="B35" s="304"/>
      <c r="C35" s="23" t="s">
        <v>36</v>
      </c>
      <c r="D35" s="23" t="s">
        <v>37</v>
      </c>
      <c r="E35" s="23" t="s">
        <v>38</v>
      </c>
      <c r="F35" s="23" t="s">
        <v>8</v>
      </c>
    </row>
    <row r="36" spans="1:6" ht="30.6" customHeight="1" thickBot="1" x14ac:dyDescent="0.3">
      <c r="A36" s="305"/>
      <c r="B36" s="306"/>
      <c r="C36" s="29"/>
      <c r="D36" s="30"/>
      <c r="E36" s="29"/>
      <c r="F36" s="36">
        <f>C36*(D36*E36)</f>
        <v>0</v>
      </c>
    </row>
    <row r="37" spans="1:6" ht="17.45" customHeight="1" x14ac:dyDescent="0.25">
      <c r="A37" s="303" t="s">
        <v>39</v>
      </c>
      <c r="B37" s="304"/>
      <c r="C37" s="23" t="s">
        <v>36</v>
      </c>
      <c r="D37" s="23" t="s">
        <v>40</v>
      </c>
      <c r="E37" s="23" t="s">
        <v>41</v>
      </c>
      <c r="F37" s="23" t="s">
        <v>8</v>
      </c>
    </row>
    <row r="38" spans="1:6" ht="30.6" customHeight="1" thickBot="1" x14ac:dyDescent="0.3">
      <c r="A38" s="305"/>
      <c r="B38" s="306"/>
      <c r="C38" s="24"/>
      <c r="D38" s="25"/>
      <c r="E38" s="24"/>
      <c r="F38" s="26">
        <f>C38*(D38*E38)</f>
        <v>0</v>
      </c>
    </row>
    <row r="39" spans="1:6" ht="17.45" customHeight="1" x14ac:dyDescent="0.25">
      <c r="A39" s="307" t="s">
        <v>42</v>
      </c>
      <c r="B39" s="308"/>
      <c r="C39" s="27" t="s">
        <v>36</v>
      </c>
      <c r="D39" s="27" t="s">
        <v>40</v>
      </c>
      <c r="E39" s="27" t="s">
        <v>41</v>
      </c>
      <c r="F39" s="28" t="s">
        <v>8</v>
      </c>
    </row>
    <row r="40" spans="1:6" ht="30.6" customHeight="1" thickBot="1" x14ac:dyDescent="0.3">
      <c r="A40" s="309"/>
      <c r="B40" s="310"/>
      <c r="C40" s="29"/>
      <c r="D40" s="30"/>
      <c r="E40" s="29"/>
      <c r="F40" s="26">
        <f>C40*(D40*E40)</f>
        <v>0</v>
      </c>
    </row>
    <row r="41" spans="1:6" ht="17.45" customHeight="1" thickBot="1" x14ac:dyDescent="0.3">
      <c r="A41" s="291" t="s">
        <v>45</v>
      </c>
      <c r="B41" s="292"/>
      <c r="C41" s="292"/>
      <c r="D41" s="292"/>
      <c r="E41" s="293"/>
      <c r="F41" s="53">
        <f>F36+F38+F40</f>
        <v>0</v>
      </c>
    </row>
    <row r="42" spans="1:6" ht="16.149999999999999" customHeight="1" x14ac:dyDescent="0.25">
      <c r="A42" s="31"/>
      <c r="B42" s="31"/>
      <c r="C42" s="31"/>
      <c r="D42" s="31"/>
      <c r="E42" s="31"/>
      <c r="F42" s="32"/>
    </row>
    <row r="43" spans="1:6" ht="16.5" thickBot="1" x14ac:dyDescent="0.3">
      <c r="A43" s="12"/>
      <c r="B43" s="12"/>
      <c r="C43" s="12"/>
      <c r="D43" s="12"/>
      <c r="E43" s="12"/>
      <c r="F43" s="12"/>
    </row>
    <row r="44" spans="1:6" ht="18.75" thickBot="1" x14ac:dyDescent="0.3">
      <c r="A44" s="301" t="s">
        <v>72</v>
      </c>
      <c r="B44" s="302"/>
      <c r="C44" s="286"/>
      <c r="D44" s="286"/>
      <c r="E44" s="286"/>
      <c r="F44" s="287"/>
    </row>
    <row r="45" spans="1:6" ht="54.95" customHeight="1" thickBot="1" x14ac:dyDescent="0.3">
      <c r="A45" s="300" t="s">
        <v>143</v>
      </c>
      <c r="B45" s="300"/>
      <c r="C45" s="288"/>
      <c r="D45" s="289"/>
      <c r="E45" s="289"/>
      <c r="F45" s="290"/>
    </row>
    <row r="46" spans="1:6" ht="54.95" customHeight="1" thickBot="1" x14ac:dyDescent="0.3">
      <c r="A46" s="311" t="s">
        <v>33</v>
      </c>
      <c r="B46" s="312"/>
      <c r="C46" s="288"/>
      <c r="D46" s="289"/>
      <c r="E46" s="289"/>
      <c r="F46" s="290"/>
    </row>
    <row r="47" spans="1:6" ht="54.95" customHeight="1" thickBot="1" x14ac:dyDescent="0.3">
      <c r="A47" s="311" t="s">
        <v>34</v>
      </c>
      <c r="B47" s="312"/>
      <c r="C47" s="288"/>
      <c r="D47" s="289"/>
      <c r="E47" s="289"/>
      <c r="F47" s="290"/>
    </row>
    <row r="48" spans="1:6" x14ac:dyDescent="0.25">
      <c r="A48" s="303" t="s">
        <v>35</v>
      </c>
      <c r="B48" s="304"/>
      <c r="C48" s="23" t="s">
        <v>36</v>
      </c>
      <c r="D48" s="23" t="s">
        <v>37</v>
      </c>
      <c r="E48" s="23" t="s">
        <v>38</v>
      </c>
      <c r="F48" s="23" t="s">
        <v>8</v>
      </c>
    </row>
    <row r="49" spans="1:6" ht="16.5" thickBot="1" x14ac:dyDescent="0.3">
      <c r="A49" s="305"/>
      <c r="B49" s="306"/>
      <c r="C49" s="29"/>
      <c r="D49" s="30"/>
      <c r="E49" s="29"/>
      <c r="F49" s="36">
        <f>C49*(D49*E49)</f>
        <v>0</v>
      </c>
    </row>
    <row r="50" spans="1:6" x14ac:dyDescent="0.25">
      <c r="A50" s="303" t="s">
        <v>39</v>
      </c>
      <c r="B50" s="304"/>
      <c r="C50" s="23" t="s">
        <v>36</v>
      </c>
      <c r="D50" s="23" t="s">
        <v>40</v>
      </c>
      <c r="E50" s="23" t="s">
        <v>41</v>
      </c>
      <c r="F50" s="23" t="s">
        <v>8</v>
      </c>
    </row>
    <row r="51" spans="1:6" ht="16.5" thickBot="1" x14ac:dyDescent="0.3">
      <c r="A51" s="305"/>
      <c r="B51" s="306"/>
      <c r="C51" s="24"/>
      <c r="D51" s="25"/>
      <c r="E51" s="24"/>
      <c r="F51" s="26">
        <f>C51*(D51*E51)</f>
        <v>0</v>
      </c>
    </row>
    <row r="52" spans="1:6" x14ac:dyDescent="0.25">
      <c r="A52" s="307" t="s">
        <v>42</v>
      </c>
      <c r="B52" s="308"/>
      <c r="C52" s="27" t="s">
        <v>36</v>
      </c>
      <c r="D52" s="27" t="s">
        <v>40</v>
      </c>
      <c r="E52" s="27" t="s">
        <v>41</v>
      </c>
      <c r="F52" s="28" t="s">
        <v>8</v>
      </c>
    </row>
    <row r="53" spans="1:6" ht="16.5" thickBot="1" x14ac:dyDescent="0.3">
      <c r="A53" s="309"/>
      <c r="B53" s="310"/>
      <c r="C53" s="29"/>
      <c r="D53" s="30"/>
      <c r="E53" s="29"/>
      <c r="F53" s="26">
        <f>C53*(D53*E53)</f>
        <v>0</v>
      </c>
    </row>
    <row r="54" spans="1:6" ht="16.5" thickBot="1" x14ac:dyDescent="0.3">
      <c r="A54" s="291" t="s">
        <v>46</v>
      </c>
      <c r="B54" s="292"/>
      <c r="C54" s="292"/>
      <c r="D54" s="292"/>
      <c r="E54" s="293"/>
      <c r="F54" s="53">
        <f>F49+F51+F53</f>
        <v>0</v>
      </c>
    </row>
  </sheetData>
  <sheetProtection selectLockedCells="1"/>
  <mergeCells count="50">
    <mergeCell ref="A5:B5"/>
    <mergeCell ref="C5:F5"/>
    <mergeCell ref="A6:B6"/>
    <mergeCell ref="C6:F6"/>
    <mergeCell ref="A7:B7"/>
    <mergeCell ref="C7:F7"/>
    <mergeCell ref="A8:B8"/>
    <mergeCell ref="C8:F8"/>
    <mergeCell ref="A9:B10"/>
    <mergeCell ref="A11:B12"/>
    <mergeCell ref="A13:B14"/>
    <mergeCell ref="A15:E15"/>
    <mergeCell ref="A19:B19"/>
    <mergeCell ref="C19:F19"/>
    <mergeCell ref="A18:B18"/>
    <mergeCell ref="C18:F18"/>
    <mergeCell ref="A20:B20"/>
    <mergeCell ref="C20:F20"/>
    <mergeCell ref="A21:B21"/>
    <mergeCell ref="C21:F21"/>
    <mergeCell ref="A22:B23"/>
    <mergeCell ref="A24:B25"/>
    <mergeCell ref="A26:B27"/>
    <mergeCell ref="A28:E28"/>
    <mergeCell ref="A31:B31"/>
    <mergeCell ref="C31:F31"/>
    <mergeCell ref="A39:B40"/>
    <mergeCell ref="A41:E41"/>
    <mergeCell ref="A32:B32"/>
    <mergeCell ref="C32:F32"/>
    <mergeCell ref="A33:B33"/>
    <mergeCell ref="C33:F33"/>
    <mergeCell ref="A34:B34"/>
    <mergeCell ref="C34:F34"/>
    <mergeCell ref="C44:F44"/>
    <mergeCell ref="C45:F45"/>
    <mergeCell ref="A54:E54"/>
    <mergeCell ref="A2:F2"/>
    <mergeCell ref="A1:F1"/>
    <mergeCell ref="A45:B45"/>
    <mergeCell ref="A44:B44"/>
    <mergeCell ref="A50:B51"/>
    <mergeCell ref="A52:B53"/>
    <mergeCell ref="A46:B46"/>
    <mergeCell ref="C46:F46"/>
    <mergeCell ref="A47:B47"/>
    <mergeCell ref="C47:F47"/>
    <mergeCell ref="A48:B49"/>
    <mergeCell ref="A35:B36"/>
    <mergeCell ref="A37:B38"/>
  </mergeCells>
  <printOptions horizontalCentered="1" verticalCentered="1"/>
  <pageMargins left="0.7" right="0.7" top="0.75" bottom="0.75" header="0.3" footer="0.3"/>
  <pageSetup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4"/>
  <sheetViews>
    <sheetView zoomScale="60" zoomScaleNormal="60" workbookViewId="0">
      <selection activeCell="B4" sqref="B4"/>
    </sheetView>
  </sheetViews>
  <sheetFormatPr defaultColWidth="8.7109375" defaultRowHeight="15.75" x14ac:dyDescent="0.25"/>
  <cols>
    <col min="1" max="1" width="29.42578125" style="5" customWidth="1"/>
    <col min="2" max="2" width="17.28515625" style="5" customWidth="1"/>
    <col min="3" max="6" width="19.140625" style="5" customWidth="1"/>
    <col min="7" max="16384" width="8.7109375" style="5"/>
  </cols>
  <sheetData>
    <row r="1" spans="1:6" ht="19.5" customHeight="1" x14ac:dyDescent="0.25">
      <c r="A1" s="320" t="s">
        <v>94</v>
      </c>
      <c r="B1" s="320"/>
      <c r="C1" s="320"/>
      <c r="D1" s="320"/>
      <c r="E1" s="320"/>
      <c r="F1" s="320"/>
    </row>
    <row r="2" spans="1:6" ht="19.5" customHeight="1" x14ac:dyDescent="0.25">
      <c r="A2" s="369" t="s">
        <v>97</v>
      </c>
      <c r="B2" s="369"/>
      <c r="C2" s="369"/>
      <c r="D2" s="369"/>
      <c r="E2" s="369"/>
      <c r="F2" s="369"/>
    </row>
    <row r="3" spans="1:6" ht="16.5" thickBot="1" x14ac:dyDescent="0.3"/>
    <row r="4" spans="1:6" ht="20.100000000000001" customHeight="1" thickBot="1" x14ac:dyDescent="0.35">
      <c r="A4" s="126" t="s">
        <v>47</v>
      </c>
      <c r="B4" s="127">
        <f>F15+F30+F45+F60+F75</f>
        <v>1520</v>
      </c>
      <c r="C4" s="12"/>
      <c r="D4" s="12"/>
      <c r="E4" s="12"/>
      <c r="F4" s="12"/>
    </row>
    <row r="5" spans="1:6" ht="54.95" customHeight="1" thickBot="1" x14ac:dyDescent="0.3">
      <c r="A5" s="318" t="s">
        <v>71</v>
      </c>
      <c r="B5" s="319"/>
      <c r="C5" s="323" t="s">
        <v>123</v>
      </c>
      <c r="D5" s="324"/>
      <c r="E5" s="324"/>
      <c r="F5" s="325"/>
    </row>
    <row r="6" spans="1:6" ht="54.95" customHeight="1" x14ac:dyDescent="0.25">
      <c r="A6" s="300" t="s">
        <v>143</v>
      </c>
      <c r="B6" s="300"/>
      <c r="C6" s="367"/>
      <c r="D6" s="367"/>
      <c r="E6" s="367"/>
      <c r="F6" s="367"/>
    </row>
    <row r="7" spans="1:6" ht="54.95" customHeight="1" x14ac:dyDescent="0.25">
      <c r="A7" s="300" t="s">
        <v>33</v>
      </c>
      <c r="B7" s="300"/>
      <c r="C7" s="368" t="s">
        <v>58</v>
      </c>
      <c r="D7" s="368"/>
      <c r="E7" s="368"/>
      <c r="F7" s="368"/>
    </row>
    <row r="8" spans="1:6" s="18" customFormat="1" ht="17.45" customHeight="1" x14ac:dyDescent="0.25">
      <c r="A8" s="300" t="s">
        <v>34</v>
      </c>
      <c r="B8" s="300"/>
      <c r="C8" s="368" t="s">
        <v>59</v>
      </c>
      <c r="D8" s="368"/>
      <c r="E8" s="368"/>
      <c r="F8" s="368"/>
    </row>
    <row r="9" spans="1:6" ht="30.6" customHeight="1" x14ac:dyDescent="0.25">
      <c r="A9" s="314" t="s">
        <v>35</v>
      </c>
      <c r="B9" s="315"/>
      <c r="C9" s="19" t="s">
        <v>36</v>
      </c>
      <c r="D9" s="19" t="s">
        <v>37</v>
      </c>
      <c r="E9" s="19" t="s">
        <v>38</v>
      </c>
      <c r="F9" s="19" t="s">
        <v>8</v>
      </c>
    </row>
    <row r="10" spans="1:6" ht="17.45" customHeight="1" thickBot="1" x14ac:dyDescent="0.3">
      <c r="A10" s="305"/>
      <c r="B10" s="306"/>
      <c r="C10" s="20">
        <v>2</v>
      </c>
      <c r="D10" s="21">
        <v>0.5</v>
      </c>
      <c r="E10" s="20">
        <v>400</v>
      </c>
      <c r="F10" s="22">
        <f>C10*(D10*E10)</f>
        <v>400</v>
      </c>
    </row>
    <row r="11" spans="1:6" ht="30.6" customHeight="1" x14ac:dyDescent="0.25">
      <c r="A11" s="303" t="s">
        <v>39</v>
      </c>
      <c r="B11" s="304"/>
      <c r="C11" s="23" t="s">
        <v>36</v>
      </c>
      <c r="D11" s="23" t="s">
        <v>40</v>
      </c>
      <c r="E11" s="23" t="s">
        <v>41</v>
      </c>
      <c r="F11" s="23" t="s">
        <v>8</v>
      </c>
    </row>
    <row r="12" spans="1:6" ht="17.45" customHeight="1" thickBot="1" x14ac:dyDescent="0.3">
      <c r="A12" s="305"/>
      <c r="B12" s="306"/>
      <c r="C12" s="46">
        <v>2</v>
      </c>
      <c r="D12" s="47">
        <v>100</v>
      </c>
      <c r="E12" s="46">
        <v>2</v>
      </c>
      <c r="F12" s="48">
        <f>C12*(D12*E12)</f>
        <v>400</v>
      </c>
    </row>
    <row r="13" spans="1:6" ht="30.6" customHeight="1" x14ac:dyDescent="0.25">
      <c r="A13" s="307" t="s">
        <v>42</v>
      </c>
      <c r="B13" s="308"/>
      <c r="C13" s="27" t="s">
        <v>36</v>
      </c>
      <c r="D13" s="27" t="s">
        <v>40</v>
      </c>
      <c r="E13" s="27" t="s">
        <v>41</v>
      </c>
      <c r="F13" s="28" t="s">
        <v>8</v>
      </c>
    </row>
    <row r="14" spans="1:6" ht="17.45" customHeight="1" thickBot="1" x14ac:dyDescent="0.3">
      <c r="A14" s="309"/>
      <c r="B14" s="310"/>
      <c r="C14" s="20">
        <v>2</v>
      </c>
      <c r="D14" s="21">
        <v>55</v>
      </c>
      <c r="E14" s="20">
        <v>2</v>
      </c>
      <c r="F14" s="48">
        <f>C14*(D14*E14)</f>
        <v>220</v>
      </c>
    </row>
    <row r="15" spans="1:6" ht="17.45" customHeight="1" thickBot="1" x14ac:dyDescent="0.3">
      <c r="A15" s="291" t="s">
        <v>43</v>
      </c>
      <c r="B15" s="292"/>
      <c r="C15" s="292"/>
      <c r="D15" s="292"/>
      <c r="E15" s="293"/>
      <c r="F15" s="51">
        <f>F10+F12+F14</f>
        <v>1020</v>
      </c>
    </row>
    <row r="16" spans="1:6" x14ac:dyDescent="0.25">
      <c r="A16" s="31"/>
      <c r="B16" s="31"/>
      <c r="C16" s="31"/>
      <c r="D16" s="31"/>
      <c r="E16" s="31"/>
      <c r="F16" s="32"/>
    </row>
    <row r="17" spans="1:6" ht="17.45" customHeight="1" thickBot="1" x14ac:dyDescent="0.3">
      <c r="A17" s="12"/>
      <c r="B17" s="12"/>
      <c r="C17" s="12"/>
      <c r="D17" s="12"/>
      <c r="E17" s="12"/>
      <c r="F17" s="12"/>
    </row>
    <row r="18" spans="1:6" ht="54.95" customHeight="1" thickBot="1" x14ac:dyDescent="0.3">
      <c r="A18" s="318" t="s">
        <v>70</v>
      </c>
      <c r="B18" s="319"/>
      <c r="C18" s="326" t="s">
        <v>124</v>
      </c>
      <c r="D18" s="327"/>
      <c r="E18" s="327"/>
      <c r="F18" s="328"/>
    </row>
    <row r="19" spans="1:6" ht="54.95" customHeight="1" x14ac:dyDescent="0.25">
      <c r="A19" s="300" t="s">
        <v>143</v>
      </c>
      <c r="B19" s="300"/>
      <c r="C19" s="367"/>
      <c r="D19" s="367"/>
      <c r="E19" s="367"/>
      <c r="F19" s="367"/>
    </row>
    <row r="20" spans="1:6" ht="54.95" customHeight="1" x14ac:dyDescent="0.25">
      <c r="A20" s="300" t="s">
        <v>33</v>
      </c>
      <c r="B20" s="300"/>
      <c r="C20" s="313"/>
      <c r="D20" s="313"/>
      <c r="E20" s="313"/>
      <c r="F20" s="313"/>
    </row>
    <row r="21" spans="1:6" ht="17.45" customHeight="1" thickBot="1" x14ac:dyDescent="0.3">
      <c r="A21" s="300" t="s">
        <v>34</v>
      </c>
      <c r="B21" s="300"/>
      <c r="C21" s="313"/>
      <c r="D21" s="313"/>
      <c r="E21" s="313"/>
      <c r="F21" s="313"/>
    </row>
    <row r="22" spans="1:6" ht="30.6" customHeight="1" x14ac:dyDescent="0.25">
      <c r="A22" s="303" t="s">
        <v>48</v>
      </c>
      <c r="B22" s="304"/>
      <c r="C22" s="23" t="s">
        <v>49</v>
      </c>
      <c r="D22" s="336"/>
      <c r="E22" s="337"/>
      <c r="F22" s="23" t="s">
        <v>8</v>
      </c>
    </row>
    <row r="23" spans="1:6" ht="17.45" customHeight="1" thickBot="1" x14ac:dyDescent="0.3">
      <c r="A23" s="305"/>
      <c r="B23" s="306"/>
      <c r="C23" s="20">
        <v>500</v>
      </c>
      <c r="D23" s="338"/>
      <c r="E23" s="339"/>
      <c r="F23" s="45">
        <f>C23</f>
        <v>500</v>
      </c>
    </row>
    <row r="24" spans="1:6" ht="30.6" customHeight="1" x14ac:dyDescent="0.25">
      <c r="A24" s="303" t="s">
        <v>39</v>
      </c>
      <c r="B24" s="304"/>
      <c r="C24" s="23" t="s">
        <v>50</v>
      </c>
      <c r="D24" s="23" t="s">
        <v>40</v>
      </c>
      <c r="E24" s="23" t="s">
        <v>51</v>
      </c>
      <c r="F24" s="23" t="s">
        <v>8</v>
      </c>
    </row>
    <row r="25" spans="1:6" ht="17.45" customHeight="1" thickBot="1" x14ac:dyDescent="0.3">
      <c r="A25" s="305"/>
      <c r="B25" s="306"/>
      <c r="C25" s="29"/>
      <c r="D25" s="30"/>
      <c r="E25" s="29"/>
      <c r="F25" s="33">
        <f>C25*(D25*E25)</f>
        <v>0</v>
      </c>
    </row>
    <row r="26" spans="1:6" ht="30.6" customHeight="1" x14ac:dyDescent="0.25">
      <c r="A26" s="303" t="s">
        <v>52</v>
      </c>
      <c r="B26" s="304"/>
      <c r="C26" s="23" t="s">
        <v>50</v>
      </c>
      <c r="D26" s="23" t="s">
        <v>40</v>
      </c>
      <c r="E26" s="23" t="s">
        <v>41</v>
      </c>
      <c r="F26" s="23" t="s">
        <v>8</v>
      </c>
    </row>
    <row r="27" spans="1:6" ht="17.45" customHeight="1" thickBot="1" x14ac:dyDescent="0.3">
      <c r="A27" s="305"/>
      <c r="B27" s="306"/>
      <c r="C27" s="29"/>
      <c r="D27" s="30"/>
      <c r="E27" s="29"/>
      <c r="F27" s="33">
        <f>C27*(D27*E27)</f>
        <v>0</v>
      </c>
    </row>
    <row r="28" spans="1:6" ht="30.6" customHeight="1" thickBot="1" x14ac:dyDescent="0.3">
      <c r="A28" s="340" t="s">
        <v>53</v>
      </c>
      <c r="B28" s="341"/>
      <c r="C28" s="23" t="s">
        <v>50</v>
      </c>
      <c r="D28" s="23" t="s">
        <v>54</v>
      </c>
      <c r="E28" s="342"/>
      <c r="F28" s="23" t="s">
        <v>8</v>
      </c>
    </row>
    <row r="29" spans="1:6" ht="16.149999999999999" customHeight="1" thickBot="1" x14ac:dyDescent="0.3">
      <c r="A29" s="340"/>
      <c r="B29" s="341"/>
      <c r="C29" s="29"/>
      <c r="D29" s="30"/>
      <c r="E29" s="343"/>
      <c r="F29" s="34">
        <f>C29*D29</f>
        <v>0</v>
      </c>
    </row>
    <row r="30" spans="1:6" ht="16.149999999999999" customHeight="1" thickBot="1" x14ac:dyDescent="0.3">
      <c r="A30" s="291" t="s">
        <v>44</v>
      </c>
      <c r="B30" s="292"/>
      <c r="C30" s="292"/>
      <c r="D30" s="292"/>
      <c r="E30" s="293"/>
      <c r="F30" s="52">
        <f>F23+F25+F27+F29</f>
        <v>500</v>
      </c>
    </row>
    <row r="31" spans="1:6" ht="16.149999999999999" customHeight="1" x14ac:dyDescent="0.25">
      <c r="A31" s="31"/>
      <c r="B31" s="31"/>
      <c r="C31" s="31"/>
      <c r="D31" s="31"/>
      <c r="E31" s="31"/>
      <c r="F31" s="35"/>
    </row>
    <row r="32" spans="1:6" ht="17.45" customHeight="1" thickBot="1" x14ac:dyDescent="0.3">
      <c r="A32" s="12"/>
      <c r="B32" s="12"/>
      <c r="C32" s="12"/>
      <c r="D32" s="12"/>
      <c r="E32" s="12"/>
      <c r="F32" s="12"/>
    </row>
    <row r="33" spans="1:6" ht="54.95" customHeight="1" thickBot="1" x14ac:dyDescent="0.3">
      <c r="A33" s="318" t="s">
        <v>69</v>
      </c>
      <c r="B33" s="319"/>
      <c r="C33" s="329"/>
      <c r="D33" s="286"/>
      <c r="E33" s="286"/>
      <c r="F33" s="287"/>
    </row>
    <row r="34" spans="1:6" ht="54.95" customHeight="1" x14ac:dyDescent="0.25">
      <c r="A34" s="300" t="s">
        <v>143</v>
      </c>
      <c r="B34" s="300"/>
      <c r="C34" s="313"/>
      <c r="D34" s="313"/>
      <c r="E34" s="313"/>
      <c r="F34" s="313"/>
    </row>
    <row r="35" spans="1:6" ht="54.95" customHeight="1" x14ac:dyDescent="0.25">
      <c r="A35" s="300" t="s">
        <v>33</v>
      </c>
      <c r="B35" s="300"/>
      <c r="C35" s="313"/>
      <c r="D35" s="313"/>
      <c r="E35" s="313"/>
      <c r="F35" s="313"/>
    </row>
    <row r="36" spans="1:6" ht="17.45" customHeight="1" thickBot="1" x14ac:dyDescent="0.3">
      <c r="A36" s="300" t="s">
        <v>34</v>
      </c>
      <c r="B36" s="300"/>
      <c r="C36" s="313"/>
      <c r="D36" s="313"/>
      <c r="E36" s="313"/>
      <c r="F36" s="313"/>
    </row>
    <row r="37" spans="1:6" ht="30.6" customHeight="1" x14ac:dyDescent="0.25">
      <c r="A37" s="303" t="s">
        <v>48</v>
      </c>
      <c r="B37" s="304"/>
      <c r="C37" s="23" t="s">
        <v>49</v>
      </c>
      <c r="D37" s="336"/>
      <c r="E37" s="337"/>
      <c r="F37" s="23" t="s">
        <v>8</v>
      </c>
    </row>
    <row r="38" spans="1:6" ht="17.45" customHeight="1" thickBot="1" x14ac:dyDescent="0.3">
      <c r="A38" s="305"/>
      <c r="B38" s="306"/>
      <c r="C38" s="29"/>
      <c r="D38" s="338"/>
      <c r="E38" s="339"/>
      <c r="F38" s="33">
        <f>C38</f>
        <v>0</v>
      </c>
    </row>
    <row r="39" spans="1:6" ht="30.6" customHeight="1" x14ac:dyDescent="0.25">
      <c r="A39" s="303" t="s">
        <v>39</v>
      </c>
      <c r="B39" s="304"/>
      <c r="C39" s="23" t="s">
        <v>50</v>
      </c>
      <c r="D39" s="23" t="s">
        <v>40</v>
      </c>
      <c r="E39" s="23" t="s">
        <v>51</v>
      </c>
      <c r="F39" s="23" t="s">
        <v>8</v>
      </c>
    </row>
    <row r="40" spans="1:6" ht="17.45" customHeight="1" thickBot="1" x14ac:dyDescent="0.3">
      <c r="A40" s="305"/>
      <c r="B40" s="306"/>
      <c r="C40" s="29"/>
      <c r="D40" s="30"/>
      <c r="E40" s="29"/>
      <c r="F40" s="33">
        <f>C40*(D40*E40)</f>
        <v>0</v>
      </c>
    </row>
    <row r="41" spans="1:6" ht="30.6" customHeight="1" x14ac:dyDescent="0.25">
      <c r="A41" s="303" t="s">
        <v>52</v>
      </c>
      <c r="B41" s="304"/>
      <c r="C41" s="23" t="s">
        <v>50</v>
      </c>
      <c r="D41" s="23" t="s">
        <v>40</v>
      </c>
      <c r="E41" s="23" t="s">
        <v>41</v>
      </c>
      <c r="F41" s="23" t="s">
        <v>8</v>
      </c>
    </row>
    <row r="42" spans="1:6" ht="17.45" customHeight="1" thickBot="1" x14ac:dyDescent="0.3">
      <c r="A42" s="305"/>
      <c r="B42" s="306"/>
      <c r="C42" s="29"/>
      <c r="D42" s="30"/>
      <c r="E42" s="29"/>
      <c r="F42" s="33">
        <f>C42*(D42*E42)</f>
        <v>0</v>
      </c>
    </row>
    <row r="43" spans="1:6" ht="16.149999999999999" customHeight="1" thickBot="1" x14ac:dyDescent="0.3">
      <c r="A43" s="340" t="s">
        <v>53</v>
      </c>
      <c r="B43" s="341"/>
      <c r="C43" s="23" t="s">
        <v>50</v>
      </c>
      <c r="D43" s="23" t="s">
        <v>54</v>
      </c>
      <c r="E43" s="342"/>
      <c r="F43" s="23" t="s">
        <v>8</v>
      </c>
    </row>
    <row r="44" spans="1:6" ht="16.149999999999999" customHeight="1" thickBot="1" x14ac:dyDescent="0.3">
      <c r="A44" s="340"/>
      <c r="B44" s="341"/>
      <c r="C44" s="29"/>
      <c r="D44" s="30"/>
      <c r="E44" s="343"/>
      <c r="F44" s="34">
        <f>C44*D44</f>
        <v>0</v>
      </c>
    </row>
    <row r="45" spans="1:6" ht="16.149999999999999" customHeight="1" thickBot="1" x14ac:dyDescent="0.3">
      <c r="A45" s="291" t="s">
        <v>45</v>
      </c>
      <c r="B45" s="292"/>
      <c r="C45" s="292"/>
      <c r="D45" s="292"/>
      <c r="E45" s="293"/>
      <c r="F45" s="95">
        <f>F38+F40+F42+F44</f>
        <v>0</v>
      </c>
    </row>
    <row r="46" spans="1:6" ht="16.149999999999999" customHeight="1" x14ac:dyDescent="0.25">
      <c r="A46" s="31"/>
      <c r="B46" s="31"/>
      <c r="C46" s="31"/>
      <c r="D46" s="31"/>
      <c r="E46" s="31"/>
      <c r="F46" s="39"/>
    </row>
    <row r="47" spans="1:6" ht="17.850000000000001" customHeight="1" thickBot="1" x14ac:dyDescent="0.3">
      <c r="A47" s="31"/>
      <c r="B47" s="31"/>
      <c r="C47" s="31"/>
      <c r="D47" s="31"/>
      <c r="E47" s="31"/>
      <c r="F47" s="39"/>
    </row>
    <row r="48" spans="1:6" ht="54.95" customHeight="1" thickBot="1" x14ac:dyDescent="0.3">
      <c r="A48" s="301" t="s">
        <v>68</v>
      </c>
      <c r="B48" s="302"/>
      <c r="C48" s="329"/>
      <c r="D48" s="286"/>
      <c r="E48" s="286"/>
      <c r="F48" s="287"/>
    </row>
    <row r="49" spans="1:6" ht="54.95" customHeight="1" thickBot="1" x14ac:dyDescent="0.3">
      <c r="A49" s="300" t="s">
        <v>143</v>
      </c>
      <c r="B49" s="300"/>
      <c r="C49" s="361"/>
      <c r="D49" s="362"/>
      <c r="E49" s="362"/>
      <c r="F49" s="363"/>
    </row>
    <row r="50" spans="1:6" ht="54.95" customHeight="1" thickBot="1" x14ac:dyDescent="0.3">
      <c r="A50" s="311" t="s">
        <v>33</v>
      </c>
      <c r="B50" s="312"/>
      <c r="C50" s="364"/>
      <c r="D50" s="365"/>
      <c r="E50" s="365"/>
      <c r="F50" s="366"/>
    </row>
    <row r="51" spans="1:6" ht="17.850000000000001" customHeight="1" thickBot="1" x14ac:dyDescent="0.3">
      <c r="A51" s="311" t="s">
        <v>34</v>
      </c>
      <c r="B51" s="312"/>
      <c r="C51" s="364"/>
      <c r="D51" s="365"/>
      <c r="E51" s="365"/>
      <c r="F51" s="366"/>
    </row>
    <row r="52" spans="1:6" ht="30.6" customHeight="1" thickBot="1" x14ac:dyDescent="0.3">
      <c r="A52" s="340" t="s">
        <v>48</v>
      </c>
      <c r="B52" s="341"/>
      <c r="C52" s="23" t="s">
        <v>49</v>
      </c>
      <c r="D52" s="336"/>
      <c r="E52" s="337"/>
      <c r="F52" s="23" t="s">
        <v>8</v>
      </c>
    </row>
    <row r="53" spans="1:6" ht="17.850000000000001" customHeight="1" thickBot="1" x14ac:dyDescent="0.3">
      <c r="A53" s="340"/>
      <c r="B53" s="341"/>
      <c r="C53" s="29"/>
      <c r="D53" s="338"/>
      <c r="E53" s="339"/>
      <c r="F53" s="33">
        <f>C53</f>
        <v>0</v>
      </c>
    </row>
    <row r="54" spans="1:6" ht="30.6" customHeight="1" thickBot="1" x14ac:dyDescent="0.3">
      <c r="A54" s="340" t="s">
        <v>39</v>
      </c>
      <c r="B54" s="341"/>
      <c r="C54" s="23" t="s">
        <v>50</v>
      </c>
      <c r="D54" s="23" t="s">
        <v>40</v>
      </c>
      <c r="E54" s="23" t="s">
        <v>51</v>
      </c>
      <c r="F54" s="23" t="s">
        <v>8</v>
      </c>
    </row>
    <row r="55" spans="1:6" ht="17.850000000000001" customHeight="1" thickBot="1" x14ac:dyDescent="0.3">
      <c r="A55" s="340"/>
      <c r="B55" s="341"/>
      <c r="C55" s="29"/>
      <c r="D55" s="30"/>
      <c r="E55" s="29"/>
      <c r="F55" s="33">
        <f>C55*(D55*E55)</f>
        <v>0</v>
      </c>
    </row>
    <row r="56" spans="1:6" ht="30.6" customHeight="1" thickBot="1" x14ac:dyDescent="0.3">
      <c r="A56" s="340" t="s">
        <v>52</v>
      </c>
      <c r="B56" s="341"/>
      <c r="C56" s="23" t="s">
        <v>50</v>
      </c>
      <c r="D56" s="23" t="s">
        <v>40</v>
      </c>
      <c r="E56" s="23" t="s">
        <v>41</v>
      </c>
      <c r="F56" s="23" t="s">
        <v>8</v>
      </c>
    </row>
    <row r="57" spans="1:6" ht="17.850000000000001" customHeight="1" thickBot="1" x14ac:dyDescent="0.3">
      <c r="A57" s="340"/>
      <c r="B57" s="341"/>
      <c r="C57" s="29"/>
      <c r="D57" s="30"/>
      <c r="E57" s="29"/>
      <c r="F57" s="33">
        <f>C57*(D57*E57)</f>
        <v>0</v>
      </c>
    </row>
    <row r="58" spans="1:6" ht="30.6" customHeight="1" thickBot="1" x14ac:dyDescent="0.3">
      <c r="A58" s="340" t="s">
        <v>53</v>
      </c>
      <c r="B58" s="341"/>
      <c r="C58" s="23" t="s">
        <v>50</v>
      </c>
      <c r="D58" s="23" t="s">
        <v>54</v>
      </c>
      <c r="E58" s="37"/>
      <c r="F58" s="23" t="s">
        <v>8</v>
      </c>
    </row>
    <row r="59" spans="1:6" ht="17.45" customHeight="1" thickBot="1" x14ac:dyDescent="0.3">
      <c r="A59" s="340"/>
      <c r="B59" s="341"/>
      <c r="C59" s="29"/>
      <c r="D59" s="30"/>
      <c r="E59" s="38"/>
      <c r="F59" s="34">
        <f>C59*D59</f>
        <v>0</v>
      </c>
    </row>
    <row r="60" spans="1:6" ht="16.5" thickBot="1" x14ac:dyDescent="0.3">
      <c r="A60" s="291" t="s">
        <v>46</v>
      </c>
      <c r="B60" s="292"/>
      <c r="C60" s="292"/>
      <c r="D60" s="292"/>
      <c r="E60" s="293"/>
      <c r="F60" s="54">
        <f>F53+F55+F57+F59</f>
        <v>0</v>
      </c>
    </row>
    <row r="61" spans="1:6" x14ac:dyDescent="0.25">
      <c r="A61" s="12"/>
      <c r="B61" s="12"/>
      <c r="C61" s="12"/>
      <c r="D61" s="12"/>
      <c r="E61" s="12"/>
      <c r="F61" s="12"/>
    </row>
    <row r="62" spans="1:6" ht="16.5" thickBot="1" x14ac:dyDescent="0.3">
      <c r="A62" s="12"/>
      <c r="B62" s="12"/>
      <c r="C62" s="12"/>
      <c r="D62" s="12"/>
      <c r="E62" s="12"/>
      <c r="F62" s="12"/>
    </row>
    <row r="63" spans="1:6" ht="54.95" customHeight="1" thickBot="1" x14ac:dyDescent="0.3">
      <c r="A63" s="318" t="s">
        <v>67</v>
      </c>
      <c r="B63" s="319"/>
      <c r="C63" s="329"/>
      <c r="D63" s="286"/>
      <c r="E63" s="286"/>
      <c r="F63" s="287"/>
    </row>
    <row r="64" spans="1:6" ht="54.95" customHeight="1" thickBot="1" x14ac:dyDescent="0.3">
      <c r="A64" s="300" t="s">
        <v>143</v>
      </c>
      <c r="B64" s="300"/>
      <c r="C64" s="361"/>
      <c r="D64" s="362"/>
      <c r="E64" s="362"/>
      <c r="F64" s="363"/>
    </row>
    <row r="65" spans="1:6" ht="54.95" customHeight="1" thickBot="1" x14ac:dyDescent="0.3">
      <c r="A65" s="311" t="s">
        <v>33</v>
      </c>
      <c r="B65" s="312"/>
      <c r="C65" s="364"/>
      <c r="D65" s="365"/>
      <c r="E65" s="365"/>
      <c r="F65" s="366"/>
    </row>
    <row r="66" spans="1:6" ht="16.5" thickBot="1" x14ac:dyDescent="0.3">
      <c r="A66" s="311" t="s">
        <v>34</v>
      </c>
      <c r="B66" s="312"/>
      <c r="C66" s="364"/>
      <c r="D66" s="365"/>
      <c r="E66" s="365"/>
      <c r="F66" s="366"/>
    </row>
    <row r="67" spans="1:6" ht="16.5" thickBot="1" x14ac:dyDescent="0.3">
      <c r="A67" s="340" t="s">
        <v>48</v>
      </c>
      <c r="B67" s="341"/>
      <c r="C67" s="23" t="s">
        <v>49</v>
      </c>
      <c r="D67" s="336"/>
      <c r="E67" s="337"/>
      <c r="F67" s="23" t="s">
        <v>8</v>
      </c>
    </row>
    <row r="68" spans="1:6" ht="16.5" thickBot="1" x14ac:dyDescent="0.3">
      <c r="A68" s="340"/>
      <c r="B68" s="341"/>
      <c r="C68" s="29"/>
      <c r="D68" s="338"/>
      <c r="E68" s="339"/>
      <c r="F68" s="33">
        <f>C68</f>
        <v>0</v>
      </c>
    </row>
    <row r="69" spans="1:6" ht="16.5" thickBot="1" x14ac:dyDescent="0.3">
      <c r="A69" s="340" t="s">
        <v>39</v>
      </c>
      <c r="B69" s="341"/>
      <c r="C69" s="23" t="s">
        <v>50</v>
      </c>
      <c r="D69" s="23" t="s">
        <v>40</v>
      </c>
      <c r="E69" s="23" t="s">
        <v>51</v>
      </c>
      <c r="F69" s="23" t="s">
        <v>8</v>
      </c>
    </row>
    <row r="70" spans="1:6" ht="16.5" thickBot="1" x14ac:dyDescent="0.3">
      <c r="A70" s="340"/>
      <c r="B70" s="341"/>
      <c r="C70" s="29"/>
      <c r="D70" s="30"/>
      <c r="E70" s="29"/>
      <c r="F70" s="33">
        <f>C70*(D70*E70)</f>
        <v>0</v>
      </c>
    </row>
    <row r="71" spans="1:6" ht="16.5" thickBot="1" x14ac:dyDescent="0.3">
      <c r="A71" s="340" t="s">
        <v>52</v>
      </c>
      <c r="B71" s="341"/>
      <c r="C71" s="23" t="s">
        <v>50</v>
      </c>
      <c r="D71" s="23" t="s">
        <v>40</v>
      </c>
      <c r="E71" s="23" t="s">
        <v>41</v>
      </c>
      <c r="F71" s="23" t="s">
        <v>8</v>
      </c>
    </row>
    <row r="72" spans="1:6" ht="16.5" thickBot="1" x14ac:dyDescent="0.3">
      <c r="A72" s="340"/>
      <c r="B72" s="341"/>
      <c r="C72" s="29"/>
      <c r="D72" s="30"/>
      <c r="E72" s="29"/>
      <c r="F72" s="33">
        <f>C72*(D72*E72)</f>
        <v>0</v>
      </c>
    </row>
    <row r="73" spans="1:6" ht="16.5" thickBot="1" x14ac:dyDescent="0.3">
      <c r="A73" s="340" t="s">
        <v>53</v>
      </c>
      <c r="B73" s="341"/>
      <c r="C73" s="23" t="s">
        <v>50</v>
      </c>
      <c r="D73" s="23" t="s">
        <v>54</v>
      </c>
      <c r="E73" s="37"/>
      <c r="F73" s="23" t="s">
        <v>8</v>
      </c>
    </row>
    <row r="74" spans="1:6" ht="15.95" customHeight="1" thickBot="1" x14ac:dyDescent="0.3">
      <c r="A74" s="340"/>
      <c r="B74" s="341"/>
      <c r="C74" s="29"/>
      <c r="D74" s="30"/>
      <c r="E74" s="38"/>
      <c r="F74" s="34">
        <f>C74*D74</f>
        <v>0</v>
      </c>
    </row>
    <row r="75" spans="1:6" ht="15.95" customHeight="1" thickBot="1" x14ac:dyDescent="0.3">
      <c r="A75" s="291" t="s">
        <v>55</v>
      </c>
      <c r="B75" s="292"/>
      <c r="C75" s="292"/>
      <c r="D75" s="292"/>
      <c r="E75" s="293"/>
      <c r="F75" s="54">
        <f>F68+F70+F72+F74</f>
        <v>0</v>
      </c>
    </row>
    <row r="76" spans="1:6" x14ac:dyDescent="0.25">
      <c r="A76" s="31"/>
      <c r="B76" s="31"/>
      <c r="C76" s="31"/>
      <c r="D76" s="31"/>
      <c r="E76" s="31"/>
      <c r="F76" s="39"/>
    </row>
    <row r="77" spans="1:6" x14ac:dyDescent="0.25">
      <c r="A77" s="12"/>
      <c r="B77" s="12"/>
      <c r="C77" s="12"/>
      <c r="D77" s="12"/>
      <c r="E77" s="12"/>
      <c r="F77" s="12"/>
    </row>
    <row r="78" spans="1:6" ht="24.95" customHeight="1" thickBot="1" x14ac:dyDescent="0.3">
      <c r="A78" s="12"/>
      <c r="B78" s="12"/>
      <c r="C78" s="12"/>
      <c r="D78" s="12"/>
      <c r="E78" s="12"/>
      <c r="F78" s="12"/>
    </row>
    <row r="79" spans="1:6" ht="44.45" customHeight="1" thickBot="1" x14ac:dyDescent="0.3">
      <c r="A79" s="346" t="s">
        <v>66</v>
      </c>
      <c r="B79" s="347"/>
      <c r="C79" s="347"/>
      <c r="D79" s="347"/>
      <c r="E79" s="347"/>
      <c r="F79" s="348"/>
    </row>
    <row r="80" spans="1:6" ht="65.099999999999994" customHeight="1" thickBot="1" x14ac:dyDescent="0.3">
      <c r="A80" s="355" t="s">
        <v>103</v>
      </c>
      <c r="B80" s="356"/>
      <c r="C80" s="355" t="s">
        <v>56</v>
      </c>
      <c r="D80" s="357"/>
      <c r="E80" s="356"/>
      <c r="F80" s="128" t="s">
        <v>57</v>
      </c>
    </row>
    <row r="81" spans="1:6" ht="65.099999999999994" customHeight="1" thickBot="1" x14ac:dyDescent="0.3">
      <c r="A81" s="349" t="str">
        <f>C5</f>
        <v>SNEB Conference</v>
      </c>
      <c r="B81" s="350"/>
      <c r="C81" s="358" t="str">
        <f>C7</f>
        <v>Alexandria, VA</v>
      </c>
      <c r="D81" s="359"/>
      <c r="E81" s="360"/>
      <c r="F81" s="161" t="str">
        <f>C8</f>
        <v>Program Director and Nutrition Coordinator</v>
      </c>
    </row>
    <row r="82" spans="1:6" ht="65.099999999999994" customHeight="1" thickBot="1" x14ac:dyDescent="0.3">
      <c r="A82" s="351" t="str">
        <f>C18</f>
        <v xml:space="preserve">ASNNA Conference </v>
      </c>
      <c r="B82" s="352"/>
      <c r="C82" s="330">
        <f>C20</f>
        <v>0</v>
      </c>
      <c r="D82" s="331"/>
      <c r="E82" s="332"/>
      <c r="F82" s="162">
        <f>C21</f>
        <v>0</v>
      </c>
    </row>
    <row r="83" spans="1:6" ht="65.099999999999994" customHeight="1" thickBot="1" x14ac:dyDescent="0.3">
      <c r="A83" s="353">
        <f>C33</f>
        <v>0</v>
      </c>
      <c r="B83" s="354"/>
      <c r="C83" s="330">
        <f>C35</f>
        <v>0</v>
      </c>
      <c r="D83" s="331"/>
      <c r="E83" s="332"/>
      <c r="F83" s="162">
        <f>C36</f>
        <v>0</v>
      </c>
    </row>
    <row r="84" spans="1:6" ht="65.099999999999994" customHeight="1" thickBot="1" x14ac:dyDescent="0.3">
      <c r="A84" s="321">
        <f>C48</f>
        <v>0</v>
      </c>
      <c r="B84" s="322"/>
      <c r="C84" s="333">
        <f>C50</f>
        <v>0</v>
      </c>
      <c r="D84" s="334"/>
      <c r="E84" s="335"/>
      <c r="F84" s="163">
        <f>C51</f>
        <v>0</v>
      </c>
    </row>
    <row r="85" spans="1:6" ht="65.099999999999994" customHeight="1" thickBot="1" x14ac:dyDescent="0.3">
      <c r="A85" s="344">
        <f>C63</f>
        <v>0</v>
      </c>
      <c r="B85" s="345"/>
      <c r="C85" s="333">
        <f>C65</f>
        <v>0</v>
      </c>
      <c r="D85" s="334"/>
      <c r="E85" s="335"/>
      <c r="F85" s="164">
        <f>C66</f>
        <v>0</v>
      </c>
    </row>
    <row r="86" spans="1:6" x14ac:dyDescent="0.25">
      <c r="A86" s="12"/>
      <c r="B86" s="12"/>
      <c r="C86" s="12"/>
      <c r="D86" s="12"/>
      <c r="E86" s="12"/>
      <c r="F86" s="12"/>
    </row>
    <row r="87" spans="1:6" x14ac:dyDescent="0.25">
      <c r="A87" s="12"/>
      <c r="B87" s="12"/>
      <c r="C87" s="12"/>
      <c r="D87" s="12"/>
      <c r="E87" s="12"/>
      <c r="F87" s="12"/>
    </row>
    <row r="88" spans="1:6" x14ac:dyDescent="0.25">
      <c r="A88" s="12"/>
      <c r="B88" s="12"/>
      <c r="C88" s="12"/>
      <c r="D88" s="12"/>
      <c r="E88" s="12"/>
      <c r="F88" s="12"/>
    </row>
    <row r="89" spans="1:6" x14ac:dyDescent="0.25">
      <c r="A89" s="12"/>
      <c r="B89" s="12"/>
      <c r="C89" s="12"/>
      <c r="D89" s="12"/>
      <c r="E89" s="12"/>
      <c r="F89" s="12"/>
    </row>
    <row r="90" spans="1:6" x14ac:dyDescent="0.25">
      <c r="A90" s="12"/>
      <c r="B90" s="12"/>
      <c r="C90" s="12"/>
      <c r="D90" s="12"/>
      <c r="E90" s="12"/>
      <c r="F90" s="12"/>
    </row>
    <row r="91" spans="1:6" x14ac:dyDescent="0.25">
      <c r="A91" s="12"/>
      <c r="B91" s="12"/>
      <c r="C91" s="12"/>
      <c r="D91" s="12"/>
      <c r="E91" s="12"/>
      <c r="F91" s="12"/>
    </row>
    <row r="92" spans="1:6" x14ac:dyDescent="0.25">
      <c r="A92" s="12"/>
      <c r="B92" s="12"/>
      <c r="C92" s="12"/>
      <c r="D92" s="12"/>
      <c r="E92" s="12"/>
      <c r="F92" s="12"/>
    </row>
    <row r="93" spans="1:6" x14ac:dyDescent="0.25">
      <c r="A93" s="12"/>
      <c r="B93" s="12"/>
      <c r="C93" s="12"/>
      <c r="D93" s="12"/>
      <c r="E93" s="12"/>
      <c r="F93" s="12"/>
    </row>
    <row r="94" spans="1:6" x14ac:dyDescent="0.25">
      <c r="A94" s="12"/>
      <c r="B94" s="12"/>
      <c r="C94" s="12"/>
      <c r="D94" s="12"/>
      <c r="E94" s="12"/>
      <c r="F94" s="12"/>
    </row>
  </sheetData>
  <sheetProtection selectLockedCells="1"/>
  <mergeCells count="85">
    <mergeCell ref="A8:B8"/>
    <mergeCell ref="C8:F8"/>
    <mergeCell ref="A2:F2"/>
    <mergeCell ref="A6:B6"/>
    <mergeCell ref="C6:F6"/>
    <mergeCell ref="A7:B7"/>
    <mergeCell ref="C7:F7"/>
    <mergeCell ref="A9:B10"/>
    <mergeCell ref="A11:B12"/>
    <mergeCell ref="A13:B14"/>
    <mergeCell ref="A15:E15"/>
    <mergeCell ref="A19:B19"/>
    <mergeCell ref="C19:F19"/>
    <mergeCell ref="A20:B20"/>
    <mergeCell ref="C20:F20"/>
    <mergeCell ref="A21:B21"/>
    <mergeCell ref="C21:F21"/>
    <mergeCell ref="A22:B23"/>
    <mergeCell ref="D22:E23"/>
    <mergeCell ref="A24:B25"/>
    <mergeCell ref="A26:B27"/>
    <mergeCell ref="A28:B29"/>
    <mergeCell ref="E28:E29"/>
    <mergeCell ref="A30:E30"/>
    <mergeCell ref="A34:B34"/>
    <mergeCell ref="C34:F34"/>
    <mergeCell ref="A35:B35"/>
    <mergeCell ref="C35:F35"/>
    <mergeCell ref="A36:B36"/>
    <mergeCell ref="C36:F36"/>
    <mergeCell ref="A52:B53"/>
    <mergeCell ref="D52:E53"/>
    <mergeCell ref="A37:B38"/>
    <mergeCell ref="A39:B40"/>
    <mergeCell ref="A41:B42"/>
    <mergeCell ref="A49:B49"/>
    <mergeCell ref="C49:F49"/>
    <mergeCell ref="A45:E45"/>
    <mergeCell ref="A50:B50"/>
    <mergeCell ref="C50:F50"/>
    <mergeCell ref="A51:B51"/>
    <mergeCell ref="C51:F51"/>
    <mergeCell ref="A75:E75"/>
    <mergeCell ref="A65:B65"/>
    <mergeCell ref="C65:F65"/>
    <mergeCell ref="A66:B66"/>
    <mergeCell ref="C66:F66"/>
    <mergeCell ref="A67:B68"/>
    <mergeCell ref="D67:E68"/>
    <mergeCell ref="A63:B63"/>
    <mergeCell ref="A69:B70"/>
    <mergeCell ref="A71:B72"/>
    <mergeCell ref="A73:B74"/>
    <mergeCell ref="A54:B55"/>
    <mergeCell ref="A56:B57"/>
    <mergeCell ref="A58:B59"/>
    <mergeCell ref="A60:E60"/>
    <mergeCell ref="A64:B64"/>
    <mergeCell ref="C64:F64"/>
    <mergeCell ref="C63:F63"/>
    <mergeCell ref="C85:E85"/>
    <mergeCell ref="A85:B85"/>
    <mergeCell ref="A79:F79"/>
    <mergeCell ref="A81:B81"/>
    <mergeCell ref="A82:B82"/>
    <mergeCell ref="A83:B83"/>
    <mergeCell ref="A80:B80"/>
    <mergeCell ref="C80:E80"/>
    <mergeCell ref="C81:E81"/>
    <mergeCell ref="A1:F1"/>
    <mergeCell ref="A84:B84"/>
    <mergeCell ref="A5:B5"/>
    <mergeCell ref="C5:F5"/>
    <mergeCell ref="C18:F18"/>
    <mergeCell ref="A18:B18"/>
    <mergeCell ref="A33:B33"/>
    <mergeCell ref="C33:F33"/>
    <mergeCell ref="A48:B48"/>
    <mergeCell ref="C48:F48"/>
    <mergeCell ref="C82:E82"/>
    <mergeCell ref="C83:E83"/>
    <mergeCell ref="C84:E84"/>
    <mergeCell ref="D37:E38"/>
    <mergeCell ref="A43:B44"/>
    <mergeCell ref="E43:E44"/>
  </mergeCells>
  <printOptions horizontalCentered="1" verticalCentered="1"/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Staffing</vt:lpstr>
      <vt:lpstr>Project Costs</vt:lpstr>
      <vt:lpstr>Budget Narrative</vt:lpstr>
      <vt:lpstr>In-State Travel</vt:lpstr>
      <vt:lpstr>Out of State Travel</vt:lpstr>
      <vt:lpstr>'In-State Travel'!Print_Area</vt:lpstr>
      <vt:lpstr>'Out of State Travel'!Print_Area</vt:lpstr>
    </vt:vector>
  </TitlesOfParts>
  <Company>ACES/CoAg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Sondra Parmer</dc:creator>
  <cp:lastModifiedBy>Dixon, Connie W</cp:lastModifiedBy>
  <cp:lastPrinted>2018-05-01T16:12:30Z</cp:lastPrinted>
  <dcterms:created xsi:type="dcterms:W3CDTF">2013-04-12T13:14:34Z</dcterms:created>
  <dcterms:modified xsi:type="dcterms:W3CDTF">2019-06-05T21:35:12Z</dcterms:modified>
</cp:coreProperties>
</file>