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Federal Error Rate Info\FFY 2019\"/>
    </mc:Choice>
  </mc:AlternateContent>
  <xr:revisionPtr revIDLastSave="0" documentId="8_{EFF7BB1F-7B75-4D1C-A8DC-D8CCBD3AD52B}" xr6:coauthVersionLast="36" xr6:coauthVersionMax="36" xr10:uidLastSave="{00000000-0000-0000-0000-000000000000}"/>
  <bookViews>
    <workbookView xWindow="0" yWindow="0" windowWidth="19200" windowHeight="10830" activeTab="1" xr2:uid="{00000000-000D-0000-FFFF-FFFF00000000}"/>
  </bookViews>
  <sheets>
    <sheet name="ByRO" sheetId="1" r:id="rId1"/>
    <sheet name="Ranks" sheetId="2" r:id="rId2"/>
    <sheet name="Sheet1" sheetId="3" r:id="rId3"/>
  </sheets>
  <definedNames>
    <definedName name="NEGRATES" localSheetId="1">Ranks!$A$1:$H$53</definedName>
    <definedName name="NEGRATES_1" localSheetId="1">Ranks!$A$1:$H$53</definedName>
    <definedName name="_xlnm.Print_Area" localSheetId="0">ByRO!$A$1:$I$74</definedName>
    <definedName name="_xlnm.Print_Area" localSheetId="1">Ranks!$B$1:$Q$61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7" i="2" l="1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L1" i="2"/>
  <c r="T62" i="2"/>
  <c r="Q7" i="1"/>
  <c r="Q8" i="1"/>
  <c r="Q9" i="1"/>
  <c r="Q10" i="1"/>
  <c r="Q12" i="1"/>
  <c r="Q13" i="1"/>
  <c r="Q15" i="1"/>
  <c r="Q16" i="1"/>
  <c r="Q17" i="1"/>
  <c r="Q18" i="1"/>
  <c r="Q19" i="1"/>
  <c r="Q20" i="1"/>
  <c r="Q21" i="1"/>
  <c r="Q22" i="1"/>
  <c r="Q24" i="1"/>
  <c r="Q25" i="1"/>
  <c r="Q26" i="1"/>
  <c r="Q27" i="1"/>
  <c r="Q28" i="1"/>
  <c r="Q29" i="1"/>
  <c r="Q30" i="1"/>
  <c r="Q31" i="1"/>
  <c r="Q33" i="1"/>
  <c r="Q34" i="1"/>
  <c r="Q35" i="1"/>
  <c r="Q36" i="1"/>
  <c r="Q37" i="1"/>
  <c r="Q38" i="1"/>
  <c r="Q40" i="1"/>
  <c r="Q41" i="1"/>
  <c r="Q42" i="1"/>
  <c r="Q43" i="1"/>
  <c r="Q44" i="1"/>
  <c r="Q46" i="1"/>
  <c r="Q47" i="1"/>
  <c r="Q48" i="1"/>
  <c r="Q49" i="1"/>
  <c r="Q50" i="1"/>
  <c r="Q51" i="1"/>
  <c r="Q52" i="1"/>
  <c r="Q53" i="1"/>
  <c r="Q54" i="1"/>
  <c r="Q55" i="1"/>
  <c r="Q57" i="1"/>
  <c r="Q58" i="1"/>
  <c r="Q59" i="1"/>
  <c r="Q60" i="1"/>
  <c r="Q61" i="1"/>
  <c r="Q62" i="1"/>
  <c r="Q63" i="1"/>
  <c r="Q64" i="1"/>
  <c r="Q65" i="1"/>
  <c r="P67" i="1"/>
  <c r="P70" i="1" s="1"/>
  <c r="Q67" i="1" l="1"/>
  <c r="E67" i="1" s="1"/>
  <c r="P71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JULYNEGS" type="6" refreshedVersion="0" background="1" saveData="1">
    <textPr sourceFile="A:\JULYNEGS.csv" tab="0" comma="1">
      <textFields count="8"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JULYNEGS1" type="6" refreshedVersion="0" background="1" saveData="1">
    <textPr sourceFile="A:\JULYNEGS.csv" tab="0" comma="1">
      <textFields count="8"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<sst xmlns="http://schemas.openxmlformats.org/spreadsheetml/2006/main" count="197" uniqueCount="137">
  <si>
    <t>State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</si>
  <si>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</si>
  <si>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</si>
  <si>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</si>
  <si>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</si>
  <si>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</si>
  <si>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</si>
  <si>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</si>
  <si>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</si>
  <si>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DIST. OF COL.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</si>
  <si>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</si>
  <si>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</si>
  <si>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</si>
  <si>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</si>
  <si>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</si>
  <si>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</si>
  <si>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</si>
  <si>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</si>
  <si>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</si>
  <si>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</si>
  <si>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</si>
  <si>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</si>
  <si>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</si>
  <si>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</si>
  <si>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</si>
  <si>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</si>
  <si>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</si>
  <si>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</si>
  <si>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</si>
  <si>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</si>
  <si>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</si>
  <si>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</si>
  <si>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</si>
  <si>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</si>
  <si>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</si>
  <si>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</si>
  <si>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</si>
  <si>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</si>
  <si>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</si>
  <si>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</si>
  <si>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</si>
  <si>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</si>
  <si>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</si>
  <si>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</si>
  <si>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</si>
  <si>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</si>
  <si>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</si>
  <si>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</si>
  <si>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</si>
  <si>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</si>
  <si>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</si>
  <si>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GUAM</t>
  </si>
  <si>
    <t>VIRGIN ISLANDS</t>
  </si>
  <si>
    <t xml:space="preserve"> </t>
  </si>
  <si>
    <t xml:space="preserve">     U.S.    /2 </t>
  </si>
  <si>
    <t xml:space="preserve"> /1</t>
  </si>
  <si>
    <t>NERO</t>
  </si>
  <si>
    <t>MARO</t>
  </si>
  <si>
    <t>SERO</t>
  </si>
  <si>
    <t>MWRO</t>
  </si>
  <si>
    <t>SWRO</t>
  </si>
  <si>
    <t>MPRO</t>
  </si>
  <si>
    <t>WRO</t>
  </si>
  <si>
    <t>Sample Months</t>
  </si>
  <si>
    <t xml:space="preserve"> Rank</t>
  </si>
  <si>
    <t>1/ State rates are based on un-weighted sample data,</t>
  </si>
  <si>
    <t xml:space="preserve">   BY RANK   </t>
  </si>
  <si>
    <t>Negative</t>
  </si>
  <si>
    <t>Sample Month</t>
  </si>
  <si>
    <t xml:space="preserve">NEW YORK </t>
  </si>
  <si>
    <t xml:space="preserve">    Reported Case and Procedural Error Rates</t>
  </si>
  <si>
    <t>IMPROVEMENT</t>
  </si>
  <si>
    <t>Change</t>
  </si>
  <si>
    <t>Rank</t>
  </si>
  <si>
    <t>FY2018</t>
  </si>
  <si>
    <t>FY 2019</t>
  </si>
  <si>
    <t>Oct 17 - Sep 18</t>
  </si>
  <si>
    <t xml:space="preserve"> Oct 18 - Nov 19</t>
  </si>
  <si>
    <t xml:space="preserve">     as of April 10, 2019, for FY2019</t>
  </si>
  <si>
    <t>Oct 18 - Nov 18</t>
  </si>
  <si>
    <t>FY2 2018</t>
  </si>
  <si>
    <t>Oct 18 -Nov 18</t>
  </si>
  <si>
    <t>South Dakota</t>
  </si>
  <si>
    <t>Idaho</t>
  </si>
  <si>
    <t>Florida</t>
  </si>
  <si>
    <t>Nebraska</t>
  </si>
  <si>
    <t>Wyoming</t>
  </si>
  <si>
    <t>Kansas</t>
  </si>
  <si>
    <t>Texas</t>
  </si>
  <si>
    <t>Delaware</t>
  </si>
  <si>
    <t>Tennessee</t>
  </si>
  <si>
    <t>Utah</t>
  </si>
  <si>
    <t>Iowa</t>
  </si>
  <si>
    <t>South Carolina</t>
  </si>
  <si>
    <t>Oklahoma</t>
  </si>
  <si>
    <t>West Virginia</t>
  </si>
  <si>
    <t>New Mexico</t>
  </si>
  <si>
    <t>Virgin Islands</t>
  </si>
  <si>
    <t>Alabama</t>
  </si>
  <si>
    <t>Missouri</t>
  </si>
  <si>
    <t>Washington</t>
  </si>
  <si>
    <t>Oregon</t>
  </si>
  <si>
    <t>Rhode Island</t>
  </si>
  <si>
    <t>Wisconsin</t>
  </si>
  <si>
    <t>North Dakota</t>
  </si>
  <si>
    <t>Maryland</t>
  </si>
  <si>
    <t>Pennsylvania</t>
  </si>
  <si>
    <t>Montana</t>
  </si>
  <si>
    <t>New Jersey</t>
  </si>
  <si>
    <t>Vermont</t>
  </si>
  <si>
    <t>Colorado</t>
  </si>
  <si>
    <t>Ohio</t>
  </si>
  <si>
    <t>New York</t>
  </si>
  <si>
    <t>Nevada</t>
  </si>
  <si>
    <t>Hawaii</t>
  </si>
  <si>
    <t>Arkansas</t>
  </si>
  <si>
    <t>Connecticut</t>
  </si>
  <si>
    <t>New Hampshire</t>
  </si>
  <si>
    <t>Virginia</t>
  </si>
  <si>
    <t>Arizona</t>
  </si>
  <si>
    <t>Minnesota</t>
  </si>
  <si>
    <t>Louisiana</t>
  </si>
  <si>
    <t>Illinois</t>
  </si>
  <si>
    <t>District of Columbia</t>
  </si>
  <si>
    <t>Indiana</t>
  </si>
  <si>
    <t>California</t>
  </si>
  <si>
    <t>Massachusetts</t>
  </si>
  <si>
    <t>Mississippi</t>
  </si>
  <si>
    <t>Michigan</t>
  </si>
  <si>
    <t>Alaska</t>
  </si>
  <si>
    <t>Kentucky</t>
  </si>
  <si>
    <t>North Carolina</t>
  </si>
  <si>
    <t>Maine</t>
  </si>
  <si>
    <t>Guam</t>
  </si>
  <si>
    <t>Georgia</t>
  </si>
  <si>
    <t>FY 2015</t>
  </si>
  <si>
    <t>2/ US total is weighted by FY 15 negative caseloads &lt;&lt;&lt;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</si>
</sst>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25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b/>
      <sz val="10"/>
      <color indexed="18"/>
      <name val="Arial"/>
      <family val="2"/>
    </font>
    <font>
      <u/>
      <sz val="10"/>
      <color indexed="18"/>
      <name val="Arial"/>
      <family val="2"/>
    </font>
    <font>
      <i/>
      <sz val="10"/>
      <color indexed="18"/>
      <name val="Arial"/>
      <family val="2"/>
    </font>
    <font>
      <i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i/>
      <u/>
      <sz val="10"/>
      <color indexed="17"/>
      <name val="Arial"/>
      <family val="2"/>
    </font>
    <font>
      <b/>
      <sz val="10"/>
      <color indexed="12"/>
      <name val="Arial"/>
      <family val="2"/>
    </font>
    <font>
      <b/>
      <u/>
      <sz val="10"/>
      <color indexed="18"/>
      <name val="Arial"/>
      <family val="2"/>
    </font>
    <font>
      <b/>
      <u/>
      <sz val="10"/>
      <name val="Arial"/>
      <family val="2"/>
    </font>
    <font>
      <sz val="10"/>
      <color indexed="8"/>
      <name val="Courier"/>
      <family val="3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0"/>
      <color rgb="FFFFFF00"/>
      <name val="Arial"/>
      <family val="2"/>
    </font>
    <font>
      <sz val="8"/>
      <color rgb="FFFFFF00"/>
      <name val="Arial"/>
      <family val="2"/>
    </font>
  </fonts>
  <fills count="7">
    <fill>
      <patternFill patternType="none"/>
    </fill>
    <fill>
      <patternFill patternType="gray125"/>
    </fill>
    <fill>
      <patternFill patternType="lightUp">
        <bgColor indexed="48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2" fontId="0" fillId="0" borderId="0" xfId="0" applyNumberFormat="1"/>
    <xf numFmtId="0" fontId="2" fillId="0" borderId="0" xfId="0" applyFont="1"/>
    <xf numFmtId="0" fontId="3" fillId="0" borderId="0" xfId="0" applyFont="1"/>
    <xf numFmtId="0" fontId="5" fillId="0" borderId="1" xfId="0" applyFont="1" applyBorder="1"/>
    <xf numFmtId="0" fontId="6" fillId="0" borderId="0" xfId="0" applyFont="1"/>
    <xf numFmtId="0" fontId="5" fillId="0" borderId="0" xfId="0" applyFont="1"/>
    <xf numFmtId="14" fontId="6" fillId="0" borderId="0" xfId="0" applyNumberFormat="1" applyFont="1"/>
    <xf numFmtId="0" fontId="7" fillId="0" borderId="0" xfId="0" applyFont="1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2" xfId="0" applyFont="1" applyBorder="1" applyAlignment="1">
      <alignment horizontal="right"/>
    </xf>
    <xf numFmtId="0" fontId="5" fillId="0" borderId="2" xfId="0" applyFont="1" applyBorder="1"/>
    <xf numFmtId="49" fontId="3" fillId="0" borderId="0" xfId="0" applyNumberFormat="1" applyFont="1"/>
    <xf numFmtId="0" fontId="11" fillId="0" borderId="0" xfId="0" applyFont="1"/>
    <xf numFmtId="2" fontId="10" fillId="0" borderId="0" xfId="0" applyNumberFormat="1" applyFont="1" applyAlignment="1">
      <alignment horizontal="right"/>
    </xf>
    <xf numFmtId="2" fontId="11" fillId="0" borderId="0" xfId="0" applyNumberFormat="1" applyFont="1" applyAlignment="1">
      <alignment horizontal="right"/>
    </xf>
    <xf numFmtId="2" fontId="12" fillId="0" borderId="0" xfId="0" applyNumberFormat="1" applyFont="1" applyAlignment="1">
      <alignment horizontal="right"/>
    </xf>
    <xf numFmtId="0" fontId="7" fillId="0" borderId="3" xfId="0" applyFont="1" applyBorder="1"/>
    <xf numFmtId="0" fontId="5" fillId="0" borderId="4" xfId="0" applyFont="1" applyBorder="1" applyAlignment="1">
      <alignment horizontal="center"/>
    </xf>
    <xf numFmtId="0" fontId="13" fillId="0" borderId="0" xfId="0" applyFont="1"/>
    <xf numFmtId="0" fontId="0" fillId="2" borderId="0" xfId="0" applyFill="1"/>
    <xf numFmtId="2" fontId="0" fillId="0" borderId="0" xfId="0" applyNumberFormat="1" applyFill="1"/>
    <xf numFmtId="0" fontId="0" fillId="0" borderId="0" xfId="0" applyFill="1"/>
    <xf numFmtId="0" fontId="5" fillId="3" borderId="0" xfId="0" applyFont="1" applyFill="1"/>
    <xf numFmtId="0" fontId="15" fillId="0" borderId="0" xfId="0" applyFont="1"/>
    <xf numFmtId="0" fontId="11" fillId="0" borderId="0" xfId="0" applyFont="1" applyAlignment="1">
      <alignment horizontal="right"/>
    </xf>
    <xf numFmtId="0" fontId="5" fillId="0" borderId="1" xfId="0" applyFont="1" applyFill="1" applyBorder="1"/>
    <xf numFmtId="0" fontId="0" fillId="4" borderId="0" xfId="0" quotePrefix="1" applyFill="1"/>
    <xf numFmtId="14" fontId="3" fillId="4" borderId="0" xfId="0" quotePrefix="1" applyNumberFormat="1" applyFont="1" applyFill="1"/>
    <xf numFmtId="0" fontId="16" fillId="0" borderId="0" xfId="0" applyFont="1" applyFill="1"/>
    <xf numFmtId="0" fontId="0" fillId="0" borderId="0" xfId="0" applyBorder="1"/>
    <xf numFmtId="41" fontId="0" fillId="0" borderId="0" xfId="0" applyNumberFormat="1"/>
    <xf numFmtId="43" fontId="0" fillId="0" borderId="0" xfId="0" applyNumberFormat="1"/>
    <xf numFmtId="2" fontId="14" fillId="0" borderId="0" xfId="0" applyNumberFormat="1" applyFont="1"/>
    <xf numFmtId="0" fontId="17" fillId="0" borderId="0" xfId="0" applyFont="1" applyProtection="1">
      <protection locked="0"/>
    </xf>
    <xf numFmtId="2" fontId="19" fillId="0" borderId="0" xfId="0" applyNumberFormat="1" applyFont="1"/>
    <xf numFmtId="0" fontId="5" fillId="5" borderId="0" xfId="0" applyFont="1" applyFill="1"/>
    <xf numFmtId="0" fontId="18" fillId="0" borderId="0" xfId="0" applyFont="1"/>
    <xf numFmtId="2" fontId="20" fillId="0" borderId="0" xfId="0" applyNumberFormat="1" applyFont="1"/>
    <xf numFmtId="0" fontId="21" fillId="0" borderId="0" xfId="0" applyFont="1"/>
    <xf numFmtId="0" fontId="21" fillId="5" borderId="0" xfId="0" applyFont="1" applyFill="1"/>
    <xf numFmtId="49" fontId="1" fillId="0" borderId="0" xfId="0" applyNumberFormat="1" applyFont="1"/>
    <xf numFmtId="0" fontId="4" fillId="0" borderId="5" xfId="0" applyFont="1" applyBorder="1"/>
    <xf numFmtId="0" fontId="4" fillId="0" borderId="1" xfId="0" applyFont="1" applyBorder="1"/>
    <xf numFmtId="0" fontId="13" fillId="0" borderId="0" xfId="0" applyFont="1" applyFill="1"/>
    <xf numFmtId="2" fontId="14" fillId="5" borderId="0" xfId="0" applyNumberFormat="1" applyFont="1" applyFill="1"/>
    <xf numFmtId="2" fontId="22" fillId="0" borderId="0" xfId="0" applyNumberFormat="1" applyFont="1" applyFill="1" applyBorder="1" applyAlignment="1">
      <alignment horizontal="right"/>
    </xf>
    <xf numFmtId="0" fontId="23" fillId="6" borderId="0" xfId="0" applyFont="1" applyFill="1"/>
    <xf numFmtId="49" fontId="24" fillId="6" borderId="0" xfId="0" applyNumberFormat="1" applyFont="1" applyFill="1"/>
    <xf numFmtId="0" fontId="23" fillId="6" borderId="0" xfId="0" applyFont="1" applyFill="1" applyBorder="1"/>
    <xf numFmtId="0" fontId="0" fillId="6" borderId="0" xfId="0" applyFill="1" applyBorder="1"/>
    <xf numFmtId="2" fontId="22" fillId="5" borderId="0" xfId="0" applyNumberFormat="1" applyFont="1" applyFill="1" applyBorder="1" applyAlignment="1">
      <alignment horizontal="right"/>
    </xf>
    <xf numFmtId="2" fontId="12" fillId="5" borderId="0" xfId="0" applyNumberFormat="1" applyFont="1" applyFill="1" applyAlignment="1">
      <alignment horizontal="right"/>
    </xf>
    <xf numFmtId="0" fontId="7" fillId="0" borderId="6" xfId="0" applyFont="1" applyBorder="1" applyAlignment="1">
      <alignment horizontal="center"/>
    </xf>
    <xf numFmtId="0" fontId="7" fillId="0" borderId="7" xfId="0" applyFont="1" applyBorder="1"/>
    <xf numFmtId="16" fontId="5" fillId="0" borderId="8" xfId="0" quotePrefix="1" applyNumberFormat="1" applyFont="1" applyBorder="1" applyAlignment="1">
      <alignment horizontal="center"/>
    </xf>
    <xf numFmtId="0" fontId="5" fillId="0" borderId="8" xfId="0" applyFont="1" applyBorder="1"/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16" fontId="5" fillId="0" borderId="11" xfId="0" quotePrefix="1" applyNumberFormat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16" fontId="5" fillId="0" borderId="11" xfId="0" quotePrefix="1" applyNumberFormat="1" applyFont="1" applyBorder="1" applyAlignment="1">
      <alignment horizontal="right"/>
    </xf>
    <xf numFmtId="16" fontId="5" fillId="0" borderId="12" xfId="0" quotePrefix="1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GRATES" connectionId="1" xr16:uid="{00000000-0016-0000-0100-000001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GRATES_1" connectionId="2" xr16:uid="{00000000-0016-0000-01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79"/>
  <sheetViews>
    <sheetView workbookViewId="0">
      <selection activeCell="F70" sqref="F70"/>
    </sheetView>
  </sheetViews>
  <sheetFormatPr defaultRowHeight="12.75" x14ac:dyDescent="0.2"/>
  <cols>
    <col min="2" max="2" width="7.5703125" customWidth="1"/>
    <col min="3" max="3" width="19.85546875" customWidth="1"/>
    <col min="4" max="4" width="14.7109375" customWidth="1"/>
    <col min="5" max="5" width="15.5703125" customWidth="1"/>
    <col min="6" max="6" width="6.42578125" customWidth="1"/>
    <col min="7" max="7" width="3.42578125" customWidth="1"/>
    <col min="8" max="8" width="11.7109375" customWidth="1"/>
    <col min="9" max="9" width="7.7109375" customWidth="1"/>
    <col min="10" max="10" width="5.85546875" bestFit="1" customWidth="1"/>
    <col min="11" max="11" width="5.85546875" customWidth="1"/>
    <col min="12" max="12" width="6.140625" customWidth="1"/>
    <col min="13" max="13" width="5.85546875" bestFit="1" customWidth="1"/>
    <col min="14" max="14" width="6.5703125" customWidth="1"/>
    <col min="15" max="15" width="6.140625" customWidth="1"/>
    <col min="16" max="16" width="11" customWidth="1"/>
    <col min="17" max="17" width="12.7109375" bestFit="1" customWidth="1"/>
  </cols>
  <sheetData>
    <row r="1" spans="1:20" ht="20.25" customHeight="1" thickBot="1" x14ac:dyDescent="0.25">
      <c r="C1" s="45" t="s">
        <v>70</v>
      </c>
      <c r="D1" s="6"/>
      <c r="E1" s="6"/>
      <c r="F1" s="7" t="s">
        <v>55</v>
      </c>
      <c r="G1" s="8"/>
      <c r="H1" s="8"/>
    </row>
    <row r="2" spans="1:20" x14ac:dyDescent="0.2">
      <c r="C2" s="8"/>
      <c r="D2" s="8"/>
      <c r="E2" s="8"/>
      <c r="F2" s="8"/>
      <c r="G2" s="8"/>
      <c r="H2" s="9">
        <v>43565</v>
      </c>
    </row>
    <row r="3" spans="1:20" ht="13.5" thickBot="1" x14ac:dyDescent="0.25">
      <c r="A3" s="32"/>
      <c r="B3" s="25"/>
      <c r="C3" s="8"/>
      <c r="D3" s="8"/>
      <c r="E3" s="10"/>
      <c r="F3" s="11"/>
      <c r="G3" s="11"/>
      <c r="H3" s="26"/>
    </row>
    <row r="4" spans="1:20" x14ac:dyDescent="0.2">
      <c r="C4" s="8"/>
      <c r="D4" s="64" t="s">
        <v>74</v>
      </c>
      <c r="E4" s="61" t="s">
        <v>75</v>
      </c>
      <c r="F4" s="20"/>
      <c r="G4" s="11" t="s">
        <v>68</v>
      </c>
      <c r="H4" s="8"/>
      <c r="P4" s="40" t="s">
        <v>135</v>
      </c>
    </row>
    <row r="5" spans="1:20" ht="13.5" thickBot="1" x14ac:dyDescent="0.25">
      <c r="C5" s="12" t="s">
        <v>0</v>
      </c>
      <c r="D5" s="65" t="s">
        <v>76</v>
      </c>
      <c r="E5" s="62" t="s">
        <v>77</v>
      </c>
      <c r="F5" s="14" t="s">
        <v>64</v>
      </c>
      <c r="G5" s="7"/>
      <c r="H5" s="8"/>
      <c r="P5" t="s">
        <v>67</v>
      </c>
    </row>
    <row r="6" spans="1:20" x14ac:dyDescent="0.2">
      <c r="E6" s="2"/>
    </row>
    <row r="7" spans="1:20" x14ac:dyDescent="0.2">
      <c r="B7" t="s">
        <v>56</v>
      </c>
      <c r="C7" s="8" t="s">
        <v>7</v>
      </c>
      <c r="D7" s="49">
        <v>40.054127198917499</v>
      </c>
      <c r="E7" s="19">
        <v>32.6086956521739</v>
      </c>
      <c r="F7" s="42">
        <v>35</v>
      </c>
      <c r="P7" s="34">
        <v>153972</v>
      </c>
      <c r="Q7" s="35">
        <f>E7*P7/100</f>
        <v>50208.260869565194</v>
      </c>
      <c r="R7" s="3"/>
      <c r="T7" s="37">
        <v>1</v>
      </c>
    </row>
    <row r="8" spans="1:20" x14ac:dyDescent="0.2">
      <c r="C8" s="8" t="s">
        <v>20</v>
      </c>
      <c r="D8" s="49">
        <v>47.320261437908499</v>
      </c>
      <c r="E8" s="19">
        <v>53.3333333333333</v>
      </c>
      <c r="F8" s="42">
        <v>51</v>
      </c>
      <c r="P8" s="34">
        <v>104190</v>
      </c>
      <c r="Q8" s="35">
        <f t="shared" ref="Q8:Q65" si="0">E8*P8/100</f>
        <v>55567.999999999964</v>
      </c>
      <c r="R8" s="3"/>
      <c r="T8" s="37">
        <v>2</v>
      </c>
    </row>
    <row r="9" spans="1:20" x14ac:dyDescent="0.2">
      <c r="C9" s="8" t="s">
        <v>22</v>
      </c>
      <c r="D9" s="49">
        <v>27.642276422764201</v>
      </c>
      <c r="E9" s="19">
        <v>38.4</v>
      </c>
      <c r="F9" s="42">
        <v>45</v>
      </c>
      <c r="G9" s="15"/>
      <c r="P9" s="34">
        <v>423948</v>
      </c>
      <c r="Q9" s="35">
        <f t="shared" si="0"/>
        <v>162796.03200000001</v>
      </c>
      <c r="R9" s="3"/>
      <c r="T9" s="37">
        <v>3</v>
      </c>
    </row>
    <row r="10" spans="1:20" x14ac:dyDescent="0.2">
      <c r="C10" s="8" t="s">
        <v>30</v>
      </c>
      <c r="D10" s="49">
        <v>27.3833671399594</v>
      </c>
      <c r="E10" s="19">
        <v>33.3333333333333</v>
      </c>
      <c r="F10" s="42">
        <v>36</v>
      </c>
      <c r="P10" s="34">
        <v>49020</v>
      </c>
      <c r="Q10" s="35">
        <f t="shared" si="0"/>
        <v>16339.999999999984</v>
      </c>
      <c r="R10" s="3"/>
      <c r="T10" s="37">
        <v>4</v>
      </c>
    </row>
    <row r="11" spans="1:20" x14ac:dyDescent="0.2">
      <c r="C11" s="8" t="s">
        <v>69</v>
      </c>
      <c r="D11" s="49">
        <v>29.986052998605299</v>
      </c>
      <c r="E11" s="19">
        <v>30.894308943089399</v>
      </c>
      <c r="F11" s="42">
        <v>31</v>
      </c>
      <c r="G11" s="5"/>
      <c r="P11" s="34">
        <v>1001641</v>
      </c>
      <c r="Q11" s="35">
        <v>0</v>
      </c>
      <c r="R11" s="3"/>
      <c r="T11" s="37">
        <v>5</v>
      </c>
    </row>
    <row r="12" spans="1:20" x14ac:dyDescent="0.2">
      <c r="C12" s="8" t="s">
        <v>39</v>
      </c>
      <c r="D12" s="49">
        <v>19.047619047619001</v>
      </c>
      <c r="E12" s="19">
        <v>22.680412371134</v>
      </c>
      <c r="F12" s="42">
        <v>21</v>
      </c>
      <c r="P12" s="34">
        <v>23616</v>
      </c>
      <c r="Q12" s="35">
        <f t="shared" si="0"/>
        <v>5356.2061855670054</v>
      </c>
      <c r="R12" s="3"/>
      <c r="T12" s="37">
        <v>6</v>
      </c>
    </row>
    <row r="13" spans="1:20" x14ac:dyDescent="0.2">
      <c r="C13" s="8" t="s">
        <v>45</v>
      </c>
      <c r="D13" s="49">
        <v>25.4817987152034</v>
      </c>
      <c r="E13" s="19">
        <v>27.160493827160501</v>
      </c>
      <c r="F13" s="42">
        <v>28</v>
      </c>
      <c r="G13" s="25"/>
      <c r="P13" s="34">
        <v>49219</v>
      </c>
      <c r="Q13" s="35">
        <f t="shared" si="0"/>
        <v>13368.123456790127</v>
      </c>
      <c r="R13" s="3"/>
      <c r="T13" s="37">
        <v>7</v>
      </c>
    </row>
    <row r="14" spans="1:20" x14ac:dyDescent="0.2">
      <c r="C14" s="8"/>
      <c r="D14" s="49"/>
      <c r="E14" s="19"/>
      <c r="F14" s="42"/>
      <c r="P14" s="34">
        <v>0</v>
      </c>
      <c r="Q14" s="35"/>
      <c r="R14" s="3"/>
      <c r="T14" s="37">
        <v>8</v>
      </c>
    </row>
    <row r="15" spans="1:20" x14ac:dyDescent="0.2">
      <c r="B15" t="s">
        <v>57</v>
      </c>
      <c r="C15" s="8" t="s">
        <v>8</v>
      </c>
      <c r="D15" s="49">
        <v>32.570659488559897</v>
      </c>
      <c r="E15" s="19">
        <v>13.0952380952381</v>
      </c>
      <c r="F15" s="42">
        <v>8</v>
      </c>
      <c r="P15" s="34">
        <v>62820</v>
      </c>
      <c r="Q15" s="35">
        <f t="shared" si="0"/>
        <v>8226.4285714285743</v>
      </c>
      <c r="R15" s="3"/>
      <c r="T15" s="37">
        <v>9</v>
      </c>
    </row>
    <row r="16" spans="1:20" x14ac:dyDescent="0.2">
      <c r="C16" s="8" t="s">
        <v>9</v>
      </c>
      <c r="D16" s="49">
        <v>88.175675675675706</v>
      </c>
      <c r="E16" s="19">
        <v>36.290322580645203</v>
      </c>
      <c r="F16" s="42">
        <v>42</v>
      </c>
      <c r="P16" s="34">
        <v>62881</v>
      </c>
      <c r="Q16" s="35">
        <f t="shared" si="0"/>
        <v>22819.71774193551</v>
      </c>
      <c r="R16" s="3"/>
      <c r="T16" s="37">
        <v>10</v>
      </c>
    </row>
    <row r="17" spans="2:20" x14ac:dyDescent="0.2">
      <c r="C17" s="8" t="s">
        <v>21</v>
      </c>
      <c r="D17" s="49">
        <v>33.243967828418199</v>
      </c>
      <c r="E17" s="19">
        <v>24.5762711864407</v>
      </c>
      <c r="F17" s="42">
        <v>24</v>
      </c>
      <c r="P17" s="34">
        <v>182784</v>
      </c>
      <c r="Q17" s="35">
        <f t="shared" si="0"/>
        <v>44921.491525423771</v>
      </c>
      <c r="R17" s="3"/>
      <c r="T17" s="37">
        <v>11</v>
      </c>
    </row>
    <row r="18" spans="2:20" x14ac:dyDescent="0.2">
      <c r="C18" s="8" t="s">
        <v>31</v>
      </c>
      <c r="D18" s="49">
        <v>29.1156462585034</v>
      </c>
      <c r="E18" s="19">
        <v>26.6666666666667</v>
      </c>
      <c r="F18" s="42">
        <v>27</v>
      </c>
      <c r="P18" s="34">
        <v>278244</v>
      </c>
      <c r="Q18" s="35">
        <f t="shared" si="0"/>
        <v>74198.400000000096</v>
      </c>
      <c r="R18" s="3"/>
      <c r="T18" s="37">
        <v>12</v>
      </c>
    </row>
    <row r="19" spans="2:20" x14ac:dyDescent="0.2">
      <c r="C19" s="8" t="s">
        <v>38</v>
      </c>
      <c r="D19" s="49">
        <v>18.9151599443672</v>
      </c>
      <c r="E19" s="19">
        <v>24.786324786324801</v>
      </c>
      <c r="F19" s="42">
        <v>25</v>
      </c>
      <c r="P19" s="34">
        <v>630826</v>
      </c>
      <c r="Q19" s="35">
        <f t="shared" si="0"/>
        <v>156358.5811965813</v>
      </c>
      <c r="R19" s="3"/>
      <c r="T19" s="37">
        <v>13</v>
      </c>
    </row>
    <row r="20" spans="2:20" x14ac:dyDescent="0.2">
      <c r="C20" s="8" t="s">
        <v>46</v>
      </c>
      <c r="D20" s="49">
        <v>43.8438438438438</v>
      </c>
      <c r="E20" s="19">
        <v>33.613445378151297</v>
      </c>
      <c r="F20" s="42">
        <v>38</v>
      </c>
      <c r="P20" s="34">
        <v>276181</v>
      </c>
      <c r="Q20" s="35">
        <f t="shared" si="0"/>
        <v>92833.949579832028</v>
      </c>
      <c r="R20" s="3"/>
      <c r="T20" s="37">
        <v>14</v>
      </c>
    </row>
    <row r="21" spans="2:20" x14ac:dyDescent="0.2">
      <c r="C21" s="8" t="s">
        <v>52</v>
      </c>
      <c r="D21" s="49">
        <v>18.452380952380999</v>
      </c>
      <c r="E21" s="19">
        <v>18.181818181818201</v>
      </c>
      <c r="F21" s="42">
        <v>16</v>
      </c>
      <c r="P21" s="34">
        <v>2390</v>
      </c>
      <c r="Q21" s="35">
        <f>E21*P21/100</f>
        <v>434.54545454545502</v>
      </c>
      <c r="R21" s="3"/>
      <c r="T21" s="37">
        <v>15</v>
      </c>
    </row>
    <row r="22" spans="2:20" x14ac:dyDescent="0.2">
      <c r="C22" s="8" t="s">
        <v>48</v>
      </c>
      <c r="D22" s="49">
        <v>17.122302158273399</v>
      </c>
      <c r="E22" s="19">
        <v>17.272727272727298</v>
      </c>
      <c r="F22" s="42">
        <v>14</v>
      </c>
      <c r="P22" s="34">
        <v>154913</v>
      </c>
      <c r="Q22" s="35">
        <f t="shared" si="0"/>
        <v>26757.700000000037</v>
      </c>
      <c r="R22" s="3"/>
      <c r="T22" s="37">
        <v>16</v>
      </c>
    </row>
    <row r="23" spans="2:20" x14ac:dyDescent="0.2">
      <c r="C23" s="8"/>
      <c r="D23" s="49"/>
      <c r="E23" s="19"/>
      <c r="F23" s="42"/>
      <c r="P23" s="34">
        <v>0</v>
      </c>
      <c r="Q23" s="35"/>
      <c r="R23" s="3"/>
      <c r="T23" s="37">
        <v>17</v>
      </c>
    </row>
    <row r="24" spans="2:20" x14ac:dyDescent="0.2">
      <c r="B24" t="s">
        <v>58</v>
      </c>
      <c r="C24" s="8" t="s">
        <v>1</v>
      </c>
      <c r="D24" s="49">
        <v>26.236263736263702</v>
      </c>
      <c r="E24" s="19">
        <v>19.727891156462601</v>
      </c>
      <c r="F24" s="42">
        <v>17</v>
      </c>
      <c r="P24" s="34">
        <v>299390</v>
      </c>
      <c r="Q24" s="35">
        <f t="shared" si="0"/>
        <v>59063.333333333379</v>
      </c>
      <c r="R24" s="3"/>
      <c r="T24" s="37">
        <v>18</v>
      </c>
    </row>
    <row r="25" spans="2:20" x14ac:dyDescent="0.2">
      <c r="C25" s="8" t="s">
        <v>10</v>
      </c>
      <c r="D25" s="49">
        <v>19.140083217753102</v>
      </c>
      <c r="E25" s="19">
        <v>8.2568807339449606</v>
      </c>
      <c r="F25" s="42">
        <v>3</v>
      </c>
      <c r="P25" s="34">
        <v>1577352</v>
      </c>
      <c r="Q25" s="35">
        <f t="shared" si="0"/>
        <v>130240.07339449551</v>
      </c>
      <c r="R25" s="3"/>
      <c r="T25" s="37">
        <v>19</v>
      </c>
    </row>
    <row r="26" spans="2:20" x14ac:dyDescent="0.2">
      <c r="C26" s="8" t="s">
        <v>11</v>
      </c>
      <c r="D26" s="49">
        <v>82.828282828282795</v>
      </c>
      <c r="E26" s="19">
        <v>91.818181818181799</v>
      </c>
      <c r="F26" s="42">
        <v>53</v>
      </c>
      <c r="P26" s="34">
        <v>484180</v>
      </c>
      <c r="Q26" s="35">
        <f t="shared" si="0"/>
        <v>444565.27272727265</v>
      </c>
      <c r="R26" s="3"/>
      <c r="T26" s="37">
        <v>20</v>
      </c>
    </row>
    <row r="27" spans="2:20" x14ac:dyDescent="0.2">
      <c r="C27" s="8" t="s">
        <v>18</v>
      </c>
      <c r="D27" s="49">
        <v>62.557077625570798</v>
      </c>
      <c r="E27" s="19">
        <v>47.368421052631597</v>
      </c>
      <c r="F27" s="42">
        <v>49</v>
      </c>
      <c r="P27" s="34">
        <v>376248</v>
      </c>
      <c r="Q27" s="35">
        <f t="shared" si="0"/>
        <v>178222.73684210531</v>
      </c>
      <c r="R27" s="3"/>
      <c r="T27" s="37">
        <v>21</v>
      </c>
    </row>
    <row r="28" spans="2:20" x14ac:dyDescent="0.2">
      <c r="C28" s="8" t="s">
        <v>25</v>
      </c>
      <c r="D28" s="49">
        <v>36.486486486486498</v>
      </c>
      <c r="E28" s="19">
        <v>38.571428571428598</v>
      </c>
      <c r="F28" s="42">
        <v>46</v>
      </c>
      <c r="G28" s="5"/>
      <c r="P28" s="34">
        <v>213750</v>
      </c>
      <c r="Q28" s="35">
        <f t="shared" si="0"/>
        <v>82446.428571428623</v>
      </c>
      <c r="R28" s="3"/>
      <c r="T28" s="37">
        <v>22</v>
      </c>
    </row>
    <row r="29" spans="2:20" x14ac:dyDescent="0.2">
      <c r="C29" s="8" t="s">
        <v>33</v>
      </c>
      <c r="D29" s="49">
        <v>30.9018567639257</v>
      </c>
      <c r="E29" s="19">
        <v>49.285714285714299</v>
      </c>
      <c r="F29" s="42">
        <v>50</v>
      </c>
      <c r="P29" s="34">
        <v>205128</v>
      </c>
      <c r="Q29" s="35">
        <f t="shared" si="0"/>
        <v>101098.80000000002</v>
      </c>
      <c r="R29" s="3"/>
      <c r="T29" s="37">
        <v>23</v>
      </c>
    </row>
    <row r="30" spans="2:20" x14ac:dyDescent="0.2">
      <c r="C30" s="8" t="s">
        <v>40</v>
      </c>
      <c r="D30" s="49">
        <v>18.774966711051899</v>
      </c>
      <c r="E30" s="19">
        <v>16.535433070866102</v>
      </c>
      <c r="F30" s="42">
        <v>12</v>
      </c>
      <c r="P30" s="34">
        <v>228480</v>
      </c>
      <c r="Q30" s="35">
        <f t="shared" si="0"/>
        <v>37780.157480314869</v>
      </c>
      <c r="R30" s="3"/>
      <c r="T30" s="37">
        <v>24</v>
      </c>
    </row>
    <row r="31" spans="2:20" x14ac:dyDescent="0.2">
      <c r="C31" s="8" t="s">
        <v>42</v>
      </c>
      <c r="D31" s="49">
        <v>21.120689655172399</v>
      </c>
      <c r="E31" s="19">
        <v>13.2743362831858</v>
      </c>
      <c r="F31" s="42">
        <v>9</v>
      </c>
      <c r="P31" s="34">
        <v>406773</v>
      </c>
      <c r="Q31" s="35">
        <f t="shared" si="0"/>
        <v>53996.41592920338</v>
      </c>
      <c r="R31" s="3"/>
      <c r="T31" s="37">
        <v>25</v>
      </c>
    </row>
    <row r="32" spans="2:20" x14ac:dyDescent="0.2">
      <c r="C32" s="8"/>
      <c r="D32" s="49"/>
      <c r="E32" s="19"/>
      <c r="F32" s="42"/>
      <c r="P32" s="34">
        <v>0</v>
      </c>
      <c r="Q32" s="35"/>
      <c r="R32" s="3"/>
      <c r="T32" s="37">
        <v>26</v>
      </c>
    </row>
    <row r="33" spans="2:20" x14ac:dyDescent="0.2">
      <c r="B33" t="s">
        <v>59</v>
      </c>
      <c r="C33" s="8" t="s">
        <v>14</v>
      </c>
      <c r="D33" s="49">
        <v>47.399702823179801</v>
      </c>
      <c r="E33" s="19">
        <v>36</v>
      </c>
      <c r="F33" s="42">
        <v>41</v>
      </c>
      <c r="P33" s="34">
        <v>360083</v>
      </c>
      <c r="Q33" s="35">
        <f t="shared" si="0"/>
        <v>129629.88</v>
      </c>
      <c r="R33" s="3"/>
      <c r="T33" s="37">
        <v>27</v>
      </c>
    </row>
    <row r="34" spans="2:20" x14ac:dyDescent="0.2">
      <c r="C34" s="8" t="s">
        <v>15</v>
      </c>
      <c r="D34" s="49">
        <v>40.2298850574713</v>
      </c>
      <c r="E34" s="19">
        <v>36.363636363636402</v>
      </c>
      <c r="F34" s="42">
        <v>44</v>
      </c>
      <c r="P34" s="34">
        <v>611892</v>
      </c>
      <c r="Q34" s="35">
        <f t="shared" si="0"/>
        <v>222506.18181818206</v>
      </c>
      <c r="R34" s="3"/>
      <c r="T34" s="37">
        <v>28</v>
      </c>
    </row>
    <row r="35" spans="2:20" x14ac:dyDescent="0.2">
      <c r="C35" s="8" t="s">
        <v>23</v>
      </c>
      <c r="D35" s="49">
        <v>33.75</v>
      </c>
      <c r="E35" s="19">
        <v>41.8032786885246</v>
      </c>
      <c r="F35" s="42">
        <v>47</v>
      </c>
      <c r="G35" s="5"/>
      <c r="P35" s="34">
        <v>555120</v>
      </c>
      <c r="Q35" s="35">
        <f t="shared" si="0"/>
        <v>232058.36065573775</v>
      </c>
      <c r="R35" s="3"/>
      <c r="T35" s="37">
        <v>29</v>
      </c>
    </row>
    <row r="36" spans="2:20" x14ac:dyDescent="0.2">
      <c r="C36" s="8" t="s">
        <v>24</v>
      </c>
      <c r="D36" s="49">
        <v>30.289193302891899</v>
      </c>
      <c r="E36" s="19">
        <v>33.8842975206612</v>
      </c>
      <c r="F36" s="42">
        <v>39</v>
      </c>
      <c r="P36" s="34">
        <v>308700</v>
      </c>
      <c r="Q36" s="35">
        <f t="shared" si="0"/>
        <v>104600.82644628113</v>
      </c>
      <c r="R36" s="3"/>
      <c r="T36" s="37">
        <v>30</v>
      </c>
    </row>
    <row r="37" spans="2:20" x14ac:dyDescent="0.2">
      <c r="C37" s="8" t="s">
        <v>35</v>
      </c>
      <c r="D37" s="49">
        <v>41.5841584158416</v>
      </c>
      <c r="E37" s="19">
        <v>30</v>
      </c>
      <c r="F37" s="42">
        <v>30</v>
      </c>
      <c r="G37" s="5"/>
      <c r="P37" s="34">
        <v>664660</v>
      </c>
      <c r="Q37" s="35">
        <f t="shared" si="0"/>
        <v>199398</v>
      </c>
      <c r="R37" s="3"/>
      <c r="T37" s="37">
        <v>31</v>
      </c>
    </row>
    <row r="38" spans="2:20" x14ac:dyDescent="0.2">
      <c r="C38" s="8" t="s">
        <v>49</v>
      </c>
      <c r="D38" s="49">
        <v>25.431034482758601</v>
      </c>
      <c r="E38" s="19">
        <v>23.076923076923102</v>
      </c>
      <c r="F38" s="42">
        <v>22</v>
      </c>
      <c r="P38" s="34">
        <v>733520</v>
      </c>
      <c r="Q38" s="35">
        <f t="shared" si="0"/>
        <v>169273.84615384636</v>
      </c>
      <c r="R38" s="3"/>
      <c r="T38" s="37">
        <v>32</v>
      </c>
    </row>
    <row r="39" spans="2:20" x14ac:dyDescent="0.2">
      <c r="C39" s="8"/>
      <c r="D39" s="49"/>
      <c r="E39" s="19"/>
      <c r="F39" s="42"/>
      <c r="P39" s="34">
        <v>0</v>
      </c>
      <c r="Q39" s="35"/>
      <c r="R39" s="3"/>
      <c r="T39" s="37">
        <v>33</v>
      </c>
    </row>
    <row r="40" spans="2:20" x14ac:dyDescent="0.2">
      <c r="B40" t="s">
        <v>60</v>
      </c>
      <c r="C40" s="8" t="s">
        <v>4</v>
      </c>
      <c r="D40" s="49">
        <v>30.377668308702798</v>
      </c>
      <c r="E40" s="19">
        <v>31.578947368421101</v>
      </c>
      <c r="F40" s="42">
        <v>34</v>
      </c>
      <c r="P40" s="34">
        <v>216855</v>
      </c>
      <c r="Q40" s="35">
        <f t="shared" si="0"/>
        <v>68480.526315789582</v>
      </c>
      <c r="R40" s="3"/>
      <c r="T40" s="37">
        <v>34</v>
      </c>
    </row>
    <row r="41" spans="2:20" x14ac:dyDescent="0.2">
      <c r="C41" s="8" t="s">
        <v>19</v>
      </c>
      <c r="D41" s="49">
        <v>33.241758241758198</v>
      </c>
      <c r="E41" s="19">
        <v>35.537190082644599</v>
      </c>
      <c r="F41" s="42">
        <v>40</v>
      </c>
      <c r="G41" s="5"/>
      <c r="P41" s="34">
        <v>451360</v>
      </c>
      <c r="Q41" s="35">
        <f t="shared" si="0"/>
        <v>160400.66115702468</v>
      </c>
      <c r="R41" s="3"/>
      <c r="T41" s="37">
        <v>35</v>
      </c>
    </row>
    <row r="42" spans="2:20" x14ac:dyDescent="0.2">
      <c r="C42" s="8" t="s">
        <v>32</v>
      </c>
      <c r="D42" s="49">
        <v>33.995037220843699</v>
      </c>
      <c r="E42" s="19">
        <v>18.110236220472402</v>
      </c>
      <c r="F42" s="42">
        <v>15</v>
      </c>
      <c r="P42" s="34">
        <v>92451</v>
      </c>
      <c r="Q42" s="35">
        <f t="shared" si="0"/>
        <v>16743.094488188941</v>
      </c>
      <c r="R42" s="3"/>
      <c r="T42" s="37">
        <v>36</v>
      </c>
    </row>
    <row r="43" spans="2:20" x14ac:dyDescent="0.2">
      <c r="C43" s="8" t="s">
        <v>36</v>
      </c>
      <c r="D43" s="49">
        <v>15.816993464052301</v>
      </c>
      <c r="E43" s="19">
        <v>17.0542635658915</v>
      </c>
      <c r="F43" s="42">
        <v>13</v>
      </c>
      <c r="P43" s="34">
        <v>291400</v>
      </c>
      <c r="Q43" s="35">
        <f t="shared" si="0"/>
        <v>49696.124031007828</v>
      </c>
      <c r="R43" s="3"/>
      <c r="T43" s="37">
        <v>37</v>
      </c>
    </row>
    <row r="44" spans="2:20" x14ac:dyDescent="0.2">
      <c r="C44" s="8" t="s">
        <v>43</v>
      </c>
      <c r="D44" s="49">
        <v>15.0061500615006</v>
      </c>
      <c r="E44" s="19">
        <v>12.587412587412601</v>
      </c>
      <c r="F44" s="42">
        <v>7</v>
      </c>
      <c r="P44" s="34">
        <v>1048788</v>
      </c>
      <c r="Q44" s="35">
        <f t="shared" si="0"/>
        <v>132015.27272727285</v>
      </c>
      <c r="R44" s="3"/>
      <c r="T44" s="37">
        <v>38</v>
      </c>
    </row>
    <row r="45" spans="2:20" x14ac:dyDescent="0.2">
      <c r="C45" s="8"/>
      <c r="D45" s="49"/>
      <c r="E45" s="19"/>
      <c r="F45" s="42"/>
      <c r="P45" s="34">
        <v>0</v>
      </c>
      <c r="Q45" s="35"/>
      <c r="R45" s="3"/>
      <c r="T45" s="37">
        <v>39</v>
      </c>
    </row>
    <row r="46" spans="2:20" x14ac:dyDescent="0.2">
      <c r="B46" t="s">
        <v>61</v>
      </c>
      <c r="C46" s="8" t="s">
        <v>6</v>
      </c>
      <c r="D46" s="49">
        <v>24.123422159887799</v>
      </c>
      <c r="E46" s="19">
        <v>29.8969072164948</v>
      </c>
      <c r="F46" s="42">
        <v>29</v>
      </c>
      <c r="P46" s="34">
        <v>226934</v>
      </c>
      <c r="Q46" s="35">
        <f t="shared" si="0"/>
        <v>67846.247422680302</v>
      </c>
      <c r="R46" s="3"/>
      <c r="T46" s="37">
        <v>40</v>
      </c>
    </row>
    <row r="47" spans="2:20" x14ac:dyDescent="0.2">
      <c r="C47" s="8" t="s">
        <v>16</v>
      </c>
      <c r="D47" s="49">
        <v>16</v>
      </c>
      <c r="E47" s="19">
        <v>15.748031496063</v>
      </c>
      <c r="F47" s="42">
        <v>11</v>
      </c>
      <c r="P47" s="34">
        <v>91770</v>
      </c>
      <c r="Q47" s="35">
        <f t="shared" si="0"/>
        <v>14451.968503937016</v>
      </c>
      <c r="R47" s="3"/>
      <c r="T47" s="37">
        <v>41</v>
      </c>
    </row>
    <row r="48" spans="2:20" x14ac:dyDescent="0.2">
      <c r="C48" s="8" t="s">
        <v>17</v>
      </c>
      <c r="D48" s="49">
        <v>36.2153344208809</v>
      </c>
      <c r="E48" s="19">
        <v>12.5</v>
      </c>
      <c r="F48" s="42">
        <v>6</v>
      </c>
      <c r="P48" s="34">
        <v>125312</v>
      </c>
      <c r="Q48" s="35">
        <f t="shared" si="0"/>
        <v>15664</v>
      </c>
      <c r="R48" s="3"/>
      <c r="T48" s="37">
        <v>42</v>
      </c>
    </row>
    <row r="49" spans="2:20" x14ac:dyDescent="0.2">
      <c r="C49" s="8" t="s">
        <v>26</v>
      </c>
      <c r="D49" s="49">
        <v>22.514619883040901</v>
      </c>
      <c r="E49" s="19">
        <v>20</v>
      </c>
      <c r="F49" s="42">
        <v>18</v>
      </c>
      <c r="N49" s="34"/>
      <c r="O49" s="34"/>
      <c r="P49" s="34">
        <v>382400</v>
      </c>
      <c r="Q49" s="35">
        <f t="shared" si="0"/>
        <v>76480</v>
      </c>
      <c r="R49" s="3"/>
      <c r="T49" s="37">
        <v>43</v>
      </c>
    </row>
    <row r="50" spans="2:20" x14ac:dyDescent="0.2">
      <c r="C50" s="8" t="s">
        <v>27</v>
      </c>
      <c r="D50" s="49">
        <v>36.4153627311522</v>
      </c>
      <c r="E50" s="19">
        <v>25.714285714285701</v>
      </c>
      <c r="F50" s="42">
        <v>26</v>
      </c>
      <c r="N50" s="34"/>
      <c r="O50" s="34"/>
      <c r="P50" s="34">
        <v>53463</v>
      </c>
      <c r="Q50" s="35">
        <f t="shared" si="0"/>
        <v>13747.628571428564</v>
      </c>
      <c r="R50" s="3"/>
      <c r="T50" s="37">
        <v>44</v>
      </c>
    </row>
    <row r="51" spans="2:20" x14ac:dyDescent="0.2">
      <c r="C51" s="8" t="s">
        <v>28</v>
      </c>
      <c r="D51" s="49">
        <v>8.2132564841498592</v>
      </c>
      <c r="E51" s="19">
        <v>8.7301587301587293</v>
      </c>
      <c r="F51" s="42">
        <v>4</v>
      </c>
      <c r="N51" s="34"/>
      <c r="O51" s="34"/>
      <c r="P51" s="34">
        <v>68748</v>
      </c>
      <c r="Q51" s="35">
        <f t="shared" si="0"/>
        <v>6001.8095238095229</v>
      </c>
      <c r="R51" s="3"/>
      <c r="T51" s="37">
        <v>45</v>
      </c>
    </row>
    <row r="52" spans="2:20" x14ac:dyDescent="0.2">
      <c r="C52" s="8" t="s">
        <v>34</v>
      </c>
      <c r="D52" s="49">
        <v>15.536723163841801</v>
      </c>
      <c r="E52" s="19">
        <v>23.6111111111111</v>
      </c>
      <c r="F52" s="42">
        <v>23</v>
      </c>
      <c r="N52" s="34"/>
      <c r="O52" s="34"/>
      <c r="P52" s="34">
        <v>21120</v>
      </c>
      <c r="Q52" s="35">
        <f t="shared" si="0"/>
        <v>4986.6666666666642</v>
      </c>
      <c r="R52" s="3"/>
      <c r="T52" s="37">
        <v>46</v>
      </c>
    </row>
    <row r="53" spans="2:20" x14ac:dyDescent="0.2">
      <c r="C53" s="8" t="s">
        <v>41</v>
      </c>
      <c r="D53" s="49">
        <v>2.1782178217821802</v>
      </c>
      <c r="E53" s="19">
        <v>4.7619047619047601</v>
      </c>
      <c r="F53" s="42">
        <v>1</v>
      </c>
      <c r="N53" s="34"/>
      <c r="O53" s="34"/>
      <c r="P53" s="34">
        <v>46656</v>
      </c>
      <c r="Q53" s="35">
        <f t="shared" si="0"/>
        <v>2221.7142857142849</v>
      </c>
      <c r="R53" s="3"/>
      <c r="T53" s="37">
        <v>47</v>
      </c>
    </row>
    <row r="54" spans="2:20" x14ac:dyDescent="0.2">
      <c r="C54" s="8" t="s">
        <v>44</v>
      </c>
      <c r="D54" s="49">
        <v>18.989280245023</v>
      </c>
      <c r="E54" s="19">
        <v>13.559322033898299</v>
      </c>
      <c r="F54" s="42">
        <v>10</v>
      </c>
      <c r="G54" s="15"/>
      <c r="N54" s="34"/>
      <c r="O54" s="34"/>
      <c r="P54" s="34">
        <v>137573</v>
      </c>
      <c r="Q54" s="35">
        <f t="shared" si="0"/>
        <v>18653.966101694907</v>
      </c>
      <c r="R54" s="3"/>
      <c r="T54" s="37">
        <v>48</v>
      </c>
    </row>
    <row r="55" spans="2:20" x14ac:dyDescent="0.2">
      <c r="C55" s="8" t="s">
        <v>50</v>
      </c>
      <c r="D55" s="49">
        <v>15.4867256637168</v>
      </c>
      <c r="E55" s="19">
        <v>9.375</v>
      </c>
      <c r="F55" s="42">
        <v>5</v>
      </c>
      <c r="N55" s="34"/>
      <c r="O55" s="34"/>
      <c r="P55" s="34">
        <v>13216</v>
      </c>
      <c r="Q55" s="35">
        <f t="shared" si="0"/>
        <v>1239</v>
      </c>
      <c r="R55" s="3"/>
      <c r="T55" s="37">
        <v>49</v>
      </c>
    </row>
    <row r="56" spans="2:20" x14ac:dyDescent="0.2">
      <c r="C56" s="8"/>
      <c r="D56" s="49"/>
      <c r="E56" s="19"/>
      <c r="F56" s="42"/>
      <c r="N56" s="34"/>
      <c r="O56" s="34"/>
      <c r="P56" s="34">
        <v>0</v>
      </c>
      <c r="Q56" s="35"/>
      <c r="R56" s="3"/>
      <c r="T56" s="37">
        <v>50</v>
      </c>
    </row>
    <row r="57" spans="2:20" x14ac:dyDescent="0.2">
      <c r="B57" t="s">
        <v>62</v>
      </c>
      <c r="C57" s="8" t="s">
        <v>2</v>
      </c>
      <c r="D57" s="49">
        <v>35.534591194968499</v>
      </c>
      <c r="E57" s="19">
        <v>44.827586206896598</v>
      </c>
      <c r="F57" s="42">
        <v>48</v>
      </c>
      <c r="N57" s="34"/>
      <c r="O57" s="34"/>
      <c r="P57" s="34">
        <v>24601</v>
      </c>
      <c r="Q57" s="35">
        <f t="shared" si="0"/>
        <v>11028.034482758632</v>
      </c>
      <c r="R57" s="3"/>
      <c r="T57" s="37">
        <v>51</v>
      </c>
    </row>
    <row r="58" spans="2:20" x14ac:dyDescent="0.2">
      <c r="C58" s="8" t="s">
        <v>3</v>
      </c>
      <c r="D58" s="49">
        <v>35.353535353535399</v>
      </c>
      <c r="E58" s="19">
        <v>33.613445378151297</v>
      </c>
      <c r="F58" s="42">
        <v>37</v>
      </c>
      <c r="N58" s="34"/>
      <c r="O58" s="34"/>
      <c r="P58" s="34">
        <v>293780</v>
      </c>
      <c r="Q58" s="35">
        <f t="shared" si="0"/>
        <v>98749.579831932875</v>
      </c>
      <c r="R58" s="3"/>
      <c r="T58" s="37">
        <v>52</v>
      </c>
    </row>
    <row r="59" spans="2:20" x14ac:dyDescent="0.2">
      <c r="C59" s="8" t="s">
        <v>5</v>
      </c>
      <c r="D59" s="49">
        <v>52.016689847009701</v>
      </c>
      <c r="E59" s="19">
        <v>36.363636363636402</v>
      </c>
      <c r="F59" s="42">
        <v>43</v>
      </c>
      <c r="G59" s="4"/>
      <c r="N59" s="34"/>
      <c r="O59" s="34"/>
      <c r="P59" s="34">
        <v>1659455</v>
      </c>
      <c r="Q59" s="35">
        <f t="shared" si="0"/>
        <v>603438.18181818246</v>
      </c>
      <c r="R59" s="3"/>
      <c r="T59" s="37">
        <v>53</v>
      </c>
    </row>
    <row r="60" spans="2:20" x14ac:dyDescent="0.2">
      <c r="C60" s="8" t="s">
        <v>51</v>
      </c>
      <c r="D60" s="49">
        <v>52.631578947368403</v>
      </c>
      <c r="E60" s="19">
        <v>77.7777777777778</v>
      </c>
      <c r="F60" s="42">
        <v>52</v>
      </c>
      <c r="G60" s="25"/>
      <c r="N60" s="34"/>
      <c r="O60" s="34"/>
      <c r="P60" s="34">
        <v>1432</v>
      </c>
      <c r="Q60" s="35">
        <f t="shared" si="0"/>
        <v>1113.7777777777781</v>
      </c>
      <c r="R60" s="3"/>
      <c r="T60" s="37">
        <v>54</v>
      </c>
    </row>
    <row r="61" spans="2:20" x14ac:dyDescent="0.2">
      <c r="C61" s="8" t="s">
        <v>12</v>
      </c>
      <c r="D61" s="49">
        <v>33.165829145728601</v>
      </c>
      <c r="E61" s="19">
        <v>31.428571428571399</v>
      </c>
      <c r="F61" s="42">
        <v>33</v>
      </c>
      <c r="G61" s="25"/>
      <c r="N61" s="34"/>
      <c r="O61" s="34"/>
      <c r="P61" s="34">
        <v>60736</v>
      </c>
      <c r="Q61" s="35">
        <f t="shared" si="0"/>
        <v>19088.457142857125</v>
      </c>
      <c r="R61" s="3"/>
      <c r="T61" s="37">
        <v>55</v>
      </c>
    </row>
    <row r="62" spans="2:20" x14ac:dyDescent="0.2">
      <c r="C62" s="8" t="s">
        <v>13</v>
      </c>
      <c r="D62" s="49">
        <v>5.5743243243243201</v>
      </c>
      <c r="E62" s="19">
        <v>7.3684210526315796</v>
      </c>
      <c r="F62" s="42">
        <v>2</v>
      </c>
      <c r="G62" s="25"/>
      <c r="N62" s="34"/>
      <c r="O62" s="34"/>
      <c r="P62" s="34">
        <v>54648</v>
      </c>
      <c r="Q62" s="35">
        <f t="shared" si="0"/>
        <v>4026.6947368421056</v>
      </c>
      <c r="R62" s="3"/>
      <c r="T62" s="37">
        <v>56</v>
      </c>
    </row>
    <row r="63" spans="2:20" x14ac:dyDescent="0.2">
      <c r="C63" s="8" t="s">
        <v>29</v>
      </c>
      <c r="D63" s="49">
        <v>36.953642384105997</v>
      </c>
      <c r="E63" s="19">
        <v>31.3868613138686</v>
      </c>
      <c r="F63" s="42">
        <v>32</v>
      </c>
      <c r="G63" s="5"/>
      <c r="N63" s="34"/>
      <c r="O63" s="34"/>
      <c r="P63" s="34">
        <v>95490</v>
      </c>
      <c r="Q63" s="35">
        <f t="shared" si="0"/>
        <v>29971.313868613128</v>
      </c>
      <c r="R63" s="3"/>
      <c r="T63" s="37">
        <v>57</v>
      </c>
    </row>
    <row r="64" spans="2:20" x14ac:dyDescent="0.2">
      <c r="C64" s="8" t="s">
        <v>37</v>
      </c>
      <c r="D64" s="49">
        <v>21.220159151193599</v>
      </c>
      <c r="E64" s="19">
        <v>22.5490196078431</v>
      </c>
      <c r="F64" s="42">
        <v>20</v>
      </c>
      <c r="G64" s="25"/>
      <c r="N64" s="34"/>
      <c r="O64" s="34"/>
      <c r="P64" s="34">
        <v>274314</v>
      </c>
      <c r="Q64" s="35">
        <f t="shared" si="0"/>
        <v>61855.117647058723</v>
      </c>
      <c r="R64" s="3"/>
      <c r="T64" s="37">
        <v>58</v>
      </c>
    </row>
    <row r="65" spans="2:20" x14ac:dyDescent="0.2">
      <c r="C65" s="8" t="s">
        <v>47</v>
      </c>
      <c r="D65" s="49">
        <v>16.763848396501501</v>
      </c>
      <c r="E65" s="19">
        <v>20.270270270270299</v>
      </c>
      <c r="F65" s="42">
        <v>19</v>
      </c>
      <c r="G65" s="25"/>
      <c r="N65" s="34"/>
      <c r="O65" s="34"/>
      <c r="P65" s="34">
        <v>506103</v>
      </c>
      <c r="Q65" s="35">
        <f t="shared" si="0"/>
        <v>102588.44594594609</v>
      </c>
      <c r="R65" s="3"/>
      <c r="T65" s="37">
        <v>59</v>
      </c>
    </row>
    <row r="66" spans="2:20" x14ac:dyDescent="0.2">
      <c r="C66" s="8"/>
      <c r="D66" s="49"/>
      <c r="E66" s="18"/>
      <c r="F66" s="16"/>
      <c r="R66" s="3"/>
      <c r="T66" s="37">
        <v>60</v>
      </c>
    </row>
    <row r="67" spans="2:20" x14ac:dyDescent="0.2">
      <c r="B67" t="s">
        <v>53</v>
      </c>
      <c r="C67" s="11" t="s">
        <v>54</v>
      </c>
      <c r="D67" s="49">
        <v>31.570333165389201</v>
      </c>
      <c r="E67" s="19">
        <f>Q67/(P67-P11)*100</f>
        <v>28.34524225465772</v>
      </c>
      <c r="F67" s="16"/>
      <c r="P67" s="34">
        <f>SUM(P7:P65)</f>
        <v>16720526</v>
      </c>
      <c r="Q67" s="35">
        <f>SUM(Q7:Q65)</f>
        <v>4455556.0329810539</v>
      </c>
      <c r="R67" s="3"/>
      <c r="S67" s="30"/>
    </row>
    <row r="68" spans="2:20" x14ac:dyDescent="0.2">
      <c r="E68" s="25"/>
      <c r="R68" s="3"/>
    </row>
    <row r="69" spans="2:20" x14ac:dyDescent="0.2">
      <c r="C69" s="1" t="s">
        <v>65</v>
      </c>
      <c r="S69" s="31"/>
    </row>
    <row r="70" spans="2:20" x14ac:dyDescent="0.2">
      <c r="C70" s="1" t="s">
        <v>78</v>
      </c>
      <c r="F70" s="16"/>
      <c r="P70" s="34">
        <f>P67-P11</f>
        <v>15718885</v>
      </c>
    </row>
    <row r="71" spans="2:20" x14ac:dyDescent="0.2">
      <c r="C71" s="1" t="s">
        <v>136</v>
      </c>
      <c r="P71">
        <f>Q67/P70*100</f>
        <v>28.34524225465772</v>
      </c>
    </row>
    <row r="72" spans="2:20" x14ac:dyDescent="0.2">
      <c r="C72" s="1"/>
    </row>
    <row r="73" spans="2:20" x14ac:dyDescent="0.2">
      <c r="C73" s="1"/>
      <c r="D73" s="5"/>
    </row>
    <row r="74" spans="2:20" x14ac:dyDescent="0.2">
      <c r="C74" s="5"/>
      <c r="F74" s="25"/>
    </row>
    <row r="75" spans="2:20" x14ac:dyDescent="0.2">
      <c r="D75" s="5"/>
    </row>
    <row r="76" spans="2:20" x14ac:dyDescent="0.2">
      <c r="C76" s="1"/>
    </row>
    <row r="78" spans="2:20" x14ac:dyDescent="0.2">
      <c r="E78" s="3"/>
    </row>
    <row r="79" spans="2:20" x14ac:dyDescent="0.2">
      <c r="E79" s="3"/>
    </row>
  </sheetData>
  <phoneticPr fontId="0" type="noConversion"/>
  <printOptions horizontalCentered="1" verticalCentered="1"/>
  <pageMargins left="0.75" right="0.75" top="1" bottom="1" header="0.5" footer="0.5"/>
  <pageSetup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T70"/>
  <sheetViews>
    <sheetView tabSelected="1" workbookViewId="0">
      <selection activeCell="Q14" sqref="Q14"/>
    </sheetView>
  </sheetViews>
  <sheetFormatPr defaultRowHeight="12.75" x14ac:dyDescent="0.2"/>
  <cols>
    <col min="1" max="1" width="5.5703125" customWidth="1"/>
    <col min="2" max="2" width="4.42578125" customWidth="1"/>
    <col min="3" max="3" width="19.85546875" customWidth="1"/>
    <col min="4" max="4" width="4.85546875" customWidth="1"/>
    <col min="5" max="5" width="15.140625" customWidth="1"/>
    <col min="6" max="6" width="7.28515625" customWidth="1"/>
    <col min="7" max="7" width="3.42578125" customWidth="1"/>
    <col min="8" max="8" width="10.42578125" customWidth="1"/>
    <col min="9" max="9" width="4" customWidth="1"/>
    <col min="10" max="10" width="3.85546875" style="23" customWidth="1"/>
    <col min="11" max="11" width="8" customWidth="1"/>
    <col min="12" max="12" width="19.85546875" customWidth="1"/>
    <col min="13" max="14" width="13.7109375" customWidth="1"/>
    <col min="15" max="15" width="9.28515625" customWidth="1"/>
    <col min="16" max="16" width="7.7109375" customWidth="1"/>
  </cols>
  <sheetData>
    <row r="1" spans="2:16" ht="15.75" thickBot="1" x14ac:dyDescent="0.25">
      <c r="C1" s="45" t="s">
        <v>70</v>
      </c>
      <c r="D1" s="29"/>
      <c r="E1" s="6"/>
      <c r="F1" s="7"/>
      <c r="G1" s="8"/>
      <c r="H1" s="8"/>
      <c r="L1" s="46" t="str">
        <f>C1</f>
        <v xml:space="preserve">    Reported Case and Procedural Error Rates</v>
      </c>
      <c r="M1" s="6"/>
      <c r="N1" s="6"/>
      <c r="O1" s="7"/>
    </row>
    <row r="2" spans="2:16" x14ac:dyDescent="0.2">
      <c r="C2" s="8"/>
      <c r="D2" s="8"/>
      <c r="E2" s="8"/>
      <c r="F2" s="8"/>
      <c r="G2" s="8"/>
      <c r="H2" s="9">
        <v>43565</v>
      </c>
      <c r="L2" s="8"/>
      <c r="M2" s="8"/>
      <c r="N2" s="8"/>
      <c r="O2" s="27"/>
    </row>
    <row r="3" spans="2:16" ht="13.5" thickBot="1" x14ac:dyDescent="0.25">
      <c r="C3" s="22" t="s">
        <v>66</v>
      </c>
      <c r="D3" s="8"/>
      <c r="E3" s="10"/>
      <c r="F3" s="11"/>
      <c r="G3" s="27"/>
      <c r="H3" s="8"/>
      <c r="L3" s="47" t="s">
        <v>71</v>
      </c>
      <c r="M3" s="8"/>
      <c r="N3" s="10"/>
      <c r="O3" s="11"/>
    </row>
    <row r="4" spans="2:16" ht="13.5" thickBot="1" x14ac:dyDescent="0.25">
      <c r="C4" s="8"/>
      <c r="D4" s="8"/>
      <c r="E4" s="56" t="s">
        <v>75</v>
      </c>
      <c r="F4" s="57"/>
      <c r="G4" s="11" t="s">
        <v>63</v>
      </c>
      <c r="H4" s="8"/>
      <c r="L4" s="8"/>
      <c r="M4" s="60" t="s">
        <v>80</v>
      </c>
      <c r="N4" s="63" t="s">
        <v>75</v>
      </c>
      <c r="O4" s="20"/>
    </row>
    <row r="5" spans="2:16" ht="13.5" thickBot="1" x14ac:dyDescent="0.25">
      <c r="C5" s="12" t="s">
        <v>0</v>
      </c>
      <c r="D5" s="21"/>
      <c r="E5" s="58" t="s">
        <v>79</v>
      </c>
      <c r="F5" s="59" t="s">
        <v>64</v>
      </c>
      <c r="G5" s="7"/>
      <c r="H5" s="8"/>
      <c r="L5" s="12" t="s">
        <v>0</v>
      </c>
      <c r="M5" s="67" t="s">
        <v>76</v>
      </c>
      <c r="N5" s="66" t="s">
        <v>81</v>
      </c>
      <c r="O5" s="13" t="s">
        <v>72</v>
      </c>
      <c r="P5" s="40" t="s">
        <v>73</v>
      </c>
    </row>
    <row r="6" spans="2:16" x14ac:dyDescent="0.2">
      <c r="E6" s="2"/>
      <c r="N6" s="2"/>
    </row>
    <row r="7" spans="2:16" ht="13.9" customHeight="1" x14ac:dyDescent="0.2">
      <c r="C7" s="39" t="s">
        <v>82</v>
      </c>
      <c r="D7" s="39"/>
      <c r="E7" s="55">
        <v>4.7619047619047601</v>
      </c>
      <c r="F7" s="43">
        <v>1</v>
      </c>
      <c r="G7" s="50"/>
      <c r="L7" s="39" t="s">
        <v>123</v>
      </c>
      <c r="M7" s="54">
        <v>88.175675675675706</v>
      </c>
      <c r="N7" s="55">
        <v>36.290322580645203</v>
      </c>
      <c r="O7" s="48">
        <f t="shared" ref="O7:O38" si="0">N7-M7</f>
        <v>-51.885353095030503</v>
      </c>
      <c r="P7" s="43">
        <v>1</v>
      </c>
    </row>
    <row r="8" spans="2:16" ht="12.4" customHeight="1" x14ac:dyDescent="0.2">
      <c r="C8" s="39" t="s">
        <v>83</v>
      </c>
      <c r="D8" s="39"/>
      <c r="E8" s="55">
        <v>7.3684210526315796</v>
      </c>
      <c r="F8" s="43">
        <v>2</v>
      </c>
      <c r="G8" s="50"/>
      <c r="L8" s="39" t="s">
        <v>87</v>
      </c>
      <c r="M8" s="54">
        <v>36.2153344208809</v>
      </c>
      <c r="N8" s="55">
        <v>12.5</v>
      </c>
      <c r="O8" s="48">
        <f t="shared" si="0"/>
        <v>-23.7153344208809</v>
      </c>
      <c r="P8" s="43">
        <v>2</v>
      </c>
    </row>
    <row r="9" spans="2:16" ht="14.1" customHeight="1" x14ac:dyDescent="0.2">
      <c r="C9" s="39" t="s">
        <v>84</v>
      </c>
      <c r="D9" s="39"/>
      <c r="E9" s="55">
        <v>8.2568807339449606</v>
      </c>
      <c r="F9" s="43">
        <v>3</v>
      </c>
      <c r="G9" s="51"/>
      <c r="L9" s="8" t="s">
        <v>89</v>
      </c>
      <c r="M9" s="49">
        <v>32.570659488559897</v>
      </c>
      <c r="N9" s="19">
        <v>13.0952380952381</v>
      </c>
      <c r="O9" s="36">
        <f t="shared" si="0"/>
        <v>-19.475421393321795</v>
      </c>
      <c r="P9" s="42">
        <v>3</v>
      </c>
    </row>
    <row r="10" spans="2:16" ht="14.1" customHeight="1" x14ac:dyDescent="0.2">
      <c r="B10" s="33"/>
      <c r="C10" s="39" t="s">
        <v>85</v>
      </c>
      <c r="D10" s="39"/>
      <c r="E10" s="55">
        <v>8.7301587301587293</v>
      </c>
      <c r="F10" s="43">
        <v>4</v>
      </c>
      <c r="G10" s="52"/>
      <c r="L10" s="8" t="s">
        <v>96</v>
      </c>
      <c r="M10" s="49">
        <v>33.995037220843699</v>
      </c>
      <c r="N10" s="19">
        <v>18.110236220472402</v>
      </c>
      <c r="O10" s="36">
        <f t="shared" si="0"/>
        <v>-15.884801000371297</v>
      </c>
      <c r="P10" s="42">
        <v>4</v>
      </c>
    </row>
    <row r="11" spans="2:16" ht="14.1" customHeight="1" x14ac:dyDescent="0.2">
      <c r="B11" s="33"/>
      <c r="C11" s="8" t="s">
        <v>86</v>
      </c>
      <c r="D11" s="8"/>
      <c r="E11" s="19">
        <v>9.375</v>
      </c>
      <c r="F11" s="42">
        <v>5</v>
      </c>
      <c r="G11" s="53"/>
      <c r="L11" s="8" t="s">
        <v>125</v>
      </c>
      <c r="M11" s="49">
        <v>52.016689847009701</v>
      </c>
      <c r="N11" s="19">
        <v>36.363636363636402</v>
      </c>
      <c r="O11" s="36">
        <f t="shared" si="0"/>
        <v>-15.653053483373299</v>
      </c>
      <c r="P11" s="42">
        <v>5</v>
      </c>
    </row>
    <row r="12" spans="2:16" ht="14.1" customHeight="1" x14ac:dyDescent="0.2">
      <c r="C12" s="8" t="s">
        <v>87</v>
      </c>
      <c r="D12" s="8"/>
      <c r="E12" s="19">
        <v>12.5</v>
      </c>
      <c r="F12" s="42">
        <v>6</v>
      </c>
      <c r="L12" s="8" t="s">
        <v>130</v>
      </c>
      <c r="M12" s="49">
        <v>62.557077625570798</v>
      </c>
      <c r="N12" s="19">
        <v>47.368421052631597</v>
      </c>
      <c r="O12" s="36">
        <f t="shared" si="0"/>
        <v>-15.188656572939202</v>
      </c>
      <c r="P12" s="42">
        <v>6</v>
      </c>
    </row>
    <row r="13" spans="2:16" ht="14.1" customHeight="1" x14ac:dyDescent="0.2">
      <c r="C13" s="8" t="s">
        <v>88</v>
      </c>
      <c r="D13" s="8"/>
      <c r="E13" s="19">
        <v>12.587412587412601</v>
      </c>
      <c r="F13" s="42">
        <v>7</v>
      </c>
      <c r="L13" s="8" t="s">
        <v>111</v>
      </c>
      <c r="M13" s="49">
        <v>41.5841584158416</v>
      </c>
      <c r="N13" s="19">
        <v>30</v>
      </c>
      <c r="O13" s="36">
        <f t="shared" si="0"/>
        <v>-11.5841584158416</v>
      </c>
      <c r="P13" s="42">
        <v>7</v>
      </c>
    </row>
    <row r="14" spans="2:16" ht="14.1" customHeight="1" x14ac:dyDescent="0.2">
      <c r="C14" s="8" t="s">
        <v>89</v>
      </c>
      <c r="D14" s="8"/>
      <c r="E14" s="19">
        <v>13.0952380952381</v>
      </c>
      <c r="F14" s="42">
        <v>8</v>
      </c>
      <c r="L14" s="8" t="s">
        <v>122</v>
      </c>
      <c r="M14" s="49">
        <v>47.399702823179801</v>
      </c>
      <c r="N14" s="19">
        <v>36</v>
      </c>
      <c r="O14" s="36">
        <f t="shared" si="0"/>
        <v>-11.399702823179801</v>
      </c>
      <c r="P14" s="42">
        <v>8</v>
      </c>
    </row>
    <row r="15" spans="2:16" ht="14.1" customHeight="1" x14ac:dyDescent="0.2">
      <c r="C15" s="8" t="s">
        <v>90</v>
      </c>
      <c r="D15" s="8"/>
      <c r="E15" s="19">
        <v>13.2743362831858</v>
      </c>
      <c r="F15" s="42">
        <v>9</v>
      </c>
      <c r="L15" s="8" t="s">
        <v>84</v>
      </c>
      <c r="M15" s="49">
        <v>19.140083217753102</v>
      </c>
      <c r="N15" s="19">
        <v>8.2568807339449606</v>
      </c>
      <c r="O15" s="36">
        <f t="shared" si="0"/>
        <v>-10.883202483808141</v>
      </c>
      <c r="P15" s="42">
        <v>9</v>
      </c>
    </row>
    <row r="16" spans="2:16" ht="14.1" customHeight="1" x14ac:dyDescent="0.2">
      <c r="C16" s="8" t="s">
        <v>91</v>
      </c>
      <c r="D16" s="8"/>
      <c r="E16" s="19">
        <v>13.559322033898299</v>
      </c>
      <c r="F16" s="42">
        <v>10</v>
      </c>
      <c r="L16" s="8" t="s">
        <v>107</v>
      </c>
      <c r="M16" s="49">
        <v>36.4153627311522</v>
      </c>
      <c r="N16" s="19">
        <v>25.714285714285701</v>
      </c>
      <c r="O16" s="36">
        <f t="shared" si="0"/>
        <v>-10.701077016866499</v>
      </c>
      <c r="P16" s="42">
        <v>10</v>
      </c>
    </row>
    <row r="17" spans="3:16" ht="14.1" customHeight="1" x14ac:dyDescent="0.2">
      <c r="C17" s="8" t="s">
        <v>92</v>
      </c>
      <c r="D17" s="8"/>
      <c r="E17" s="19">
        <v>15.748031496063</v>
      </c>
      <c r="F17" s="42">
        <v>11</v>
      </c>
      <c r="L17" s="8" t="s">
        <v>118</v>
      </c>
      <c r="M17" s="49">
        <v>43.8438438438438</v>
      </c>
      <c r="N17" s="19">
        <v>33.613445378151297</v>
      </c>
      <c r="O17" s="36">
        <f t="shared" si="0"/>
        <v>-10.230398465692502</v>
      </c>
      <c r="P17" s="42">
        <v>11</v>
      </c>
    </row>
    <row r="18" spans="3:16" ht="14.1" customHeight="1" x14ac:dyDescent="0.2">
      <c r="C18" s="8" t="s">
        <v>93</v>
      </c>
      <c r="D18" s="8"/>
      <c r="E18" s="19">
        <v>16.535433070866102</v>
      </c>
      <c r="F18" s="42">
        <v>12</v>
      </c>
      <c r="L18" s="8" t="s">
        <v>105</v>
      </c>
      <c r="M18" s="49">
        <v>33.243967828418199</v>
      </c>
      <c r="N18" s="19">
        <v>24.5762711864407</v>
      </c>
      <c r="O18" s="36">
        <f t="shared" si="0"/>
        <v>-8.6676966419774999</v>
      </c>
      <c r="P18" s="42">
        <v>12</v>
      </c>
    </row>
    <row r="19" spans="3:16" ht="14.1" customHeight="1" x14ac:dyDescent="0.2">
      <c r="C19" s="8" t="s">
        <v>94</v>
      </c>
      <c r="D19" s="8"/>
      <c r="E19" s="19">
        <v>17.0542635658915</v>
      </c>
      <c r="F19" s="42">
        <v>13</v>
      </c>
      <c r="L19" s="8" t="s">
        <v>90</v>
      </c>
      <c r="M19" s="49">
        <v>21.120689655172399</v>
      </c>
      <c r="N19" s="19">
        <v>13.2743362831858</v>
      </c>
      <c r="O19" s="36">
        <f t="shared" si="0"/>
        <v>-7.8463533719865985</v>
      </c>
      <c r="P19" s="42">
        <v>13</v>
      </c>
    </row>
    <row r="20" spans="3:16" ht="14.1" customHeight="1" x14ac:dyDescent="0.2">
      <c r="C20" s="8" t="s">
        <v>95</v>
      </c>
      <c r="D20" s="8"/>
      <c r="E20" s="19">
        <v>17.272727272727298</v>
      </c>
      <c r="F20" s="42">
        <v>14</v>
      </c>
      <c r="L20" s="8" t="s">
        <v>116</v>
      </c>
      <c r="M20" s="49">
        <v>40.054127198917499</v>
      </c>
      <c r="N20" s="19">
        <v>32.6086956521739</v>
      </c>
      <c r="O20" s="36">
        <f t="shared" si="0"/>
        <v>-7.445431546743599</v>
      </c>
      <c r="P20" s="42">
        <v>14</v>
      </c>
    </row>
    <row r="21" spans="3:16" ht="14.1" customHeight="1" x14ac:dyDescent="0.2">
      <c r="C21" s="8" t="s">
        <v>96</v>
      </c>
      <c r="D21" s="8"/>
      <c r="E21" s="19">
        <v>18.110236220472402</v>
      </c>
      <c r="F21" s="42">
        <v>15</v>
      </c>
      <c r="L21" s="8" t="s">
        <v>98</v>
      </c>
      <c r="M21" s="49">
        <v>26.236263736263702</v>
      </c>
      <c r="N21" s="19">
        <v>19.727891156462601</v>
      </c>
      <c r="O21" s="36">
        <f t="shared" si="0"/>
        <v>-6.508372579801101</v>
      </c>
      <c r="P21" s="42">
        <v>15</v>
      </c>
    </row>
    <row r="22" spans="3:16" ht="14.1" customHeight="1" x14ac:dyDescent="0.2">
      <c r="C22" s="8" t="s">
        <v>97</v>
      </c>
      <c r="D22" s="8"/>
      <c r="E22" s="19">
        <v>18.181818181818201</v>
      </c>
      <c r="F22" s="42">
        <v>16</v>
      </c>
      <c r="L22" s="8" t="s">
        <v>86</v>
      </c>
      <c r="M22" s="49">
        <v>15.4867256637168</v>
      </c>
      <c r="N22" s="19">
        <v>9.375</v>
      </c>
      <c r="O22" s="36">
        <f t="shared" si="0"/>
        <v>-6.1117256637168005</v>
      </c>
      <c r="P22" s="42">
        <v>16</v>
      </c>
    </row>
    <row r="23" spans="3:16" ht="14.1" customHeight="1" x14ac:dyDescent="0.2">
      <c r="C23" s="8" t="s">
        <v>98</v>
      </c>
      <c r="D23" s="8"/>
      <c r="E23" s="19">
        <v>19.727891156462601</v>
      </c>
      <c r="F23" s="42">
        <v>17</v>
      </c>
      <c r="L23" s="8" t="s">
        <v>113</v>
      </c>
      <c r="M23" s="49">
        <v>36.953642384105997</v>
      </c>
      <c r="N23" s="19">
        <v>31.3868613138686</v>
      </c>
      <c r="O23" s="36">
        <f t="shared" si="0"/>
        <v>-5.566781070237397</v>
      </c>
      <c r="P23" s="42">
        <v>17</v>
      </c>
    </row>
    <row r="24" spans="3:16" ht="14.1" customHeight="1" x14ac:dyDescent="0.2">
      <c r="C24" s="8" t="s">
        <v>99</v>
      </c>
      <c r="D24" s="8"/>
      <c r="E24" s="19">
        <v>20</v>
      </c>
      <c r="F24" s="42">
        <v>18</v>
      </c>
      <c r="L24" s="8" t="s">
        <v>91</v>
      </c>
      <c r="M24" s="49">
        <v>18.989280245023</v>
      </c>
      <c r="N24" s="19">
        <v>13.559322033898299</v>
      </c>
      <c r="O24" s="36">
        <f t="shared" si="0"/>
        <v>-5.4299582111247009</v>
      </c>
      <c r="P24" s="42">
        <v>18</v>
      </c>
    </row>
    <row r="25" spans="3:16" ht="14.1" customHeight="1" x14ac:dyDescent="0.2">
      <c r="C25" s="8" t="s">
        <v>100</v>
      </c>
      <c r="D25" s="8"/>
      <c r="E25" s="19">
        <v>20.270270270270299</v>
      </c>
      <c r="F25" s="42">
        <v>19</v>
      </c>
      <c r="L25" s="8" t="s">
        <v>124</v>
      </c>
      <c r="M25" s="49">
        <v>40.2298850574713</v>
      </c>
      <c r="N25" s="19">
        <v>36.363636363636402</v>
      </c>
      <c r="O25" s="36">
        <f t="shared" si="0"/>
        <v>-3.8662486938348977</v>
      </c>
      <c r="P25" s="42">
        <v>19</v>
      </c>
    </row>
    <row r="26" spans="3:16" ht="14.1" customHeight="1" x14ac:dyDescent="0.2">
      <c r="C26" s="8" t="s">
        <v>101</v>
      </c>
      <c r="D26" s="8"/>
      <c r="E26" s="19">
        <v>22.5490196078431</v>
      </c>
      <c r="F26" s="42">
        <v>20</v>
      </c>
      <c r="L26" s="8" t="s">
        <v>99</v>
      </c>
      <c r="M26" s="49">
        <v>22.514619883040901</v>
      </c>
      <c r="N26" s="19">
        <v>20</v>
      </c>
      <c r="O26" s="36">
        <f t="shared" si="0"/>
        <v>-2.5146198830409006</v>
      </c>
      <c r="P26" s="42">
        <v>20</v>
      </c>
    </row>
    <row r="27" spans="3:16" ht="14.1" customHeight="1" x14ac:dyDescent="0.2">
      <c r="C27" s="8" t="s">
        <v>102</v>
      </c>
      <c r="D27" s="8"/>
      <c r="E27" s="19">
        <v>22.680412371134</v>
      </c>
      <c r="F27" s="42">
        <v>21</v>
      </c>
      <c r="L27" s="8" t="s">
        <v>108</v>
      </c>
      <c r="M27" s="49">
        <v>29.1156462585034</v>
      </c>
      <c r="N27" s="19">
        <v>26.6666666666667</v>
      </c>
      <c r="O27" s="36">
        <f t="shared" si="0"/>
        <v>-2.4489795918367001</v>
      </c>
      <c r="P27" s="42">
        <v>21</v>
      </c>
    </row>
    <row r="28" spans="3:16" ht="14.1" customHeight="1" x14ac:dyDescent="0.2">
      <c r="C28" s="8" t="s">
        <v>103</v>
      </c>
      <c r="D28" s="8"/>
      <c r="E28" s="19">
        <v>23.076923076923102</v>
      </c>
      <c r="F28" s="42">
        <v>22</v>
      </c>
      <c r="L28" s="8" t="s">
        <v>88</v>
      </c>
      <c r="M28" s="49">
        <v>15.0061500615006</v>
      </c>
      <c r="N28" s="19">
        <v>12.587412587412601</v>
      </c>
      <c r="O28" s="36">
        <f t="shared" si="0"/>
        <v>-2.4187374740879992</v>
      </c>
      <c r="P28" s="42">
        <v>22</v>
      </c>
    </row>
    <row r="29" spans="3:16" ht="14.1" customHeight="1" x14ac:dyDescent="0.2">
      <c r="C29" s="8" t="s">
        <v>104</v>
      </c>
      <c r="D29" s="8"/>
      <c r="E29" s="19">
        <v>23.6111111111111</v>
      </c>
      <c r="F29" s="42">
        <v>23</v>
      </c>
      <c r="L29" s="8" t="s">
        <v>103</v>
      </c>
      <c r="M29" s="49">
        <v>25.431034482758601</v>
      </c>
      <c r="N29" s="19">
        <v>23.076923076923102</v>
      </c>
      <c r="O29" s="36">
        <f t="shared" si="0"/>
        <v>-2.3541114058354999</v>
      </c>
      <c r="P29" s="42">
        <v>23</v>
      </c>
    </row>
    <row r="30" spans="3:16" ht="14.1" customHeight="1" x14ac:dyDescent="0.2">
      <c r="C30" s="8" t="s">
        <v>105</v>
      </c>
      <c r="D30" s="8"/>
      <c r="E30" s="19">
        <v>24.5762711864407</v>
      </c>
      <c r="F30" s="42">
        <v>24</v>
      </c>
      <c r="L30" s="8" t="s">
        <v>93</v>
      </c>
      <c r="M30" s="49">
        <v>18.774966711051899</v>
      </c>
      <c r="N30" s="19">
        <v>16.535433070866102</v>
      </c>
      <c r="O30" s="36">
        <f t="shared" si="0"/>
        <v>-2.2395336401857975</v>
      </c>
      <c r="P30" s="42">
        <v>24</v>
      </c>
    </row>
    <row r="31" spans="3:16" ht="14.1" customHeight="1" x14ac:dyDescent="0.2">
      <c r="C31" s="8" t="s">
        <v>106</v>
      </c>
      <c r="D31" s="8"/>
      <c r="E31" s="19">
        <v>24.786324786324801</v>
      </c>
      <c r="F31" s="42">
        <v>25</v>
      </c>
      <c r="L31" s="8" t="s">
        <v>119</v>
      </c>
      <c r="M31" s="49">
        <v>35.353535353535399</v>
      </c>
      <c r="N31" s="19">
        <v>33.613445378151297</v>
      </c>
      <c r="O31" s="36">
        <f t="shared" si="0"/>
        <v>-1.7400899753841017</v>
      </c>
      <c r="P31" s="42">
        <v>25</v>
      </c>
    </row>
    <row r="32" spans="3:16" ht="14.1" customHeight="1" x14ac:dyDescent="0.2">
      <c r="C32" s="8" t="s">
        <v>107</v>
      </c>
      <c r="D32" s="8"/>
      <c r="E32" s="19">
        <v>25.714285714285701</v>
      </c>
      <c r="F32" s="42">
        <v>26</v>
      </c>
      <c r="L32" s="8" t="s">
        <v>114</v>
      </c>
      <c r="M32" s="49">
        <v>33.165829145728601</v>
      </c>
      <c r="N32" s="19">
        <v>31.428571428571399</v>
      </c>
      <c r="O32" s="36">
        <f t="shared" si="0"/>
        <v>-1.7372577171572026</v>
      </c>
      <c r="P32" s="42">
        <v>26</v>
      </c>
    </row>
    <row r="33" spans="3:16" ht="14.1" customHeight="1" x14ac:dyDescent="0.2">
      <c r="C33" s="8" t="s">
        <v>108</v>
      </c>
      <c r="D33" s="8"/>
      <c r="E33" s="19">
        <v>26.6666666666667</v>
      </c>
      <c r="F33" s="42">
        <v>27</v>
      </c>
      <c r="L33" s="8" t="s">
        <v>97</v>
      </c>
      <c r="M33" s="49">
        <v>18.452380952380999</v>
      </c>
      <c r="N33" s="19">
        <v>18.181818181818201</v>
      </c>
      <c r="O33" s="36">
        <f t="shared" si="0"/>
        <v>-0.27056277056279754</v>
      </c>
      <c r="P33" s="42">
        <v>27</v>
      </c>
    </row>
    <row r="34" spans="3:16" ht="14.1" customHeight="1" x14ac:dyDescent="0.2">
      <c r="C34" s="8" t="s">
        <v>109</v>
      </c>
      <c r="D34" s="8"/>
      <c r="E34" s="19">
        <v>27.160493827160501</v>
      </c>
      <c r="F34" s="42">
        <v>28</v>
      </c>
      <c r="L34" s="8" t="s">
        <v>92</v>
      </c>
      <c r="M34" s="49">
        <v>16</v>
      </c>
      <c r="N34" s="19">
        <v>15.748031496063</v>
      </c>
      <c r="O34" s="36">
        <f t="shared" si="0"/>
        <v>-0.25196850393700032</v>
      </c>
      <c r="P34" s="42">
        <v>28</v>
      </c>
    </row>
    <row r="35" spans="3:16" ht="14.1" customHeight="1" x14ac:dyDescent="0.2">
      <c r="C35" s="8" t="s">
        <v>110</v>
      </c>
      <c r="D35" s="8"/>
      <c r="E35" s="19">
        <v>29.8969072164948</v>
      </c>
      <c r="F35" s="42">
        <v>29</v>
      </c>
      <c r="L35" s="8" t="s">
        <v>95</v>
      </c>
      <c r="M35" s="49">
        <v>17.122302158273399</v>
      </c>
      <c r="N35" s="19">
        <v>17.272727272727298</v>
      </c>
      <c r="O35" s="36">
        <f t="shared" si="0"/>
        <v>0.15042511445389906</v>
      </c>
      <c r="P35" s="42">
        <v>29</v>
      </c>
    </row>
    <row r="36" spans="3:16" ht="14.1" customHeight="1" x14ac:dyDescent="0.2">
      <c r="C36" s="8" t="s">
        <v>111</v>
      </c>
      <c r="D36" s="8"/>
      <c r="E36" s="19">
        <v>30</v>
      </c>
      <c r="F36" s="42">
        <v>30</v>
      </c>
      <c r="L36" s="8" t="s">
        <v>85</v>
      </c>
      <c r="M36" s="49">
        <v>8.2132564841498592</v>
      </c>
      <c r="N36" s="19">
        <v>8.7301587301587293</v>
      </c>
      <c r="O36" s="36">
        <f t="shared" si="0"/>
        <v>0.51690224600887014</v>
      </c>
      <c r="P36" s="42">
        <v>30</v>
      </c>
    </row>
    <row r="37" spans="3:16" ht="14.1" customHeight="1" x14ac:dyDescent="0.2">
      <c r="C37" s="8" t="s">
        <v>112</v>
      </c>
      <c r="D37" s="8"/>
      <c r="E37" s="19">
        <v>30.894308943089399</v>
      </c>
      <c r="F37" s="42">
        <v>31</v>
      </c>
      <c r="L37" s="8" t="s">
        <v>112</v>
      </c>
      <c r="M37" s="49">
        <v>29.986052998605299</v>
      </c>
      <c r="N37" s="19">
        <v>30.894308943089399</v>
      </c>
      <c r="O37" s="36">
        <f t="shared" si="0"/>
        <v>0.9082559444841003</v>
      </c>
      <c r="P37" s="42">
        <v>31</v>
      </c>
    </row>
    <row r="38" spans="3:16" ht="14.1" customHeight="1" x14ac:dyDescent="0.2">
      <c r="C38" s="8" t="s">
        <v>113</v>
      </c>
      <c r="D38" s="8"/>
      <c r="E38" s="19">
        <v>31.3868613138686</v>
      </c>
      <c r="F38" s="42">
        <v>32</v>
      </c>
      <c r="L38" s="8" t="s">
        <v>115</v>
      </c>
      <c r="M38" s="49">
        <v>30.377668308702798</v>
      </c>
      <c r="N38" s="19">
        <v>31.578947368421101</v>
      </c>
      <c r="O38" s="36">
        <f t="shared" si="0"/>
        <v>1.2012790597183027</v>
      </c>
      <c r="P38" s="42">
        <v>32</v>
      </c>
    </row>
    <row r="39" spans="3:16" ht="14.1" customHeight="1" x14ac:dyDescent="0.2">
      <c r="C39" s="8" t="s">
        <v>114</v>
      </c>
      <c r="D39" s="8"/>
      <c r="E39" s="19">
        <v>31.428571428571399</v>
      </c>
      <c r="F39" s="42">
        <v>33</v>
      </c>
      <c r="L39" s="8" t="s">
        <v>94</v>
      </c>
      <c r="M39" s="49">
        <v>15.816993464052301</v>
      </c>
      <c r="N39" s="19">
        <v>17.0542635658915</v>
      </c>
      <c r="O39" s="36">
        <f t="shared" ref="O39:O59" si="1">N39-M39</f>
        <v>1.2372701018391989</v>
      </c>
      <c r="P39" s="42">
        <v>33</v>
      </c>
    </row>
    <row r="40" spans="3:16" ht="14.1" customHeight="1" x14ac:dyDescent="0.2">
      <c r="C40" s="8" t="s">
        <v>115</v>
      </c>
      <c r="D40" s="8"/>
      <c r="E40" s="19">
        <v>31.578947368421101</v>
      </c>
      <c r="F40" s="42">
        <v>34</v>
      </c>
      <c r="L40" s="8" t="s">
        <v>101</v>
      </c>
      <c r="M40" s="49">
        <v>21.220159151193599</v>
      </c>
      <c r="N40" s="19">
        <v>22.5490196078431</v>
      </c>
      <c r="O40" s="36">
        <f t="shared" si="1"/>
        <v>1.328860456649501</v>
      </c>
      <c r="P40" s="42">
        <v>34</v>
      </c>
    </row>
    <row r="41" spans="3:16" ht="14.1" customHeight="1" x14ac:dyDescent="0.2">
      <c r="C41" s="8" t="s">
        <v>116</v>
      </c>
      <c r="D41" s="8"/>
      <c r="E41" s="19">
        <v>32.6086956521739</v>
      </c>
      <c r="F41" s="42">
        <v>35</v>
      </c>
      <c r="L41" s="8" t="s">
        <v>109</v>
      </c>
      <c r="M41" s="49">
        <v>25.4817987152034</v>
      </c>
      <c r="N41" s="19">
        <v>27.160493827160501</v>
      </c>
      <c r="O41" s="36">
        <f t="shared" si="1"/>
        <v>1.6786951119571007</v>
      </c>
      <c r="P41" s="42">
        <v>35</v>
      </c>
    </row>
    <row r="42" spans="3:16" ht="14.1" customHeight="1" x14ac:dyDescent="0.2">
      <c r="C42" s="8" t="s">
        <v>117</v>
      </c>
      <c r="D42" s="8"/>
      <c r="E42" s="19">
        <v>33.3333333333333</v>
      </c>
      <c r="F42" s="42">
        <v>36</v>
      </c>
      <c r="L42" s="8" t="s">
        <v>83</v>
      </c>
      <c r="M42" s="49">
        <v>5.5743243243243201</v>
      </c>
      <c r="N42" s="19">
        <v>7.3684210526315796</v>
      </c>
      <c r="O42" s="36">
        <f t="shared" si="1"/>
        <v>1.7940967283072595</v>
      </c>
      <c r="P42" s="42">
        <v>36</v>
      </c>
    </row>
    <row r="43" spans="3:16" ht="14.1" customHeight="1" x14ac:dyDescent="0.2">
      <c r="C43" s="8" t="s">
        <v>118</v>
      </c>
      <c r="D43" s="8"/>
      <c r="E43" s="19">
        <v>33.613445378151297</v>
      </c>
      <c r="F43" s="42">
        <v>37</v>
      </c>
      <c r="L43" s="8" t="s">
        <v>127</v>
      </c>
      <c r="M43" s="49">
        <v>36.486486486486498</v>
      </c>
      <c r="N43" s="19">
        <v>38.571428571428598</v>
      </c>
      <c r="O43" s="36">
        <f t="shared" si="1"/>
        <v>2.0849420849420994</v>
      </c>
      <c r="P43" s="42">
        <v>37</v>
      </c>
    </row>
    <row r="44" spans="3:16" ht="14.1" customHeight="1" x14ac:dyDescent="0.2">
      <c r="C44" s="8" t="s">
        <v>119</v>
      </c>
      <c r="D44" s="8"/>
      <c r="E44" s="19">
        <v>33.613445378151297</v>
      </c>
      <c r="F44" s="42">
        <v>38</v>
      </c>
      <c r="L44" s="8" t="s">
        <v>121</v>
      </c>
      <c r="M44" s="49">
        <v>33.241758241758198</v>
      </c>
      <c r="N44" s="19">
        <v>35.537190082644599</v>
      </c>
      <c r="O44" s="36">
        <f t="shared" si="1"/>
        <v>2.2954318408864012</v>
      </c>
      <c r="P44" s="42">
        <v>38</v>
      </c>
    </row>
    <row r="45" spans="3:16" ht="14.1" customHeight="1" x14ac:dyDescent="0.2">
      <c r="C45" s="8" t="s">
        <v>120</v>
      </c>
      <c r="D45" s="8"/>
      <c r="E45" s="19">
        <v>33.8842975206612</v>
      </c>
      <c r="F45" s="42">
        <v>39</v>
      </c>
      <c r="L45" s="8" t="s">
        <v>82</v>
      </c>
      <c r="M45" s="49">
        <v>2.1782178217821802</v>
      </c>
      <c r="N45" s="19">
        <v>4.7619047619047601</v>
      </c>
      <c r="O45" s="36">
        <f t="shared" si="1"/>
        <v>2.5836869401225799</v>
      </c>
      <c r="P45" s="42">
        <v>39</v>
      </c>
    </row>
    <row r="46" spans="3:16" ht="14.1" customHeight="1" x14ac:dyDescent="0.2">
      <c r="C46" s="8" t="s">
        <v>121</v>
      </c>
      <c r="D46" s="8"/>
      <c r="E46" s="19">
        <v>35.537190082644599</v>
      </c>
      <c r="F46" s="42">
        <v>40</v>
      </c>
      <c r="L46" s="8" t="s">
        <v>100</v>
      </c>
      <c r="M46" s="49">
        <v>16.763848396501501</v>
      </c>
      <c r="N46" s="19">
        <v>20.270270270270299</v>
      </c>
      <c r="O46" s="36">
        <f t="shared" si="1"/>
        <v>3.5064218737687973</v>
      </c>
      <c r="P46" s="42">
        <v>40</v>
      </c>
    </row>
    <row r="47" spans="3:16" ht="14.1" customHeight="1" x14ac:dyDescent="0.2">
      <c r="C47" s="8" t="s">
        <v>122</v>
      </c>
      <c r="D47" s="8"/>
      <c r="E47" s="19">
        <v>36</v>
      </c>
      <c r="F47" s="42">
        <v>41</v>
      </c>
      <c r="L47" s="8" t="s">
        <v>120</v>
      </c>
      <c r="M47" s="49">
        <v>30.289193302891899</v>
      </c>
      <c r="N47" s="19">
        <v>33.8842975206612</v>
      </c>
      <c r="O47" s="36">
        <f t="shared" si="1"/>
        <v>3.5951042177693004</v>
      </c>
      <c r="P47" s="42">
        <v>41</v>
      </c>
    </row>
    <row r="48" spans="3:16" ht="14.1" customHeight="1" x14ac:dyDescent="0.2">
      <c r="C48" s="8" t="s">
        <v>123</v>
      </c>
      <c r="D48" s="8"/>
      <c r="E48" s="19">
        <v>36.290322580645203</v>
      </c>
      <c r="F48" s="42">
        <v>42</v>
      </c>
      <c r="L48" s="8" t="s">
        <v>102</v>
      </c>
      <c r="M48" s="49">
        <v>19.047619047619001</v>
      </c>
      <c r="N48" s="19">
        <v>22.680412371134</v>
      </c>
      <c r="O48" s="36">
        <f t="shared" si="1"/>
        <v>3.6327933235149992</v>
      </c>
      <c r="P48" s="42">
        <v>42</v>
      </c>
    </row>
    <row r="49" spans="3:20" ht="14.1" customHeight="1" x14ac:dyDescent="0.2">
      <c r="C49" s="8" t="s">
        <v>124</v>
      </c>
      <c r="D49" s="8"/>
      <c r="E49" s="19">
        <v>36.363636363636402</v>
      </c>
      <c r="F49" s="42">
        <v>43</v>
      </c>
      <c r="L49" s="8" t="s">
        <v>110</v>
      </c>
      <c r="M49" s="49">
        <v>24.123422159887799</v>
      </c>
      <c r="N49" s="19">
        <v>29.8969072164948</v>
      </c>
      <c r="O49" s="36">
        <f t="shared" si="1"/>
        <v>5.7734850566070008</v>
      </c>
      <c r="P49" s="42">
        <v>43</v>
      </c>
    </row>
    <row r="50" spans="3:20" ht="14.1" customHeight="1" x14ac:dyDescent="0.2">
      <c r="C50" s="8" t="s">
        <v>125</v>
      </c>
      <c r="D50" s="8"/>
      <c r="E50" s="19">
        <v>36.363636363636402</v>
      </c>
      <c r="F50" s="42">
        <v>44</v>
      </c>
      <c r="L50" s="8" t="s">
        <v>106</v>
      </c>
      <c r="M50" s="49">
        <v>18.9151599443672</v>
      </c>
      <c r="N50" s="19">
        <v>24.786324786324801</v>
      </c>
      <c r="O50" s="36">
        <f t="shared" si="1"/>
        <v>5.8711648419576008</v>
      </c>
      <c r="P50" s="42">
        <v>44</v>
      </c>
    </row>
    <row r="51" spans="3:20" ht="14.1" customHeight="1" x14ac:dyDescent="0.2">
      <c r="C51" s="8" t="s">
        <v>126</v>
      </c>
      <c r="D51" s="8"/>
      <c r="E51" s="19">
        <v>38.4</v>
      </c>
      <c r="F51" s="42">
        <v>45</v>
      </c>
      <c r="L51" s="8" t="s">
        <v>117</v>
      </c>
      <c r="M51" s="49">
        <v>27.3833671399594</v>
      </c>
      <c r="N51" s="19">
        <v>33.3333333333333</v>
      </c>
      <c r="O51" s="36">
        <f t="shared" si="1"/>
        <v>5.9499661933738999</v>
      </c>
      <c r="P51" s="42">
        <v>45</v>
      </c>
    </row>
    <row r="52" spans="3:20" ht="14.1" customHeight="1" x14ac:dyDescent="0.2">
      <c r="C52" s="8" t="s">
        <v>127</v>
      </c>
      <c r="D52" s="8"/>
      <c r="E52" s="19">
        <v>38.571428571428598</v>
      </c>
      <c r="F52" s="42">
        <v>46</v>
      </c>
      <c r="L52" s="8" t="s">
        <v>132</v>
      </c>
      <c r="M52" s="49">
        <v>47.320261437908499</v>
      </c>
      <c r="N52" s="19">
        <v>53.3333333333333</v>
      </c>
      <c r="O52" s="36">
        <f t="shared" si="1"/>
        <v>6.013071895424801</v>
      </c>
      <c r="P52" s="42">
        <v>46</v>
      </c>
    </row>
    <row r="53" spans="3:20" ht="14.1" customHeight="1" x14ac:dyDescent="0.2">
      <c r="C53" s="8" t="s">
        <v>128</v>
      </c>
      <c r="D53" s="8"/>
      <c r="E53" s="19">
        <v>41.8032786885246</v>
      </c>
      <c r="F53" s="42">
        <v>47</v>
      </c>
      <c r="L53" s="8" t="s">
        <v>128</v>
      </c>
      <c r="M53" s="49">
        <v>33.75</v>
      </c>
      <c r="N53" s="19">
        <v>41.8032786885246</v>
      </c>
      <c r="O53" s="36">
        <f t="shared" si="1"/>
        <v>8.0532786885245997</v>
      </c>
      <c r="P53" s="42">
        <v>47</v>
      </c>
    </row>
    <row r="54" spans="3:20" ht="14.1" customHeight="1" x14ac:dyDescent="0.2">
      <c r="C54" s="8" t="s">
        <v>129</v>
      </c>
      <c r="D54" s="8"/>
      <c r="E54" s="19">
        <v>44.827586206896598</v>
      </c>
      <c r="F54" s="42">
        <v>48</v>
      </c>
      <c r="G54" s="44"/>
      <c r="L54" s="8" t="s">
        <v>104</v>
      </c>
      <c r="M54" s="49">
        <v>15.536723163841801</v>
      </c>
      <c r="N54" s="19">
        <v>23.6111111111111</v>
      </c>
      <c r="O54" s="36">
        <f t="shared" si="1"/>
        <v>8.0743879472692992</v>
      </c>
      <c r="P54" s="42">
        <v>48</v>
      </c>
    </row>
    <row r="55" spans="3:20" ht="14.1" customHeight="1" x14ac:dyDescent="0.2">
      <c r="C55" s="8" t="s">
        <v>130</v>
      </c>
      <c r="D55" s="8"/>
      <c r="E55" s="19">
        <v>47.368421052631597</v>
      </c>
      <c r="F55" s="42">
        <v>49</v>
      </c>
      <c r="L55" s="8" t="s">
        <v>134</v>
      </c>
      <c r="M55" s="49">
        <v>82.828282828282795</v>
      </c>
      <c r="N55" s="19">
        <v>91.818181818181799</v>
      </c>
      <c r="O55" s="36">
        <f t="shared" si="1"/>
        <v>8.9898989898990038</v>
      </c>
      <c r="P55" s="42">
        <v>49</v>
      </c>
    </row>
    <row r="56" spans="3:20" ht="14.1" customHeight="1" x14ac:dyDescent="0.2">
      <c r="C56" s="8" t="s">
        <v>131</v>
      </c>
      <c r="D56" s="8"/>
      <c r="E56" s="19">
        <v>49.285714285714299</v>
      </c>
      <c r="F56" s="42">
        <v>50</v>
      </c>
      <c r="L56" s="8" t="s">
        <v>129</v>
      </c>
      <c r="M56" s="49">
        <v>35.534591194968499</v>
      </c>
      <c r="N56" s="19">
        <v>44.827586206896598</v>
      </c>
      <c r="O56" s="36">
        <f t="shared" si="1"/>
        <v>9.2929950119280988</v>
      </c>
      <c r="P56" s="42">
        <v>50</v>
      </c>
    </row>
    <row r="57" spans="3:20" ht="14.1" customHeight="1" x14ac:dyDescent="0.2">
      <c r="C57" s="8" t="s">
        <v>132</v>
      </c>
      <c r="D57" s="8"/>
      <c r="E57" s="19">
        <v>53.3333333333333</v>
      </c>
      <c r="F57" s="42">
        <v>51</v>
      </c>
      <c r="L57" s="8" t="s">
        <v>126</v>
      </c>
      <c r="M57" s="49">
        <v>27.642276422764201</v>
      </c>
      <c r="N57" s="19">
        <v>38.4</v>
      </c>
      <c r="O57" s="36">
        <f t="shared" si="1"/>
        <v>10.757723577235797</v>
      </c>
      <c r="P57" s="42">
        <v>51</v>
      </c>
    </row>
    <row r="58" spans="3:20" ht="14.1" customHeight="1" x14ac:dyDescent="0.2">
      <c r="C58" s="8" t="s">
        <v>133</v>
      </c>
      <c r="D58" s="8"/>
      <c r="E58" s="19">
        <v>77.7777777777778</v>
      </c>
      <c r="F58" s="42">
        <v>52</v>
      </c>
      <c r="L58" s="8" t="s">
        <v>131</v>
      </c>
      <c r="M58" s="49">
        <v>30.9018567639257</v>
      </c>
      <c r="N58" s="19">
        <v>49.285714285714299</v>
      </c>
      <c r="O58" s="36">
        <f t="shared" si="1"/>
        <v>18.383857521788599</v>
      </c>
      <c r="P58" s="42">
        <v>52</v>
      </c>
    </row>
    <row r="59" spans="3:20" ht="14.1" customHeight="1" x14ac:dyDescent="0.2">
      <c r="C59" s="8" t="s">
        <v>134</v>
      </c>
      <c r="D59" s="8"/>
      <c r="E59" s="19">
        <v>91.818181818181799</v>
      </c>
      <c r="F59" s="42">
        <v>53</v>
      </c>
      <c r="G59" s="4"/>
      <c r="L59" s="8" t="s">
        <v>133</v>
      </c>
      <c r="M59" s="49">
        <v>52.631578947368403</v>
      </c>
      <c r="N59" s="19">
        <v>77.7777777777778</v>
      </c>
      <c r="O59" s="36">
        <f t="shared" si="1"/>
        <v>25.146198830409396</v>
      </c>
      <c r="P59" s="42">
        <v>53</v>
      </c>
      <c r="Q59" s="36"/>
    </row>
    <row r="60" spans="3:20" x14ac:dyDescent="0.2">
      <c r="C60" s="8"/>
      <c r="D60" s="24"/>
      <c r="E60" s="17"/>
      <c r="F60" s="28"/>
      <c r="L60" s="8"/>
      <c r="M60" s="38"/>
      <c r="N60" s="41"/>
      <c r="O60" s="38"/>
    </row>
    <row r="61" spans="3:20" x14ac:dyDescent="0.2">
      <c r="C61" s="8"/>
      <c r="D61" s="25"/>
      <c r="E61" s="17"/>
      <c r="L61" s="8"/>
      <c r="M61" s="38"/>
      <c r="N61" s="41"/>
      <c r="O61" s="38"/>
    </row>
    <row r="62" spans="3:20" x14ac:dyDescent="0.2">
      <c r="C62" s="8"/>
      <c r="D62" s="24"/>
      <c r="F62" s="16"/>
      <c r="L62" s="8"/>
      <c r="M62" s="38"/>
      <c r="N62" s="41"/>
      <c r="O62" s="38"/>
      <c r="T62" s="36">
        <f>S62-R62</f>
        <v>0</v>
      </c>
    </row>
    <row r="63" spans="3:20" x14ac:dyDescent="0.2">
      <c r="C63" s="8"/>
      <c r="D63" s="24"/>
      <c r="E63" s="17"/>
      <c r="F63" s="16"/>
      <c r="L63" s="8"/>
      <c r="M63" s="38"/>
      <c r="N63" s="41"/>
      <c r="O63" s="38"/>
    </row>
    <row r="64" spans="3:20" x14ac:dyDescent="0.2">
      <c r="C64" s="8"/>
      <c r="D64" s="24"/>
      <c r="E64" s="17"/>
      <c r="F64" s="16"/>
      <c r="L64" s="8"/>
      <c r="M64" s="38"/>
      <c r="N64" s="41"/>
      <c r="O64" s="38"/>
    </row>
    <row r="65" spans="3:15" x14ac:dyDescent="0.2">
      <c r="C65" s="8"/>
      <c r="D65" s="24"/>
      <c r="E65" s="17"/>
      <c r="F65" s="16"/>
      <c r="L65" s="8"/>
      <c r="M65" s="38"/>
      <c r="N65" s="41"/>
      <c r="O65" s="38"/>
    </row>
    <row r="66" spans="3:15" x14ac:dyDescent="0.2">
      <c r="C66" s="1"/>
      <c r="E66" s="3"/>
      <c r="N66" s="3"/>
    </row>
    <row r="69" spans="3:15" x14ac:dyDescent="0.2">
      <c r="C69" s="1"/>
    </row>
    <row r="70" spans="3:15" x14ac:dyDescent="0.2">
      <c r="C70" s="1"/>
      <c r="D70" s="1"/>
    </row>
  </sheetData>
  <phoneticPr fontId="0" type="noConversion"/>
  <printOptions horizontalCentered="1" verticalCentered="1"/>
  <pageMargins left="0.5" right="0.5" top="0.5" bottom="0.5" header="0.5" footer="0.5"/>
  <pageSetup scale="6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ByRO</vt:lpstr>
      <vt:lpstr>Ranks</vt:lpstr>
      <vt:lpstr>Sheet1</vt:lpstr>
      <vt:lpstr>Ranks!NEGRATES</vt:lpstr>
      <vt:lpstr>Ranks!NEGRATES_1</vt:lpstr>
      <vt:lpstr>ByRO!Print_Area</vt:lpstr>
      <vt:lpstr>Ranks!Print_Area</vt:lpstr>
    </vt:vector>
  </TitlesOfParts>
  <Company>USDA FNS WRO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HougeK</dc:creator>
  <cp:lastModifiedBy>Moore, Pat</cp:lastModifiedBy>
  <cp:lastPrinted>2019-06-07T16:27:31Z</cp:lastPrinted>
  <dcterms:created xsi:type="dcterms:W3CDTF">2003-05-01T21:10:02Z</dcterms:created>
  <dcterms:modified xsi:type="dcterms:W3CDTF">2019-06-07T16:28:32Z</dcterms:modified>
</cp:coreProperties>
</file>