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082019_Convening\"/>
    </mc:Choice>
  </mc:AlternateContent>
  <xr:revisionPtr revIDLastSave="0" documentId="13_ncr:1_{C8E93483-E4E5-4789-9548-1B5B3076EE6C}" xr6:coauthVersionLast="36" xr6:coauthVersionMax="36" xr10:uidLastSave="{00000000-0000-0000-0000-000000000000}"/>
  <bookViews>
    <workbookView xWindow="0" yWindow="0" windowWidth="20490" windowHeight="6945" tabRatio="896" xr2:uid="{00000000-000D-0000-FFFF-FFFF00000000}"/>
  </bookViews>
  <sheets>
    <sheet name="Polk" sheetId="41" r:id="rId1"/>
    <sheet name="Henderson" sheetId="42" r:id="rId2"/>
    <sheet name="Transylvania" sheetId="43" r:id="rId3"/>
  </sheets>
  <definedNames>
    <definedName name="_xlnm.Print_Area" localSheetId="1">Henderson!$A$1:$G$52</definedName>
    <definedName name="_xlnm.Print_Area" localSheetId="0">Polk!$A$1:$G$52</definedName>
    <definedName name="_xlnm.Print_Area" localSheetId="2">Transylvania!$A$1:$G$52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43" l="1"/>
  <c r="E18" i="42"/>
  <c r="E18" i="41"/>
  <c r="D16" i="43" l="1"/>
  <c r="D16" i="42"/>
  <c r="D16" i="41"/>
  <c r="D14" i="43"/>
  <c r="D14" i="42"/>
  <c r="D14" i="41"/>
  <c r="D12" i="43" l="1"/>
  <c r="D12" i="42"/>
  <c r="D12" i="41"/>
  <c r="E17" i="43" l="1"/>
  <c r="E16" i="43"/>
  <c r="E15" i="43"/>
  <c r="E14" i="43"/>
  <c r="E13" i="43"/>
  <c r="E12" i="43"/>
  <c r="E10" i="43"/>
  <c r="E9" i="43"/>
  <c r="E8" i="43"/>
  <c r="E7" i="43"/>
  <c r="E6" i="43"/>
  <c r="E17" i="42"/>
  <c r="E16" i="42"/>
  <c r="E15" i="42"/>
  <c r="E14" i="42"/>
  <c r="E13" i="42"/>
  <c r="E12" i="42"/>
  <c r="E10" i="42"/>
  <c r="E9" i="42"/>
  <c r="E8" i="42"/>
  <c r="E7" i="42"/>
  <c r="E6" i="42"/>
  <c r="E17" i="41"/>
  <c r="E16" i="41"/>
  <c r="E15" i="41"/>
  <c r="E14" i="41"/>
  <c r="E13" i="41"/>
  <c r="E12" i="41"/>
  <c r="E10" i="41"/>
  <c r="E9" i="41"/>
  <c r="E8" i="41"/>
  <c r="E7" i="41"/>
  <c r="E6"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E311BE77-A802-4920-93C8-F936A349A5BF}">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262B4D0A-9802-45BF-8AB1-231EB03244D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B9CFCF08-C3AA-4905-B5D2-2D4B9D70B132}">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BE0363EA-F896-44F0-A4E9-3C8E81382FD7}">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21A7F169-4A16-4E81-8A5C-53EE3439F4C6}">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CE1010C4-C20F-4818-A12E-B7C87F72F243}">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67BC3592-C7B5-4FD0-965E-EC96AAAD51E9}">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B5A55B3E-ED19-422E-AAF7-724CF33966CB}">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E6318A7E-A98A-4443-8975-8A5C92C955DE}">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D9E28B2D-432E-4DB0-981F-1B3DB4705DD7}">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20A4B9D1-E5C9-4756-9154-0EF3A19F6AB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B5D938E6-EF6B-49E1-968A-DFA513017F0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F6323D1A-4288-42A1-BECC-F12CBFFAF318}">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52FEB942-83C9-49EF-87F7-D9309BC9B298}">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C35DBD66-EBB2-44BD-BBCA-8086C09EAC07}">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8E9A3CC9-EA22-40A5-B8F1-D25CEA1F4EA1}">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C7441370-BC42-4CDA-A7B0-B072E7686F1A}">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E82DDAEE-E577-45D7-A138-E92E2E515505}">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192A306C-7E64-4537-8FCC-DA467B5CBDD9}">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12144DC1-72A1-4512-875E-14E209A2D825}">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F0CA5A31-E816-4136-B7C4-EAAA249312F1}">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5CE84D76-E79C-4407-9DD3-6902CA587AFE}">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135DC23D-91ED-475B-85C6-7C0E528BD705}">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ED6B7D60-AA29-4F92-90BE-1819B4DB2818}">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93A0E788-5C0E-457D-8B5C-4DCF4937EE0A}">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D74B8A04-19B9-4E3D-BF39-90F22F6EF595}">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6DA07A74-341E-4F59-A453-3FA510B86A89}">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A2E3CCE2-825F-47C4-AB4C-CA439D0EA35C}">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B5A64DDF-8F6C-4053-AF79-ED787D935162}">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21A5486-A188-4955-808B-BA88FCE6A498}">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FA6F76AA-4B9A-4659-BDD7-90DCCB1762A1}">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B5B95A08-4CDE-4260-8EF2-ACA375F32BA8}">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DA927D77-DBE7-44E0-B1B8-89C3F7AAB6DB}">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43364DD-0AB0-4A6C-9CDA-A951337FE852}">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7DCB9038-A38C-42B3-97CE-BDFDC295D3E9}">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A22A1E24-BFC8-406B-B001-7EC95165E90F}">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ED886525-E207-4475-B9B0-8A2785076C1C}">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B1A18CB8-E45E-4402-B04A-39A6E72CFB7E}">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6267B239-BC49-4758-96BA-1F3B862A11A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A67E1D9-FF0B-44B6-824F-31D455A4837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4BA712-5074-4909-9262-42318F2C96D4}">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DC29021A-4EE6-401F-9A02-81A5261B0BAD}">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CE154ADA-3BE5-4447-9985-9F1623341DC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D94575E1-19E3-4892-A809-0F996859105A}">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15E8C84-8DF5-4596-A9A9-B8B8905D3126}">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6E79879-CA5F-4E3F-993A-0B8F15E1B46E}">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598254F-3400-430E-B327-E3829AF49BFD}">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BFECE86B-9A30-49EF-8F3F-6C2A379685CF}">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6EFC6AD1-E756-4B60-9BD2-B7B78C812A97}">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4459D062-9270-4F38-90CE-6B60357C2D9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88CFAEFD-57E9-4AC0-9227-B0925EC40984}">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AD24065E-0076-40B6-9D61-59A84E926D3F}">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7EA02985-336F-41F2-AA7E-F01A007DC775}">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BAC1B2F7-B9C1-4CF8-BC7D-1CA2165EE61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B1083243-44C3-4142-8659-57E6FD84FD3D}">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2AF80391-E3ED-416A-B230-70D9C3D9890B}">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3D97973-93B9-4EEC-AFCC-0085C2E934F9}">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A09208E-C8CA-445F-A991-7F1CAC8AFCE3}">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3A2CC9A3-6730-49BC-A1FF-DAE544063615}">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2692A112-ACBD-4C8D-BD4A-11D0A651EA4C}">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48C36621-E41F-4CA9-A36C-C7778800422D}">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333057C8-D001-44BC-ABF3-0FD56CF1F9ED}">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4E5D1354-3C68-4690-B70F-D60DB964919F}">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E2C2D114-0549-451F-BA8D-EBFEEBD09A46}">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1A45D891-450D-44F4-B2E5-461BDA683FA6}">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136C5283-9D2A-47D1-B8B7-14A5FE09741B}">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FE9A7E03-0C00-408C-BF32-672D5CE018A4}">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3F20E583-890A-4CC1-BAAA-BC6711419BF3}">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8F34BB20-151B-4ECE-87C1-2B808A8D1CB6}">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D8D69A09-CAF1-4555-BE08-EF7645CF23D9}">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F7CACF26-4C51-4F86-BE88-8AE70F4BE9A5}">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C936DB1F-2628-412C-B337-0DDB1595AC9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93039BE1-1082-420A-963C-83FBC171232E}">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508B62C2-ADD1-48E5-983E-273D5832F276}">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C44F3F42-E501-412B-BC27-10C17CDF3E1E}">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9CF9223B-383B-4427-8513-67496DEB433A}">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D70C1C1F-5119-45BE-BF3A-8AB95B7C063B}">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8CD8690C-CFD4-437A-BB56-8CC62ACAC09E}">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680BF745-D4CA-4BBC-A657-131F8DDB78C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9A5C17A6-FAB9-4172-9590-5CDEC591D0CE}">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AC73DAF7-B41A-4622-B060-6F109DCC395E}">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7A365978-B627-4708-848D-7D46F5173D5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D82D1812-9D34-4612-901A-3C07CBE20B9C}">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2D33FD7E-EEBC-4E12-8444-7C887C52E1F7}">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615931C0-A74A-4F7F-AC82-7090A7D059F1}">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BBA27C1B-0224-4AB8-A673-9F4CD861C13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2BFB2FB2-784A-4F10-BD0D-962AFDDAE8D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38447F8A-5876-4DCC-B8B9-5D3302017DA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2F30A695-8739-43EF-AECF-D59E87C9793F}">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D166CB0B-877D-4E8C-B76F-9245352122E7}">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1283B89E-E435-4878-88DE-164AA8302245}">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AA365080-7AD2-4E6E-9DB7-33FB56B1185A}">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8B07E5E8-5F30-4434-A41C-15ABDF705647}">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16AD6EAE-20E7-4244-A2AF-0D9761643F96}">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CD53AE1A-1E75-454D-A2DE-4BD539EC6989}">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F203DD69-84BD-44C5-B32C-BDFF52351BDC}">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<sst xmlns="http://schemas.openxmlformats.org/spreadsheetml/2006/main" count="243" uniqueCount="69">
  <si>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</si>
  <si>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</si>
  <si>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</si>
  <si>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</si>
  <si>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</si>
  <si>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</si>
  <si>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</si>
  <si>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</si>
  <si>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</si>
  <si>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</si>
  <si>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</si>
  <si>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</si>
  <si>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</si>
  <si>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</si>
  <si>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</si>
  <si>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</si>
  <si>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</si>
  <si>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</si>
  <si>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</si>
  <si>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</si>
  <si>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</si>
  <si>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</si>
  <si>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</si>
  <si>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</si>
  <si>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</si>
  <si>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</si>
  <si>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</si>
  <si>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</si>
  <si>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</si>
  <si>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</si>
  <si>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</si>
  <si>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</si>
  <si>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</si>
  <si>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</si>
  <si>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</si>
  <si>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</si>
  <si>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</si>
  <si>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</si>
  <si>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</si>
  <si>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</si>
  <si>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</si>
  <si>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</si>
  <si>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</si>
  <si>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</si>
  <si>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</si>
  <si>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</si>
  <si>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</si>
  <si>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</si>
  <si>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</si>
  <si>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</si>
  <si>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</si>
  <si>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</si>
  <si>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</si>
  <si>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</si>
  <si>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</si>
  <si>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</si>
  <si>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</si>
  <si>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</si>
  <si>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</si>
  <si>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</si>
  <si>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</si>
  <si>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</si>
  <si>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</si>
  <si>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Polk County</t>
  </si>
  <si>
    <t>Henderson County</t>
  </si>
  <si>
    <t>Transylvania County</t>
  </si>
  <si>
    <t>N/A</t>
  </si>
  <si>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
*Data from HB 630 Performance Measures will not include district-level data.</t>
    </r>
  </si>
  <si>
    <t>Judicial District 29B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</si>
</sst>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2" fillId="0" borderId="0" xfId="0" applyFont="1" applyBorder="1" applyAlignment="1">
      <alignment horizontal="center"/>
    </xf>
    <xf numFmtId="0" fontId="6" fillId="0" borderId="2" xfId="0" applyFont="1" applyBorder="1" applyAlignment="1">
      <alignment horizontal="center" vertical="center" wrapText="1"/>
    </xf>
    <xf numFmtId="0" fontId="2" fillId="0" borderId="1" xfId="0" applyFont="1" applyBorder="1" applyAlignment="1">
      <alignment horizont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0" fontId="6" fillId="0" borderId="2"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8" borderId="7" xfId="1" applyNumberFormat="1" applyFont="1" applyFill="1" applyBorder="1" applyAlignment="1">
      <alignment horizontal="center" vertical="center" wrapText="1"/>
    </xf>
    <xf numFmtId="165" fontId="2" fillId="8" borderId="7" xfId="1" applyNumberFormat="1" applyFont="1" applyFill="1" applyBorder="1" applyAlignment="1">
      <alignment horizontal="center" vertical="center" wrapText="1"/>
    </xf>
    <xf numFmtId="0" fontId="15" fillId="0" borderId="10"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4A81D-24DD-4F57-AF75-721C5AE419A2}">
  <sheetPr>
    <pageSetUpPr fitToPage="1"/>
  </sheetPr>
  <dimension ref="A1:H53"/>
  <sheetViews>
    <sheetView tabSelected="1" zoomScale="75" zoomScaleNormal="75" workbookViewId="0">
      <selection activeCell="G4" sqref="G4"/>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4" t="s">
        <v>55</v>
      </c>
      <c r="B1" s="95"/>
      <c r="C1" s="95"/>
      <c r="D1" s="95"/>
      <c r="E1" s="95"/>
      <c r="F1" s="95"/>
      <c r="G1" s="96"/>
      <c r="H1" s="97" t="s">
        <v>49</v>
      </c>
    </row>
    <row r="2" spans="1:8" ht="46.5" customHeight="1" thickBot="1" x14ac:dyDescent="0.3">
      <c r="A2" s="99" t="s">
        <v>54</v>
      </c>
      <c r="B2" s="88"/>
      <c r="C2" s="88"/>
      <c r="D2" s="88"/>
      <c r="E2" s="88"/>
      <c r="F2" s="88"/>
      <c r="G2" s="89"/>
      <c r="H2" s="98"/>
    </row>
    <row r="3" spans="1:8" ht="36.75" customHeight="1" x14ac:dyDescent="0.25">
      <c r="A3" s="55" t="s">
        <v>48</v>
      </c>
      <c r="B3" s="93" t="s">
        <v>32</v>
      </c>
      <c r="C3" s="93"/>
      <c r="D3" s="100" t="s">
        <v>63</v>
      </c>
      <c r="E3" s="100"/>
      <c r="F3" s="100"/>
      <c r="G3" s="104" t="s">
        <v>68</v>
      </c>
      <c r="H3" s="98"/>
    </row>
    <row r="4" spans="1:8" ht="36.75" customHeight="1" x14ac:dyDescent="0.25">
      <c r="A4" s="21"/>
      <c r="B4" s="45" t="s">
        <v>47</v>
      </c>
      <c r="C4" s="45" t="s">
        <v>44</v>
      </c>
      <c r="D4" s="46" t="s">
        <v>46</v>
      </c>
      <c r="E4" s="46" t="s">
        <v>45</v>
      </c>
      <c r="F4" s="46" t="s">
        <v>44</v>
      </c>
      <c r="G4" s="20" t="s">
        <v>44</v>
      </c>
      <c r="H4" s="98"/>
    </row>
    <row r="5" spans="1:8" x14ac:dyDescent="0.25">
      <c r="A5" s="11" t="s">
        <v>43</v>
      </c>
      <c r="D5" s="3"/>
      <c r="E5" s="3"/>
      <c r="F5" s="9"/>
      <c r="G5" s="35"/>
      <c r="H5" s="98"/>
    </row>
    <row r="6" spans="1:8" x14ac:dyDescent="0.25">
      <c r="A6" s="14" t="s">
        <v>42</v>
      </c>
      <c r="B6" s="34">
        <v>4610</v>
      </c>
      <c r="C6" s="34">
        <v>265</v>
      </c>
      <c r="D6" s="41">
        <v>13</v>
      </c>
      <c r="E6" s="33">
        <f>D6/B6</f>
        <v>2.8199566160520607E-3</v>
      </c>
      <c r="F6" s="41">
        <v>540</v>
      </c>
      <c r="G6" s="37"/>
      <c r="H6" s="98"/>
    </row>
    <row r="7" spans="1:8" x14ac:dyDescent="0.25">
      <c r="A7" s="14" t="s">
        <v>41</v>
      </c>
      <c r="B7" s="34">
        <v>13836</v>
      </c>
      <c r="C7" s="34">
        <v>126</v>
      </c>
      <c r="D7" s="41">
        <v>16</v>
      </c>
      <c r="E7" s="33">
        <f t="shared" ref="E7:E10" si="0">D7/B7</f>
        <v>1.1564035848511131E-3</v>
      </c>
      <c r="F7" s="41">
        <v>185</v>
      </c>
      <c r="G7" s="37"/>
      <c r="H7" s="98"/>
    </row>
    <row r="8" spans="1:8" x14ac:dyDescent="0.25">
      <c r="A8" s="14" t="s">
        <v>40</v>
      </c>
      <c r="B8" s="34">
        <v>2531</v>
      </c>
      <c r="C8" s="34">
        <v>509</v>
      </c>
      <c r="D8" s="41">
        <v>0</v>
      </c>
      <c r="E8" s="33">
        <f t="shared" si="0"/>
        <v>0</v>
      </c>
      <c r="F8" s="41" t="s">
        <v>66</v>
      </c>
      <c r="G8" s="37"/>
      <c r="H8" s="98"/>
    </row>
    <row r="9" spans="1:8" x14ac:dyDescent="0.25">
      <c r="A9" s="14" t="s">
        <v>39</v>
      </c>
      <c r="B9" s="34">
        <v>1387</v>
      </c>
      <c r="C9" s="34">
        <v>491</v>
      </c>
      <c r="D9" s="41">
        <v>2</v>
      </c>
      <c r="E9" s="33">
        <f t="shared" si="0"/>
        <v>1.4419610670511895E-3</v>
      </c>
      <c r="F9" s="41">
        <v>405</v>
      </c>
      <c r="G9" s="37"/>
      <c r="H9" s="98"/>
    </row>
    <row r="10" spans="1:8" ht="16.5" thickBot="1" x14ac:dyDescent="0.3">
      <c r="A10" s="47" t="s">
        <v>38</v>
      </c>
      <c r="B10" s="48">
        <v>196</v>
      </c>
      <c r="C10" s="48">
        <v>672</v>
      </c>
      <c r="D10" s="79">
        <v>0</v>
      </c>
      <c r="E10" s="33">
        <f t="shared" si="0"/>
        <v>0</v>
      </c>
      <c r="F10" s="49" t="s">
        <v>66</v>
      </c>
      <c r="G10" s="37"/>
      <c r="H10" s="98"/>
    </row>
    <row r="11" spans="1:8" ht="16.5" thickBot="1" x14ac:dyDescent="0.3">
      <c r="A11" s="50" t="s">
        <v>37</v>
      </c>
      <c r="B11" s="51"/>
      <c r="C11" s="51"/>
      <c r="D11" s="52"/>
      <c r="E11" s="52"/>
      <c r="F11" s="53"/>
      <c r="G11" s="54"/>
      <c r="H11" s="98"/>
    </row>
    <row r="12" spans="1:8" ht="18.75" customHeight="1" x14ac:dyDescent="0.25">
      <c r="A12" s="32" t="s">
        <v>36</v>
      </c>
      <c r="B12" s="30"/>
      <c r="C12" s="30"/>
      <c r="D12" s="68">
        <f>4+8</f>
        <v>12</v>
      </c>
      <c r="E12" s="69">
        <f>D12/D12</f>
        <v>1</v>
      </c>
      <c r="F12" s="29"/>
      <c r="G12" s="28"/>
      <c r="H12" s="98"/>
    </row>
    <row r="13" spans="1:8" ht="18.75" customHeight="1" thickBot="1" x14ac:dyDescent="0.3">
      <c r="A13" s="27" t="s">
        <v>35</v>
      </c>
      <c r="B13" s="26"/>
      <c r="C13" s="26"/>
      <c r="D13" s="70">
        <v>4</v>
      </c>
      <c r="E13" s="71">
        <f>D13/D12</f>
        <v>0.33333333333333331</v>
      </c>
      <c r="F13" s="25"/>
      <c r="G13" s="24"/>
      <c r="H13" s="98"/>
    </row>
    <row r="14" spans="1:8" ht="18.75" customHeight="1" x14ac:dyDescent="0.25">
      <c r="A14" s="31" t="s">
        <v>34</v>
      </c>
      <c r="B14" s="30"/>
      <c r="C14" s="30"/>
      <c r="D14" s="68">
        <f>1+3</f>
        <v>4</v>
      </c>
      <c r="E14" s="69">
        <f>D14/D14</f>
        <v>1</v>
      </c>
      <c r="F14" s="29"/>
      <c r="G14" s="28"/>
      <c r="H14" s="98"/>
    </row>
    <row r="15" spans="1:8" ht="35.25" customHeight="1" thickBot="1" x14ac:dyDescent="0.3">
      <c r="A15" s="27" t="s">
        <v>56</v>
      </c>
      <c r="B15" s="26"/>
      <c r="C15" s="26"/>
      <c r="D15" s="70">
        <v>1</v>
      </c>
      <c r="E15" s="71">
        <f>D15/D14</f>
        <v>0.25</v>
      </c>
      <c r="F15" s="25"/>
      <c r="G15" s="24"/>
      <c r="H15" s="98"/>
    </row>
    <row r="16" spans="1:8" ht="18.75" customHeight="1" x14ac:dyDescent="0.25">
      <c r="A16" s="31" t="s">
        <v>53</v>
      </c>
      <c r="B16" s="30"/>
      <c r="C16" s="30"/>
      <c r="D16" s="68">
        <f>1+2</f>
        <v>3</v>
      </c>
      <c r="E16" s="72">
        <f>D16/D16</f>
        <v>1</v>
      </c>
      <c r="F16" s="29"/>
      <c r="G16" s="28"/>
      <c r="H16" s="98"/>
    </row>
    <row r="17" spans="1:8" ht="16.5" thickBot="1" x14ac:dyDescent="0.3">
      <c r="A17" s="27" t="s">
        <v>52</v>
      </c>
      <c r="B17" s="26"/>
      <c r="C17" s="26"/>
      <c r="D17" s="42">
        <v>1</v>
      </c>
      <c r="E17" s="71">
        <f>D17/D16</f>
        <v>0.33333333333333331</v>
      </c>
      <c r="F17" s="25"/>
      <c r="G17" s="24"/>
      <c r="H17" s="98"/>
    </row>
    <row r="18" spans="1:8" ht="32.25" thickBot="1" x14ac:dyDescent="0.3">
      <c r="A18" s="67" t="s">
        <v>33</v>
      </c>
      <c r="B18" s="38"/>
      <c r="C18" s="38"/>
      <c r="D18" s="73">
        <v>0</v>
      </c>
      <c r="E18" s="74">
        <f>0/(0+8)</f>
        <v>0</v>
      </c>
      <c r="F18" s="39"/>
      <c r="G18" s="40"/>
      <c r="H18" s="98"/>
    </row>
    <row r="19" spans="1:8" ht="51.75" customHeight="1" thickBot="1" x14ac:dyDescent="0.3">
      <c r="A19" s="87" t="s">
        <v>67</v>
      </c>
      <c r="B19" s="88"/>
      <c r="C19" s="88"/>
      <c r="D19" s="88"/>
      <c r="E19" s="88"/>
      <c r="F19" s="88"/>
      <c r="G19" s="89"/>
      <c r="H19" s="98"/>
    </row>
    <row r="20" spans="1:8" ht="36.75" customHeight="1" x14ac:dyDescent="0.25">
      <c r="A20" s="55" t="s">
        <v>30</v>
      </c>
      <c r="B20" s="93" t="s">
        <v>29</v>
      </c>
      <c r="C20" s="93"/>
      <c r="D20" s="80" t="s">
        <v>32</v>
      </c>
      <c r="E20" s="100" t="s">
        <v>63</v>
      </c>
      <c r="F20" s="100"/>
      <c r="G20" s="104" t="s">
        <v>68</v>
      </c>
      <c r="H20" s="98"/>
    </row>
    <row r="21" spans="1:8" x14ac:dyDescent="0.25">
      <c r="A21" s="14" t="s">
        <v>58</v>
      </c>
      <c r="B21" s="101">
        <v>0.40500000000000003</v>
      </c>
      <c r="C21" s="101"/>
      <c r="D21" s="61">
        <v>0.28599999999999998</v>
      </c>
      <c r="E21" s="101">
        <v>0.20799999999999999</v>
      </c>
      <c r="F21" s="101"/>
      <c r="G21" s="102"/>
      <c r="H21" s="98"/>
    </row>
    <row r="22" spans="1:8" x14ac:dyDescent="0.25">
      <c r="A22" s="14" t="s">
        <v>59</v>
      </c>
      <c r="B22" s="101">
        <v>0.436</v>
      </c>
      <c r="C22" s="101"/>
      <c r="D22" s="62">
        <v>0.45200000000000001</v>
      </c>
      <c r="E22" s="101">
        <v>0.222</v>
      </c>
      <c r="F22" s="101"/>
      <c r="G22" s="78">
        <v>0.66700000000000004</v>
      </c>
      <c r="H22" s="98"/>
    </row>
    <row r="23" spans="1:8" x14ac:dyDescent="0.25">
      <c r="A23" s="14" t="s">
        <v>60</v>
      </c>
      <c r="B23" s="101">
        <v>0.30299999999999999</v>
      </c>
      <c r="C23" s="101"/>
      <c r="D23" s="62">
        <v>0.36099999999999999</v>
      </c>
      <c r="E23" s="101">
        <v>0.25</v>
      </c>
      <c r="F23" s="101"/>
      <c r="G23" s="78">
        <v>0.52300000000000002</v>
      </c>
      <c r="H23" s="98"/>
    </row>
    <row r="24" spans="1:8" s="22" customFormat="1" ht="31.5" x14ac:dyDescent="0.25">
      <c r="A24" s="23" t="s">
        <v>61</v>
      </c>
      <c r="B24" s="101">
        <v>8.3000000000000004E-2</v>
      </c>
      <c r="C24" s="101"/>
      <c r="D24" s="62">
        <v>3.6999999999999998E-2</v>
      </c>
      <c r="E24" s="101">
        <v>0</v>
      </c>
      <c r="F24" s="101"/>
      <c r="G24" s="102"/>
      <c r="H24" s="98"/>
    </row>
    <row r="25" spans="1:8" ht="32.25" thickBot="1" x14ac:dyDescent="0.3">
      <c r="A25" s="27" t="s">
        <v>62</v>
      </c>
      <c r="B25" s="85">
        <v>4.0999999999999996</v>
      </c>
      <c r="C25" s="85"/>
      <c r="D25" s="59">
        <v>6.2</v>
      </c>
      <c r="E25" s="86">
        <v>7.6</v>
      </c>
      <c r="F25" s="86"/>
      <c r="G25" s="103"/>
      <c r="H25" s="98"/>
    </row>
    <row r="26" spans="1:8" ht="46.5" customHeight="1" thickBot="1" x14ac:dyDescent="0.3">
      <c r="A26" s="87" t="s">
        <v>57</v>
      </c>
      <c r="B26" s="88"/>
      <c r="C26" s="88"/>
      <c r="D26" s="88"/>
      <c r="E26" s="88"/>
      <c r="F26" s="88"/>
      <c r="G26" s="89"/>
      <c r="H26" s="90" t="s">
        <v>31</v>
      </c>
    </row>
    <row r="27" spans="1:8" s="15" customFormat="1" ht="44.25" customHeight="1" x14ac:dyDescent="0.25">
      <c r="A27" s="55" t="s">
        <v>30</v>
      </c>
      <c r="B27" s="93" t="s">
        <v>50</v>
      </c>
      <c r="C27" s="93"/>
      <c r="D27" s="80" t="s">
        <v>28</v>
      </c>
      <c r="E27" s="80" t="s">
        <v>27</v>
      </c>
      <c r="F27" s="80" t="s">
        <v>26</v>
      </c>
      <c r="G27" s="56" t="s">
        <v>25</v>
      </c>
      <c r="H27" s="91"/>
    </row>
    <row r="28" spans="1:8" s="17" customFormat="1" ht="31.5" x14ac:dyDescent="0.25">
      <c r="A28" s="18" t="s">
        <v>24</v>
      </c>
      <c r="B28" s="82"/>
      <c r="C28" s="82"/>
      <c r="D28" s="10"/>
      <c r="E28" s="19"/>
      <c r="F28" s="63"/>
      <c r="G28" s="64"/>
      <c r="H28" s="91"/>
    </row>
    <row r="29" spans="1:8" s="15" customFormat="1" x14ac:dyDescent="0.25">
      <c r="A29" s="16" t="s">
        <v>23</v>
      </c>
      <c r="B29" s="83">
        <v>0.77214927176242176</v>
      </c>
      <c r="C29" s="83"/>
      <c r="D29" s="57">
        <v>0.75</v>
      </c>
      <c r="E29" s="41">
        <v>48</v>
      </c>
      <c r="F29" s="75">
        <v>0</v>
      </c>
      <c r="G29" s="65">
        <v>0</v>
      </c>
      <c r="H29" s="91"/>
    </row>
    <row r="30" spans="1:8" s="17" customFormat="1" ht="31.5" x14ac:dyDescent="0.25">
      <c r="A30" s="18" t="s">
        <v>22</v>
      </c>
      <c r="B30" s="82"/>
      <c r="C30" s="82"/>
      <c r="D30" s="10"/>
      <c r="E30" s="9"/>
      <c r="F30" s="76"/>
      <c r="G30" s="64"/>
      <c r="H30" s="91"/>
    </row>
    <row r="31" spans="1:8" s="15" customFormat="1" x14ac:dyDescent="0.25">
      <c r="A31" s="16" t="s">
        <v>21</v>
      </c>
      <c r="B31" s="83">
        <v>0.70536145587307986</v>
      </c>
      <c r="C31" s="83"/>
      <c r="D31" s="43">
        <v>0.86670000000000003</v>
      </c>
      <c r="E31" s="41">
        <v>45</v>
      </c>
      <c r="F31" s="75">
        <v>0</v>
      </c>
      <c r="G31" s="65">
        <v>0</v>
      </c>
      <c r="H31" s="91"/>
    </row>
    <row r="32" spans="1:8" s="15" customFormat="1" x14ac:dyDescent="0.25">
      <c r="A32" s="16" t="s">
        <v>20</v>
      </c>
      <c r="B32" s="83">
        <v>0.63615495384562903</v>
      </c>
      <c r="C32" s="83"/>
      <c r="D32" s="43">
        <v>0.54759999999999998</v>
      </c>
      <c r="E32" s="41">
        <v>126</v>
      </c>
      <c r="F32" s="75">
        <v>0</v>
      </c>
      <c r="G32" s="65">
        <v>0</v>
      </c>
      <c r="H32" s="91"/>
    </row>
    <row r="33" spans="1:8" ht="31.5" x14ac:dyDescent="0.25">
      <c r="A33" s="11" t="s">
        <v>19</v>
      </c>
      <c r="B33" s="82"/>
      <c r="C33" s="82"/>
      <c r="D33" s="10"/>
      <c r="E33" s="60"/>
      <c r="F33" s="76"/>
      <c r="G33" s="64"/>
      <c r="H33" s="91"/>
    </row>
    <row r="34" spans="1:8" x14ac:dyDescent="0.25">
      <c r="A34" s="14" t="s">
        <v>18</v>
      </c>
      <c r="B34" s="83">
        <v>0.69563916003960302</v>
      </c>
      <c r="C34" s="83"/>
      <c r="D34" s="44">
        <v>0.63490000000000002</v>
      </c>
      <c r="E34" s="41">
        <v>126</v>
      </c>
      <c r="F34" s="75">
        <v>0</v>
      </c>
      <c r="G34" s="65">
        <v>0</v>
      </c>
      <c r="H34" s="91"/>
    </row>
    <row r="35" spans="1:8" x14ac:dyDescent="0.25">
      <c r="A35" s="14" t="s">
        <v>17</v>
      </c>
      <c r="B35" s="83">
        <v>0.57079171723940503</v>
      </c>
      <c r="C35" s="83"/>
      <c r="D35" s="44">
        <v>0.55649999999999999</v>
      </c>
      <c r="E35" s="41">
        <v>124</v>
      </c>
      <c r="F35" s="75">
        <v>0</v>
      </c>
      <c r="G35" s="65">
        <v>0</v>
      </c>
      <c r="H35" s="91"/>
    </row>
    <row r="36" spans="1:8" ht="31.5" customHeight="1" x14ac:dyDescent="0.25">
      <c r="A36" s="14" t="s">
        <v>16</v>
      </c>
      <c r="B36" s="83">
        <v>0.47512455188664032</v>
      </c>
      <c r="C36" s="83"/>
      <c r="D36" s="44">
        <v>0.42859999999999998</v>
      </c>
      <c r="E36" s="41">
        <v>126</v>
      </c>
      <c r="F36" s="75">
        <v>0</v>
      </c>
      <c r="G36" s="65">
        <v>0</v>
      </c>
      <c r="H36" s="91"/>
    </row>
    <row r="37" spans="1:8" ht="31.5" x14ac:dyDescent="0.25">
      <c r="A37" s="11" t="s">
        <v>15</v>
      </c>
      <c r="B37" s="82"/>
      <c r="C37" s="82"/>
      <c r="D37" s="10"/>
      <c r="E37" s="60"/>
      <c r="F37" s="76"/>
      <c r="G37" s="64"/>
      <c r="H37" s="91"/>
    </row>
    <row r="38" spans="1:8" x14ac:dyDescent="0.25">
      <c r="A38" s="13" t="s">
        <v>14</v>
      </c>
      <c r="B38" s="83" t="s">
        <v>51</v>
      </c>
      <c r="C38" s="83"/>
      <c r="D38" s="43">
        <v>0.82889999999999997</v>
      </c>
      <c r="E38" s="41">
        <v>76</v>
      </c>
      <c r="F38" s="75">
        <v>0</v>
      </c>
      <c r="G38" s="65">
        <v>0</v>
      </c>
      <c r="H38" s="91"/>
    </row>
    <row r="39" spans="1:8" x14ac:dyDescent="0.25">
      <c r="A39" s="13" t="s">
        <v>13</v>
      </c>
      <c r="B39" s="83" t="s">
        <v>51</v>
      </c>
      <c r="C39" s="83"/>
      <c r="D39" s="43">
        <v>0.60640000000000005</v>
      </c>
      <c r="E39" s="41">
        <v>94</v>
      </c>
      <c r="F39" s="75">
        <v>0</v>
      </c>
      <c r="G39" s="65">
        <v>0</v>
      </c>
      <c r="H39" s="91"/>
    </row>
    <row r="40" spans="1:8" x14ac:dyDescent="0.25">
      <c r="A40" s="13" t="s">
        <v>12</v>
      </c>
      <c r="B40" s="83" t="s">
        <v>51</v>
      </c>
      <c r="C40" s="83"/>
      <c r="D40" s="44">
        <v>0.78400000000000003</v>
      </c>
      <c r="E40" s="41">
        <v>125</v>
      </c>
      <c r="F40" s="75">
        <v>0</v>
      </c>
      <c r="G40" s="65">
        <v>0</v>
      </c>
      <c r="H40" s="91"/>
    </row>
    <row r="41" spans="1:8" x14ac:dyDescent="0.25">
      <c r="A41" s="13" t="s">
        <v>11</v>
      </c>
      <c r="B41" s="83" t="s">
        <v>51</v>
      </c>
      <c r="C41" s="83"/>
      <c r="D41" s="44">
        <v>0.77239999999999998</v>
      </c>
      <c r="E41" s="41">
        <v>123</v>
      </c>
      <c r="F41" s="75">
        <v>0</v>
      </c>
      <c r="G41" s="65">
        <v>0</v>
      </c>
      <c r="H41" s="91"/>
    </row>
    <row r="42" spans="1:8" x14ac:dyDescent="0.25">
      <c r="A42" s="13" t="s">
        <v>10</v>
      </c>
      <c r="B42" s="83" t="s">
        <v>51</v>
      </c>
      <c r="C42" s="83"/>
      <c r="D42" s="44">
        <v>0.54649999999999999</v>
      </c>
      <c r="E42" s="41">
        <v>86</v>
      </c>
      <c r="F42" s="75">
        <v>0</v>
      </c>
      <c r="G42" s="65">
        <v>0</v>
      </c>
      <c r="H42" s="91"/>
    </row>
    <row r="43" spans="1:8" ht="31.5" x14ac:dyDescent="0.25">
      <c r="A43" s="11" t="s">
        <v>9</v>
      </c>
      <c r="B43" s="82"/>
      <c r="C43" s="82"/>
      <c r="D43" s="10"/>
      <c r="E43" s="12"/>
      <c r="F43" s="76"/>
      <c r="G43" s="64"/>
      <c r="H43" s="91"/>
    </row>
    <row r="44" spans="1:8" ht="31.5" x14ac:dyDescent="0.25">
      <c r="A44" s="8" t="s">
        <v>8</v>
      </c>
      <c r="B44" s="83">
        <v>0.50407932407965783</v>
      </c>
      <c r="C44" s="83"/>
      <c r="D44" s="44">
        <v>0.50790000000000002</v>
      </c>
      <c r="E44" s="41">
        <v>126</v>
      </c>
      <c r="F44" s="75">
        <v>0</v>
      </c>
      <c r="G44" s="65">
        <v>0</v>
      </c>
      <c r="H44" s="91"/>
    </row>
    <row r="45" spans="1:8" x14ac:dyDescent="0.25">
      <c r="A45" s="8" t="s">
        <v>7</v>
      </c>
      <c r="B45" s="83">
        <v>0.53092926905840643</v>
      </c>
      <c r="C45" s="83"/>
      <c r="D45" s="44">
        <v>0.57499999999999996</v>
      </c>
      <c r="E45" s="41">
        <v>120</v>
      </c>
      <c r="F45" s="75">
        <v>0</v>
      </c>
      <c r="G45" s="65">
        <v>0</v>
      </c>
      <c r="H45" s="91"/>
    </row>
    <row r="46" spans="1:8" x14ac:dyDescent="0.25">
      <c r="A46" s="8" t="s">
        <v>6</v>
      </c>
      <c r="B46" s="83">
        <v>0.66226255679497203</v>
      </c>
      <c r="C46" s="83"/>
      <c r="D46" s="44">
        <v>0.69840000000000002</v>
      </c>
      <c r="E46" s="41">
        <v>126</v>
      </c>
      <c r="F46" s="75">
        <v>0</v>
      </c>
      <c r="G46" s="65">
        <v>0</v>
      </c>
      <c r="H46" s="91"/>
    </row>
    <row r="47" spans="1:8" ht="31.5" x14ac:dyDescent="0.25">
      <c r="A47" s="8" t="s">
        <v>5</v>
      </c>
      <c r="B47" s="83">
        <v>0.46463132283417963</v>
      </c>
      <c r="C47" s="83"/>
      <c r="D47" s="44">
        <v>0.46150000000000002</v>
      </c>
      <c r="E47" s="41">
        <v>104</v>
      </c>
      <c r="F47" s="75">
        <v>0</v>
      </c>
      <c r="G47" s="65">
        <v>0</v>
      </c>
      <c r="H47" s="91"/>
    </row>
    <row r="48" spans="1:8" ht="31.5" x14ac:dyDescent="0.25">
      <c r="A48" s="11" t="s">
        <v>4</v>
      </c>
      <c r="B48" s="82"/>
      <c r="C48" s="82"/>
      <c r="D48" s="10"/>
      <c r="E48" s="9"/>
      <c r="F48" s="76"/>
      <c r="G48" s="64"/>
      <c r="H48" s="91"/>
    </row>
    <row r="49" spans="1:8" x14ac:dyDescent="0.25">
      <c r="A49" s="8" t="s">
        <v>3</v>
      </c>
      <c r="B49" s="83" t="s">
        <v>51</v>
      </c>
      <c r="C49" s="83"/>
      <c r="D49" s="44">
        <v>0.92079999999999995</v>
      </c>
      <c r="E49" s="41">
        <v>101</v>
      </c>
      <c r="F49" s="75">
        <v>0</v>
      </c>
      <c r="G49" s="65">
        <v>0</v>
      </c>
      <c r="H49" s="91"/>
    </row>
    <row r="50" spans="1:8" ht="31.5" x14ac:dyDescent="0.25">
      <c r="A50" s="11" t="s">
        <v>2</v>
      </c>
      <c r="B50" s="82"/>
      <c r="C50" s="82"/>
      <c r="D50" s="10"/>
      <c r="E50" s="9"/>
      <c r="F50" s="76"/>
      <c r="G50" s="64"/>
      <c r="H50" s="91"/>
    </row>
    <row r="51" spans="1:8" x14ac:dyDescent="0.25">
      <c r="A51" s="8" t="s">
        <v>1</v>
      </c>
      <c r="B51" s="83" t="s">
        <v>51</v>
      </c>
      <c r="C51" s="83"/>
      <c r="D51" s="44">
        <v>0.72219999999999995</v>
      </c>
      <c r="E51" s="41">
        <v>126</v>
      </c>
      <c r="F51" s="75">
        <v>0</v>
      </c>
      <c r="G51" s="65">
        <v>0</v>
      </c>
      <c r="H51" s="91"/>
    </row>
    <row r="52" spans="1:8" ht="16.5" thickBot="1" x14ac:dyDescent="0.3">
      <c r="A52" s="7" t="s">
        <v>0</v>
      </c>
      <c r="B52" s="84" t="s">
        <v>51</v>
      </c>
      <c r="C52" s="84"/>
      <c r="D52" s="58">
        <v>0.78569999999999995</v>
      </c>
      <c r="E52" s="42">
        <v>84</v>
      </c>
      <c r="F52" s="77">
        <v>0</v>
      </c>
      <c r="G52" s="66">
        <v>0</v>
      </c>
      <c r="H52" s="92"/>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4A720-DD9F-4425-812E-B75A10F85C3A}">
  <sheetPr>
    <pageSetUpPr fitToPage="1"/>
  </sheetPr>
  <dimension ref="A1:H53"/>
  <sheetViews>
    <sheetView zoomScale="75" zoomScaleNormal="75" workbookViewId="0">
      <selection activeCell="G4" sqref="G4"/>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4" t="s">
        <v>55</v>
      </c>
      <c r="B1" s="95"/>
      <c r="C1" s="95"/>
      <c r="D1" s="95"/>
      <c r="E1" s="95"/>
      <c r="F1" s="95"/>
      <c r="G1" s="96"/>
      <c r="H1" s="97" t="s">
        <v>49</v>
      </c>
    </row>
    <row r="2" spans="1:8" ht="46.5" customHeight="1" thickBot="1" x14ac:dyDescent="0.3">
      <c r="A2" s="99" t="s">
        <v>54</v>
      </c>
      <c r="B2" s="88"/>
      <c r="C2" s="88"/>
      <c r="D2" s="88"/>
      <c r="E2" s="88"/>
      <c r="F2" s="88"/>
      <c r="G2" s="89"/>
      <c r="H2" s="98"/>
    </row>
    <row r="3" spans="1:8" ht="36.75" customHeight="1" x14ac:dyDescent="0.25">
      <c r="A3" s="55" t="s">
        <v>48</v>
      </c>
      <c r="B3" s="93" t="s">
        <v>32</v>
      </c>
      <c r="C3" s="93"/>
      <c r="D3" s="100" t="s">
        <v>64</v>
      </c>
      <c r="E3" s="100"/>
      <c r="F3" s="100"/>
      <c r="G3" s="104" t="s">
        <v>68</v>
      </c>
      <c r="H3" s="98"/>
    </row>
    <row r="4" spans="1:8" ht="36.75" customHeight="1" x14ac:dyDescent="0.25">
      <c r="A4" s="21"/>
      <c r="B4" s="45" t="s">
        <v>47</v>
      </c>
      <c r="C4" s="45" t="s">
        <v>44</v>
      </c>
      <c r="D4" s="46" t="s">
        <v>46</v>
      </c>
      <c r="E4" s="46" t="s">
        <v>45</v>
      </c>
      <c r="F4" s="46" t="s">
        <v>44</v>
      </c>
      <c r="G4" s="20" t="s">
        <v>44</v>
      </c>
      <c r="H4" s="98"/>
    </row>
    <row r="5" spans="1:8" x14ac:dyDescent="0.25">
      <c r="A5" s="11" t="s">
        <v>43</v>
      </c>
      <c r="D5" s="3"/>
      <c r="E5" s="3"/>
      <c r="F5" s="9"/>
      <c r="G5" s="35"/>
      <c r="H5" s="98"/>
    </row>
    <row r="6" spans="1:8" x14ac:dyDescent="0.25">
      <c r="A6" s="14" t="s">
        <v>42</v>
      </c>
      <c r="B6" s="34">
        <v>4610</v>
      </c>
      <c r="C6" s="34">
        <v>265</v>
      </c>
      <c r="D6" s="41">
        <v>65</v>
      </c>
      <c r="E6" s="33">
        <f>D6/B6</f>
        <v>1.4099783080260303E-2</v>
      </c>
      <c r="F6" s="41">
        <v>169</v>
      </c>
      <c r="G6" s="37"/>
      <c r="H6" s="98"/>
    </row>
    <row r="7" spans="1:8" x14ac:dyDescent="0.25">
      <c r="A7" s="14" t="s">
        <v>41</v>
      </c>
      <c r="B7" s="34">
        <v>13836</v>
      </c>
      <c r="C7" s="34">
        <v>126</v>
      </c>
      <c r="D7" s="41">
        <v>130</v>
      </c>
      <c r="E7" s="33">
        <f t="shared" ref="E7:E10" si="0">D7/B7</f>
        <v>9.3957791269152942E-3</v>
      </c>
      <c r="F7" s="41">
        <v>171</v>
      </c>
      <c r="G7" s="37"/>
      <c r="H7" s="98"/>
    </row>
    <row r="8" spans="1:8" x14ac:dyDescent="0.25">
      <c r="A8" s="14" t="s">
        <v>40</v>
      </c>
      <c r="B8" s="34">
        <v>2531</v>
      </c>
      <c r="C8" s="34">
        <v>509</v>
      </c>
      <c r="D8" s="41">
        <v>6</v>
      </c>
      <c r="E8" s="33">
        <f t="shared" si="0"/>
        <v>2.3706045041485581E-3</v>
      </c>
      <c r="F8" s="41">
        <v>440</v>
      </c>
      <c r="G8" s="37"/>
      <c r="H8" s="98"/>
    </row>
    <row r="9" spans="1:8" x14ac:dyDescent="0.25">
      <c r="A9" s="14" t="s">
        <v>39</v>
      </c>
      <c r="B9" s="34">
        <v>1387</v>
      </c>
      <c r="C9" s="34">
        <v>491</v>
      </c>
      <c r="D9" s="41">
        <v>24</v>
      </c>
      <c r="E9" s="33">
        <f t="shared" si="0"/>
        <v>1.7303532804614274E-2</v>
      </c>
      <c r="F9" s="41">
        <v>505</v>
      </c>
      <c r="G9" s="37"/>
      <c r="H9" s="98"/>
    </row>
    <row r="10" spans="1:8" ht="16.5" thickBot="1" x14ac:dyDescent="0.3">
      <c r="A10" s="47" t="s">
        <v>38</v>
      </c>
      <c r="B10" s="48">
        <v>196</v>
      </c>
      <c r="C10" s="48">
        <v>672</v>
      </c>
      <c r="D10" s="79">
        <v>0</v>
      </c>
      <c r="E10" s="33">
        <f t="shared" si="0"/>
        <v>0</v>
      </c>
      <c r="F10" s="49" t="s">
        <v>66</v>
      </c>
      <c r="G10" s="37"/>
      <c r="H10" s="98"/>
    </row>
    <row r="11" spans="1:8" ht="16.5" thickBot="1" x14ac:dyDescent="0.3">
      <c r="A11" s="50" t="s">
        <v>37</v>
      </c>
      <c r="B11" s="51"/>
      <c r="C11" s="51"/>
      <c r="D11" s="52"/>
      <c r="E11" s="52"/>
      <c r="F11" s="53"/>
      <c r="G11" s="54"/>
      <c r="H11" s="98"/>
    </row>
    <row r="12" spans="1:8" ht="18.75" customHeight="1" x14ac:dyDescent="0.25">
      <c r="A12" s="32" t="s">
        <v>36</v>
      </c>
      <c r="B12" s="30"/>
      <c r="C12" s="30"/>
      <c r="D12" s="68">
        <f>56+58</f>
        <v>114</v>
      </c>
      <c r="E12" s="69">
        <f>D12/D12</f>
        <v>1</v>
      </c>
      <c r="F12" s="29"/>
      <c r="G12" s="28"/>
      <c r="H12" s="98"/>
    </row>
    <row r="13" spans="1:8" ht="18.75" customHeight="1" thickBot="1" x14ac:dyDescent="0.3">
      <c r="A13" s="27" t="s">
        <v>35</v>
      </c>
      <c r="B13" s="26"/>
      <c r="C13" s="26"/>
      <c r="D13" s="70">
        <v>56</v>
      </c>
      <c r="E13" s="71">
        <f>D13/D12</f>
        <v>0.49122807017543857</v>
      </c>
      <c r="F13" s="25"/>
      <c r="G13" s="24"/>
      <c r="H13" s="98"/>
    </row>
    <row r="14" spans="1:8" ht="18.75" customHeight="1" x14ac:dyDescent="0.25">
      <c r="A14" s="31" t="s">
        <v>34</v>
      </c>
      <c r="B14" s="30"/>
      <c r="C14" s="30"/>
      <c r="D14" s="68">
        <f>12+4</f>
        <v>16</v>
      </c>
      <c r="E14" s="69">
        <f>D14/D14</f>
        <v>1</v>
      </c>
      <c r="F14" s="29"/>
      <c r="G14" s="28"/>
      <c r="H14" s="98"/>
    </row>
    <row r="15" spans="1:8" ht="35.25" customHeight="1" thickBot="1" x14ac:dyDescent="0.3">
      <c r="A15" s="27" t="s">
        <v>56</v>
      </c>
      <c r="B15" s="26"/>
      <c r="C15" s="26"/>
      <c r="D15" s="70">
        <v>12</v>
      </c>
      <c r="E15" s="71">
        <f>D15/D14</f>
        <v>0.75</v>
      </c>
      <c r="F15" s="25"/>
      <c r="G15" s="24"/>
      <c r="H15" s="98"/>
    </row>
    <row r="16" spans="1:8" ht="18.75" customHeight="1" x14ac:dyDescent="0.25">
      <c r="A16" s="31" t="s">
        <v>53</v>
      </c>
      <c r="B16" s="30"/>
      <c r="C16" s="30"/>
      <c r="D16" s="68">
        <f>107+1</f>
        <v>108</v>
      </c>
      <c r="E16" s="72">
        <f>D16/D16</f>
        <v>1</v>
      </c>
      <c r="F16" s="29"/>
      <c r="G16" s="28"/>
      <c r="H16" s="98"/>
    </row>
    <row r="17" spans="1:8" ht="16.5" thickBot="1" x14ac:dyDescent="0.3">
      <c r="A17" s="27" t="s">
        <v>52</v>
      </c>
      <c r="B17" s="26"/>
      <c r="C17" s="26"/>
      <c r="D17" s="42">
        <v>107</v>
      </c>
      <c r="E17" s="71">
        <f>D17/D16</f>
        <v>0.9907407407407407</v>
      </c>
      <c r="F17" s="25"/>
      <c r="G17" s="24"/>
      <c r="H17" s="98"/>
    </row>
    <row r="18" spans="1:8" ht="32.25" thickBot="1" x14ac:dyDescent="0.3">
      <c r="A18" s="67" t="s">
        <v>33</v>
      </c>
      <c r="B18" s="38"/>
      <c r="C18" s="38"/>
      <c r="D18" s="73">
        <v>41</v>
      </c>
      <c r="E18" s="74">
        <f>41/(41+1)</f>
        <v>0.97619047619047616</v>
      </c>
      <c r="F18" s="39"/>
      <c r="G18" s="40"/>
      <c r="H18" s="98"/>
    </row>
    <row r="19" spans="1:8" ht="51.75" customHeight="1" thickBot="1" x14ac:dyDescent="0.3">
      <c r="A19" s="87" t="s">
        <v>67</v>
      </c>
      <c r="B19" s="88"/>
      <c r="C19" s="88"/>
      <c r="D19" s="88"/>
      <c r="E19" s="88"/>
      <c r="F19" s="88"/>
      <c r="G19" s="89"/>
      <c r="H19" s="98"/>
    </row>
    <row r="20" spans="1:8" ht="36.75" customHeight="1" x14ac:dyDescent="0.25">
      <c r="A20" s="55" t="s">
        <v>30</v>
      </c>
      <c r="B20" s="93" t="s">
        <v>29</v>
      </c>
      <c r="C20" s="93"/>
      <c r="D20" s="80" t="s">
        <v>32</v>
      </c>
      <c r="E20" s="100" t="s">
        <v>64</v>
      </c>
      <c r="F20" s="100"/>
      <c r="G20" s="104" t="s">
        <v>68</v>
      </c>
      <c r="H20" s="98"/>
    </row>
    <row r="21" spans="1:8" x14ac:dyDescent="0.25">
      <c r="A21" s="14" t="s">
        <v>58</v>
      </c>
      <c r="B21" s="101">
        <v>0.40500000000000003</v>
      </c>
      <c r="C21" s="101"/>
      <c r="D21" s="61">
        <v>0.28599999999999998</v>
      </c>
      <c r="E21" s="101">
        <v>0.29299999999999998</v>
      </c>
      <c r="F21" s="101"/>
      <c r="G21" s="102"/>
      <c r="H21" s="98"/>
    </row>
    <row r="22" spans="1:8" x14ac:dyDescent="0.25">
      <c r="A22" s="14" t="s">
        <v>59</v>
      </c>
      <c r="B22" s="101">
        <v>0.436</v>
      </c>
      <c r="C22" s="101"/>
      <c r="D22" s="62">
        <v>0.45200000000000001</v>
      </c>
      <c r="E22" s="101">
        <v>0.86699999999999999</v>
      </c>
      <c r="F22" s="101"/>
      <c r="G22" s="78">
        <v>0.66700000000000004</v>
      </c>
      <c r="H22" s="98"/>
    </row>
    <row r="23" spans="1:8" x14ac:dyDescent="0.25">
      <c r="A23" s="14" t="s">
        <v>60</v>
      </c>
      <c r="B23" s="101">
        <v>0.30299999999999999</v>
      </c>
      <c r="C23" s="101"/>
      <c r="D23" s="62">
        <v>0.36099999999999999</v>
      </c>
      <c r="E23" s="101">
        <v>0.7</v>
      </c>
      <c r="F23" s="101"/>
      <c r="G23" s="78">
        <v>0.52300000000000002</v>
      </c>
      <c r="H23" s="98"/>
    </row>
    <row r="24" spans="1:8" s="22" customFormat="1" ht="31.5" x14ac:dyDescent="0.25">
      <c r="A24" s="23" t="s">
        <v>61</v>
      </c>
      <c r="B24" s="101">
        <v>8.3000000000000004E-2</v>
      </c>
      <c r="C24" s="101"/>
      <c r="D24" s="62">
        <v>3.6999999999999998E-2</v>
      </c>
      <c r="E24" s="101">
        <v>4.2000000000000003E-2</v>
      </c>
      <c r="F24" s="101"/>
      <c r="G24" s="102"/>
      <c r="H24" s="98"/>
    </row>
    <row r="25" spans="1:8" ht="32.25" thickBot="1" x14ac:dyDescent="0.3">
      <c r="A25" s="27" t="s">
        <v>62</v>
      </c>
      <c r="B25" s="85">
        <v>4.0999999999999996</v>
      </c>
      <c r="C25" s="85"/>
      <c r="D25" s="59">
        <v>6.2</v>
      </c>
      <c r="E25" s="86">
        <v>3</v>
      </c>
      <c r="F25" s="86"/>
      <c r="G25" s="103"/>
      <c r="H25" s="98"/>
    </row>
    <row r="26" spans="1:8" ht="46.5" customHeight="1" thickBot="1" x14ac:dyDescent="0.3">
      <c r="A26" s="87" t="s">
        <v>57</v>
      </c>
      <c r="B26" s="88"/>
      <c r="C26" s="88"/>
      <c r="D26" s="88"/>
      <c r="E26" s="88"/>
      <c r="F26" s="88"/>
      <c r="G26" s="89"/>
      <c r="H26" s="90" t="s">
        <v>31</v>
      </c>
    </row>
    <row r="27" spans="1:8" s="15" customFormat="1" ht="44.25" customHeight="1" x14ac:dyDescent="0.25">
      <c r="A27" s="55" t="s">
        <v>30</v>
      </c>
      <c r="B27" s="93" t="s">
        <v>50</v>
      </c>
      <c r="C27" s="93"/>
      <c r="D27" s="80" t="s">
        <v>28</v>
      </c>
      <c r="E27" s="80" t="s">
        <v>27</v>
      </c>
      <c r="F27" s="80" t="s">
        <v>26</v>
      </c>
      <c r="G27" s="56" t="s">
        <v>25</v>
      </c>
      <c r="H27" s="91"/>
    </row>
    <row r="28" spans="1:8" s="17" customFormat="1" ht="31.5" x14ac:dyDescent="0.25">
      <c r="A28" s="18" t="s">
        <v>24</v>
      </c>
      <c r="B28" s="82"/>
      <c r="C28" s="82"/>
      <c r="D28" s="10"/>
      <c r="E28" s="19"/>
      <c r="F28" s="63"/>
      <c r="G28" s="64"/>
      <c r="H28" s="91"/>
    </row>
    <row r="29" spans="1:8" s="15" customFormat="1" x14ac:dyDescent="0.25">
      <c r="A29" s="16" t="s">
        <v>23</v>
      </c>
      <c r="B29" s="83">
        <v>0.77214927176242176</v>
      </c>
      <c r="C29" s="83"/>
      <c r="D29" s="57">
        <v>0.75</v>
      </c>
      <c r="E29" s="41">
        <v>48</v>
      </c>
      <c r="F29" s="75">
        <v>0</v>
      </c>
      <c r="G29" s="65">
        <v>0</v>
      </c>
      <c r="H29" s="91"/>
    </row>
    <row r="30" spans="1:8" s="17" customFormat="1" ht="31.5" x14ac:dyDescent="0.25">
      <c r="A30" s="18" t="s">
        <v>22</v>
      </c>
      <c r="B30" s="82"/>
      <c r="C30" s="82"/>
      <c r="D30" s="10"/>
      <c r="E30" s="9"/>
      <c r="F30" s="76"/>
      <c r="G30" s="64"/>
      <c r="H30" s="91"/>
    </row>
    <row r="31" spans="1:8" s="15" customFormat="1" x14ac:dyDescent="0.25">
      <c r="A31" s="16" t="s">
        <v>21</v>
      </c>
      <c r="B31" s="83">
        <v>0.70536145587307986</v>
      </c>
      <c r="C31" s="83"/>
      <c r="D31" s="43">
        <v>0.86670000000000003</v>
      </c>
      <c r="E31" s="41">
        <v>45</v>
      </c>
      <c r="F31" s="75">
        <v>0</v>
      </c>
      <c r="G31" s="65">
        <v>0</v>
      </c>
      <c r="H31" s="91"/>
    </row>
    <row r="32" spans="1:8" s="15" customFormat="1" x14ac:dyDescent="0.25">
      <c r="A32" s="16" t="s">
        <v>20</v>
      </c>
      <c r="B32" s="83">
        <v>0.63615495384562903</v>
      </c>
      <c r="C32" s="83"/>
      <c r="D32" s="43">
        <v>0.54759999999999998</v>
      </c>
      <c r="E32" s="41">
        <v>126</v>
      </c>
      <c r="F32" s="75">
        <v>0.33329999999999999</v>
      </c>
      <c r="G32" s="65">
        <v>3</v>
      </c>
      <c r="H32" s="91"/>
    </row>
    <row r="33" spans="1:8" ht="31.5" x14ac:dyDescent="0.25">
      <c r="A33" s="11" t="s">
        <v>19</v>
      </c>
      <c r="B33" s="82"/>
      <c r="C33" s="82"/>
      <c r="D33" s="10"/>
      <c r="E33" s="60"/>
      <c r="F33" s="76"/>
      <c r="G33" s="64"/>
      <c r="H33" s="91"/>
    </row>
    <row r="34" spans="1:8" x14ac:dyDescent="0.25">
      <c r="A34" s="14" t="s">
        <v>18</v>
      </c>
      <c r="B34" s="83">
        <v>0.69563916003960302</v>
      </c>
      <c r="C34" s="83"/>
      <c r="D34" s="44">
        <v>0.63490000000000002</v>
      </c>
      <c r="E34" s="41">
        <v>126</v>
      </c>
      <c r="F34" s="75">
        <v>1</v>
      </c>
      <c r="G34" s="65">
        <v>3</v>
      </c>
      <c r="H34" s="91"/>
    </row>
    <row r="35" spans="1:8" x14ac:dyDescent="0.25">
      <c r="A35" s="14" t="s">
        <v>17</v>
      </c>
      <c r="B35" s="83">
        <v>0.57079171723940503</v>
      </c>
      <c r="C35" s="83"/>
      <c r="D35" s="44">
        <v>0.55649999999999999</v>
      </c>
      <c r="E35" s="41">
        <v>124</v>
      </c>
      <c r="F35" s="75">
        <v>0.66669999999999996</v>
      </c>
      <c r="G35" s="65">
        <v>3</v>
      </c>
      <c r="H35" s="91"/>
    </row>
    <row r="36" spans="1:8" ht="31.5" customHeight="1" x14ac:dyDescent="0.25">
      <c r="A36" s="14" t="s">
        <v>16</v>
      </c>
      <c r="B36" s="83">
        <v>0.47512455188664032</v>
      </c>
      <c r="C36" s="83"/>
      <c r="D36" s="44">
        <v>0.42859999999999998</v>
      </c>
      <c r="E36" s="41">
        <v>126</v>
      </c>
      <c r="F36" s="75">
        <v>0.66669999999999996</v>
      </c>
      <c r="G36" s="65">
        <v>3</v>
      </c>
      <c r="H36" s="91"/>
    </row>
    <row r="37" spans="1:8" ht="31.5" x14ac:dyDescent="0.25">
      <c r="A37" s="11" t="s">
        <v>15</v>
      </c>
      <c r="B37" s="82"/>
      <c r="C37" s="82"/>
      <c r="D37" s="10"/>
      <c r="E37" s="60"/>
      <c r="F37" s="76"/>
      <c r="G37" s="64"/>
      <c r="H37" s="91"/>
    </row>
    <row r="38" spans="1:8" x14ac:dyDescent="0.25">
      <c r="A38" s="13" t="s">
        <v>14</v>
      </c>
      <c r="B38" s="83" t="s">
        <v>51</v>
      </c>
      <c r="C38" s="83"/>
      <c r="D38" s="43">
        <v>0.82889999999999997</v>
      </c>
      <c r="E38" s="41">
        <v>76</v>
      </c>
      <c r="F38" s="75">
        <v>1</v>
      </c>
      <c r="G38" s="65">
        <v>2</v>
      </c>
      <c r="H38" s="91"/>
    </row>
    <row r="39" spans="1:8" x14ac:dyDescent="0.25">
      <c r="A39" s="13" t="s">
        <v>13</v>
      </c>
      <c r="B39" s="83" t="s">
        <v>51</v>
      </c>
      <c r="C39" s="83"/>
      <c r="D39" s="43">
        <v>0.60640000000000005</v>
      </c>
      <c r="E39" s="41">
        <v>94</v>
      </c>
      <c r="F39" s="75">
        <v>0.66669999999999996</v>
      </c>
      <c r="G39" s="65">
        <v>3</v>
      </c>
      <c r="H39" s="91"/>
    </row>
    <row r="40" spans="1:8" x14ac:dyDescent="0.25">
      <c r="A40" s="13" t="s">
        <v>12</v>
      </c>
      <c r="B40" s="83" t="s">
        <v>51</v>
      </c>
      <c r="C40" s="83"/>
      <c r="D40" s="44">
        <v>0.78400000000000003</v>
      </c>
      <c r="E40" s="41">
        <v>125</v>
      </c>
      <c r="F40" s="75">
        <v>1</v>
      </c>
      <c r="G40" s="65">
        <v>3</v>
      </c>
      <c r="H40" s="91"/>
    </row>
    <row r="41" spans="1:8" x14ac:dyDescent="0.25">
      <c r="A41" s="13" t="s">
        <v>11</v>
      </c>
      <c r="B41" s="83" t="s">
        <v>51</v>
      </c>
      <c r="C41" s="83"/>
      <c r="D41" s="44">
        <v>0.77239999999999998</v>
      </c>
      <c r="E41" s="41">
        <v>123</v>
      </c>
      <c r="F41" s="75">
        <v>0.66669999999999996</v>
      </c>
      <c r="G41" s="65">
        <v>3</v>
      </c>
      <c r="H41" s="91"/>
    </row>
    <row r="42" spans="1:8" x14ac:dyDescent="0.25">
      <c r="A42" s="13" t="s">
        <v>10</v>
      </c>
      <c r="B42" s="83" t="s">
        <v>51</v>
      </c>
      <c r="C42" s="83"/>
      <c r="D42" s="44">
        <v>0.54649999999999999</v>
      </c>
      <c r="E42" s="41">
        <v>86</v>
      </c>
      <c r="F42" s="75">
        <v>0.66669999999999996</v>
      </c>
      <c r="G42" s="65">
        <v>3</v>
      </c>
      <c r="H42" s="91"/>
    </row>
    <row r="43" spans="1:8" ht="31.5" x14ac:dyDescent="0.25">
      <c r="A43" s="11" t="s">
        <v>9</v>
      </c>
      <c r="B43" s="82"/>
      <c r="C43" s="82"/>
      <c r="D43" s="10"/>
      <c r="E43" s="12"/>
      <c r="F43" s="76"/>
      <c r="G43" s="64"/>
      <c r="H43" s="91"/>
    </row>
    <row r="44" spans="1:8" ht="31.5" x14ac:dyDescent="0.25">
      <c r="A44" s="8" t="s">
        <v>8</v>
      </c>
      <c r="B44" s="83">
        <v>0.50407932407965783</v>
      </c>
      <c r="C44" s="83"/>
      <c r="D44" s="44">
        <v>0.50790000000000002</v>
      </c>
      <c r="E44" s="41">
        <v>126</v>
      </c>
      <c r="F44" s="75">
        <v>0.33329999999999999</v>
      </c>
      <c r="G44" s="65">
        <v>3</v>
      </c>
      <c r="H44" s="91"/>
    </row>
    <row r="45" spans="1:8" x14ac:dyDescent="0.25">
      <c r="A45" s="8" t="s">
        <v>7</v>
      </c>
      <c r="B45" s="83">
        <v>0.53092926905840643</v>
      </c>
      <c r="C45" s="83"/>
      <c r="D45" s="44">
        <v>0.57499999999999996</v>
      </c>
      <c r="E45" s="41">
        <v>120</v>
      </c>
      <c r="F45" s="75">
        <v>0.33329999999999999</v>
      </c>
      <c r="G45" s="65">
        <v>3</v>
      </c>
      <c r="H45" s="91"/>
    </row>
    <row r="46" spans="1:8" x14ac:dyDescent="0.25">
      <c r="A46" s="8" t="s">
        <v>6</v>
      </c>
      <c r="B46" s="83">
        <v>0.66226255679497203</v>
      </c>
      <c r="C46" s="83"/>
      <c r="D46" s="44">
        <v>0.69840000000000002</v>
      </c>
      <c r="E46" s="41">
        <v>126</v>
      </c>
      <c r="F46" s="75">
        <v>0</v>
      </c>
      <c r="G46" s="65">
        <v>3</v>
      </c>
      <c r="H46" s="91"/>
    </row>
    <row r="47" spans="1:8" ht="31.5" x14ac:dyDescent="0.25">
      <c r="A47" s="8" t="s">
        <v>5</v>
      </c>
      <c r="B47" s="83">
        <v>0.46463132283417963</v>
      </c>
      <c r="C47" s="83"/>
      <c r="D47" s="44">
        <v>0.46150000000000002</v>
      </c>
      <c r="E47" s="41">
        <v>104</v>
      </c>
      <c r="F47" s="75">
        <v>0.66669999999999996</v>
      </c>
      <c r="G47" s="65">
        <v>3</v>
      </c>
      <c r="H47" s="91"/>
    </row>
    <row r="48" spans="1:8" ht="31.5" x14ac:dyDescent="0.25">
      <c r="A48" s="11" t="s">
        <v>4</v>
      </c>
      <c r="B48" s="82"/>
      <c r="C48" s="82"/>
      <c r="D48" s="10"/>
      <c r="E48" s="9"/>
      <c r="F48" s="76"/>
      <c r="G48" s="64"/>
      <c r="H48" s="91"/>
    </row>
    <row r="49" spans="1:8" x14ac:dyDescent="0.25">
      <c r="A49" s="8" t="s">
        <v>3</v>
      </c>
      <c r="B49" s="83" t="s">
        <v>51</v>
      </c>
      <c r="C49" s="83"/>
      <c r="D49" s="44">
        <v>0.92079999999999995</v>
      </c>
      <c r="E49" s="41">
        <v>101</v>
      </c>
      <c r="F49" s="75">
        <v>1</v>
      </c>
      <c r="G49" s="65">
        <v>3</v>
      </c>
      <c r="H49" s="91"/>
    </row>
    <row r="50" spans="1:8" ht="31.5" x14ac:dyDescent="0.25">
      <c r="A50" s="11" t="s">
        <v>2</v>
      </c>
      <c r="B50" s="82"/>
      <c r="C50" s="82"/>
      <c r="D50" s="10"/>
      <c r="E50" s="9"/>
      <c r="F50" s="76"/>
      <c r="G50" s="64"/>
      <c r="H50" s="91"/>
    </row>
    <row r="51" spans="1:8" x14ac:dyDescent="0.25">
      <c r="A51" s="8" t="s">
        <v>1</v>
      </c>
      <c r="B51" s="83" t="s">
        <v>51</v>
      </c>
      <c r="C51" s="83"/>
      <c r="D51" s="44">
        <v>0.72219999999999995</v>
      </c>
      <c r="E51" s="41">
        <v>126</v>
      </c>
      <c r="F51" s="75">
        <v>0.33329999999999999</v>
      </c>
      <c r="G51" s="65">
        <v>3</v>
      </c>
      <c r="H51" s="91"/>
    </row>
    <row r="52" spans="1:8" ht="16.5" thickBot="1" x14ac:dyDescent="0.3">
      <c r="A52" s="7" t="s">
        <v>0</v>
      </c>
      <c r="B52" s="84" t="s">
        <v>51</v>
      </c>
      <c r="C52" s="84"/>
      <c r="D52" s="58">
        <v>0.78569999999999995</v>
      </c>
      <c r="E52" s="42">
        <v>84</v>
      </c>
      <c r="F52" s="77">
        <v>1</v>
      </c>
      <c r="G52" s="66">
        <v>2</v>
      </c>
      <c r="H52" s="92"/>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67D68-664F-4A61-9291-4C648592F28B}">
  <sheetPr>
    <pageSetUpPr fitToPage="1"/>
  </sheetPr>
  <dimension ref="A1:H53"/>
  <sheetViews>
    <sheetView topLeftCell="A7" zoomScale="75" zoomScaleNormal="75" workbookViewId="0">
      <selection activeCell="G4" sqref="G4"/>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4" t="s">
        <v>55</v>
      </c>
      <c r="B1" s="95"/>
      <c r="C1" s="95"/>
      <c r="D1" s="95"/>
      <c r="E1" s="95"/>
      <c r="F1" s="95"/>
      <c r="G1" s="96"/>
      <c r="H1" s="97" t="s">
        <v>49</v>
      </c>
    </row>
    <row r="2" spans="1:8" ht="46.5" customHeight="1" thickBot="1" x14ac:dyDescent="0.3">
      <c r="A2" s="99" t="s">
        <v>54</v>
      </c>
      <c r="B2" s="88"/>
      <c r="C2" s="88"/>
      <c r="D2" s="88"/>
      <c r="E2" s="88"/>
      <c r="F2" s="88"/>
      <c r="G2" s="89"/>
      <c r="H2" s="98"/>
    </row>
    <row r="3" spans="1:8" ht="36.75" customHeight="1" x14ac:dyDescent="0.25">
      <c r="A3" s="55" t="s">
        <v>48</v>
      </c>
      <c r="B3" s="93" t="s">
        <v>32</v>
      </c>
      <c r="C3" s="93"/>
      <c r="D3" s="100" t="s">
        <v>65</v>
      </c>
      <c r="E3" s="100"/>
      <c r="F3" s="100"/>
      <c r="G3" s="104" t="s">
        <v>68</v>
      </c>
      <c r="H3" s="98"/>
    </row>
    <row r="4" spans="1:8" ht="36.75" customHeight="1" x14ac:dyDescent="0.25">
      <c r="A4" s="21"/>
      <c r="B4" s="45" t="s">
        <v>47</v>
      </c>
      <c r="C4" s="45" t="s">
        <v>44</v>
      </c>
      <c r="D4" s="46" t="s">
        <v>46</v>
      </c>
      <c r="E4" s="46" t="s">
        <v>45</v>
      </c>
      <c r="F4" s="46" t="s">
        <v>44</v>
      </c>
      <c r="G4" s="20" t="s">
        <v>44</v>
      </c>
      <c r="H4" s="98"/>
    </row>
    <row r="5" spans="1:8" x14ac:dyDescent="0.25">
      <c r="A5" s="11" t="s">
        <v>43</v>
      </c>
      <c r="D5" s="3"/>
      <c r="E5" s="3"/>
      <c r="F5" s="9"/>
      <c r="G5" s="35"/>
      <c r="H5" s="98"/>
    </row>
    <row r="6" spans="1:8" x14ac:dyDescent="0.25">
      <c r="A6" s="14" t="s">
        <v>42</v>
      </c>
      <c r="B6" s="34">
        <v>4610</v>
      </c>
      <c r="C6" s="34">
        <v>265</v>
      </c>
      <c r="D6" s="41">
        <v>18</v>
      </c>
      <c r="E6" s="33">
        <f>D6/B6</f>
        <v>3.9045553145336228E-3</v>
      </c>
      <c r="F6" s="41">
        <v>329</v>
      </c>
      <c r="G6" s="37"/>
      <c r="H6" s="98"/>
    </row>
    <row r="7" spans="1:8" x14ac:dyDescent="0.25">
      <c r="A7" s="14" t="s">
        <v>41</v>
      </c>
      <c r="B7" s="34">
        <v>13836</v>
      </c>
      <c r="C7" s="34">
        <v>126</v>
      </c>
      <c r="D7" s="41">
        <v>84</v>
      </c>
      <c r="E7" s="33">
        <f t="shared" ref="E7:E10" si="0">D7/B7</f>
        <v>6.0711188204683438E-3</v>
      </c>
      <c r="F7" s="41">
        <v>105</v>
      </c>
      <c r="G7" s="37"/>
      <c r="H7" s="98"/>
    </row>
    <row r="8" spans="1:8" x14ac:dyDescent="0.25">
      <c r="A8" s="14" t="s">
        <v>40</v>
      </c>
      <c r="B8" s="34">
        <v>2531</v>
      </c>
      <c r="C8" s="34">
        <v>509</v>
      </c>
      <c r="D8" s="41">
        <v>0</v>
      </c>
      <c r="E8" s="33">
        <f t="shared" si="0"/>
        <v>0</v>
      </c>
      <c r="F8" s="41" t="s">
        <v>66</v>
      </c>
      <c r="G8" s="37"/>
      <c r="H8" s="98"/>
    </row>
    <row r="9" spans="1:8" x14ac:dyDescent="0.25">
      <c r="A9" s="14" t="s">
        <v>39</v>
      </c>
      <c r="B9" s="34">
        <v>1387</v>
      </c>
      <c r="C9" s="34">
        <v>491</v>
      </c>
      <c r="D9" s="41">
        <v>0</v>
      </c>
      <c r="E9" s="33">
        <f t="shared" si="0"/>
        <v>0</v>
      </c>
      <c r="F9" s="41" t="s">
        <v>66</v>
      </c>
      <c r="G9" s="37"/>
      <c r="H9" s="98"/>
    </row>
    <row r="10" spans="1:8" ht="16.5" thickBot="1" x14ac:dyDescent="0.3">
      <c r="A10" s="47" t="s">
        <v>38</v>
      </c>
      <c r="B10" s="48">
        <v>196</v>
      </c>
      <c r="C10" s="48">
        <v>672</v>
      </c>
      <c r="D10" s="79">
        <v>0</v>
      </c>
      <c r="E10" s="33">
        <f t="shared" si="0"/>
        <v>0</v>
      </c>
      <c r="F10" s="41" t="s">
        <v>66</v>
      </c>
      <c r="G10" s="37"/>
      <c r="H10" s="98"/>
    </row>
    <row r="11" spans="1:8" ht="16.5" thickBot="1" x14ac:dyDescent="0.3">
      <c r="A11" s="50" t="s">
        <v>37</v>
      </c>
      <c r="B11" s="51"/>
      <c r="C11" s="51"/>
      <c r="D11" s="52"/>
      <c r="E11" s="52"/>
      <c r="F11" s="53"/>
      <c r="G11" s="54"/>
      <c r="H11" s="98"/>
    </row>
    <row r="12" spans="1:8" ht="18.75" customHeight="1" x14ac:dyDescent="0.25">
      <c r="A12" s="32" t="s">
        <v>36</v>
      </c>
      <c r="B12" s="30"/>
      <c r="C12" s="30"/>
      <c r="D12" s="68">
        <f>4+16</f>
        <v>20</v>
      </c>
      <c r="E12" s="69">
        <f>D12/D12</f>
        <v>1</v>
      </c>
      <c r="F12" s="29"/>
      <c r="G12" s="28"/>
      <c r="H12" s="98"/>
    </row>
    <row r="13" spans="1:8" ht="18.75" customHeight="1" thickBot="1" x14ac:dyDescent="0.3">
      <c r="A13" s="27" t="s">
        <v>35</v>
      </c>
      <c r="B13" s="26"/>
      <c r="C13" s="26"/>
      <c r="D13" s="70">
        <v>4</v>
      </c>
      <c r="E13" s="71">
        <f>D13/D12</f>
        <v>0.2</v>
      </c>
      <c r="F13" s="25"/>
      <c r="G13" s="24"/>
      <c r="H13" s="98"/>
    </row>
    <row r="14" spans="1:8" ht="18.75" customHeight="1" x14ac:dyDescent="0.25">
      <c r="A14" s="31" t="s">
        <v>34</v>
      </c>
      <c r="B14" s="30"/>
      <c r="C14" s="30"/>
      <c r="D14" s="68">
        <f>3+7</f>
        <v>10</v>
      </c>
      <c r="E14" s="69">
        <f>D14/D14</f>
        <v>1</v>
      </c>
      <c r="F14" s="29"/>
      <c r="G14" s="28"/>
      <c r="H14" s="98"/>
    </row>
    <row r="15" spans="1:8" ht="35.25" customHeight="1" thickBot="1" x14ac:dyDescent="0.3">
      <c r="A15" s="27" t="s">
        <v>56</v>
      </c>
      <c r="B15" s="26"/>
      <c r="C15" s="26"/>
      <c r="D15" s="70">
        <v>3</v>
      </c>
      <c r="E15" s="71">
        <f>D15/D14</f>
        <v>0.3</v>
      </c>
      <c r="F15" s="25"/>
      <c r="G15" s="24"/>
      <c r="H15" s="98"/>
    </row>
    <row r="16" spans="1:8" ht="18.75" customHeight="1" x14ac:dyDescent="0.25">
      <c r="A16" s="31" t="s">
        <v>53</v>
      </c>
      <c r="B16" s="30"/>
      <c r="C16" s="30"/>
      <c r="D16" s="81">
        <f>16+1</f>
        <v>17</v>
      </c>
      <c r="E16" s="72" t="e">
        <f>#REF!/#REF!</f>
        <v>#REF!</v>
      </c>
      <c r="F16" s="29"/>
      <c r="G16" s="28"/>
      <c r="H16" s="98"/>
    </row>
    <row r="17" spans="1:8" ht="16.5" thickBot="1" x14ac:dyDescent="0.3">
      <c r="A17" s="27" t="s">
        <v>52</v>
      </c>
      <c r="B17" s="26"/>
      <c r="C17" s="26"/>
      <c r="D17" s="81">
        <v>16</v>
      </c>
      <c r="E17" s="71" t="e">
        <f>#REF!/#REF!</f>
        <v>#REF!</v>
      </c>
      <c r="F17" s="25"/>
      <c r="G17" s="24"/>
      <c r="H17" s="98"/>
    </row>
    <row r="18" spans="1:8" ht="32.25" thickBot="1" x14ac:dyDescent="0.3">
      <c r="A18" s="67" t="s">
        <v>33</v>
      </c>
      <c r="B18" s="38"/>
      <c r="C18" s="38"/>
      <c r="D18" s="73">
        <v>4</v>
      </c>
      <c r="E18" s="74">
        <f>D18/(4+6)</f>
        <v>0.4</v>
      </c>
      <c r="F18" s="39"/>
      <c r="G18" s="40"/>
      <c r="H18" s="98"/>
    </row>
    <row r="19" spans="1:8" ht="51.75" customHeight="1" thickBot="1" x14ac:dyDescent="0.3">
      <c r="A19" s="87" t="s">
        <v>67</v>
      </c>
      <c r="B19" s="88"/>
      <c r="C19" s="88"/>
      <c r="D19" s="88"/>
      <c r="E19" s="88"/>
      <c r="F19" s="88"/>
      <c r="G19" s="89"/>
      <c r="H19" s="98"/>
    </row>
    <row r="20" spans="1:8" ht="36.75" customHeight="1" x14ac:dyDescent="0.25">
      <c r="A20" s="55" t="s">
        <v>30</v>
      </c>
      <c r="B20" s="93" t="s">
        <v>29</v>
      </c>
      <c r="C20" s="93"/>
      <c r="D20" s="80" t="s">
        <v>32</v>
      </c>
      <c r="E20" s="100" t="s">
        <v>65</v>
      </c>
      <c r="F20" s="100"/>
      <c r="G20" s="104" t="s">
        <v>68</v>
      </c>
      <c r="H20" s="98"/>
    </row>
    <row r="21" spans="1:8" x14ac:dyDescent="0.25">
      <c r="A21" s="14" t="s">
        <v>58</v>
      </c>
      <c r="B21" s="101">
        <v>0.40500000000000003</v>
      </c>
      <c r="C21" s="101"/>
      <c r="D21" s="61">
        <v>0.28599999999999998</v>
      </c>
      <c r="E21" s="101">
        <v>0.31</v>
      </c>
      <c r="F21" s="101"/>
      <c r="G21" s="102"/>
      <c r="H21" s="98"/>
    </row>
    <row r="22" spans="1:8" x14ac:dyDescent="0.25">
      <c r="A22" s="14" t="s">
        <v>59</v>
      </c>
      <c r="B22" s="101">
        <v>0.436</v>
      </c>
      <c r="C22" s="101"/>
      <c r="D22" s="62">
        <v>0.45200000000000001</v>
      </c>
      <c r="E22" s="101">
        <v>0.44400000000000001</v>
      </c>
      <c r="F22" s="101"/>
      <c r="G22" s="78">
        <v>0.66700000000000004</v>
      </c>
      <c r="H22" s="98"/>
    </row>
    <row r="23" spans="1:8" x14ac:dyDescent="0.25">
      <c r="A23" s="14" t="s">
        <v>60</v>
      </c>
      <c r="B23" s="101">
        <v>0.30299999999999999</v>
      </c>
      <c r="C23" s="101"/>
      <c r="D23" s="62">
        <v>0.36099999999999999</v>
      </c>
      <c r="E23" s="101">
        <v>0</v>
      </c>
      <c r="F23" s="101"/>
      <c r="G23" s="78">
        <v>0.52300000000000002</v>
      </c>
      <c r="H23" s="98"/>
    </row>
    <row r="24" spans="1:8" s="22" customFormat="1" ht="31.5" x14ac:dyDescent="0.25">
      <c r="A24" s="23" t="s">
        <v>61</v>
      </c>
      <c r="B24" s="101">
        <v>8.3000000000000004E-2</v>
      </c>
      <c r="C24" s="101"/>
      <c r="D24" s="62">
        <v>3.6999999999999998E-2</v>
      </c>
      <c r="E24" s="101">
        <v>0.105</v>
      </c>
      <c r="F24" s="101"/>
      <c r="G24" s="102"/>
      <c r="H24" s="98"/>
    </row>
    <row r="25" spans="1:8" ht="32.25" thickBot="1" x14ac:dyDescent="0.3">
      <c r="A25" s="27" t="s">
        <v>62</v>
      </c>
      <c r="B25" s="85">
        <v>4.0999999999999996</v>
      </c>
      <c r="C25" s="85"/>
      <c r="D25" s="59">
        <v>6.2</v>
      </c>
      <c r="E25" s="86">
        <v>6.3</v>
      </c>
      <c r="F25" s="86"/>
      <c r="G25" s="103"/>
      <c r="H25" s="98"/>
    </row>
    <row r="26" spans="1:8" ht="46.5" customHeight="1" thickBot="1" x14ac:dyDescent="0.3">
      <c r="A26" s="87" t="s">
        <v>57</v>
      </c>
      <c r="B26" s="88"/>
      <c r="C26" s="88"/>
      <c r="D26" s="88"/>
      <c r="E26" s="88"/>
      <c r="F26" s="88"/>
      <c r="G26" s="89"/>
      <c r="H26" s="90" t="s">
        <v>31</v>
      </c>
    </row>
    <row r="27" spans="1:8" s="15" customFormat="1" ht="44.25" customHeight="1" x14ac:dyDescent="0.25">
      <c r="A27" s="55" t="s">
        <v>30</v>
      </c>
      <c r="B27" s="93" t="s">
        <v>50</v>
      </c>
      <c r="C27" s="93"/>
      <c r="D27" s="80" t="s">
        <v>28</v>
      </c>
      <c r="E27" s="80" t="s">
        <v>27</v>
      </c>
      <c r="F27" s="80" t="s">
        <v>26</v>
      </c>
      <c r="G27" s="56" t="s">
        <v>25</v>
      </c>
      <c r="H27" s="91"/>
    </row>
    <row r="28" spans="1:8" s="17" customFormat="1" ht="31.5" x14ac:dyDescent="0.25">
      <c r="A28" s="18" t="s">
        <v>24</v>
      </c>
      <c r="B28" s="82"/>
      <c r="C28" s="82"/>
      <c r="D28" s="10"/>
      <c r="E28" s="19"/>
      <c r="F28" s="63"/>
      <c r="G28" s="64"/>
      <c r="H28" s="91"/>
    </row>
    <row r="29" spans="1:8" s="15" customFormat="1" x14ac:dyDescent="0.25">
      <c r="A29" s="16" t="s">
        <v>23</v>
      </c>
      <c r="B29" s="83">
        <v>0.77214927176242176</v>
      </c>
      <c r="C29" s="83"/>
      <c r="D29" s="57">
        <v>0.75</v>
      </c>
      <c r="E29" s="41">
        <v>48</v>
      </c>
      <c r="F29" s="75">
        <v>0</v>
      </c>
      <c r="G29" s="65">
        <v>0</v>
      </c>
      <c r="H29" s="91"/>
    </row>
    <row r="30" spans="1:8" s="17" customFormat="1" ht="31.5" x14ac:dyDescent="0.25">
      <c r="A30" s="18" t="s">
        <v>22</v>
      </c>
      <c r="B30" s="82"/>
      <c r="C30" s="82"/>
      <c r="D30" s="10"/>
      <c r="E30" s="9"/>
      <c r="F30" s="76"/>
      <c r="G30" s="64"/>
      <c r="H30" s="91"/>
    </row>
    <row r="31" spans="1:8" s="15" customFormat="1" x14ac:dyDescent="0.25">
      <c r="A31" s="16" t="s">
        <v>21</v>
      </c>
      <c r="B31" s="83">
        <v>0.70536145587307986</v>
      </c>
      <c r="C31" s="83"/>
      <c r="D31" s="43">
        <v>0.86670000000000003</v>
      </c>
      <c r="E31" s="41">
        <v>45</v>
      </c>
      <c r="F31" s="75">
        <v>0</v>
      </c>
      <c r="G31" s="65">
        <v>0</v>
      </c>
      <c r="H31" s="91"/>
    </row>
    <row r="32" spans="1:8" s="15" customFormat="1" x14ac:dyDescent="0.25">
      <c r="A32" s="16" t="s">
        <v>20</v>
      </c>
      <c r="B32" s="83">
        <v>0.63615495384562903</v>
      </c>
      <c r="C32" s="83"/>
      <c r="D32" s="43">
        <v>0.54759999999999998</v>
      </c>
      <c r="E32" s="41">
        <v>126</v>
      </c>
      <c r="F32" s="75">
        <v>0</v>
      </c>
      <c r="G32" s="65">
        <v>0</v>
      </c>
      <c r="H32" s="91"/>
    </row>
    <row r="33" spans="1:8" ht="31.5" x14ac:dyDescent="0.25">
      <c r="A33" s="11" t="s">
        <v>19</v>
      </c>
      <c r="B33" s="82"/>
      <c r="C33" s="82"/>
      <c r="D33" s="10"/>
      <c r="E33" s="60"/>
      <c r="F33" s="76"/>
      <c r="G33" s="64"/>
      <c r="H33" s="91"/>
    </row>
    <row r="34" spans="1:8" x14ac:dyDescent="0.25">
      <c r="A34" s="14" t="s">
        <v>18</v>
      </c>
      <c r="B34" s="83">
        <v>0.69563916003960302</v>
      </c>
      <c r="C34" s="83"/>
      <c r="D34" s="44">
        <v>0.63490000000000002</v>
      </c>
      <c r="E34" s="41">
        <v>126</v>
      </c>
      <c r="F34" s="75">
        <v>0</v>
      </c>
      <c r="G34" s="65">
        <v>0</v>
      </c>
      <c r="H34" s="91"/>
    </row>
    <row r="35" spans="1:8" x14ac:dyDescent="0.25">
      <c r="A35" s="14" t="s">
        <v>17</v>
      </c>
      <c r="B35" s="83">
        <v>0.57079171723940503</v>
      </c>
      <c r="C35" s="83"/>
      <c r="D35" s="44">
        <v>0.55649999999999999</v>
      </c>
      <c r="E35" s="41">
        <v>124</v>
      </c>
      <c r="F35" s="75">
        <v>0</v>
      </c>
      <c r="G35" s="65">
        <v>0</v>
      </c>
      <c r="H35" s="91"/>
    </row>
    <row r="36" spans="1:8" ht="31.5" customHeight="1" x14ac:dyDescent="0.25">
      <c r="A36" s="14" t="s">
        <v>16</v>
      </c>
      <c r="B36" s="83">
        <v>0.47512455188664032</v>
      </c>
      <c r="C36" s="83"/>
      <c r="D36" s="44">
        <v>0.42859999999999998</v>
      </c>
      <c r="E36" s="41">
        <v>126</v>
      </c>
      <c r="F36" s="75">
        <v>0</v>
      </c>
      <c r="G36" s="65">
        <v>0</v>
      </c>
      <c r="H36" s="91"/>
    </row>
    <row r="37" spans="1:8" ht="31.5" x14ac:dyDescent="0.25">
      <c r="A37" s="11" t="s">
        <v>15</v>
      </c>
      <c r="B37" s="82"/>
      <c r="C37" s="82"/>
      <c r="D37" s="10"/>
      <c r="E37" s="60"/>
      <c r="F37" s="76"/>
      <c r="G37" s="64"/>
      <c r="H37" s="91"/>
    </row>
    <row r="38" spans="1:8" x14ac:dyDescent="0.25">
      <c r="A38" s="13" t="s">
        <v>14</v>
      </c>
      <c r="B38" s="83" t="s">
        <v>51</v>
      </c>
      <c r="C38" s="83"/>
      <c r="D38" s="43">
        <v>0.82889999999999997</v>
      </c>
      <c r="E38" s="41">
        <v>76</v>
      </c>
      <c r="F38" s="75">
        <v>0</v>
      </c>
      <c r="G38" s="65">
        <v>0</v>
      </c>
      <c r="H38" s="91"/>
    </row>
    <row r="39" spans="1:8" x14ac:dyDescent="0.25">
      <c r="A39" s="13" t="s">
        <v>13</v>
      </c>
      <c r="B39" s="83" t="s">
        <v>51</v>
      </c>
      <c r="C39" s="83"/>
      <c r="D39" s="43">
        <v>0.60640000000000005</v>
      </c>
      <c r="E39" s="41">
        <v>94</v>
      </c>
      <c r="F39" s="75">
        <v>0</v>
      </c>
      <c r="G39" s="65">
        <v>0</v>
      </c>
      <c r="H39" s="91"/>
    </row>
    <row r="40" spans="1:8" x14ac:dyDescent="0.25">
      <c r="A40" s="13" t="s">
        <v>12</v>
      </c>
      <c r="B40" s="83" t="s">
        <v>51</v>
      </c>
      <c r="C40" s="83"/>
      <c r="D40" s="44">
        <v>0.78400000000000003</v>
      </c>
      <c r="E40" s="41">
        <v>125</v>
      </c>
      <c r="F40" s="75">
        <v>0</v>
      </c>
      <c r="G40" s="65">
        <v>0</v>
      </c>
      <c r="H40" s="91"/>
    </row>
    <row r="41" spans="1:8" x14ac:dyDescent="0.25">
      <c r="A41" s="13" t="s">
        <v>11</v>
      </c>
      <c r="B41" s="83" t="s">
        <v>51</v>
      </c>
      <c r="C41" s="83"/>
      <c r="D41" s="44">
        <v>0.77239999999999998</v>
      </c>
      <c r="E41" s="41">
        <v>123</v>
      </c>
      <c r="F41" s="75">
        <v>0</v>
      </c>
      <c r="G41" s="65">
        <v>0</v>
      </c>
      <c r="H41" s="91"/>
    </row>
    <row r="42" spans="1:8" x14ac:dyDescent="0.25">
      <c r="A42" s="13" t="s">
        <v>10</v>
      </c>
      <c r="B42" s="83" t="s">
        <v>51</v>
      </c>
      <c r="C42" s="83"/>
      <c r="D42" s="44">
        <v>0.54649999999999999</v>
      </c>
      <c r="E42" s="41">
        <v>86</v>
      </c>
      <c r="F42" s="75">
        <v>0</v>
      </c>
      <c r="G42" s="65">
        <v>0</v>
      </c>
      <c r="H42" s="91"/>
    </row>
    <row r="43" spans="1:8" ht="31.5" x14ac:dyDescent="0.25">
      <c r="A43" s="11" t="s">
        <v>9</v>
      </c>
      <c r="B43" s="82"/>
      <c r="C43" s="82"/>
      <c r="D43" s="10"/>
      <c r="E43" s="12"/>
      <c r="F43" s="76"/>
      <c r="G43" s="64"/>
      <c r="H43" s="91"/>
    </row>
    <row r="44" spans="1:8" ht="31.5" x14ac:dyDescent="0.25">
      <c r="A44" s="8" t="s">
        <v>8</v>
      </c>
      <c r="B44" s="83">
        <v>0.50407932407965783</v>
      </c>
      <c r="C44" s="83"/>
      <c r="D44" s="44">
        <v>0.50790000000000002</v>
      </c>
      <c r="E44" s="41">
        <v>126</v>
      </c>
      <c r="F44" s="75">
        <v>0</v>
      </c>
      <c r="G44" s="65">
        <v>0</v>
      </c>
      <c r="H44" s="91"/>
    </row>
    <row r="45" spans="1:8" x14ac:dyDescent="0.25">
      <c r="A45" s="8" t="s">
        <v>7</v>
      </c>
      <c r="B45" s="83">
        <v>0.53092926905840643</v>
      </c>
      <c r="C45" s="83"/>
      <c r="D45" s="44">
        <v>0.57499999999999996</v>
      </c>
      <c r="E45" s="41">
        <v>120</v>
      </c>
      <c r="F45" s="75">
        <v>0</v>
      </c>
      <c r="G45" s="65">
        <v>0</v>
      </c>
      <c r="H45" s="91"/>
    </row>
    <row r="46" spans="1:8" x14ac:dyDescent="0.25">
      <c r="A46" s="8" t="s">
        <v>6</v>
      </c>
      <c r="B46" s="83">
        <v>0.66226255679497203</v>
      </c>
      <c r="C46" s="83"/>
      <c r="D46" s="44">
        <v>0.69840000000000002</v>
      </c>
      <c r="E46" s="41">
        <v>126</v>
      </c>
      <c r="F46" s="75">
        <v>0</v>
      </c>
      <c r="G46" s="65">
        <v>0</v>
      </c>
      <c r="H46" s="91"/>
    </row>
    <row r="47" spans="1:8" ht="31.5" x14ac:dyDescent="0.25">
      <c r="A47" s="8" t="s">
        <v>5</v>
      </c>
      <c r="B47" s="83">
        <v>0.46463132283417963</v>
      </c>
      <c r="C47" s="83"/>
      <c r="D47" s="44">
        <v>0.46150000000000002</v>
      </c>
      <c r="E47" s="41">
        <v>104</v>
      </c>
      <c r="F47" s="75">
        <v>0</v>
      </c>
      <c r="G47" s="65">
        <v>0</v>
      </c>
      <c r="H47" s="91"/>
    </row>
    <row r="48" spans="1:8" ht="31.5" x14ac:dyDescent="0.25">
      <c r="A48" s="11" t="s">
        <v>4</v>
      </c>
      <c r="B48" s="82"/>
      <c r="C48" s="82"/>
      <c r="D48" s="10"/>
      <c r="E48" s="9"/>
      <c r="F48" s="76"/>
      <c r="G48" s="64"/>
      <c r="H48" s="91"/>
    </row>
    <row r="49" spans="1:8" x14ac:dyDescent="0.25">
      <c r="A49" s="8" t="s">
        <v>3</v>
      </c>
      <c r="B49" s="83" t="s">
        <v>51</v>
      </c>
      <c r="C49" s="83"/>
      <c r="D49" s="44">
        <v>0.92079999999999995</v>
      </c>
      <c r="E49" s="41">
        <v>101</v>
      </c>
      <c r="F49" s="75">
        <v>0</v>
      </c>
      <c r="G49" s="65">
        <v>0</v>
      </c>
      <c r="H49" s="91"/>
    </row>
    <row r="50" spans="1:8" ht="31.5" x14ac:dyDescent="0.25">
      <c r="A50" s="11" t="s">
        <v>2</v>
      </c>
      <c r="B50" s="82"/>
      <c r="C50" s="82"/>
      <c r="D50" s="10"/>
      <c r="E50" s="9"/>
      <c r="F50" s="76"/>
      <c r="G50" s="64"/>
      <c r="H50" s="91"/>
    </row>
    <row r="51" spans="1:8" x14ac:dyDescent="0.25">
      <c r="A51" s="8" t="s">
        <v>1</v>
      </c>
      <c r="B51" s="83" t="s">
        <v>51</v>
      </c>
      <c r="C51" s="83"/>
      <c r="D51" s="44">
        <v>0.72219999999999995</v>
      </c>
      <c r="E51" s="41">
        <v>126</v>
      </c>
      <c r="F51" s="75">
        <v>0</v>
      </c>
      <c r="G51" s="65">
        <v>0</v>
      </c>
      <c r="H51" s="91"/>
    </row>
    <row r="52" spans="1:8" ht="16.5" thickBot="1" x14ac:dyDescent="0.3">
      <c r="A52" s="7" t="s">
        <v>0</v>
      </c>
      <c r="B52" s="84" t="s">
        <v>51</v>
      </c>
      <c r="C52" s="84"/>
      <c r="D52" s="58">
        <v>0.78569999999999995</v>
      </c>
      <c r="E52" s="42">
        <v>84</v>
      </c>
      <c r="F52" s="77">
        <v>0</v>
      </c>
      <c r="G52" s="66">
        <v>0</v>
      </c>
      <c r="H52" s="92"/>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Polk</vt:lpstr>
      <vt:lpstr>Henderson</vt:lpstr>
      <vt:lpstr>Transylvania</vt:lpstr>
      <vt:lpstr>Henderson!Print_Area</vt:lpstr>
      <vt:lpstr>Polk!Print_Area</vt:lpstr>
      <vt:lpstr>Transylvania!Print_Area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2019-03-05T15:06:37Z</cp:lastPrinted>
  <dcterms:created xsi:type="dcterms:W3CDTF">2018-02-14T17:38:49Z</dcterms:created>
  <dcterms:modified xsi:type="dcterms:W3CDTF">2019-03-06T19:03:44Z</dcterms:modified>
</cp:coreProperties>
</file>