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pivotTables/pivotTable1.xml" ContentType="application/vnd.openxmlformats-officedocument.spreadsheetml.pivot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Block Grants\BG Compliance Reports\Compliance Report Templates FY17\"/>
    </mc:Choice>
  </mc:AlternateContent>
  <bookViews>
    <workbookView xWindow="360" yWindow="276" windowWidth="23256" windowHeight="11448"/>
  </bookViews>
  <sheets>
    <sheet name="Instructions" sheetId="30" r:id="rId1"/>
    <sheet name="Set-Up Worksheet" sheetId="1" r:id="rId2"/>
    <sheet name="Attestation" sheetId="29" r:id="rId3"/>
    <sheet name="LME-MCO Staff" sheetId="3" r:id="rId4"/>
    <sheet name="Section I-A" sheetId="2" r:id="rId5"/>
    <sheet name="Section I-B" sheetId="32" r:id="rId6"/>
    <sheet name="Section I-C" sheetId="5" r:id="rId7"/>
    <sheet name="Section I-D" sheetId="6" r:id="rId8"/>
    <sheet name="Section I-E" sheetId="7" r:id="rId9"/>
    <sheet name="Section I-F" sheetId="8" r:id="rId10"/>
    <sheet name="Section I-G" sheetId="35" r:id="rId11"/>
    <sheet name="Section II" sheetId="9" r:id="rId12"/>
    <sheet name="Section III-A" sheetId="11" r:id="rId13"/>
    <sheet name="Section III-B" sheetId="12" r:id="rId14"/>
    <sheet name="Section III-C" sheetId="14" r:id="rId15"/>
    <sheet name="Section III-C-Analysis" sheetId="15" r:id="rId16"/>
    <sheet name="Section IV-A" sheetId="16" r:id="rId17"/>
    <sheet name="Section IV-B" sheetId="17" r:id="rId18"/>
    <sheet name="Sections V-A &amp; V-B" sheetId="18" r:id="rId19"/>
    <sheet name="Section VI-A" sheetId="19" r:id="rId20"/>
    <sheet name="Sections VII-A &amp; VII-B" sheetId="20" r:id="rId21"/>
    <sheet name="Section VIII-A " sheetId="21" r:id="rId22"/>
    <sheet name="Section VIII-B" sheetId="22" r:id="rId23"/>
    <sheet name="Section VIII-C" sheetId="31" r:id="rId24"/>
    <sheet name="Data Validation &amp; Lookup Lists" sheetId="4" r:id="rId25"/>
  </sheets>
  <externalReferences>
    <externalReference r:id="rId26"/>
    <externalReference r:id="rId27"/>
  </externalReferences>
  <definedNames>
    <definedName name="___Q4" localSheetId="0" hidden="1">{#N/A,#N/A,FALSE,"Sheet2";#N/A,#N/A,FALSE,"Outcomes";#N/A,#N/A,FALSE,"Outcomes-AP";#N/A,#N/A,FALSE,"Outcomes-AP2";#N/A,#N/A,FALSE,"Outcomes-AP3";#N/A,#N/A,FALSE,"Outcomes-Inst";#N/A,#N/A,FALSE,"Outcomes-Inst2";#N/A,#N/A,FALSE,"Outcomes-Inst3"}</definedName>
    <definedName name="___Q4" localSheetId="5" hidden="1">{#N/A,#N/A,FALSE,"Sheet2";#N/A,#N/A,FALSE,"Outcomes";#N/A,#N/A,FALSE,"Outcomes-AP";#N/A,#N/A,FALSE,"Outcomes-AP2";#N/A,#N/A,FALSE,"Outcomes-AP3";#N/A,#N/A,FALSE,"Outcomes-Inst";#N/A,#N/A,FALSE,"Outcomes-Inst2";#N/A,#N/A,FALSE,"Outcomes-Inst3"}</definedName>
    <definedName name="___Q4" localSheetId="10" hidden="1">{#N/A,#N/A,FALSE,"Sheet2";#N/A,#N/A,FALSE,"Outcomes";#N/A,#N/A,FALSE,"Outcomes-AP";#N/A,#N/A,FALSE,"Outcomes-AP2";#N/A,#N/A,FALSE,"Outcomes-AP3";#N/A,#N/A,FALSE,"Outcomes-Inst";#N/A,#N/A,FALSE,"Outcomes-Inst2";#N/A,#N/A,FALSE,"Outcomes-Inst3"}</definedName>
    <definedName name="___Q4" hidden="1">{#N/A,#N/A,FALSE,"Sheet2";#N/A,#N/A,FALSE,"Outcomes";#N/A,#N/A,FALSE,"Outcomes-AP";#N/A,#N/A,FALSE,"Outcomes-AP2";#N/A,#N/A,FALSE,"Outcomes-AP3";#N/A,#N/A,FALSE,"Outcomes-Inst";#N/A,#N/A,FALSE,"Outcomes-Inst2";#N/A,#N/A,FALSE,"Outcomes-Inst3"}</definedName>
    <definedName name="_xlnm._FilterDatabase" localSheetId="3" hidden="1">'LME-MCO Staff'!$B$7:$M$7</definedName>
    <definedName name="_xlnm._FilterDatabase" localSheetId="14" hidden="1">'Section III-C'!$A$13:$P$13</definedName>
    <definedName name="_xlnm._FilterDatabase" localSheetId="17" hidden="1">'Section IV-B'!$A$14:$L$14</definedName>
    <definedName name="_Q2" localSheetId="0" hidden="1">{#N/A,#N/A,FALSE,"Sheet2";#N/A,#N/A,FALSE,"Outcomes";#N/A,#N/A,FALSE,"Outcomes-AP";#N/A,#N/A,FALSE,"Outcomes-AP2";#N/A,#N/A,FALSE,"Outcomes-AP3";#N/A,#N/A,FALSE,"Outcomes-Inst";#N/A,#N/A,FALSE,"Outcomes-Inst2";#N/A,#N/A,FALSE,"Outcomes-Inst3"}</definedName>
    <definedName name="_Q2" localSheetId="5" hidden="1">{#N/A,#N/A,FALSE,"Sheet2";#N/A,#N/A,FALSE,"Outcomes";#N/A,#N/A,FALSE,"Outcomes-AP";#N/A,#N/A,FALSE,"Outcomes-AP2";#N/A,#N/A,FALSE,"Outcomes-AP3";#N/A,#N/A,FALSE,"Outcomes-Inst";#N/A,#N/A,FALSE,"Outcomes-Inst2";#N/A,#N/A,FALSE,"Outcomes-Inst3"}</definedName>
    <definedName name="_Q2" localSheetId="10" hidden="1">{#N/A,#N/A,FALSE,"Sheet2";#N/A,#N/A,FALSE,"Outcomes";#N/A,#N/A,FALSE,"Outcomes-AP";#N/A,#N/A,FALSE,"Outcomes-AP2";#N/A,#N/A,FALSE,"Outcomes-AP3";#N/A,#N/A,FALSE,"Outcomes-Inst";#N/A,#N/A,FALSE,"Outcomes-Inst2";#N/A,#N/A,FALSE,"Outcomes-Inst3"}</definedName>
    <definedName name="_Q2" hidden="1">{#N/A,#N/A,FALSE,"Sheet2";#N/A,#N/A,FALSE,"Outcomes";#N/A,#N/A,FALSE,"Outcomes-AP";#N/A,#N/A,FALSE,"Outcomes-AP2";#N/A,#N/A,FALSE,"Outcomes-AP3";#N/A,#N/A,FALSE,"Outcomes-Inst";#N/A,#N/A,FALSE,"Outcomes-Inst2";#N/A,#N/A,FALSE,"Outcomes-Inst3"}</definedName>
    <definedName name="_Q3" localSheetId="0" hidden="1">{#N/A,#N/A,FALSE,"Sheet2";#N/A,#N/A,FALSE,"Outcomes";#N/A,#N/A,FALSE,"Outcomes-AP";#N/A,#N/A,FALSE,"Outcomes-AP2";#N/A,#N/A,FALSE,"Outcomes-AP3";#N/A,#N/A,FALSE,"Outcomes-Inst";#N/A,#N/A,FALSE,"Outcomes-Inst2";#N/A,#N/A,FALSE,"Outcomes-Inst3"}</definedName>
    <definedName name="_Q3" localSheetId="5" hidden="1">{#N/A,#N/A,FALSE,"Sheet2";#N/A,#N/A,FALSE,"Outcomes";#N/A,#N/A,FALSE,"Outcomes-AP";#N/A,#N/A,FALSE,"Outcomes-AP2";#N/A,#N/A,FALSE,"Outcomes-AP3";#N/A,#N/A,FALSE,"Outcomes-Inst";#N/A,#N/A,FALSE,"Outcomes-Inst2";#N/A,#N/A,FALSE,"Outcomes-Inst3"}</definedName>
    <definedName name="_Q3" localSheetId="10" hidden="1">{#N/A,#N/A,FALSE,"Sheet2";#N/A,#N/A,FALSE,"Outcomes";#N/A,#N/A,FALSE,"Outcomes-AP";#N/A,#N/A,FALSE,"Outcomes-AP2";#N/A,#N/A,FALSE,"Outcomes-AP3";#N/A,#N/A,FALSE,"Outcomes-Inst";#N/A,#N/A,FALSE,"Outcomes-Inst2";#N/A,#N/A,FALSE,"Outcomes-Inst3"}</definedName>
    <definedName name="_Q3" hidden="1">{#N/A,#N/A,FALSE,"Sheet2";#N/A,#N/A,FALSE,"Outcomes";#N/A,#N/A,FALSE,"Outcomes-AP";#N/A,#N/A,FALSE,"Outcomes-AP2";#N/A,#N/A,FALSE,"Outcomes-AP3";#N/A,#N/A,FALSE,"Outcomes-Inst";#N/A,#N/A,FALSE,"Outcomes-Inst2";#N/A,#N/A,FALSE,"Outcomes-Inst3"}</definedName>
    <definedName name="_Q4" localSheetId="0" hidden="1">{#N/A,#N/A,FALSE,"Sheet2";#N/A,#N/A,FALSE,"Outcomes";#N/A,#N/A,FALSE,"Outcomes-AP";#N/A,#N/A,FALSE,"Outcomes-AP2";#N/A,#N/A,FALSE,"Outcomes-AP3";#N/A,#N/A,FALSE,"Outcomes-Inst";#N/A,#N/A,FALSE,"Outcomes-Inst2";#N/A,#N/A,FALSE,"Outcomes-Inst3"}</definedName>
    <definedName name="_Q4" localSheetId="5" hidden="1">{#N/A,#N/A,FALSE,"Sheet2";#N/A,#N/A,FALSE,"Outcomes";#N/A,#N/A,FALSE,"Outcomes-AP";#N/A,#N/A,FALSE,"Outcomes-AP2";#N/A,#N/A,FALSE,"Outcomes-AP3";#N/A,#N/A,FALSE,"Outcomes-Inst";#N/A,#N/A,FALSE,"Outcomes-Inst2";#N/A,#N/A,FALSE,"Outcomes-Inst3"}</definedName>
    <definedName name="_Q4" localSheetId="10"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Counties" localSheetId="0">'[1]Data Validation &amp; Lookup Lists'!$B$67:$B$166</definedName>
    <definedName name="Counties" localSheetId="5">'[2]Data Validation &amp; Lookup Lists'!$B$67:$B$166</definedName>
    <definedName name="Counties" localSheetId="10">'[2]Data Validation &amp; Lookup Lists'!$B$67:$B$166</definedName>
    <definedName name="Counties">'Data Validation &amp; Lookup Lists'!$B$67:$B$166</definedName>
    <definedName name="County_Lookup" localSheetId="0">'[1]Data Validation &amp; Lookup Lists'!$F$28:$AC$36</definedName>
    <definedName name="County_Lookup" localSheetId="5">'[2]Data Validation &amp; Lookup Lists'!$F$28:$AD$34</definedName>
    <definedName name="County_Lookup" localSheetId="10">'[2]Data Validation &amp; Lookup Lists'!$F$28:$AD$34</definedName>
    <definedName name="County_Lookup">'Data Validation &amp; Lookup Lists'!$F$28:$AD$34</definedName>
    <definedName name="Holidays" localSheetId="0">'[1]Data Validation &amp; Lookup Lists'!$C$4:$C$63</definedName>
    <definedName name="Holidays" localSheetId="5">'[2]Data Validation &amp; Lookup Lists'!$C$4:$C$63</definedName>
    <definedName name="Holidays" localSheetId="10">'[2]Data Validation &amp; Lookup Lists'!$C$4:$C$63</definedName>
    <definedName name="Holidays">'Data Validation &amp; Lookup Lists'!$C$4:$C$63</definedName>
    <definedName name="LME_MCO" localSheetId="0">'[1]Data Validation &amp; Lookup Lists'!$F$28:$F$36</definedName>
    <definedName name="LME_MCO" localSheetId="5">'[2]Data Validation &amp; Lookup Lists'!$F$28:$F$34</definedName>
    <definedName name="LME_MCO" localSheetId="10">'[2]Data Validation &amp; Lookup Lists'!$F$28:$F$34</definedName>
    <definedName name="LME_MCO">'Data Validation &amp; Lookup Lists'!$F$28:$F$34</definedName>
    <definedName name="NREPP" localSheetId="0">'[1]Data Validation &amp; Lookup Lists'!$F$41:$F$80</definedName>
    <definedName name="NREPP" localSheetId="5">'[2]Data Validation &amp; Lookup Lists'!$F$41:$F$80</definedName>
    <definedName name="NREPP" localSheetId="10">'[2]Data Validation &amp; Lookup Lists'!$F$41:$F$80</definedName>
    <definedName name="NREPP">'Data Validation &amp; Lookup Lists'!$F$41:$F$80</definedName>
    <definedName name="NREPP_Database">'Section III-C'!$A$13:$P$3014</definedName>
    <definedName name="_xlnm.Print_Area" localSheetId="2">Attestation!$A$2:$F$26</definedName>
    <definedName name="_xlnm.Print_Area" localSheetId="3">'LME-MCO Staff'!$A$2:$M$332</definedName>
    <definedName name="_xlnm.Print_Area" localSheetId="4">'Section I-A'!$A$2:$J$36</definedName>
    <definedName name="_xlnm.Print_Area" localSheetId="5">'Section I-B'!$A$2:$S$28</definedName>
    <definedName name="_xlnm.Print_Area" localSheetId="6">'Section I-C'!$A$2:$J$25</definedName>
    <definedName name="_xlnm.Print_Area" localSheetId="7">'Section I-D'!$A$2:$G$32</definedName>
    <definedName name="_xlnm.Print_Area" localSheetId="8">'Section I-E'!$A$2:$G$43</definedName>
    <definedName name="_xlnm.Print_Area" localSheetId="9">'Section I-F'!$A$2:$M$21</definedName>
    <definedName name="_xlnm.Print_Area" localSheetId="10">'Section I-G'!$A$2:$G$27</definedName>
    <definedName name="_xlnm.Print_Area" localSheetId="11">'Section II'!$A$2:$F$79</definedName>
    <definedName name="_xlnm.Print_Area" localSheetId="14">'Section III-C'!$A$2:$P$3014</definedName>
    <definedName name="_xlnm.Print_Area" localSheetId="15">'Section III-C-Analysis'!$A$2:$Y$48</definedName>
    <definedName name="_xlnm.Print_Area" localSheetId="16">'Section IV-A'!$A$2:$P$36</definedName>
    <definedName name="_xlnm.Print_Area" localSheetId="17">'Section IV-B'!$A$3:$L$3314</definedName>
    <definedName name="_xlnm.Print_Area" localSheetId="22">'Section VIII-B'!$A$2:$G$25</definedName>
    <definedName name="_xlnm.Print_Area" localSheetId="1">'Set-Up Worksheet'!$A$1:$C$35</definedName>
    <definedName name="_xlnm.Print_Titles" localSheetId="3">'LME-MCO Staff'!$2:$4</definedName>
    <definedName name="_xlnm.Print_Titles" localSheetId="8">'Section I-E'!$2:$11</definedName>
    <definedName name="_xlnm.Print_Titles" localSheetId="10">'Section I-G'!$2:$11</definedName>
    <definedName name="_xlnm.Print_Titles" localSheetId="11">'Section II'!$2:$8</definedName>
    <definedName name="_xlnm.Print_Titles" localSheetId="14">'Section III-C'!$2:$13</definedName>
    <definedName name="_xlnm.Print_Titles" localSheetId="16">'Section IV-A'!$2:$10</definedName>
    <definedName name="_xlnm.Print_Titles" localSheetId="17">'Section IV-B'!$3:$14</definedName>
    <definedName name="Synar_Log">'Section IV-B'!$A$14:$L$3314</definedName>
    <definedName name="test" localSheetId="0" hidden="1">{#N/A,#N/A,FALSE,"Sheet2";#N/A,#N/A,FALSE,"Outcomes";#N/A,#N/A,FALSE,"Outcomes-AP";#N/A,#N/A,FALSE,"Outcomes-AP2";#N/A,#N/A,FALSE,"Outcomes-AP3";#N/A,#N/A,FALSE,"Outcomes-Inst";#N/A,#N/A,FALSE,"Outcomes-Inst2";#N/A,#N/A,FALSE,"Outcomes-Inst3"}</definedName>
    <definedName name="test" localSheetId="5" hidden="1">{#N/A,#N/A,FALSE,"Sheet2";#N/A,#N/A,FALSE,"Outcomes";#N/A,#N/A,FALSE,"Outcomes-AP";#N/A,#N/A,FALSE,"Outcomes-AP2";#N/A,#N/A,FALSE,"Outcomes-AP3";#N/A,#N/A,FALSE,"Outcomes-Inst";#N/A,#N/A,FALSE,"Outcomes-Inst2";#N/A,#N/A,FALSE,"Outcomes-Inst3"}</definedName>
    <definedName name="test" localSheetId="10"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1" localSheetId="0" hidden="1">{#N/A,#N/A,FALSE,"Sheet2";#N/A,#N/A,FALSE,"Outcomes";#N/A,#N/A,FALSE,"Outcomes-AP";#N/A,#N/A,FALSE,"Outcomes-AP2";#N/A,#N/A,FALSE,"Outcomes-AP3";#N/A,#N/A,FALSE,"Outcomes-Inst";#N/A,#N/A,FALSE,"Outcomes-Inst2";#N/A,#N/A,FALSE,"Outcomes-Inst3"}</definedName>
    <definedName name="test1" localSheetId="5" hidden="1">{#N/A,#N/A,FALSE,"Sheet2";#N/A,#N/A,FALSE,"Outcomes";#N/A,#N/A,FALSE,"Outcomes-AP";#N/A,#N/A,FALSE,"Outcomes-AP2";#N/A,#N/A,FALSE,"Outcomes-AP3";#N/A,#N/A,FALSE,"Outcomes-Inst";#N/A,#N/A,FALSE,"Outcomes-Inst2";#N/A,#N/A,FALSE,"Outcomes-Inst3"}</definedName>
    <definedName name="test1" localSheetId="10" hidden="1">{#N/A,#N/A,FALSE,"Sheet2";#N/A,#N/A,FALSE,"Outcomes";#N/A,#N/A,FALSE,"Outcomes-AP";#N/A,#N/A,FALSE,"Outcomes-AP2";#N/A,#N/A,FALSE,"Outcomes-AP3";#N/A,#N/A,FALSE,"Outcomes-Inst";#N/A,#N/A,FALSE,"Outcomes-Inst2";#N/A,#N/A,FALSE,"Outcomes-Inst3"}</definedName>
    <definedName name="test1" hidden="1">{#N/A,#N/A,FALSE,"Sheet2";#N/A,#N/A,FALSE,"Outcomes";#N/A,#N/A,FALSE,"Outcomes-AP";#N/A,#N/A,FALSE,"Outcomes-AP2";#N/A,#N/A,FALSE,"Outcomes-AP3";#N/A,#N/A,FALSE,"Outcomes-Inst";#N/A,#N/A,FALSE,"Outcomes-Inst2";#N/A,#N/A,FALSE,"Outcomes-Inst3"}</definedName>
    <definedName name="test10" localSheetId="0" hidden="1">{#N/A,#N/A,FALSE,"Sheet2";#N/A,#N/A,FALSE,"Outcomes";#N/A,#N/A,FALSE,"Outcomes-AP";#N/A,#N/A,FALSE,"Outcomes-AP2";#N/A,#N/A,FALSE,"Outcomes-AP3";#N/A,#N/A,FALSE,"Outcomes-Inst";#N/A,#N/A,FALSE,"Outcomes-Inst2";#N/A,#N/A,FALSE,"Outcomes-Inst3"}</definedName>
    <definedName name="test10" localSheetId="5" hidden="1">{#N/A,#N/A,FALSE,"Sheet2";#N/A,#N/A,FALSE,"Outcomes";#N/A,#N/A,FALSE,"Outcomes-AP";#N/A,#N/A,FALSE,"Outcomes-AP2";#N/A,#N/A,FALSE,"Outcomes-AP3";#N/A,#N/A,FALSE,"Outcomes-Inst";#N/A,#N/A,FALSE,"Outcomes-Inst2";#N/A,#N/A,FALSE,"Outcomes-Inst3"}</definedName>
    <definedName name="test10" localSheetId="10" hidden="1">{#N/A,#N/A,FALSE,"Sheet2";#N/A,#N/A,FALSE,"Outcomes";#N/A,#N/A,FALSE,"Outcomes-AP";#N/A,#N/A,FALSE,"Outcomes-AP2";#N/A,#N/A,FALSE,"Outcomes-AP3";#N/A,#N/A,FALSE,"Outcomes-Inst";#N/A,#N/A,FALSE,"Outcomes-Inst2";#N/A,#N/A,FALSE,"Outcomes-Inst3"}</definedName>
    <definedName name="test10" hidden="1">{#N/A,#N/A,FALSE,"Sheet2";#N/A,#N/A,FALSE,"Outcomes";#N/A,#N/A,FALSE,"Outcomes-AP";#N/A,#N/A,FALSE,"Outcomes-AP2";#N/A,#N/A,FALSE,"Outcomes-AP3";#N/A,#N/A,FALSE,"Outcomes-Inst";#N/A,#N/A,FALSE,"Outcomes-Inst2";#N/A,#N/A,FALSE,"Outcomes-Inst3"}</definedName>
    <definedName name="test11" localSheetId="0" hidden="1">{#N/A,#N/A,FALSE,"Sheet2";#N/A,#N/A,FALSE,"Outcomes";#N/A,#N/A,FALSE,"Outcomes-AP";#N/A,#N/A,FALSE,"Outcomes-AP2";#N/A,#N/A,FALSE,"Outcomes-AP3";#N/A,#N/A,FALSE,"Outcomes-Inst";#N/A,#N/A,FALSE,"Outcomes-Inst2";#N/A,#N/A,FALSE,"Outcomes-Inst3"}</definedName>
    <definedName name="test11" localSheetId="5" hidden="1">{#N/A,#N/A,FALSE,"Sheet2";#N/A,#N/A,FALSE,"Outcomes";#N/A,#N/A,FALSE,"Outcomes-AP";#N/A,#N/A,FALSE,"Outcomes-AP2";#N/A,#N/A,FALSE,"Outcomes-AP3";#N/A,#N/A,FALSE,"Outcomes-Inst";#N/A,#N/A,FALSE,"Outcomes-Inst2";#N/A,#N/A,FALSE,"Outcomes-Inst3"}</definedName>
    <definedName name="test11" localSheetId="10" hidden="1">{#N/A,#N/A,FALSE,"Sheet2";#N/A,#N/A,FALSE,"Outcomes";#N/A,#N/A,FALSE,"Outcomes-AP";#N/A,#N/A,FALSE,"Outcomes-AP2";#N/A,#N/A,FALSE,"Outcomes-AP3";#N/A,#N/A,FALSE,"Outcomes-Inst";#N/A,#N/A,FALSE,"Outcomes-Inst2";#N/A,#N/A,FALSE,"Outcomes-Inst3"}</definedName>
    <definedName name="test11" hidden="1">{#N/A,#N/A,FALSE,"Sheet2";#N/A,#N/A,FALSE,"Outcomes";#N/A,#N/A,FALSE,"Outcomes-AP";#N/A,#N/A,FALSE,"Outcomes-AP2";#N/A,#N/A,FALSE,"Outcomes-AP3";#N/A,#N/A,FALSE,"Outcomes-Inst";#N/A,#N/A,FALSE,"Outcomes-Inst2";#N/A,#N/A,FALSE,"Outcomes-Inst3"}</definedName>
    <definedName name="test14" localSheetId="0" hidden="1">{#N/A,#N/A,FALSE,"Sheet2";#N/A,#N/A,FALSE,"Outcomes";#N/A,#N/A,FALSE,"Outcomes-AP";#N/A,#N/A,FALSE,"Outcomes-AP2";#N/A,#N/A,FALSE,"Outcomes-AP3";#N/A,#N/A,FALSE,"Outcomes-Inst";#N/A,#N/A,FALSE,"Outcomes-Inst2";#N/A,#N/A,FALSE,"Outcomes-Inst3"}</definedName>
    <definedName name="test14" localSheetId="5" hidden="1">{#N/A,#N/A,FALSE,"Sheet2";#N/A,#N/A,FALSE,"Outcomes";#N/A,#N/A,FALSE,"Outcomes-AP";#N/A,#N/A,FALSE,"Outcomes-AP2";#N/A,#N/A,FALSE,"Outcomes-AP3";#N/A,#N/A,FALSE,"Outcomes-Inst";#N/A,#N/A,FALSE,"Outcomes-Inst2";#N/A,#N/A,FALSE,"Outcomes-Inst3"}</definedName>
    <definedName name="test14" localSheetId="10" hidden="1">{#N/A,#N/A,FALSE,"Sheet2";#N/A,#N/A,FALSE,"Outcomes";#N/A,#N/A,FALSE,"Outcomes-AP";#N/A,#N/A,FALSE,"Outcomes-AP2";#N/A,#N/A,FALSE,"Outcomes-AP3";#N/A,#N/A,FALSE,"Outcomes-Inst";#N/A,#N/A,FALSE,"Outcomes-Inst2";#N/A,#N/A,FALSE,"Outcomes-Inst3"}</definedName>
    <definedName name="test14" hidden="1">{#N/A,#N/A,FALSE,"Sheet2";#N/A,#N/A,FALSE,"Outcomes";#N/A,#N/A,FALSE,"Outcomes-AP";#N/A,#N/A,FALSE,"Outcomes-AP2";#N/A,#N/A,FALSE,"Outcomes-AP3";#N/A,#N/A,FALSE,"Outcomes-Inst";#N/A,#N/A,FALSE,"Outcomes-Inst2";#N/A,#N/A,FALSE,"Outcomes-Inst3"}</definedName>
    <definedName name="test15" localSheetId="0" hidden="1">{#N/A,#N/A,FALSE,"Sheet2";#N/A,#N/A,FALSE,"Outcomes";#N/A,#N/A,FALSE,"Outcomes-AP";#N/A,#N/A,FALSE,"Outcomes-AP2";#N/A,#N/A,FALSE,"Outcomes-AP3";#N/A,#N/A,FALSE,"Outcomes-Inst";#N/A,#N/A,FALSE,"Outcomes-Inst2";#N/A,#N/A,FALSE,"Outcomes-Inst3"}</definedName>
    <definedName name="test15" localSheetId="5" hidden="1">{#N/A,#N/A,FALSE,"Sheet2";#N/A,#N/A,FALSE,"Outcomes";#N/A,#N/A,FALSE,"Outcomes-AP";#N/A,#N/A,FALSE,"Outcomes-AP2";#N/A,#N/A,FALSE,"Outcomes-AP3";#N/A,#N/A,FALSE,"Outcomes-Inst";#N/A,#N/A,FALSE,"Outcomes-Inst2";#N/A,#N/A,FALSE,"Outcomes-Inst3"}</definedName>
    <definedName name="test15" localSheetId="10" hidden="1">{#N/A,#N/A,FALSE,"Sheet2";#N/A,#N/A,FALSE,"Outcomes";#N/A,#N/A,FALSE,"Outcomes-AP";#N/A,#N/A,FALSE,"Outcomes-AP2";#N/A,#N/A,FALSE,"Outcomes-AP3";#N/A,#N/A,FALSE,"Outcomes-Inst";#N/A,#N/A,FALSE,"Outcomes-Inst2";#N/A,#N/A,FALSE,"Outcomes-Inst3"}</definedName>
    <definedName name="test15" hidden="1">{#N/A,#N/A,FALSE,"Sheet2";#N/A,#N/A,FALSE,"Outcomes";#N/A,#N/A,FALSE,"Outcomes-AP";#N/A,#N/A,FALSE,"Outcomes-AP2";#N/A,#N/A,FALSE,"Outcomes-AP3";#N/A,#N/A,FALSE,"Outcomes-Inst";#N/A,#N/A,FALSE,"Outcomes-Inst2";#N/A,#N/A,FALSE,"Outcomes-Inst3"}</definedName>
    <definedName name="test2" localSheetId="0" hidden="1">{#N/A,#N/A,FALSE,"Sheet2";#N/A,#N/A,FALSE,"Outcomes";#N/A,#N/A,FALSE,"Outcomes-AP";#N/A,#N/A,FALSE,"Outcomes-AP2";#N/A,#N/A,FALSE,"Outcomes-AP3";#N/A,#N/A,FALSE,"Outcomes-Inst";#N/A,#N/A,FALSE,"Outcomes-Inst2";#N/A,#N/A,FALSE,"Outcomes-Inst3"}</definedName>
    <definedName name="test2" localSheetId="5" hidden="1">{#N/A,#N/A,FALSE,"Sheet2";#N/A,#N/A,FALSE,"Outcomes";#N/A,#N/A,FALSE,"Outcomes-AP";#N/A,#N/A,FALSE,"Outcomes-AP2";#N/A,#N/A,FALSE,"Outcomes-AP3";#N/A,#N/A,FALSE,"Outcomes-Inst";#N/A,#N/A,FALSE,"Outcomes-Inst2";#N/A,#N/A,FALSE,"Outcomes-Inst3"}</definedName>
    <definedName name="test2" localSheetId="10"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0" hidden="1">{#N/A,#N/A,FALSE,"Sheet2";#N/A,#N/A,FALSE,"Outcomes";#N/A,#N/A,FALSE,"Outcomes-AP";#N/A,#N/A,FALSE,"Outcomes-AP2";#N/A,#N/A,FALSE,"Outcomes-AP3";#N/A,#N/A,FALSE,"Outcomes-Inst";#N/A,#N/A,FALSE,"Outcomes-Inst2";#N/A,#N/A,FALSE,"Outcomes-Inst3"}</definedName>
    <definedName name="test3" localSheetId="5" hidden="1">{#N/A,#N/A,FALSE,"Sheet2";#N/A,#N/A,FALSE,"Outcomes";#N/A,#N/A,FALSE,"Outcomes-AP";#N/A,#N/A,FALSE,"Outcomes-AP2";#N/A,#N/A,FALSE,"Outcomes-AP3";#N/A,#N/A,FALSE,"Outcomes-Inst";#N/A,#N/A,FALSE,"Outcomes-Inst2";#N/A,#N/A,FALSE,"Outcomes-Inst3"}</definedName>
    <definedName name="test3" localSheetId="10"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 name="test4" localSheetId="0" hidden="1">{#N/A,#N/A,FALSE,"Sheet2";#N/A,#N/A,FALSE,"Outcomes";#N/A,#N/A,FALSE,"Outcomes-AP";#N/A,#N/A,FALSE,"Outcomes-AP2";#N/A,#N/A,FALSE,"Outcomes-AP3";#N/A,#N/A,FALSE,"Outcomes-Inst";#N/A,#N/A,FALSE,"Outcomes-Inst2";#N/A,#N/A,FALSE,"Outcomes-Inst3"}</definedName>
    <definedName name="test4" localSheetId="5" hidden="1">{#N/A,#N/A,FALSE,"Sheet2";#N/A,#N/A,FALSE,"Outcomes";#N/A,#N/A,FALSE,"Outcomes-AP";#N/A,#N/A,FALSE,"Outcomes-AP2";#N/A,#N/A,FALSE,"Outcomes-AP3";#N/A,#N/A,FALSE,"Outcomes-Inst";#N/A,#N/A,FALSE,"Outcomes-Inst2";#N/A,#N/A,FALSE,"Outcomes-Inst3"}</definedName>
    <definedName name="test4" localSheetId="10" hidden="1">{#N/A,#N/A,FALSE,"Sheet2";#N/A,#N/A,FALSE,"Outcomes";#N/A,#N/A,FALSE,"Outcomes-AP";#N/A,#N/A,FALSE,"Outcomes-AP2";#N/A,#N/A,FALSE,"Outcomes-AP3";#N/A,#N/A,FALSE,"Outcomes-Inst";#N/A,#N/A,FALSE,"Outcomes-Inst2";#N/A,#N/A,FALSE,"Outcomes-Inst3"}</definedName>
    <definedName name="test4" hidden="1">{#N/A,#N/A,FALSE,"Sheet2";#N/A,#N/A,FALSE,"Outcomes";#N/A,#N/A,FALSE,"Outcomes-AP";#N/A,#N/A,FALSE,"Outcomes-AP2";#N/A,#N/A,FALSE,"Outcomes-AP3";#N/A,#N/A,FALSE,"Outcomes-Inst";#N/A,#N/A,FALSE,"Outcomes-Inst2";#N/A,#N/A,FALSE,"Outcomes-Inst3"}</definedName>
    <definedName name="test5" localSheetId="0" hidden="1">{#N/A,#N/A,FALSE,"Sheet2";#N/A,#N/A,FALSE,"Outcomes";#N/A,#N/A,FALSE,"Outcomes-AP";#N/A,#N/A,FALSE,"Outcomes-AP2";#N/A,#N/A,FALSE,"Outcomes-AP3";#N/A,#N/A,FALSE,"Outcomes-Inst";#N/A,#N/A,FALSE,"Outcomes-Inst2";#N/A,#N/A,FALSE,"Outcomes-Inst3"}</definedName>
    <definedName name="test5" localSheetId="5" hidden="1">{#N/A,#N/A,FALSE,"Sheet2";#N/A,#N/A,FALSE,"Outcomes";#N/A,#N/A,FALSE,"Outcomes-AP";#N/A,#N/A,FALSE,"Outcomes-AP2";#N/A,#N/A,FALSE,"Outcomes-AP3";#N/A,#N/A,FALSE,"Outcomes-Inst";#N/A,#N/A,FALSE,"Outcomes-Inst2";#N/A,#N/A,FALSE,"Outcomes-Inst3"}</definedName>
    <definedName name="test5" localSheetId="10" hidden="1">{#N/A,#N/A,FALSE,"Sheet2";#N/A,#N/A,FALSE,"Outcomes";#N/A,#N/A,FALSE,"Outcomes-AP";#N/A,#N/A,FALSE,"Outcomes-AP2";#N/A,#N/A,FALSE,"Outcomes-AP3";#N/A,#N/A,FALSE,"Outcomes-Inst";#N/A,#N/A,FALSE,"Outcomes-Inst2";#N/A,#N/A,FALSE,"Outcomes-Inst3"}</definedName>
    <definedName name="test5" hidden="1">{#N/A,#N/A,FALSE,"Sheet2";#N/A,#N/A,FALSE,"Outcomes";#N/A,#N/A,FALSE,"Outcomes-AP";#N/A,#N/A,FALSE,"Outcomes-AP2";#N/A,#N/A,FALSE,"Outcomes-AP3";#N/A,#N/A,FALSE,"Outcomes-Inst";#N/A,#N/A,FALSE,"Outcomes-Inst2";#N/A,#N/A,FALSE,"Outcomes-Inst3"}</definedName>
    <definedName name="test6" localSheetId="0" hidden="1">{#N/A,#N/A,FALSE,"Sheet2";#N/A,#N/A,FALSE,"Outcomes";#N/A,#N/A,FALSE,"Outcomes-AP";#N/A,#N/A,FALSE,"Outcomes-AP2";#N/A,#N/A,FALSE,"Outcomes-AP3";#N/A,#N/A,FALSE,"Outcomes-Inst";#N/A,#N/A,FALSE,"Outcomes-Inst2";#N/A,#N/A,FALSE,"Outcomes-Inst3"}</definedName>
    <definedName name="test6" localSheetId="5" hidden="1">{#N/A,#N/A,FALSE,"Sheet2";#N/A,#N/A,FALSE,"Outcomes";#N/A,#N/A,FALSE,"Outcomes-AP";#N/A,#N/A,FALSE,"Outcomes-AP2";#N/A,#N/A,FALSE,"Outcomes-AP3";#N/A,#N/A,FALSE,"Outcomes-Inst";#N/A,#N/A,FALSE,"Outcomes-Inst2";#N/A,#N/A,FALSE,"Outcomes-Inst3"}</definedName>
    <definedName name="test6" localSheetId="10" hidden="1">{#N/A,#N/A,FALSE,"Sheet2";#N/A,#N/A,FALSE,"Outcomes";#N/A,#N/A,FALSE,"Outcomes-AP";#N/A,#N/A,FALSE,"Outcomes-AP2";#N/A,#N/A,FALSE,"Outcomes-AP3";#N/A,#N/A,FALSE,"Outcomes-Inst";#N/A,#N/A,FALSE,"Outcomes-Inst2";#N/A,#N/A,FALSE,"Outcomes-Inst3"}</definedName>
    <definedName name="test6" hidden="1">{#N/A,#N/A,FALSE,"Sheet2";#N/A,#N/A,FALSE,"Outcomes";#N/A,#N/A,FALSE,"Outcomes-AP";#N/A,#N/A,FALSE,"Outcomes-AP2";#N/A,#N/A,FALSE,"Outcomes-AP3";#N/A,#N/A,FALSE,"Outcomes-Inst";#N/A,#N/A,FALSE,"Outcomes-Inst2";#N/A,#N/A,FALSE,"Outcomes-Inst3"}</definedName>
    <definedName name="test7" localSheetId="0" hidden="1">{#N/A,#N/A,FALSE,"Sheet2";#N/A,#N/A,FALSE,"Outcomes";#N/A,#N/A,FALSE,"Outcomes-AP";#N/A,#N/A,FALSE,"Outcomes-AP2";#N/A,#N/A,FALSE,"Outcomes-AP3";#N/A,#N/A,FALSE,"Outcomes-Inst";#N/A,#N/A,FALSE,"Outcomes-Inst2";#N/A,#N/A,FALSE,"Outcomes-Inst3"}</definedName>
    <definedName name="test7" localSheetId="5" hidden="1">{#N/A,#N/A,FALSE,"Sheet2";#N/A,#N/A,FALSE,"Outcomes";#N/A,#N/A,FALSE,"Outcomes-AP";#N/A,#N/A,FALSE,"Outcomes-AP2";#N/A,#N/A,FALSE,"Outcomes-AP3";#N/A,#N/A,FALSE,"Outcomes-Inst";#N/A,#N/A,FALSE,"Outcomes-Inst2";#N/A,#N/A,FALSE,"Outcomes-Inst3"}</definedName>
    <definedName name="test7" localSheetId="10" hidden="1">{#N/A,#N/A,FALSE,"Sheet2";#N/A,#N/A,FALSE,"Outcomes";#N/A,#N/A,FALSE,"Outcomes-AP";#N/A,#N/A,FALSE,"Outcomes-AP2";#N/A,#N/A,FALSE,"Outcomes-AP3";#N/A,#N/A,FALSE,"Outcomes-Inst";#N/A,#N/A,FALSE,"Outcomes-Inst2";#N/A,#N/A,FALSE,"Outcomes-Inst3"}</definedName>
    <definedName name="test7" hidden="1">{#N/A,#N/A,FALSE,"Sheet2";#N/A,#N/A,FALSE,"Outcomes";#N/A,#N/A,FALSE,"Outcomes-AP";#N/A,#N/A,FALSE,"Outcomes-AP2";#N/A,#N/A,FALSE,"Outcomes-AP3";#N/A,#N/A,FALSE,"Outcomes-Inst";#N/A,#N/A,FALSE,"Outcomes-Inst2";#N/A,#N/A,FALSE,"Outcomes-Inst3"}</definedName>
    <definedName name="test8" localSheetId="0" hidden="1">{#N/A,#N/A,FALSE,"Sheet2";#N/A,#N/A,FALSE,"Outcomes";#N/A,#N/A,FALSE,"Outcomes-AP";#N/A,#N/A,FALSE,"Outcomes-AP2";#N/A,#N/A,FALSE,"Outcomes-AP3";#N/A,#N/A,FALSE,"Outcomes-Inst";#N/A,#N/A,FALSE,"Outcomes-Inst2";#N/A,#N/A,FALSE,"Outcomes-Inst3"}</definedName>
    <definedName name="test8" localSheetId="5" hidden="1">{#N/A,#N/A,FALSE,"Sheet2";#N/A,#N/A,FALSE,"Outcomes";#N/A,#N/A,FALSE,"Outcomes-AP";#N/A,#N/A,FALSE,"Outcomes-AP2";#N/A,#N/A,FALSE,"Outcomes-AP3";#N/A,#N/A,FALSE,"Outcomes-Inst";#N/A,#N/A,FALSE,"Outcomes-Inst2";#N/A,#N/A,FALSE,"Outcomes-Inst3"}</definedName>
    <definedName name="test8" localSheetId="10" hidden="1">{#N/A,#N/A,FALSE,"Sheet2";#N/A,#N/A,FALSE,"Outcomes";#N/A,#N/A,FALSE,"Outcomes-AP";#N/A,#N/A,FALSE,"Outcomes-AP2";#N/A,#N/A,FALSE,"Outcomes-AP3";#N/A,#N/A,FALSE,"Outcomes-Inst";#N/A,#N/A,FALSE,"Outcomes-Inst2";#N/A,#N/A,FALSE,"Outcomes-Inst3"}</definedName>
    <definedName name="test8" hidden="1">{#N/A,#N/A,FALSE,"Sheet2";#N/A,#N/A,FALSE,"Outcomes";#N/A,#N/A,FALSE,"Outcomes-AP";#N/A,#N/A,FALSE,"Outcomes-AP2";#N/A,#N/A,FALSE,"Outcomes-AP3";#N/A,#N/A,FALSE,"Outcomes-Inst";#N/A,#N/A,FALSE,"Outcomes-Inst2";#N/A,#N/A,FALSE,"Outcomes-Inst3"}</definedName>
    <definedName name="test9" localSheetId="0" hidden="1">{#N/A,#N/A,FALSE,"Sheet2";#N/A,#N/A,FALSE,"Outcomes";#N/A,#N/A,FALSE,"Outcomes-AP";#N/A,#N/A,FALSE,"Outcomes-AP2";#N/A,#N/A,FALSE,"Outcomes-AP3";#N/A,#N/A,FALSE,"Outcomes-Inst";#N/A,#N/A,FALSE,"Outcomes-Inst2";#N/A,#N/A,FALSE,"Outcomes-Inst3"}</definedName>
    <definedName name="test9" localSheetId="5" hidden="1">{#N/A,#N/A,FALSE,"Sheet2";#N/A,#N/A,FALSE,"Outcomes";#N/A,#N/A,FALSE,"Outcomes-AP";#N/A,#N/A,FALSE,"Outcomes-AP2";#N/A,#N/A,FALSE,"Outcomes-AP3";#N/A,#N/A,FALSE,"Outcomes-Inst";#N/A,#N/A,FALSE,"Outcomes-Inst2";#N/A,#N/A,FALSE,"Outcomes-Inst3"}</definedName>
    <definedName name="test9" localSheetId="10" hidden="1">{#N/A,#N/A,FALSE,"Sheet2";#N/A,#N/A,FALSE,"Outcomes";#N/A,#N/A,FALSE,"Outcomes-AP";#N/A,#N/A,FALSE,"Outcomes-AP2";#N/A,#N/A,FALSE,"Outcomes-AP3";#N/A,#N/A,FALSE,"Outcomes-Inst";#N/A,#N/A,FALSE,"Outcomes-Inst2";#N/A,#N/A,FALSE,"Outcomes-Inst3"}</definedName>
    <definedName name="test9" hidden="1">{#N/A,#N/A,FALSE,"Sheet2";#N/A,#N/A,FALSE,"Outcomes";#N/A,#N/A,FALSE,"Outcomes-AP";#N/A,#N/A,FALSE,"Outcomes-AP2";#N/A,#N/A,FALSE,"Outcomes-AP3";#N/A,#N/A,FALSE,"Outcomes-Inst";#N/A,#N/A,FALSE,"Outcomes-Inst2";#N/A,#N/A,FALSE,"Outcomes-Inst3"}</definedName>
  </definedNames>
  <calcPr calcId="152511"/>
  <pivotCaches>
    <pivotCache cacheId="0" r:id="rId28"/>
  </pivotCaches>
</workbook>
</file>

<file path=xl/calcChain.xml><?xml version="1.0" encoding="utf-8"?>
<calcChain xmlns="http://schemas.openxmlformats.org/spreadsheetml/2006/main">
  <c r="G16" i="35" l="1"/>
  <c r="F16" i="35"/>
  <c r="E16" i="35"/>
  <c r="D16" i="35"/>
  <c r="C16" i="35"/>
  <c r="B16" i="35"/>
  <c r="G15" i="35"/>
  <c r="F15" i="35"/>
  <c r="E15" i="35"/>
  <c r="D15" i="35"/>
  <c r="C15" i="35"/>
  <c r="B15" i="35"/>
  <c r="G14" i="35"/>
  <c r="F14" i="35"/>
  <c r="E14" i="35"/>
  <c r="D14" i="35"/>
  <c r="C14" i="35"/>
  <c r="B14" i="35"/>
  <c r="G13" i="35"/>
  <c r="F13" i="35"/>
  <c r="E13" i="35"/>
  <c r="D13" i="35"/>
  <c r="C13" i="35"/>
  <c r="B13" i="35"/>
  <c r="CX27" i="35"/>
  <c r="CV27" i="35"/>
  <c r="CT27" i="35"/>
  <c r="CP27" i="35"/>
  <c r="CN27" i="35"/>
  <c r="CL27" i="35"/>
  <c r="CH27" i="35"/>
  <c r="CF27" i="35"/>
  <c r="CD27" i="35"/>
  <c r="BZ27" i="35"/>
  <c r="BX27" i="35"/>
  <c r="BV27" i="35"/>
  <c r="BR27" i="35"/>
  <c r="BP27" i="35"/>
  <c r="BN27" i="35"/>
  <c r="BJ27" i="35"/>
  <c r="BH27" i="35"/>
  <c r="BF27" i="35"/>
  <c r="BB27" i="35"/>
  <c r="AZ27" i="35"/>
  <c r="AX27" i="35"/>
  <c r="AT27" i="35"/>
  <c r="AR27" i="35"/>
  <c r="AP27" i="35"/>
  <c r="AL27" i="35"/>
  <c r="AJ27" i="35"/>
  <c r="AH27" i="35"/>
  <c r="AD27" i="35"/>
  <c r="AB27" i="35"/>
  <c r="Z27" i="35"/>
  <c r="V27" i="35"/>
  <c r="T27" i="35"/>
  <c r="R27" i="35"/>
  <c r="L27" i="35"/>
  <c r="CS3" i="35"/>
  <c r="CK3" i="35"/>
  <c r="CC3" i="35"/>
  <c r="BU3" i="35"/>
  <c r="BM3" i="35"/>
  <c r="BE3" i="35"/>
  <c r="AW3" i="35"/>
  <c r="AO3" i="35"/>
  <c r="AG3" i="35"/>
  <c r="Y3" i="35"/>
  <c r="Q3" i="35"/>
  <c r="I3" i="35"/>
  <c r="A3" i="35"/>
  <c r="CS2" i="35"/>
  <c r="CK2" i="35"/>
  <c r="CC2" i="35"/>
  <c r="BU2" i="35"/>
  <c r="BM2" i="35"/>
  <c r="BE2" i="35"/>
  <c r="AW2" i="35"/>
  <c r="AO2" i="35"/>
  <c r="AG2" i="35"/>
  <c r="Y2" i="35"/>
  <c r="Q2" i="35"/>
  <c r="I2" i="35"/>
  <c r="A2" i="35"/>
  <c r="CY17" i="35"/>
  <c r="CX26" i="35" s="1"/>
  <c r="CX17" i="35"/>
  <c r="CW17" i="35"/>
  <c r="CV17" i="35"/>
  <c r="CV26" i="35" s="1"/>
  <c r="CU17" i="35"/>
  <c r="CT17" i="35"/>
  <c r="CX10" i="35"/>
  <c r="CV10" i="35"/>
  <c r="CT10" i="35"/>
  <c r="CQ17" i="35"/>
  <c r="CP17" i="35"/>
  <c r="CP26" i="35" s="1"/>
  <c r="CO17" i="35"/>
  <c r="CN17" i="35"/>
  <c r="CN26" i="35" s="1"/>
  <c r="CM17" i="35"/>
  <c r="CL17" i="35"/>
  <c r="CL26" i="35" s="1"/>
  <c r="CP10" i="35"/>
  <c r="CN10" i="35"/>
  <c r="CL10" i="35"/>
  <c r="CI17" i="35"/>
  <c r="CH17" i="35"/>
  <c r="CG17" i="35"/>
  <c r="CF17" i="35"/>
  <c r="CE17" i="35"/>
  <c r="CD17" i="35"/>
  <c r="CD26" i="35" s="1"/>
  <c r="CH10" i="35"/>
  <c r="CF10" i="35"/>
  <c r="CD10" i="35"/>
  <c r="CA17" i="35"/>
  <c r="BZ17" i="35"/>
  <c r="BZ26" i="35" s="1"/>
  <c r="BY17" i="35"/>
  <c r="BX17" i="35"/>
  <c r="BX26" i="35" s="1"/>
  <c r="BW17" i="35"/>
  <c r="BV17" i="35"/>
  <c r="BV26" i="35" s="1"/>
  <c r="BZ10" i="35"/>
  <c r="BX10" i="35"/>
  <c r="BV10" i="35"/>
  <c r="BR26" i="35"/>
  <c r="BS17" i="35"/>
  <c r="BR17" i="35"/>
  <c r="BQ17" i="35"/>
  <c r="BP17" i="35"/>
  <c r="BP26" i="35" s="1"/>
  <c r="BO17" i="35"/>
  <c r="BN17" i="35"/>
  <c r="BN26" i="35" s="1"/>
  <c r="BR10" i="35"/>
  <c r="BP10" i="35"/>
  <c r="BN10" i="35"/>
  <c r="BK17" i="35"/>
  <c r="BJ17" i="35"/>
  <c r="BI17" i="35"/>
  <c r="BH17" i="35"/>
  <c r="BG17" i="35"/>
  <c r="BF26" i="35" s="1"/>
  <c r="BF17" i="35"/>
  <c r="BJ10" i="35"/>
  <c r="BH10" i="35"/>
  <c r="BF10" i="35"/>
  <c r="BC17" i="35"/>
  <c r="BB17" i="35"/>
  <c r="BB26" i="35" s="1"/>
  <c r="BA17" i="35"/>
  <c r="AZ17" i="35"/>
  <c r="AZ26" i="35" s="1"/>
  <c r="AY17" i="35"/>
  <c r="AX17" i="35"/>
  <c r="AX26" i="35" s="1"/>
  <c r="BB10" i="35"/>
  <c r="AZ10" i="35"/>
  <c r="AX10" i="35"/>
  <c r="AU17" i="35"/>
  <c r="AT17" i="35"/>
  <c r="AS17" i="35"/>
  <c r="AR17" i="35"/>
  <c r="AQ17" i="35"/>
  <c r="AP17" i="35"/>
  <c r="AT10" i="35"/>
  <c r="AR10" i="35"/>
  <c r="AP10" i="35"/>
  <c r="AM17" i="35"/>
  <c r="AL17" i="35"/>
  <c r="AK17" i="35"/>
  <c r="AJ17" i="35"/>
  <c r="AJ26" i="35" s="1"/>
  <c r="AI17" i="35"/>
  <c r="AH17" i="35"/>
  <c r="AL10" i="35"/>
  <c r="AJ10" i="35"/>
  <c r="AH10" i="35"/>
  <c r="AE17" i="35"/>
  <c r="AD17" i="35"/>
  <c r="AC17" i="35"/>
  <c r="AB17" i="35"/>
  <c r="AA17" i="35"/>
  <c r="Z17" i="35"/>
  <c r="AD10" i="35"/>
  <c r="AB10" i="35"/>
  <c r="Z10" i="35"/>
  <c r="W17" i="35"/>
  <c r="V17" i="35"/>
  <c r="V26" i="35" s="1"/>
  <c r="U17" i="35"/>
  <c r="T17" i="35"/>
  <c r="T26" i="35" s="1"/>
  <c r="S17" i="35"/>
  <c r="R17" i="35"/>
  <c r="V10" i="35"/>
  <c r="T10" i="35"/>
  <c r="R10" i="35"/>
  <c r="O23" i="35"/>
  <c r="N23" i="35"/>
  <c r="M23" i="35"/>
  <c r="L23" i="35"/>
  <c r="K23" i="35"/>
  <c r="J23" i="35"/>
  <c r="O22" i="35"/>
  <c r="N22" i="35"/>
  <c r="M22" i="35"/>
  <c r="L22" i="35"/>
  <c r="K22" i="35"/>
  <c r="J22" i="35"/>
  <c r="O21" i="35"/>
  <c r="N21" i="35"/>
  <c r="M21" i="35"/>
  <c r="L21" i="35"/>
  <c r="K21" i="35"/>
  <c r="J21" i="35"/>
  <c r="O20" i="35"/>
  <c r="M20" i="35"/>
  <c r="L20" i="35"/>
  <c r="K20" i="35"/>
  <c r="O17" i="35"/>
  <c r="N17" i="35"/>
  <c r="N26" i="35" s="1"/>
  <c r="M17" i="35"/>
  <c r="L17" i="35"/>
  <c r="L26" i="35" s="1"/>
  <c r="K17" i="35"/>
  <c r="J17" i="35"/>
  <c r="J26" i="35" s="1"/>
  <c r="N10" i="35"/>
  <c r="L10" i="35"/>
  <c r="J10" i="35"/>
  <c r="IT21" i="32"/>
  <c r="IN21" i="32"/>
  <c r="IH21" i="32"/>
  <c r="HZ21" i="32"/>
  <c r="HT21" i="32"/>
  <c r="HN21" i="32"/>
  <c r="HF21" i="32"/>
  <c r="GZ21" i="32"/>
  <c r="GT21" i="32"/>
  <c r="GL21" i="32"/>
  <c r="GF21" i="32"/>
  <c r="FZ21" i="32"/>
  <c r="FR21" i="32"/>
  <c r="FL21" i="32"/>
  <c r="FF21" i="32"/>
  <c r="EX21" i="32"/>
  <c r="ER21" i="32"/>
  <c r="EL21" i="32"/>
  <c r="ED21" i="32"/>
  <c r="DX21" i="32"/>
  <c r="DR21" i="32"/>
  <c r="DJ21" i="32"/>
  <c r="DD21" i="32"/>
  <c r="CX21" i="32"/>
  <c r="CP21" i="32"/>
  <c r="CJ21" i="32"/>
  <c r="CD21" i="32"/>
  <c r="BV21" i="32"/>
  <c r="BP21" i="32"/>
  <c r="BJ21" i="32"/>
  <c r="BB21" i="32"/>
  <c r="AV21" i="32"/>
  <c r="AP21" i="32"/>
  <c r="AB21" i="32"/>
  <c r="H21" i="32"/>
  <c r="G41" i="7"/>
  <c r="F41" i="7"/>
  <c r="E41" i="7"/>
  <c r="D41" i="7"/>
  <c r="C41" i="7"/>
  <c r="B41" i="7"/>
  <c r="G37" i="7"/>
  <c r="F37" i="7"/>
  <c r="E37" i="7"/>
  <c r="D37" i="7"/>
  <c r="C37" i="7"/>
  <c r="B37" i="7"/>
  <c r="G36" i="7"/>
  <c r="F36" i="7"/>
  <c r="E36" i="7"/>
  <c r="D36" i="7"/>
  <c r="C36" i="7"/>
  <c r="B36" i="7"/>
  <c r="G21" i="7"/>
  <c r="F21" i="7"/>
  <c r="E21" i="7"/>
  <c r="D21" i="7"/>
  <c r="C21" i="7"/>
  <c r="B21" i="7"/>
  <c r="CX10" i="7"/>
  <c r="CV10" i="7"/>
  <c r="CT10" i="7"/>
  <c r="CP10" i="7"/>
  <c r="CN10" i="7"/>
  <c r="CL10" i="7"/>
  <c r="CH10" i="7"/>
  <c r="CF10" i="7"/>
  <c r="CD10" i="7"/>
  <c r="BZ10" i="7"/>
  <c r="BX10" i="7"/>
  <c r="BV10" i="7"/>
  <c r="BR10" i="7"/>
  <c r="BP10" i="7"/>
  <c r="BN10" i="7"/>
  <c r="BJ10" i="7"/>
  <c r="BH10" i="7"/>
  <c r="BF10" i="7"/>
  <c r="BB10" i="7"/>
  <c r="AZ10" i="7"/>
  <c r="AX10" i="7"/>
  <c r="AT10" i="7"/>
  <c r="AR10" i="7"/>
  <c r="AP10" i="7"/>
  <c r="AL10" i="7"/>
  <c r="AJ10" i="7"/>
  <c r="AH10" i="7"/>
  <c r="AD10" i="7"/>
  <c r="AB10" i="7"/>
  <c r="Z10" i="7"/>
  <c r="V10" i="7"/>
  <c r="T10" i="7"/>
  <c r="R10" i="7"/>
  <c r="N10" i="7"/>
  <c r="L10" i="7"/>
  <c r="J10" i="7"/>
  <c r="F10" i="7"/>
  <c r="D10" i="7"/>
  <c r="B10" i="7"/>
  <c r="CT26" i="35" l="1"/>
  <c r="CH26" i="35"/>
  <c r="CF26" i="35"/>
  <c r="BJ26" i="35"/>
  <c r="BH26" i="35"/>
  <c r="AR26" i="35"/>
  <c r="AP26" i="35"/>
  <c r="AT26" i="35"/>
  <c r="AH26" i="35"/>
  <c r="AL26" i="35"/>
  <c r="Z26" i="35"/>
  <c r="AD26" i="35"/>
  <c r="AB26" i="35"/>
  <c r="R26" i="35"/>
  <c r="D27" i="35"/>
  <c r="F10" i="35"/>
  <c r="D10" i="35"/>
  <c r="B10" i="35"/>
  <c r="IT14" i="32"/>
  <c r="IN14" i="32"/>
  <c r="IH14" i="32"/>
  <c r="HZ14" i="32"/>
  <c r="HT14" i="32"/>
  <c r="HN14" i="32"/>
  <c r="HF14" i="32"/>
  <c r="GZ14" i="32"/>
  <c r="GT14" i="32"/>
  <c r="GL14" i="32"/>
  <c r="GF14" i="32"/>
  <c r="FZ14" i="32"/>
  <c r="FR14" i="32"/>
  <c r="FL14" i="32"/>
  <c r="FF14" i="32"/>
  <c r="EX14" i="32"/>
  <c r="ER14" i="32"/>
  <c r="EL14" i="32"/>
  <c r="ED14" i="32"/>
  <c r="DX14" i="32"/>
  <c r="DR14" i="32"/>
  <c r="DJ14" i="32"/>
  <c r="DD14" i="32"/>
  <c r="CX14" i="32"/>
  <c r="CP14" i="32"/>
  <c r="CJ14" i="32"/>
  <c r="CD14" i="32"/>
  <c r="BV14" i="32"/>
  <c r="BP14" i="32"/>
  <c r="BJ14" i="32"/>
  <c r="BB14" i="32"/>
  <c r="AV14" i="32"/>
  <c r="AP14" i="32"/>
  <c r="AH14" i="32"/>
  <c r="AB14" i="32"/>
  <c r="V14" i="32"/>
  <c r="N14" i="32"/>
  <c r="H14" i="32"/>
  <c r="B14" i="32"/>
  <c r="L19" i="32" l="1"/>
  <c r="K19" i="32"/>
  <c r="J19" i="32"/>
  <c r="I19" i="32"/>
  <c r="H19" i="32"/>
  <c r="L18" i="32"/>
  <c r="K18" i="32"/>
  <c r="J18" i="32"/>
  <c r="I18" i="32"/>
  <c r="H18" i="32"/>
  <c r="L17" i="32"/>
  <c r="K17" i="32"/>
  <c r="J17" i="32"/>
  <c r="I17" i="32"/>
  <c r="H17" i="32"/>
  <c r="L16" i="32"/>
  <c r="K16" i="32"/>
  <c r="J16" i="32"/>
  <c r="I16" i="32"/>
  <c r="H16" i="32"/>
  <c r="F19" i="32"/>
  <c r="E19" i="32"/>
  <c r="D19" i="32"/>
  <c r="C19" i="32"/>
  <c r="B19" i="32"/>
  <c r="F18" i="32"/>
  <c r="E18" i="32"/>
  <c r="D18" i="32"/>
  <c r="C18" i="32"/>
  <c r="B18" i="32"/>
  <c r="F17" i="32"/>
  <c r="E17" i="32"/>
  <c r="D17" i="32"/>
  <c r="C17" i="32"/>
  <c r="B17" i="32"/>
  <c r="F16" i="32"/>
  <c r="E16" i="32"/>
  <c r="D16" i="32"/>
  <c r="C16" i="32"/>
  <c r="B16" i="32"/>
  <c r="IT20" i="32"/>
  <c r="IS20" i="32"/>
  <c r="IR20" i="32"/>
  <c r="IQ20" i="32"/>
  <c r="IP20" i="32"/>
  <c r="IO20" i="32"/>
  <c r="IN20" i="32"/>
  <c r="IM20" i="32"/>
  <c r="IL20" i="32"/>
  <c r="IK20" i="32"/>
  <c r="IJ20" i="32"/>
  <c r="II20" i="32"/>
  <c r="IH20" i="32"/>
  <c r="HZ20" i="32"/>
  <c r="HY20" i="32"/>
  <c r="HX20" i="32"/>
  <c r="HW20" i="32"/>
  <c r="HV20" i="32"/>
  <c r="HU20" i="32"/>
  <c r="HT20" i="32"/>
  <c r="HS20" i="32"/>
  <c r="HR20" i="32"/>
  <c r="HQ20" i="32"/>
  <c r="HP20" i="32"/>
  <c r="HO20" i="32"/>
  <c r="HN20" i="32"/>
  <c r="HF20" i="32"/>
  <c r="HE20" i="32"/>
  <c r="HD20" i="32"/>
  <c r="HC20" i="32"/>
  <c r="HB20" i="32"/>
  <c r="HA20" i="32"/>
  <c r="GZ20" i="32"/>
  <c r="GY20" i="32"/>
  <c r="GX20" i="32"/>
  <c r="GW20" i="32"/>
  <c r="GV20" i="32"/>
  <c r="GU20" i="32"/>
  <c r="GT20" i="32"/>
  <c r="GL20" i="32"/>
  <c r="GK20" i="32"/>
  <c r="GJ20" i="32"/>
  <c r="GI20" i="32"/>
  <c r="GH20" i="32"/>
  <c r="GG20" i="32"/>
  <c r="GF20" i="32"/>
  <c r="GE20" i="32"/>
  <c r="GD20" i="32"/>
  <c r="GC20" i="32"/>
  <c r="GB20" i="32"/>
  <c r="GA20" i="32"/>
  <c r="FZ20" i="32"/>
  <c r="FR20" i="32"/>
  <c r="FQ20" i="32"/>
  <c r="FP20" i="32"/>
  <c r="FO20" i="32"/>
  <c r="FN20" i="32"/>
  <c r="FM20" i="32"/>
  <c r="FL20" i="32"/>
  <c r="FK20" i="32"/>
  <c r="FJ20" i="32"/>
  <c r="FI20" i="32"/>
  <c r="FH20" i="32"/>
  <c r="FG20" i="32"/>
  <c r="FF20" i="32"/>
  <c r="EX20" i="32"/>
  <c r="EW20" i="32"/>
  <c r="EV20" i="32"/>
  <c r="EU20" i="32"/>
  <c r="ET20" i="32"/>
  <c r="ES20" i="32"/>
  <c r="ER20" i="32"/>
  <c r="EQ20" i="32"/>
  <c r="EP20" i="32"/>
  <c r="EO20" i="32"/>
  <c r="EN20" i="32"/>
  <c r="EM20" i="32"/>
  <c r="EL20" i="32"/>
  <c r="ED20" i="32"/>
  <c r="EC20" i="32"/>
  <c r="EB20" i="32"/>
  <c r="EA20" i="32"/>
  <c r="DZ20" i="32"/>
  <c r="DY20" i="32"/>
  <c r="DX20" i="32"/>
  <c r="DW20" i="32"/>
  <c r="DV20" i="32"/>
  <c r="DU20" i="32"/>
  <c r="DT20" i="32"/>
  <c r="DS20" i="32"/>
  <c r="DR20" i="32"/>
  <c r="DJ20" i="32"/>
  <c r="DI20" i="32"/>
  <c r="DH20" i="32"/>
  <c r="DG20" i="32"/>
  <c r="DF20" i="32"/>
  <c r="DE20" i="32"/>
  <c r="DD20" i="32"/>
  <c r="DC20" i="32"/>
  <c r="DB20" i="32"/>
  <c r="DA20" i="32"/>
  <c r="CZ20" i="32"/>
  <c r="CY20" i="32"/>
  <c r="CX20" i="32"/>
  <c r="CP20" i="32"/>
  <c r="CO20" i="32"/>
  <c r="CN20" i="32"/>
  <c r="CM20" i="32"/>
  <c r="CL20" i="32"/>
  <c r="CK20" i="32"/>
  <c r="CJ20" i="32"/>
  <c r="CI20" i="32"/>
  <c r="CH20" i="32"/>
  <c r="CG20" i="32"/>
  <c r="CF20" i="32"/>
  <c r="CE20" i="32"/>
  <c r="CD20" i="32"/>
  <c r="BV20" i="32"/>
  <c r="BU20" i="32"/>
  <c r="BT20" i="32"/>
  <c r="BS20" i="32"/>
  <c r="BR20" i="32"/>
  <c r="BQ20" i="32"/>
  <c r="BP20" i="32"/>
  <c r="BO20" i="32"/>
  <c r="BN20" i="32"/>
  <c r="BM20" i="32"/>
  <c r="BL20" i="32"/>
  <c r="BK20" i="32"/>
  <c r="BJ20" i="32"/>
  <c r="BB20" i="32"/>
  <c r="BA20" i="32"/>
  <c r="AZ20" i="32"/>
  <c r="AY20" i="32"/>
  <c r="AX20" i="32"/>
  <c r="AW20" i="32"/>
  <c r="AV20" i="32"/>
  <c r="AU20" i="32"/>
  <c r="AT20" i="32"/>
  <c r="AS20" i="32"/>
  <c r="AR20" i="32"/>
  <c r="AQ20" i="32"/>
  <c r="AP20" i="32"/>
  <c r="AG20" i="32"/>
  <c r="AF20" i="32"/>
  <c r="AE20" i="32"/>
  <c r="AD20" i="32"/>
  <c r="AC20" i="32"/>
  <c r="AB20" i="32"/>
  <c r="Z20" i="32"/>
  <c r="Y20" i="32"/>
  <c r="X20" i="32"/>
  <c r="W20" i="32"/>
  <c r="V20" i="32"/>
  <c r="V21" i="32" s="1"/>
  <c r="IG2" i="32"/>
  <c r="HM2" i="32"/>
  <c r="GS2" i="32"/>
  <c r="FY2" i="32"/>
  <c r="FE2" i="32"/>
  <c r="EK2" i="32"/>
  <c r="DQ2" i="32"/>
  <c r="CW2" i="32"/>
  <c r="CC2" i="32"/>
  <c r="BI2" i="32"/>
  <c r="AO2" i="32"/>
  <c r="U2" i="32"/>
  <c r="A3" i="32"/>
  <c r="A2" i="32"/>
  <c r="IX20" i="32"/>
  <c r="IW20" i="32"/>
  <c r="IX19" i="32"/>
  <c r="IW19" i="32"/>
  <c r="IV19" i="32"/>
  <c r="IU19" i="32"/>
  <c r="IT19" i="32"/>
  <c r="IS19" i="32"/>
  <c r="IM19" i="32"/>
  <c r="IY19" i="32" s="1"/>
  <c r="IX18" i="32"/>
  <c r="IW18" i="32"/>
  <c r="IV18" i="32"/>
  <c r="IU18" i="32"/>
  <c r="IT18" i="32"/>
  <c r="IS18" i="32"/>
  <c r="IM18" i="32"/>
  <c r="IY18" i="32" s="1"/>
  <c r="IX17" i="32"/>
  <c r="IW17" i="32"/>
  <c r="IV17" i="32"/>
  <c r="IU17" i="32"/>
  <c r="IT17" i="32"/>
  <c r="IS17" i="32"/>
  <c r="IM17" i="32"/>
  <c r="IY17" i="32" s="1"/>
  <c r="IX16" i="32"/>
  <c r="IW16" i="32"/>
  <c r="IV16" i="32"/>
  <c r="IV20" i="32" s="1"/>
  <c r="IU16" i="32"/>
  <c r="IU20" i="32" s="1"/>
  <c r="IT16" i="32"/>
  <c r="IS16" i="32"/>
  <c r="IM16" i="32"/>
  <c r="IY16" i="32" s="1"/>
  <c r="IG3" i="32"/>
  <c r="HM3" i="32"/>
  <c r="GS3" i="32"/>
  <c r="FY3" i="32"/>
  <c r="FE3" i="32"/>
  <c r="EK3" i="32"/>
  <c r="DQ3" i="32"/>
  <c r="CW3" i="32"/>
  <c r="CC3" i="32"/>
  <c r="BI3" i="32"/>
  <c r="AO3" i="32"/>
  <c r="U3" i="32"/>
  <c r="IA20" i="32"/>
  <c r="ID19" i="32"/>
  <c r="IC19" i="32"/>
  <c r="IB19" i="32"/>
  <c r="IA19" i="32"/>
  <c r="HZ19" i="32"/>
  <c r="HY19" i="32"/>
  <c r="IE19" i="32" s="1"/>
  <c r="HS19" i="32"/>
  <c r="ID18" i="32"/>
  <c r="IC18" i="32"/>
  <c r="IB18" i="32"/>
  <c r="IA18" i="32"/>
  <c r="HZ18" i="32"/>
  <c r="HY18" i="32"/>
  <c r="IE18" i="32" s="1"/>
  <c r="HS18" i="32"/>
  <c r="ID17" i="32"/>
  <c r="IC17" i="32"/>
  <c r="IB17" i="32"/>
  <c r="IA17" i="32"/>
  <c r="HZ17" i="32"/>
  <c r="HY17" i="32"/>
  <c r="IE17" i="32" s="1"/>
  <c r="HS17" i="32"/>
  <c r="ID16" i="32"/>
  <c r="ID20" i="32" s="1"/>
  <c r="IC16" i="32"/>
  <c r="IC20" i="32" s="1"/>
  <c r="IB16" i="32"/>
  <c r="IB20" i="32" s="1"/>
  <c r="IA16" i="32"/>
  <c r="HZ16" i="32"/>
  <c r="HY16" i="32"/>
  <c r="HS16" i="32"/>
  <c r="HG20" i="32"/>
  <c r="HJ19" i="32"/>
  <c r="HI19" i="32"/>
  <c r="HH19" i="32"/>
  <c r="HG19" i="32"/>
  <c r="HF19" i="32"/>
  <c r="HE19" i="32"/>
  <c r="HK19" i="32" s="1"/>
  <c r="GY19" i="32"/>
  <c r="HJ18" i="32"/>
  <c r="HI18" i="32"/>
  <c r="HH18" i="32"/>
  <c r="HG18" i="32"/>
  <c r="HF18" i="32"/>
  <c r="HE18" i="32"/>
  <c r="HK18" i="32" s="1"/>
  <c r="GY18" i="32"/>
  <c r="HJ17" i="32"/>
  <c r="HI17" i="32"/>
  <c r="HH17" i="32"/>
  <c r="HG17" i="32"/>
  <c r="HF17" i="32"/>
  <c r="HE17" i="32"/>
  <c r="HK17" i="32" s="1"/>
  <c r="GY17" i="32"/>
  <c r="HJ16" i="32"/>
  <c r="HJ20" i="32" s="1"/>
  <c r="HI16" i="32"/>
  <c r="HI20" i="32" s="1"/>
  <c r="HH16" i="32"/>
  <c r="HH20" i="32" s="1"/>
  <c r="HG16" i="32"/>
  <c r="HF16" i="32"/>
  <c r="HE16" i="32"/>
  <c r="GY16" i="32"/>
  <c r="GM20" i="32"/>
  <c r="GP19" i="32"/>
  <c r="GO19" i="32"/>
  <c r="GN19" i="32"/>
  <c r="GM19" i="32"/>
  <c r="GL19" i="32"/>
  <c r="GK19" i="32"/>
  <c r="GQ19" i="32" s="1"/>
  <c r="GE19" i="32"/>
  <c r="GP18" i="32"/>
  <c r="GO18" i="32"/>
  <c r="GN18" i="32"/>
  <c r="GM18" i="32"/>
  <c r="GL18" i="32"/>
  <c r="GK18" i="32"/>
  <c r="GQ18" i="32" s="1"/>
  <c r="GE18" i="32"/>
  <c r="GP17" i="32"/>
  <c r="GO17" i="32"/>
  <c r="GN17" i="32"/>
  <c r="GM17" i="32"/>
  <c r="GL17" i="32"/>
  <c r="GK17" i="32"/>
  <c r="GQ17" i="32" s="1"/>
  <c r="GE17" i="32"/>
  <c r="GP16" i="32"/>
  <c r="GP20" i="32" s="1"/>
  <c r="GO16" i="32"/>
  <c r="GO20" i="32" s="1"/>
  <c r="GN16" i="32"/>
  <c r="GN20" i="32" s="1"/>
  <c r="GM16" i="32"/>
  <c r="GL16" i="32"/>
  <c r="GK16" i="32"/>
  <c r="GE16" i="32"/>
  <c r="FS20" i="32"/>
  <c r="FV19" i="32"/>
  <c r="FU19" i="32"/>
  <c r="FT19" i="32"/>
  <c r="FS19" i="32"/>
  <c r="FR19" i="32"/>
  <c r="FQ19" i="32"/>
  <c r="FW19" i="32" s="1"/>
  <c r="FK19" i="32"/>
  <c r="FV18" i="32"/>
  <c r="FU18" i="32"/>
  <c r="FT18" i="32"/>
  <c r="FS18" i="32"/>
  <c r="FR18" i="32"/>
  <c r="FQ18" i="32"/>
  <c r="FW18" i="32" s="1"/>
  <c r="FK18" i="32"/>
  <c r="FV17" i="32"/>
  <c r="FU17" i="32"/>
  <c r="FT17" i="32"/>
  <c r="FS17" i="32"/>
  <c r="FR17" i="32"/>
  <c r="FQ17" i="32"/>
  <c r="FW17" i="32" s="1"/>
  <c r="FK17" i="32"/>
  <c r="FV16" i="32"/>
  <c r="FV20" i="32" s="1"/>
  <c r="FU16" i="32"/>
  <c r="FU20" i="32" s="1"/>
  <c r="FT16" i="32"/>
  <c r="FT20" i="32" s="1"/>
  <c r="FS16" i="32"/>
  <c r="FR16" i="32"/>
  <c r="FQ16" i="32"/>
  <c r="FK16" i="32"/>
  <c r="FB20" i="32"/>
  <c r="FB19" i="32"/>
  <c r="FA19" i="32"/>
  <c r="EZ19" i="32"/>
  <c r="EY19" i="32"/>
  <c r="EX19" i="32"/>
  <c r="EW19" i="32"/>
  <c r="EQ19" i="32"/>
  <c r="FC19" i="32" s="1"/>
  <c r="FB18" i="32"/>
  <c r="FA18" i="32"/>
  <c r="EZ18" i="32"/>
  <c r="EY18" i="32"/>
  <c r="EX18" i="32"/>
  <c r="EW18" i="32"/>
  <c r="EQ18" i="32"/>
  <c r="FC18" i="32" s="1"/>
  <c r="FB17" i="32"/>
  <c r="FA17" i="32"/>
  <c r="EZ17" i="32"/>
  <c r="EY17" i="32"/>
  <c r="EX17" i="32"/>
  <c r="EW17" i="32"/>
  <c r="EQ17" i="32"/>
  <c r="FC17" i="32" s="1"/>
  <c r="FB16" i="32"/>
  <c r="FA16" i="32"/>
  <c r="FA20" i="32" s="1"/>
  <c r="EZ16" i="32"/>
  <c r="EZ20" i="32" s="1"/>
  <c r="EY16" i="32"/>
  <c r="EY20" i="32" s="1"/>
  <c r="EX16" i="32"/>
  <c r="EW16" i="32"/>
  <c r="EQ16" i="32"/>
  <c r="FC16" i="32" s="1"/>
  <c r="EH20" i="32"/>
  <c r="EE20" i="32"/>
  <c r="EH19" i="32"/>
  <c r="EG19" i="32"/>
  <c r="EF19" i="32"/>
  <c r="EE19" i="32"/>
  <c r="ED19" i="32"/>
  <c r="EC19" i="32"/>
  <c r="DW19" i="32"/>
  <c r="EI19" i="32" s="1"/>
  <c r="EH18" i="32"/>
  <c r="EG18" i="32"/>
  <c r="EF18" i="32"/>
  <c r="EE18" i="32"/>
  <c r="ED18" i="32"/>
  <c r="EC18" i="32"/>
  <c r="DW18" i="32"/>
  <c r="EI18" i="32" s="1"/>
  <c r="EH17" i="32"/>
  <c r="EG17" i="32"/>
  <c r="EF17" i="32"/>
  <c r="EE17" i="32"/>
  <c r="ED17" i="32"/>
  <c r="EC17" i="32"/>
  <c r="DW17" i="32"/>
  <c r="EI17" i="32" s="1"/>
  <c r="EH16" i="32"/>
  <c r="EG16" i="32"/>
  <c r="EG20" i="32" s="1"/>
  <c r="EF16" i="32"/>
  <c r="EF20" i="32" s="1"/>
  <c r="EE16" i="32"/>
  <c r="ED16" i="32"/>
  <c r="EC16" i="32"/>
  <c r="DW16" i="32"/>
  <c r="EI16" i="32" s="1"/>
  <c r="DN20" i="32"/>
  <c r="DN19" i="32"/>
  <c r="DM19" i="32"/>
  <c r="DL19" i="32"/>
  <c r="DK19" i="32"/>
  <c r="DJ19" i="32"/>
  <c r="DI19" i="32"/>
  <c r="DC19" i="32"/>
  <c r="DO19" i="32" s="1"/>
  <c r="DN18" i="32"/>
  <c r="DM18" i="32"/>
  <c r="DL18" i="32"/>
  <c r="DK18" i="32"/>
  <c r="DJ18" i="32"/>
  <c r="DI18" i="32"/>
  <c r="DC18" i="32"/>
  <c r="DO18" i="32" s="1"/>
  <c r="DN17" i="32"/>
  <c r="DM17" i="32"/>
  <c r="DL17" i="32"/>
  <c r="DK17" i="32"/>
  <c r="DJ17" i="32"/>
  <c r="DI17" i="32"/>
  <c r="DC17" i="32"/>
  <c r="DO17" i="32" s="1"/>
  <c r="DN16" i="32"/>
  <c r="DM16" i="32"/>
  <c r="DM20" i="32" s="1"/>
  <c r="DL16" i="32"/>
  <c r="DL20" i="32" s="1"/>
  <c r="DK16" i="32"/>
  <c r="DK20" i="32" s="1"/>
  <c r="DJ16" i="32"/>
  <c r="DI16" i="32"/>
  <c r="DC16" i="32"/>
  <c r="DO16" i="32" s="1"/>
  <c r="CU19" i="32"/>
  <c r="CT19" i="32"/>
  <c r="CS19" i="32"/>
  <c r="CR19" i="32"/>
  <c r="CQ19" i="32"/>
  <c r="CP19" i="32"/>
  <c r="CO19" i="32"/>
  <c r="CI19" i="32"/>
  <c r="CU18" i="32"/>
  <c r="CT18" i="32"/>
  <c r="CS18" i="32"/>
  <c r="CR18" i="32"/>
  <c r="CQ18" i="32"/>
  <c r="CP18" i="32"/>
  <c r="CO18" i="32"/>
  <c r="CI18" i="32"/>
  <c r="CU17" i="32"/>
  <c r="CT17" i="32"/>
  <c r="CS17" i="32"/>
  <c r="CR17" i="32"/>
  <c r="CQ17" i="32"/>
  <c r="CP17" i="32"/>
  <c r="CO17" i="32"/>
  <c r="CI17" i="32"/>
  <c r="CU16" i="32"/>
  <c r="CU20" i="32" s="1"/>
  <c r="CT16" i="32"/>
  <c r="CT20" i="32" s="1"/>
  <c r="CS16" i="32"/>
  <c r="CS20" i="32" s="1"/>
  <c r="CR16" i="32"/>
  <c r="CR20" i="32" s="1"/>
  <c r="CQ16" i="32"/>
  <c r="CQ20" i="32" s="1"/>
  <c r="CP16" i="32"/>
  <c r="CO16" i="32"/>
  <c r="CI16" i="32"/>
  <c r="BW20" i="32"/>
  <c r="BZ19" i="32"/>
  <c r="BY19" i="32"/>
  <c r="BX19" i="32"/>
  <c r="BW19" i="32"/>
  <c r="BV19" i="32"/>
  <c r="BU19" i="32"/>
  <c r="CA19" i="32" s="1"/>
  <c r="BO19" i="32"/>
  <c r="BZ18" i="32"/>
  <c r="BY18" i="32"/>
  <c r="BX18" i="32"/>
  <c r="BW18" i="32"/>
  <c r="BV18" i="32"/>
  <c r="BU18" i="32"/>
  <c r="CA18" i="32" s="1"/>
  <c r="BO18" i="32"/>
  <c r="BZ17" i="32"/>
  <c r="BY17" i="32"/>
  <c r="BX17" i="32"/>
  <c r="BW17" i="32"/>
  <c r="BV17" i="32"/>
  <c r="BU17" i="32"/>
  <c r="CA17" i="32" s="1"/>
  <c r="BO17" i="32"/>
  <c r="BZ16" i="32"/>
  <c r="BZ20" i="32" s="1"/>
  <c r="BY16" i="32"/>
  <c r="BY20" i="32" s="1"/>
  <c r="BX16" i="32"/>
  <c r="BX20" i="32" s="1"/>
  <c r="BW16" i="32"/>
  <c r="BV16" i="32"/>
  <c r="BU16" i="32"/>
  <c r="BO16" i="32"/>
  <c r="BC20" i="32"/>
  <c r="BF19" i="32"/>
  <c r="BE19" i="32"/>
  <c r="BD19" i="32"/>
  <c r="BC19" i="32"/>
  <c r="BB19" i="32"/>
  <c r="BA19" i="32"/>
  <c r="BG19" i="32" s="1"/>
  <c r="AU19" i="32"/>
  <c r="BF18" i="32"/>
  <c r="BE18" i="32"/>
  <c r="BD18" i="32"/>
  <c r="BC18" i="32"/>
  <c r="BB18" i="32"/>
  <c r="BA18" i="32"/>
  <c r="BG18" i="32" s="1"/>
  <c r="AU18" i="32"/>
  <c r="BF17" i="32"/>
  <c r="BE17" i="32"/>
  <c r="BD17" i="32"/>
  <c r="BC17" i="32"/>
  <c r="BB17" i="32"/>
  <c r="BA17" i="32"/>
  <c r="BG17" i="32" s="1"/>
  <c r="AU17" i="32"/>
  <c r="BF16" i="32"/>
  <c r="BF20" i="32" s="1"/>
  <c r="BE16" i="32"/>
  <c r="BE20" i="32" s="1"/>
  <c r="BD16" i="32"/>
  <c r="BD20" i="32" s="1"/>
  <c r="BC16" i="32"/>
  <c r="BB16" i="32"/>
  <c r="BA16" i="32"/>
  <c r="AU16" i="32"/>
  <c r="AL19" i="32"/>
  <c r="AK19" i="32"/>
  <c r="AJ19" i="32"/>
  <c r="AI19" i="32"/>
  <c r="AH19" i="32"/>
  <c r="AH20" i="32" s="1"/>
  <c r="AH21" i="32" s="1"/>
  <c r="AG19" i="32"/>
  <c r="AM19" i="32" s="1"/>
  <c r="AA19" i="32"/>
  <c r="AA20" i="32" s="1"/>
  <c r="AL18" i="32"/>
  <c r="AK18" i="32"/>
  <c r="AJ18" i="32"/>
  <c r="AI18" i="32"/>
  <c r="AH18" i="32"/>
  <c r="AG18" i="32"/>
  <c r="AM18" i="32" s="1"/>
  <c r="AA18" i="32"/>
  <c r="AL17" i="32"/>
  <c r="AK17" i="32"/>
  <c r="AJ17" i="32"/>
  <c r="AI17" i="32"/>
  <c r="AH17" i="32"/>
  <c r="AG17" i="32"/>
  <c r="AM17" i="32" s="1"/>
  <c r="AA17" i="32"/>
  <c r="AL16" i="32"/>
  <c r="AL20" i="32" s="1"/>
  <c r="AK16" i="32"/>
  <c r="AK20" i="32" s="1"/>
  <c r="AJ16" i="32"/>
  <c r="AJ20" i="32" s="1"/>
  <c r="AI16" i="32"/>
  <c r="AI20" i="32" s="1"/>
  <c r="AH16" i="32"/>
  <c r="AG16" i="32"/>
  <c r="AA16" i="32"/>
  <c r="G17" i="35"/>
  <c r="F17" i="35"/>
  <c r="E17" i="35"/>
  <c r="D17" i="35"/>
  <c r="C17" i="35"/>
  <c r="B17" i="35"/>
  <c r="B26" i="35" s="1"/>
  <c r="D26" i="35" l="1"/>
  <c r="F26" i="35"/>
  <c r="IY20" i="32"/>
  <c r="IE16" i="32"/>
  <c r="IE20" i="32" s="1"/>
  <c r="HK16" i="32"/>
  <c r="HK20" i="32" s="1"/>
  <c r="GQ16" i="32"/>
  <c r="GQ20" i="32" s="1"/>
  <c r="FW16" i="32"/>
  <c r="FW20" i="32" s="1"/>
  <c r="FC20" i="32"/>
  <c r="EI20" i="32"/>
  <c r="DO20" i="32"/>
  <c r="CA16" i="32"/>
  <c r="CA20" i="32" s="1"/>
  <c r="BG16" i="32"/>
  <c r="BG20" i="32" s="1"/>
  <c r="AM16" i="32"/>
  <c r="AM20" i="32" s="1"/>
  <c r="L20" i="32"/>
  <c r="K20" i="32"/>
  <c r="J20" i="32"/>
  <c r="I20" i="32"/>
  <c r="H20" i="32"/>
  <c r="F20" i="32"/>
  <c r="E20" i="32"/>
  <c r="D20" i="32"/>
  <c r="C20" i="32"/>
  <c r="B20" i="32"/>
  <c r="B21" i="32" s="1"/>
  <c r="R19" i="32"/>
  <c r="Q19" i="32"/>
  <c r="P19" i="32"/>
  <c r="O19" i="32"/>
  <c r="N19" i="32"/>
  <c r="M19" i="32"/>
  <c r="G19" i="32"/>
  <c r="S19" i="32" s="1"/>
  <c r="R18" i="32"/>
  <c r="Q18" i="32"/>
  <c r="P18" i="32"/>
  <c r="O18" i="32"/>
  <c r="N18" i="32"/>
  <c r="M18" i="32"/>
  <c r="G18" i="32"/>
  <c r="S18" i="32" s="1"/>
  <c r="R17" i="32"/>
  <c r="Q17" i="32"/>
  <c r="P17" i="32"/>
  <c r="O17" i="32"/>
  <c r="N17" i="32"/>
  <c r="M17" i="32"/>
  <c r="G17" i="32"/>
  <c r="R16" i="32"/>
  <c r="Q16" i="32"/>
  <c r="P16" i="32"/>
  <c r="O16" i="32"/>
  <c r="N16" i="32"/>
  <c r="M16" i="32"/>
  <c r="M20" i="32" s="1"/>
  <c r="G16" i="32"/>
  <c r="S16" i="32" l="1"/>
  <c r="P20" i="32"/>
  <c r="S17" i="32"/>
  <c r="S20" i="32" s="1"/>
  <c r="Q20" i="32"/>
  <c r="N20" i="32"/>
  <c r="N21" i="32" s="1"/>
  <c r="R20" i="32"/>
  <c r="O20" i="32"/>
  <c r="G20" i="32"/>
  <c r="AE34" i="4" l="1"/>
  <c r="AE32" i="4"/>
  <c r="AE31" i="4"/>
  <c r="AE30" i="4"/>
  <c r="AE29" i="4"/>
  <c r="AE28" i="4"/>
  <c r="B3" i="31" l="1"/>
  <c r="F24" i="22"/>
  <c r="F19" i="22"/>
  <c r="F18" i="22"/>
  <c r="F17" i="22"/>
  <c r="E24" i="22"/>
  <c r="E20" i="22"/>
  <c r="E19" i="22"/>
  <c r="E18" i="22"/>
  <c r="E17" i="22"/>
  <c r="D24" i="22"/>
  <c r="D23" i="22"/>
  <c r="D22" i="22"/>
  <c r="D21" i="22"/>
  <c r="D20" i="22"/>
  <c r="D19" i="22"/>
  <c r="D18" i="22"/>
  <c r="D17" i="22"/>
  <c r="C24" i="22"/>
  <c r="C20" i="22"/>
  <c r="C19" i="22"/>
  <c r="C18" i="22"/>
  <c r="C17" i="22"/>
  <c r="B24" i="22"/>
  <c r="B23" i="22"/>
  <c r="B22" i="22"/>
  <c r="B21" i="22"/>
  <c r="B20" i="22"/>
  <c r="B19" i="22"/>
  <c r="B18" i="22"/>
  <c r="B17" i="22"/>
  <c r="CS3" i="22"/>
  <c r="CK3" i="22"/>
  <c r="CC3" i="22"/>
  <c r="BU3" i="22"/>
  <c r="BM3" i="22"/>
  <c r="BE3" i="22"/>
  <c r="AW3" i="22"/>
  <c r="AO3" i="22"/>
  <c r="AG3" i="22"/>
  <c r="Y3" i="22"/>
  <c r="Q3" i="22"/>
  <c r="CW25" i="22" l="1"/>
  <c r="CU25" i="22"/>
  <c r="CO25" i="22"/>
  <c r="CM25" i="22"/>
  <c r="CY24" i="22"/>
  <c r="CQ24" i="22"/>
  <c r="CX23" i="22"/>
  <c r="CP23" i="22"/>
  <c r="CX22" i="22"/>
  <c r="CP22" i="22"/>
  <c r="CX21" i="22"/>
  <c r="CP21" i="22"/>
  <c r="CY20" i="22"/>
  <c r="CX20" i="22"/>
  <c r="CQ20" i="22"/>
  <c r="CP20" i="22"/>
  <c r="CY19" i="22"/>
  <c r="CQ19" i="22"/>
  <c r="CY18" i="22"/>
  <c r="CQ18" i="22"/>
  <c r="CY17" i="22"/>
  <c r="CY25" i="22" s="1"/>
  <c r="CQ17" i="22"/>
  <c r="CQ25" i="22" s="1"/>
  <c r="CX15" i="22"/>
  <c r="CV15" i="22"/>
  <c r="CT15" i="22"/>
  <c r="CP15" i="22"/>
  <c r="CN15" i="22"/>
  <c r="CL15" i="22"/>
  <c r="CS2" i="22"/>
  <c r="CK2" i="22"/>
  <c r="I3" i="22"/>
  <c r="A1" i="16"/>
  <c r="V1" i="16"/>
  <c r="HI34" i="16" l="1"/>
  <c r="HB34" i="16"/>
  <c r="GR34" i="16"/>
  <c r="GK34" i="16"/>
  <c r="GA34" i="16"/>
  <c r="FJ34" i="16"/>
  <c r="FC34" i="16"/>
  <c r="ES34" i="16"/>
  <c r="EL34" i="16"/>
  <c r="EB34" i="16"/>
  <c r="DU34" i="16"/>
  <c r="DK34" i="16"/>
  <c r="DD34" i="16"/>
  <c r="CT34" i="16"/>
  <c r="CM34" i="16"/>
  <c r="CC34" i="16"/>
  <c r="BV34" i="16"/>
  <c r="BL34" i="16"/>
  <c r="BE34" i="16"/>
  <c r="AU34" i="16"/>
  <c r="AN34" i="16"/>
  <c r="HA1" i="16"/>
  <c r="GJ1" i="16"/>
  <c r="FS1" i="16"/>
  <c r="FB1" i="16"/>
  <c r="EK1" i="16"/>
  <c r="DT1" i="16"/>
  <c r="DC1" i="16"/>
  <c r="CL1" i="16"/>
  <c r="BU1" i="16"/>
  <c r="BD1" i="16"/>
  <c r="AM1" i="16"/>
  <c r="N32" i="16"/>
  <c r="M32" i="16"/>
  <c r="L32" i="16"/>
  <c r="K32" i="16"/>
  <c r="J32" i="16"/>
  <c r="I32" i="16"/>
  <c r="N31" i="16"/>
  <c r="M31" i="16"/>
  <c r="L31" i="16"/>
  <c r="K31" i="16"/>
  <c r="J31" i="16"/>
  <c r="I31" i="16"/>
  <c r="G32" i="16"/>
  <c r="F32" i="16"/>
  <c r="E32" i="16"/>
  <c r="D32" i="16"/>
  <c r="C32" i="16"/>
  <c r="B32" i="16"/>
  <c r="G31" i="16"/>
  <c r="F31" i="16"/>
  <c r="E31" i="16"/>
  <c r="D31" i="16"/>
  <c r="C31" i="16"/>
  <c r="B31" i="16"/>
  <c r="N29" i="16"/>
  <c r="M29" i="16"/>
  <c r="L29" i="16"/>
  <c r="K29" i="16"/>
  <c r="J29" i="16"/>
  <c r="I29" i="16"/>
  <c r="N28" i="16"/>
  <c r="M28" i="16"/>
  <c r="L28" i="16"/>
  <c r="K28" i="16"/>
  <c r="J28" i="16"/>
  <c r="I28" i="16"/>
  <c r="N27" i="16"/>
  <c r="M27" i="16"/>
  <c r="L27" i="16"/>
  <c r="K27" i="16"/>
  <c r="J27" i="16"/>
  <c r="I27" i="16"/>
  <c r="N26" i="16"/>
  <c r="M26" i="16"/>
  <c r="L26" i="16"/>
  <c r="K26" i="16"/>
  <c r="J26" i="16"/>
  <c r="I26" i="16"/>
  <c r="N25" i="16"/>
  <c r="M25" i="16"/>
  <c r="L25" i="16"/>
  <c r="K25" i="16"/>
  <c r="J25" i="16"/>
  <c r="I25" i="16"/>
  <c r="N24" i="16"/>
  <c r="M24" i="16"/>
  <c r="L24" i="16"/>
  <c r="K24" i="16"/>
  <c r="J24" i="16"/>
  <c r="I24" i="16"/>
  <c r="N23" i="16"/>
  <c r="M23" i="16"/>
  <c r="L23" i="16"/>
  <c r="K23" i="16"/>
  <c r="J23" i="16"/>
  <c r="I23" i="16"/>
  <c r="N22" i="16"/>
  <c r="M22" i="16"/>
  <c r="L22" i="16"/>
  <c r="K22" i="16"/>
  <c r="J22" i="16"/>
  <c r="I22" i="16"/>
  <c r="N21" i="16"/>
  <c r="M21" i="16"/>
  <c r="L21" i="16"/>
  <c r="K21" i="16"/>
  <c r="J21" i="16"/>
  <c r="I21" i="16"/>
  <c r="G29" i="16"/>
  <c r="F29" i="16"/>
  <c r="E29" i="16"/>
  <c r="D29" i="16"/>
  <c r="C29" i="16"/>
  <c r="B29" i="16"/>
  <c r="G28" i="16"/>
  <c r="F28" i="16"/>
  <c r="E28" i="16"/>
  <c r="D28" i="16"/>
  <c r="C28" i="16"/>
  <c r="B28" i="16"/>
  <c r="G27" i="16"/>
  <c r="F27" i="16"/>
  <c r="E27" i="16"/>
  <c r="D27" i="16"/>
  <c r="C27" i="16"/>
  <c r="B27" i="16"/>
  <c r="G26" i="16"/>
  <c r="F26" i="16"/>
  <c r="E26" i="16"/>
  <c r="D26" i="16"/>
  <c r="C26" i="16"/>
  <c r="B26" i="16"/>
  <c r="G25" i="16"/>
  <c r="F25" i="16"/>
  <c r="E25" i="16"/>
  <c r="D25" i="16"/>
  <c r="C25" i="16"/>
  <c r="B25" i="16"/>
  <c r="G24" i="16"/>
  <c r="F24" i="16"/>
  <c r="E24" i="16"/>
  <c r="D24" i="16"/>
  <c r="C24" i="16"/>
  <c r="B24" i="16"/>
  <c r="G23" i="16"/>
  <c r="F23" i="16"/>
  <c r="E23" i="16"/>
  <c r="D23" i="16"/>
  <c r="C23" i="16"/>
  <c r="B23" i="16"/>
  <c r="G22" i="16"/>
  <c r="F22" i="16"/>
  <c r="E22" i="16"/>
  <c r="D22" i="16"/>
  <c r="C22" i="16"/>
  <c r="B22" i="16"/>
  <c r="G21" i="16"/>
  <c r="F21" i="16"/>
  <c r="E21" i="16"/>
  <c r="D21" i="16"/>
  <c r="C21" i="16"/>
  <c r="B21" i="16"/>
  <c r="N19" i="16"/>
  <c r="M19" i="16"/>
  <c r="L19" i="16"/>
  <c r="K19" i="16"/>
  <c r="J19" i="16"/>
  <c r="I19" i="16"/>
  <c r="N18" i="16"/>
  <c r="M18" i="16"/>
  <c r="L18" i="16"/>
  <c r="K18" i="16"/>
  <c r="J18" i="16"/>
  <c r="I18" i="16"/>
  <c r="N17" i="16"/>
  <c r="M17" i="16"/>
  <c r="L17" i="16"/>
  <c r="K17" i="16"/>
  <c r="J17" i="16"/>
  <c r="I17" i="16"/>
  <c r="G19" i="16"/>
  <c r="F19" i="16"/>
  <c r="E19" i="16"/>
  <c r="D19" i="16"/>
  <c r="C19" i="16"/>
  <c r="B19" i="16"/>
  <c r="G18" i="16"/>
  <c r="F18" i="16"/>
  <c r="E18" i="16"/>
  <c r="D18" i="16"/>
  <c r="C18" i="16"/>
  <c r="B18" i="16"/>
  <c r="G17" i="16"/>
  <c r="F17" i="16"/>
  <c r="E17" i="16"/>
  <c r="D17" i="16"/>
  <c r="C17" i="16"/>
  <c r="B17" i="16"/>
  <c r="N15" i="16"/>
  <c r="M15" i="16"/>
  <c r="L15" i="16"/>
  <c r="K15" i="16"/>
  <c r="J15" i="16"/>
  <c r="I15" i="16"/>
  <c r="N14" i="16"/>
  <c r="M14" i="16"/>
  <c r="L14" i="16"/>
  <c r="K14" i="16"/>
  <c r="J14" i="16"/>
  <c r="I14" i="16"/>
  <c r="N13" i="16"/>
  <c r="M13" i="16"/>
  <c r="L13" i="16"/>
  <c r="K13" i="16"/>
  <c r="J13" i="16"/>
  <c r="I13" i="16"/>
  <c r="G15" i="16"/>
  <c r="F15" i="16"/>
  <c r="E15" i="16"/>
  <c r="D15" i="16"/>
  <c r="C15" i="16"/>
  <c r="B15" i="16"/>
  <c r="G14" i="16"/>
  <c r="F14" i="16"/>
  <c r="E14" i="16"/>
  <c r="D14" i="16"/>
  <c r="C14" i="16"/>
  <c r="B14" i="16"/>
  <c r="G13" i="16"/>
  <c r="F13" i="16"/>
  <c r="E13" i="16"/>
  <c r="D13" i="16"/>
  <c r="C13" i="16"/>
  <c r="B13" i="16"/>
  <c r="N12" i="16"/>
  <c r="M12" i="16"/>
  <c r="L12" i="16"/>
  <c r="K12" i="16"/>
  <c r="J12" i="16"/>
  <c r="I12" i="16"/>
  <c r="G12" i="16"/>
  <c r="F12" i="16"/>
  <c r="E12" i="16"/>
  <c r="D12" i="16"/>
  <c r="C12" i="16"/>
  <c r="B12" i="16"/>
  <c r="HA3" i="16"/>
  <c r="GJ3" i="16"/>
  <c r="FS3" i="16"/>
  <c r="FB3" i="16"/>
  <c r="EK3" i="16"/>
  <c r="DT3" i="16"/>
  <c r="DC3" i="16"/>
  <c r="CL3" i="16"/>
  <c r="BU3" i="16"/>
  <c r="BD3" i="16"/>
  <c r="AM3" i="16"/>
  <c r="HN33" i="16"/>
  <c r="HM33" i="16"/>
  <c r="HL33" i="16"/>
  <c r="HK33" i="16"/>
  <c r="HJ33" i="16"/>
  <c r="HI33" i="16"/>
  <c r="HO33" i="16" s="1"/>
  <c r="HG33" i="16"/>
  <c r="HF33" i="16"/>
  <c r="HE33" i="16"/>
  <c r="HD33" i="16"/>
  <c r="HC33" i="16"/>
  <c r="HB33" i="16"/>
  <c r="HH33" i="16" s="1"/>
  <c r="GW33" i="16"/>
  <c r="GV33" i="16"/>
  <c r="GU33" i="16"/>
  <c r="GT33" i="16"/>
  <c r="GS33" i="16"/>
  <c r="GX33" i="16" s="1"/>
  <c r="GR33" i="16"/>
  <c r="GQ33" i="16"/>
  <c r="GP33" i="16"/>
  <c r="GO33" i="16"/>
  <c r="GN33" i="16"/>
  <c r="GM33" i="16"/>
  <c r="GL33" i="16"/>
  <c r="GK33" i="16"/>
  <c r="HO32" i="16"/>
  <c r="HH32" i="16"/>
  <c r="HP32" i="16" s="1"/>
  <c r="GX32" i="16"/>
  <c r="GQ32" i="16"/>
  <c r="GY32" i="16" s="1"/>
  <c r="HO31" i="16"/>
  <c r="HP31" i="16" s="1"/>
  <c r="HH31" i="16"/>
  <c r="GY31" i="16"/>
  <c r="GX31" i="16"/>
  <c r="GQ31" i="16"/>
  <c r="HO29" i="16"/>
  <c r="HH29" i="16"/>
  <c r="HP29" i="16" s="1"/>
  <c r="GX29" i="16"/>
  <c r="GQ29" i="16"/>
  <c r="GY29" i="16" s="1"/>
  <c r="HO28" i="16"/>
  <c r="HP28" i="16" s="1"/>
  <c r="HH28" i="16"/>
  <c r="GY28" i="16"/>
  <c r="GX28" i="16"/>
  <c r="GQ28" i="16"/>
  <c r="HO27" i="16"/>
  <c r="HH27" i="16"/>
  <c r="HP27" i="16" s="1"/>
  <c r="GX27" i="16"/>
  <c r="GQ27" i="16"/>
  <c r="GY27" i="16" s="1"/>
  <c r="HO26" i="16"/>
  <c r="HP26" i="16" s="1"/>
  <c r="HH26" i="16"/>
  <c r="GY26" i="16"/>
  <c r="GX26" i="16"/>
  <c r="GQ26" i="16"/>
  <c r="HO25" i="16"/>
  <c r="HH25" i="16"/>
  <c r="HP25" i="16" s="1"/>
  <c r="GX25" i="16"/>
  <c r="GQ25" i="16"/>
  <c r="GY25" i="16" s="1"/>
  <c r="HO24" i="16"/>
  <c r="HP24" i="16" s="1"/>
  <c r="HH24" i="16"/>
  <c r="GY24" i="16"/>
  <c r="GX24" i="16"/>
  <c r="GQ24" i="16"/>
  <c r="HO23" i="16"/>
  <c r="HH23" i="16"/>
  <c r="HP23" i="16" s="1"/>
  <c r="GX23" i="16"/>
  <c r="GQ23" i="16"/>
  <c r="GY23" i="16" s="1"/>
  <c r="HO22" i="16"/>
  <c r="HP22" i="16" s="1"/>
  <c r="HH22" i="16"/>
  <c r="GY22" i="16"/>
  <c r="GX22" i="16"/>
  <c r="GQ22" i="16"/>
  <c r="HO21" i="16"/>
  <c r="HH21" i="16"/>
  <c r="HP21" i="16" s="1"/>
  <c r="GX21" i="16"/>
  <c r="GQ21" i="16"/>
  <c r="GY21" i="16" s="1"/>
  <c r="HO19" i="16"/>
  <c r="HP19" i="16" s="1"/>
  <c r="HH19" i="16"/>
  <c r="GY19" i="16"/>
  <c r="GX19" i="16"/>
  <c r="GQ19" i="16"/>
  <c r="HO18" i="16"/>
  <c r="HH18" i="16"/>
  <c r="HP18" i="16" s="1"/>
  <c r="GX18" i="16"/>
  <c r="GQ18" i="16"/>
  <c r="GY18" i="16" s="1"/>
  <c r="HO17" i="16"/>
  <c r="HP17" i="16" s="1"/>
  <c r="HH17" i="16"/>
  <c r="GY17" i="16"/>
  <c r="GX17" i="16"/>
  <c r="GQ17" i="16"/>
  <c r="HO15" i="16"/>
  <c r="HH15" i="16"/>
  <c r="HP15" i="16" s="1"/>
  <c r="GX15" i="16"/>
  <c r="GQ15" i="16"/>
  <c r="GY15" i="16" s="1"/>
  <c r="HP14" i="16"/>
  <c r="HO14" i="16"/>
  <c r="HH14" i="16"/>
  <c r="GY14" i="16"/>
  <c r="GX14" i="16"/>
  <c r="GQ14" i="16"/>
  <c r="HO13" i="16"/>
  <c r="HH13" i="16"/>
  <c r="HP13" i="16" s="1"/>
  <c r="GX13" i="16"/>
  <c r="GQ13" i="16"/>
  <c r="GY13" i="16" s="1"/>
  <c r="HP12" i="16"/>
  <c r="HO12" i="16"/>
  <c r="HH12" i="16"/>
  <c r="GY12" i="16"/>
  <c r="GX12" i="16"/>
  <c r="GQ12" i="16"/>
  <c r="HN10" i="16"/>
  <c r="HM10" i="16"/>
  <c r="HL10" i="16"/>
  <c r="HK10" i="16"/>
  <c r="HJ10" i="16"/>
  <c r="HI10" i="16"/>
  <c r="HG10" i="16"/>
  <c r="HF10" i="16"/>
  <c r="HE10" i="16"/>
  <c r="HD10" i="16"/>
  <c r="HC10" i="16"/>
  <c r="HB10" i="16"/>
  <c r="HA10" i="16"/>
  <c r="GW10" i="16"/>
  <c r="GV10" i="16"/>
  <c r="GU10" i="16"/>
  <c r="GT10" i="16"/>
  <c r="GS10" i="16"/>
  <c r="GR10" i="16"/>
  <c r="GP10" i="16"/>
  <c r="GO10" i="16"/>
  <c r="GN10" i="16"/>
  <c r="GM10" i="16"/>
  <c r="GL10" i="16"/>
  <c r="GK10" i="16"/>
  <c r="GJ10" i="16"/>
  <c r="HA2" i="16"/>
  <c r="GJ2" i="16"/>
  <c r="V3" i="16"/>
  <c r="HP33" i="16" l="1"/>
  <c r="GY33" i="16"/>
  <c r="B3" i="11"/>
  <c r="E76" i="9"/>
  <c r="D76" i="9"/>
  <c r="E64" i="9"/>
  <c r="D64" i="9"/>
  <c r="E51" i="9"/>
  <c r="D51" i="9"/>
  <c r="E42" i="9"/>
  <c r="D42" i="9"/>
  <c r="E29" i="9"/>
  <c r="D29" i="9"/>
  <c r="E15" i="9"/>
  <c r="D15" i="9"/>
  <c r="F74" i="9"/>
  <c r="E74" i="9"/>
  <c r="D74" i="9"/>
  <c r="F73" i="9"/>
  <c r="E73" i="9"/>
  <c r="D73" i="9"/>
  <c r="F72" i="9"/>
  <c r="E72" i="9"/>
  <c r="D72" i="9"/>
  <c r="F71" i="9"/>
  <c r="E71" i="9"/>
  <c r="D71" i="9"/>
  <c r="F70" i="9"/>
  <c r="E70" i="9"/>
  <c r="D70" i="9"/>
  <c r="F69" i="9"/>
  <c r="E69" i="9"/>
  <c r="D69" i="9"/>
  <c r="F62" i="9"/>
  <c r="E62" i="9"/>
  <c r="D62" i="9"/>
  <c r="F61" i="9"/>
  <c r="E61" i="9"/>
  <c r="D61" i="9"/>
  <c r="F60" i="9"/>
  <c r="E60" i="9"/>
  <c r="D60" i="9"/>
  <c r="F59" i="9"/>
  <c r="E59" i="9"/>
  <c r="D59" i="9"/>
  <c r="F58" i="9"/>
  <c r="E58" i="9"/>
  <c r="D58" i="9"/>
  <c r="F57" i="9"/>
  <c r="E57" i="9"/>
  <c r="D57" i="9"/>
  <c r="F56" i="9"/>
  <c r="E56" i="9"/>
  <c r="D56" i="9"/>
  <c r="F55" i="9"/>
  <c r="E55" i="9"/>
  <c r="D55" i="9"/>
  <c r="F49" i="9"/>
  <c r="E49" i="9"/>
  <c r="D49" i="9"/>
  <c r="F48" i="9"/>
  <c r="E48" i="9"/>
  <c r="D48" i="9"/>
  <c r="F47" i="9"/>
  <c r="E47" i="9"/>
  <c r="D47" i="9"/>
  <c r="F40" i="9"/>
  <c r="E40" i="9"/>
  <c r="D40" i="9"/>
  <c r="F39" i="9"/>
  <c r="E39" i="9"/>
  <c r="D39" i="9"/>
  <c r="F38" i="9"/>
  <c r="E38" i="9"/>
  <c r="D38" i="9"/>
  <c r="F37" i="9"/>
  <c r="E37" i="9"/>
  <c r="D37" i="9"/>
  <c r="F36" i="9"/>
  <c r="E36" i="9"/>
  <c r="D36" i="9"/>
  <c r="F35" i="9"/>
  <c r="E35" i="9"/>
  <c r="D35" i="9"/>
  <c r="F34" i="9"/>
  <c r="E34" i="9"/>
  <c r="D34" i="9"/>
  <c r="F27" i="9"/>
  <c r="E27" i="9"/>
  <c r="D27" i="9"/>
  <c r="F26" i="9"/>
  <c r="E26" i="9"/>
  <c r="D26" i="9"/>
  <c r="F25" i="9"/>
  <c r="E25" i="9"/>
  <c r="D25" i="9"/>
  <c r="F24" i="9"/>
  <c r="E24" i="9"/>
  <c r="D24" i="9"/>
  <c r="F23" i="9"/>
  <c r="E23" i="9"/>
  <c r="D23" i="9"/>
  <c r="F22" i="9"/>
  <c r="E22" i="9"/>
  <c r="D22" i="9"/>
  <c r="F21" i="9"/>
  <c r="E21" i="9"/>
  <c r="D21" i="9"/>
  <c r="F20" i="9"/>
  <c r="E20" i="9"/>
  <c r="D20" i="9"/>
  <c r="F13" i="9"/>
  <c r="E13" i="9"/>
  <c r="F12" i="9"/>
  <c r="E12" i="9"/>
  <c r="F11" i="9"/>
  <c r="E11" i="9"/>
  <c r="F10" i="9"/>
  <c r="E10" i="9"/>
  <c r="E9" i="9"/>
  <c r="D13" i="9"/>
  <c r="D12" i="9"/>
  <c r="D11" i="9"/>
  <c r="D10" i="9"/>
  <c r="D9" i="9"/>
  <c r="CG3" i="9"/>
  <c r="BZ3" i="9"/>
  <c r="CK79" i="9"/>
  <c r="CK77" i="9" s="1"/>
  <c r="CJ79" i="9"/>
  <c r="CL79" i="9" s="1"/>
  <c r="CD79" i="9"/>
  <c r="CC79" i="9"/>
  <c r="CE79" i="9" s="1"/>
  <c r="CJ77" i="9"/>
  <c r="CD77" i="9"/>
  <c r="CL76" i="9"/>
  <c r="CE76" i="9"/>
  <c r="CL74" i="9"/>
  <c r="CE74" i="9"/>
  <c r="CL73" i="9"/>
  <c r="CE73" i="9"/>
  <c r="CL72" i="9"/>
  <c r="CE72" i="9"/>
  <c r="CL71" i="9"/>
  <c r="CE71" i="9"/>
  <c r="CL70" i="9"/>
  <c r="CE70" i="9"/>
  <c r="CL69" i="9"/>
  <c r="CE69" i="9"/>
  <c r="CJ65" i="9"/>
  <c r="CD65" i="9"/>
  <c r="CL64" i="9"/>
  <c r="CE64" i="9"/>
  <c r="CL62" i="9"/>
  <c r="CE62" i="9"/>
  <c r="CL61" i="9"/>
  <c r="CE61" i="9"/>
  <c r="CL60" i="9"/>
  <c r="CE60" i="9"/>
  <c r="CL59" i="9"/>
  <c r="CE59" i="9"/>
  <c r="CL58" i="9"/>
  <c r="CE58" i="9"/>
  <c r="CL57" i="9"/>
  <c r="CE57" i="9"/>
  <c r="CL56" i="9"/>
  <c r="CE56" i="9"/>
  <c r="CL55" i="9"/>
  <c r="CE55" i="9"/>
  <c r="CJ52" i="9"/>
  <c r="CD52" i="9"/>
  <c r="CL51" i="9"/>
  <c r="CE51" i="9"/>
  <c r="CL49" i="9"/>
  <c r="CE49" i="9"/>
  <c r="CL48" i="9"/>
  <c r="CE48" i="9"/>
  <c r="CL47" i="9"/>
  <c r="CE47" i="9"/>
  <c r="CK43" i="9"/>
  <c r="CJ43" i="9"/>
  <c r="CD43" i="9"/>
  <c r="CC43" i="9"/>
  <c r="CL42" i="9"/>
  <c r="CE42" i="9"/>
  <c r="CL40" i="9"/>
  <c r="CE40" i="9"/>
  <c r="CL39" i="9"/>
  <c r="CE39" i="9"/>
  <c r="CL38" i="9"/>
  <c r="CE38" i="9"/>
  <c r="CL37" i="9"/>
  <c r="CE37" i="9"/>
  <c r="CL36" i="9"/>
  <c r="CE36" i="9"/>
  <c r="CL35" i="9"/>
  <c r="CE35" i="9"/>
  <c r="CL34" i="9"/>
  <c r="CE34" i="9"/>
  <c r="CK30" i="9"/>
  <c r="CJ30" i="9"/>
  <c r="CD30" i="9"/>
  <c r="CC30" i="9"/>
  <c r="CL29" i="9"/>
  <c r="CE29" i="9"/>
  <c r="CL27" i="9"/>
  <c r="CE27" i="9"/>
  <c r="CL26" i="9"/>
  <c r="CE26" i="9"/>
  <c r="CL25" i="9"/>
  <c r="CE25" i="9"/>
  <c r="CL24" i="9"/>
  <c r="CE24" i="9"/>
  <c r="CL23" i="9"/>
  <c r="CE23" i="9"/>
  <c r="CL22" i="9"/>
  <c r="CE22" i="9"/>
  <c r="CL21" i="9"/>
  <c r="CE21" i="9"/>
  <c r="CL20" i="9"/>
  <c r="CE20" i="9"/>
  <c r="CK16" i="9"/>
  <c r="CJ16" i="9"/>
  <c r="CD16" i="9"/>
  <c r="CC16" i="9"/>
  <c r="CL15" i="9"/>
  <c r="CE15" i="9"/>
  <c r="CL13" i="9"/>
  <c r="CE13" i="9"/>
  <c r="CL12" i="9"/>
  <c r="CE12" i="9"/>
  <c r="CL11" i="9"/>
  <c r="CE11" i="9"/>
  <c r="CL10" i="9"/>
  <c r="CE10" i="9"/>
  <c r="CL9" i="9"/>
  <c r="CE9" i="9"/>
  <c r="CJ8" i="9"/>
  <c r="CD8" i="9"/>
  <c r="CG2" i="9"/>
  <c r="BZ2" i="9"/>
  <c r="BS3" i="9"/>
  <c r="BL3" i="9"/>
  <c r="BE3" i="9"/>
  <c r="AX3" i="9"/>
  <c r="AQ3" i="9"/>
  <c r="AJ3" i="9"/>
  <c r="AC3" i="9"/>
  <c r="V3" i="9"/>
  <c r="O3" i="9"/>
  <c r="H3" i="9"/>
  <c r="K18" i="8"/>
  <c r="J18" i="8"/>
  <c r="K17" i="8"/>
  <c r="J17" i="8"/>
  <c r="K16" i="8"/>
  <c r="J16" i="8"/>
  <c r="K15" i="8"/>
  <c r="J15" i="8"/>
  <c r="K14" i="8"/>
  <c r="J14" i="8"/>
  <c r="K13" i="8"/>
  <c r="J13" i="8"/>
  <c r="G18" i="8"/>
  <c r="F18" i="8"/>
  <c r="G17" i="8"/>
  <c r="F17" i="8"/>
  <c r="G16" i="8"/>
  <c r="F16" i="8"/>
  <c r="G15" i="8"/>
  <c r="F15" i="8"/>
  <c r="G14" i="8"/>
  <c r="F14" i="8"/>
  <c r="G13" i="8"/>
  <c r="F13" i="8"/>
  <c r="C18" i="8"/>
  <c r="C17" i="8"/>
  <c r="C16" i="8"/>
  <c r="C15" i="8"/>
  <c r="C14" i="8"/>
  <c r="C13" i="8"/>
  <c r="B18" i="8"/>
  <c r="B17" i="8"/>
  <c r="B16" i="8"/>
  <c r="B15" i="8"/>
  <c r="B14" i="8"/>
  <c r="B13" i="8"/>
  <c r="FM3" i="8"/>
  <c r="EY3" i="8"/>
  <c r="FW19" i="8"/>
  <c r="FV19" i="8"/>
  <c r="FS19" i="8"/>
  <c r="FR19" i="8"/>
  <c r="FO19" i="8"/>
  <c r="FN19" i="8"/>
  <c r="FI19" i="8"/>
  <c r="FH19" i="8"/>
  <c r="FE19" i="8"/>
  <c r="FD19" i="8"/>
  <c r="FA19" i="8"/>
  <c r="EZ19" i="8"/>
  <c r="FX18" i="8"/>
  <c r="FT18" i="8"/>
  <c r="FP18" i="8"/>
  <c r="FJ18" i="8"/>
  <c r="FF18" i="8"/>
  <c r="FB18" i="8"/>
  <c r="FX17" i="8"/>
  <c r="FT17" i="8"/>
  <c r="FP17" i="8"/>
  <c r="FJ17" i="8"/>
  <c r="FF17" i="8"/>
  <c r="FB17" i="8"/>
  <c r="FX16" i="8"/>
  <c r="FT16" i="8"/>
  <c r="FP16" i="8"/>
  <c r="FJ16" i="8"/>
  <c r="FF16" i="8"/>
  <c r="FB16" i="8"/>
  <c r="FX15" i="8"/>
  <c r="FT15" i="8"/>
  <c r="FP15" i="8"/>
  <c r="FJ15" i="8"/>
  <c r="FF15" i="8"/>
  <c r="FB15" i="8"/>
  <c r="FX14" i="8"/>
  <c r="FT14" i="8"/>
  <c r="FP14" i="8"/>
  <c r="FJ14" i="8"/>
  <c r="FF14" i="8"/>
  <c r="FB14" i="8"/>
  <c r="FX13" i="8"/>
  <c r="FX19" i="8" s="1"/>
  <c r="FT13" i="8"/>
  <c r="FT19" i="8" s="1"/>
  <c r="FP13" i="8"/>
  <c r="FP19" i="8" s="1"/>
  <c r="FJ13" i="8"/>
  <c r="FJ19" i="8" s="1"/>
  <c r="FF13" i="8"/>
  <c r="FF19" i="8" s="1"/>
  <c r="FB13" i="8"/>
  <c r="FB19" i="8" s="1"/>
  <c r="FV11" i="8"/>
  <c r="FR11" i="8"/>
  <c r="FN11" i="8"/>
  <c r="FH11" i="8"/>
  <c r="FD11" i="8"/>
  <c r="EZ11" i="8"/>
  <c r="FM2" i="8"/>
  <c r="EY2" i="8"/>
  <c r="EK3" i="8"/>
  <c r="DW3" i="8"/>
  <c r="DI3" i="8"/>
  <c r="CU3" i="8"/>
  <c r="CG3" i="8"/>
  <c r="BS3" i="8"/>
  <c r="BE3" i="8"/>
  <c r="AQ3" i="8"/>
  <c r="AC3" i="8"/>
  <c r="O3" i="8"/>
  <c r="G42" i="7"/>
  <c r="F42" i="7"/>
  <c r="E42" i="7"/>
  <c r="D42" i="7"/>
  <c r="C42" i="7"/>
  <c r="G40" i="7"/>
  <c r="F40" i="7"/>
  <c r="E40" i="7"/>
  <c r="D40" i="7"/>
  <c r="C40" i="7"/>
  <c r="G35" i="7"/>
  <c r="F35" i="7"/>
  <c r="E35" i="7"/>
  <c r="D35" i="7"/>
  <c r="C35" i="7"/>
  <c r="G32" i="7"/>
  <c r="F32" i="7"/>
  <c r="E32" i="7"/>
  <c r="D32" i="7"/>
  <c r="C32" i="7"/>
  <c r="G31" i="7"/>
  <c r="F31" i="7"/>
  <c r="E31" i="7"/>
  <c r="D31" i="7"/>
  <c r="C31" i="7"/>
  <c r="G30" i="7"/>
  <c r="F30" i="7"/>
  <c r="E30" i="7"/>
  <c r="D30" i="7"/>
  <c r="C30" i="7"/>
  <c r="G29" i="7"/>
  <c r="F29" i="7"/>
  <c r="E29" i="7"/>
  <c r="D29" i="7"/>
  <c r="C29" i="7"/>
  <c r="G28" i="7"/>
  <c r="F28" i="7"/>
  <c r="E28" i="7"/>
  <c r="D28" i="7"/>
  <c r="C28" i="7"/>
  <c r="G27" i="7"/>
  <c r="F27" i="7"/>
  <c r="E27" i="7"/>
  <c r="D27" i="7"/>
  <c r="C27" i="7"/>
  <c r="G26" i="7"/>
  <c r="F26" i="7"/>
  <c r="E26" i="7"/>
  <c r="D26" i="7"/>
  <c r="C26" i="7"/>
  <c r="G25" i="7"/>
  <c r="F25" i="7"/>
  <c r="E25" i="7"/>
  <c r="D25" i="7"/>
  <c r="C25" i="7"/>
  <c r="G22" i="7"/>
  <c r="F22" i="7"/>
  <c r="E22" i="7"/>
  <c r="D22" i="7"/>
  <c r="C22" i="7"/>
  <c r="G20" i="7"/>
  <c r="F20" i="7"/>
  <c r="E20" i="7"/>
  <c r="D20" i="7"/>
  <c r="C20" i="7"/>
  <c r="G19" i="7"/>
  <c r="F19" i="7"/>
  <c r="E19" i="7"/>
  <c r="D19" i="7"/>
  <c r="C19" i="7"/>
  <c r="G18" i="7"/>
  <c r="F18" i="7"/>
  <c r="E18" i="7"/>
  <c r="D18" i="7"/>
  <c r="C18" i="7"/>
  <c r="G17" i="7"/>
  <c r="F17" i="7"/>
  <c r="E17" i="7"/>
  <c r="D17" i="7"/>
  <c r="C17" i="7"/>
  <c r="G16" i="7"/>
  <c r="F16" i="7"/>
  <c r="E16" i="7"/>
  <c r="D16" i="7"/>
  <c r="C16" i="7"/>
  <c r="G15" i="7"/>
  <c r="F15" i="7"/>
  <c r="E15" i="7"/>
  <c r="D15" i="7"/>
  <c r="C15" i="7"/>
  <c r="G14" i="7"/>
  <c r="F14" i="7"/>
  <c r="E14" i="7"/>
  <c r="D14" i="7"/>
  <c r="C14" i="7"/>
  <c r="G13" i="7"/>
  <c r="F13" i="7"/>
  <c r="E13" i="7"/>
  <c r="D13" i="7"/>
  <c r="C13" i="7"/>
  <c r="B42" i="7"/>
  <c r="B40" i="7"/>
  <c r="B35" i="7"/>
  <c r="B32" i="7"/>
  <c r="B31" i="7"/>
  <c r="B30" i="7"/>
  <c r="B29" i="7"/>
  <c r="B28" i="7"/>
  <c r="B27" i="7"/>
  <c r="B26" i="7"/>
  <c r="B25" i="7"/>
  <c r="B22" i="7"/>
  <c r="B20" i="7"/>
  <c r="B19" i="7"/>
  <c r="B18" i="7"/>
  <c r="B17" i="7"/>
  <c r="B16" i="7"/>
  <c r="B15" i="7"/>
  <c r="B14" i="7"/>
  <c r="B13" i="7"/>
  <c r="CS3" i="7"/>
  <c r="CK3" i="7"/>
  <c r="CY43" i="7"/>
  <c r="CY23" i="35" s="1"/>
  <c r="CX43" i="7"/>
  <c r="CX23" i="35" s="1"/>
  <c r="CW43" i="7"/>
  <c r="CW23" i="35" s="1"/>
  <c r="CV43" i="7"/>
  <c r="CV23" i="35" s="1"/>
  <c r="CU43" i="7"/>
  <c r="CU23" i="35" s="1"/>
  <c r="CT43" i="7"/>
  <c r="CT23" i="35" s="1"/>
  <c r="CQ43" i="7"/>
  <c r="CQ23" i="35" s="1"/>
  <c r="CP43" i="7"/>
  <c r="CP23" i="35" s="1"/>
  <c r="CO43" i="7"/>
  <c r="CO23" i="35" s="1"/>
  <c r="CN43" i="7"/>
  <c r="CN23" i="35" s="1"/>
  <c r="CM43" i="7"/>
  <c r="CM23" i="35" s="1"/>
  <c r="CL43" i="7"/>
  <c r="CL23" i="35" s="1"/>
  <c r="CY38" i="7"/>
  <c r="CY22" i="35" s="1"/>
  <c r="CX38" i="7"/>
  <c r="CX22" i="35" s="1"/>
  <c r="CW38" i="7"/>
  <c r="CW22" i="35" s="1"/>
  <c r="CV38" i="7"/>
  <c r="CV22" i="35" s="1"/>
  <c r="CU38" i="7"/>
  <c r="CU22" i="35" s="1"/>
  <c r="CT38" i="7"/>
  <c r="CT22" i="35" s="1"/>
  <c r="CQ38" i="7"/>
  <c r="CQ22" i="35" s="1"/>
  <c r="CP38" i="7"/>
  <c r="CP22" i="35" s="1"/>
  <c r="CO38" i="7"/>
  <c r="CO22" i="35" s="1"/>
  <c r="CN38" i="7"/>
  <c r="CN22" i="35" s="1"/>
  <c r="CM38" i="7"/>
  <c r="CM22" i="35" s="1"/>
  <c r="CL38" i="7"/>
  <c r="CL22" i="35" s="1"/>
  <c r="CY33" i="7"/>
  <c r="CY21" i="35" s="1"/>
  <c r="CX33" i="7"/>
  <c r="CX21" i="35" s="1"/>
  <c r="CW33" i="7"/>
  <c r="CW21" i="35" s="1"/>
  <c r="CV33" i="7"/>
  <c r="CV21" i="35" s="1"/>
  <c r="CU33" i="7"/>
  <c r="CU21" i="35" s="1"/>
  <c r="CT33" i="7"/>
  <c r="CT21" i="35" s="1"/>
  <c r="CQ33" i="7"/>
  <c r="CQ21" i="35" s="1"/>
  <c r="CP33" i="7"/>
  <c r="CP21" i="35" s="1"/>
  <c r="CO33" i="7"/>
  <c r="CO21" i="35" s="1"/>
  <c r="CN33" i="7"/>
  <c r="CN21" i="35" s="1"/>
  <c r="CM33" i="7"/>
  <c r="CM21" i="35" s="1"/>
  <c r="CL33" i="7"/>
  <c r="CL21" i="35" s="1"/>
  <c r="CY23" i="7"/>
  <c r="CY20" i="35" s="1"/>
  <c r="CX23" i="7"/>
  <c r="CX20" i="35" s="1"/>
  <c r="CW23" i="7"/>
  <c r="CW20" i="35" s="1"/>
  <c r="CV23" i="7"/>
  <c r="CV20" i="35" s="1"/>
  <c r="CU23" i="7"/>
  <c r="CU20" i="35" s="1"/>
  <c r="CT23" i="7"/>
  <c r="CT20" i="35" s="1"/>
  <c r="CQ23" i="7"/>
  <c r="CQ20" i="35" s="1"/>
  <c r="CP23" i="7"/>
  <c r="CP20" i="35" s="1"/>
  <c r="CO23" i="7"/>
  <c r="CO20" i="35" s="1"/>
  <c r="CN23" i="7"/>
  <c r="CN20" i="35" s="1"/>
  <c r="CM23" i="7"/>
  <c r="CM20" i="35" s="1"/>
  <c r="CL23" i="7"/>
  <c r="CL20" i="35" s="1"/>
  <c r="CS2" i="7"/>
  <c r="CK2" i="7"/>
  <c r="CC3" i="7"/>
  <c r="BU3" i="7"/>
  <c r="BM3" i="7"/>
  <c r="BE3" i="7"/>
  <c r="AW3" i="7"/>
  <c r="AO3" i="7"/>
  <c r="AG3" i="7"/>
  <c r="Y3" i="7"/>
  <c r="Q3" i="7"/>
  <c r="I3" i="7"/>
  <c r="G31" i="6"/>
  <c r="G30" i="6"/>
  <c r="G29" i="6"/>
  <c r="G28" i="6"/>
  <c r="G27" i="6"/>
  <c r="G25" i="6"/>
  <c r="G24" i="6"/>
  <c r="G23" i="6"/>
  <c r="G19" i="6"/>
  <c r="G18" i="6"/>
  <c r="F31" i="6"/>
  <c r="F30" i="6"/>
  <c r="F29" i="6"/>
  <c r="F27" i="6"/>
  <c r="F26" i="6"/>
  <c r="F25" i="6"/>
  <c r="F24" i="6"/>
  <c r="F23" i="6"/>
  <c r="F22" i="6"/>
  <c r="F21" i="6"/>
  <c r="F20" i="6"/>
  <c r="F19" i="6"/>
  <c r="F18" i="6"/>
  <c r="F17" i="6"/>
  <c r="E31" i="6"/>
  <c r="E30" i="6"/>
  <c r="E29" i="6"/>
  <c r="E28" i="6"/>
  <c r="E27" i="6"/>
  <c r="E25" i="6"/>
  <c r="E24" i="6"/>
  <c r="E23" i="6"/>
  <c r="E19" i="6"/>
  <c r="E18" i="6"/>
  <c r="E15" i="6"/>
  <c r="D31" i="6"/>
  <c r="D30" i="6"/>
  <c r="D29" i="6"/>
  <c r="D27" i="6"/>
  <c r="D26" i="6"/>
  <c r="D25" i="6"/>
  <c r="D24" i="6"/>
  <c r="D23" i="6"/>
  <c r="D22" i="6"/>
  <c r="D21" i="6"/>
  <c r="D20" i="6"/>
  <c r="D19" i="6"/>
  <c r="D18" i="6"/>
  <c r="D17" i="6"/>
  <c r="D16" i="6"/>
  <c r="D15" i="6"/>
  <c r="C31" i="6"/>
  <c r="C30" i="6"/>
  <c r="C29" i="6"/>
  <c r="C28" i="6"/>
  <c r="C27" i="6"/>
  <c r="C25" i="6"/>
  <c r="C24" i="6"/>
  <c r="C23" i="6"/>
  <c r="C19" i="6"/>
  <c r="C18" i="6"/>
  <c r="C15" i="6"/>
  <c r="B31" i="6"/>
  <c r="B30" i="6"/>
  <c r="B29" i="6"/>
  <c r="B27" i="6"/>
  <c r="B26" i="6"/>
  <c r="B25" i="6"/>
  <c r="B24" i="6"/>
  <c r="B23" i="6"/>
  <c r="B22" i="6"/>
  <c r="B21" i="6"/>
  <c r="B20" i="6"/>
  <c r="B19" i="6"/>
  <c r="B18" i="6"/>
  <c r="B17" i="6"/>
  <c r="B16" i="6"/>
  <c r="B15" i="6"/>
  <c r="CS3" i="6"/>
  <c r="CK3" i="6"/>
  <c r="CW32" i="6"/>
  <c r="CV32" i="6"/>
  <c r="CU32" i="6"/>
  <c r="CT32" i="6"/>
  <c r="CO32" i="6"/>
  <c r="CN32" i="6"/>
  <c r="CM32" i="6"/>
  <c r="CL32" i="6"/>
  <c r="CY31" i="6"/>
  <c r="CX31" i="6"/>
  <c r="CQ31" i="6"/>
  <c r="CP31" i="6"/>
  <c r="CY30" i="6"/>
  <c r="CX30" i="6"/>
  <c r="CQ30" i="6"/>
  <c r="CP30" i="6"/>
  <c r="CY29" i="6"/>
  <c r="CX29" i="6"/>
  <c r="CQ29" i="6"/>
  <c r="CP29" i="6"/>
  <c r="CY28" i="6"/>
  <c r="CQ28" i="6"/>
  <c r="CY27" i="6"/>
  <c r="CX27" i="6"/>
  <c r="CQ27" i="6"/>
  <c r="CP27" i="6"/>
  <c r="CX26" i="6"/>
  <c r="CP26" i="6"/>
  <c r="CY25" i="6"/>
  <c r="CX25" i="6"/>
  <c r="CQ25" i="6"/>
  <c r="CP25" i="6"/>
  <c r="CY24" i="6"/>
  <c r="CX24" i="6"/>
  <c r="CQ24" i="6"/>
  <c r="CP24" i="6"/>
  <c r="CY23" i="6"/>
  <c r="CX23" i="6"/>
  <c r="CQ23" i="6"/>
  <c r="CP23" i="6"/>
  <c r="CX22" i="6"/>
  <c r="CP22" i="6"/>
  <c r="CX21" i="6"/>
  <c r="CP21" i="6"/>
  <c r="CX20" i="6"/>
  <c r="CP20" i="6"/>
  <c r="CY19" i="6"/>
  <c r="CX19" i="6"/>
  <c r="CQ19" i="6"/>
  <c r="CP19" i="6"/>
  <c r="CY18" i="6"/>
  <c r="CX18" i="6"/>
  <c r="CQ18" i="6"/>
  <c r="CP18" i="6"/>
  <c r="CX17" i="6"/>
  <c r="CP17" i="6"/>
  <c r="CP32" i="6" s="1"/>
  <c r="CX16" i="6"/>
  <c r="CP16" i="6"/>
  <c r="CY15" i="6"/>
  <c r="CY32" i="6" s="1"/>
  <c r="CX15" i="6"/>
  <c r="CX32" i="6" s="1"/>
  <c r="CQ15" i="6"/>
  <c r="CQ32" i="6" s="1"/>
  <c r="CP15" i="6"/>
  <c r="CX13" i="6"/>
  <c r="CV13" i="6"/>
  <c r="CT13" i="6"/>
  <c r="CP13" i="6"/>
  <c r="CN13" i="6"/>
  <c r="CL13" i="6"/>
  <c r="CS2" i="6"/>
  <c r="CK2" i="6"/>
  <c r="CC3" i="6"/>
  <c r="BU3" i="6"/>
  <c r="BM3" i="6"/>
  <c r="BE3" i="6"/>
  <c r="AW3" i="6"/>
  <c r="AO3" i="6"/>
  <c r="AG3" i="6"/>
  <c r="Y3" i="6"/>
  <c r="Q3" i="6"/>
  <c r="I3" i="6"/>
  <c r="F24" i="5"/>
  <c r="E24" i="5"/>
  <c r="F23" i="5"/>
  <c r="E23" i="5"/>
  <c r="F22" i="5"/>
  <c r="E22" i="5"/>
  <c r="F21" i="5"/>
  <c r="E21" i="5"/>
  <c r="F20" i="5"/>
  <c r="E20" i="5"/>
  <c r="F19" i="5"/>
  <c r="E19" i="5"/>
  <c r="F18" i="5"/>
  <c r="E18" i="5"/>
  <c r="F17" i="5"/>
  <c r="E17" i="5"/>
  <c r="F16" i="5"/>
  <c r="E16" i="5"/>
  <c r="F15" i="5"/>
  <c r="E15" i="5"/>
  <c r="F13" i="5"/>
  <c r="E13" i="5"/>
  <c r="F12" i="5"/>
  <c r="E12" i="5"/>
  <c r="C24" i="5"/>
  <c r="B24" i="5"/>
  <c r="C23" i="5"/>
  <c r="B23" i="5"/>
  <c r="C22" i="5"/>
  <c r="B22" i="5"/>
  <c r="C21" i="5"/>
  <c r="B21" i="5"/>
  <c r="C20" i="5"/>
  <c r="B20" i="5"/>
  <c r="C19" i="5"/>
  <c r="B19" i="5"/>
  <c r="C18" i="5"/>
  <c r="B18" i="5"/>
  <c r="C17" i="5"/>
  <c r="B17" i="5"/>
  <c r="C16" i="5"/>
  <c r="B16" i="5"/>
  <c r="C15" i="5"/>
  <c r="B15" i="5"/>
  <c r="C13" i="5"/>
  <c r="B13" i="5"/>
  <c r="C12" i="5"/>
  <c r="B12" i="5"/>
  <c r="EC3" i="5"/>
  <c r="DR3" i="5"/>
  <c r="DG3" i="5"/>
  <c r="CV3" i="5"/>
  <c r="CK3" i="5"/>
  <c r="BZ3" i="5"/>
  <c r="BO3" i="5"/>
  <c r="BD3" i="5"/>
  <c r="AS3" i="5"/>
  <c r="AH3" i="5"/>
  <c r="W3" i="5"/>
  <c r="L3" i="5"/>
  <c r="EH25" i="5"/>
  <c r="EG25" i="5"/>
  <c r="EE25" i="5"/>
  <c r="ED25" i="5"/>
  <c r="DW25" i="5"/>
  <c r="DV25" i="5"/>
  <c r="DT25" i="5"/>
  <c r="DS25" i="5"/>
  <c r="EK24" i="5"/>
  <c r="EJ24" i="5"/>
  <c r="EI24" i="5"/>
  <c r="EF24" i="5"/>
  <c r="EL24" i="5" s="1"/>
  <c r="DZ24" i="5"/>
  <c r="DY24" i="5"/>
  <c r="DX24" i="5"/>
  <c r="DU24" i="5"/>
  <c r="EA24" i="5" s="1"/>
  <c r="EK23" i="5"/>
  <c r="EJ23" i="5"/>
  <c r="EI23" i="5"/>
  <c r="EF23" i="5"/>
  <c r="EL23" i="5" s="1"/>
  <c r="DZ23" i="5"/>
  <c r="DY23" i="5"/>
  <c r="DX23" i="5"/>
  <c r="DU23" i="5"/>
  <c r="EA23" i="5" s="1"/>
  <c r="EK22" i="5"/>
  <c r="EJ22" i="5"/>
  <c r="EI22" i="5"/>
  <c r="EF22" i="5"/>
  <c r="EL22" i="5" s="1"/>
  <c r="DZ22" i="5"/>
  <c r="DY22" i="5"/>
  <c r="DX22" i="5"/>
  <c r="DU22" i="5"/>
  <c r="EA22" i="5" s="1"/>
  <c r="EK21" i="5"/>
  <c r="EJ21" i="5"/>
  <c r="EI21" i="5"/>
  <c r="EF21" i="5"/>
  <c r="EL21" i="5" s="1"/>
  <c r="DZ21" i="5"/>
  <c r="DY21" i="5"/>
  <c r="DX21" i="5"/>
  <c r="DU21" i="5"/>
  <c r="EA21" i="5" s="1"/>
  <c r="EK20" i="5"/>
  <c r="EJ20" i="5"/>
  <c r="EI20" i="5"/>
  <c r="EF20" i="5"/>
  <c r="EL20" i="5" s="1"/>
  <c r="DZ20" i="5"/>
  <c r="DY20" i="5"/>
  <c r="DX20" i="5"/>
  <c r="DU20" i="5"/>
  <c r="EA20" i="5" s="1"/>
  <c r="EK19" i="5"/>
  <c r="EJ19" i="5"/>
  <c r="EI19" i="5"/>
  <c r="EF19" i="5"/>
  <c r="EL19" i="5" s="1"/>
  <c r="DZ19" i="5"/>
  <c r="DY19" i="5"/>
  <c r="DX19" i="5"/>
  <c r="DU19" i="5"/>
  <c r="EA19" i="5" s="1"/>
  <c r="EK18" i="5"/>
  <c r="EJ18" i="5"/>
  <c r="EI18" i="5"/>
  <c r="EF18" i="5"/>
  <c r="EL18" i="5" s="1"/>
  <c r="DZ18" i="5"/>
  <c r="DY18" i="5"/>
  <c r="DX18" i="5"/>
  <c r="DU18" i="5"/>
  <c r="EA18" i="5" s="1"/>
  <c r="EK17" i="5"/>
  <c r="EJ17" i="5"/>
  <c r="EI17" i="5"/>
  <c r="EF17" i="5"/>
  <c r="EL17" i="5" s="1"/>
  <c r="DZ17" i="5"/>
  <c r="DY17" i="5"/>
  <c r="DX17" i="5"/>
  <c r="DU17" i="5"/>
  <c r="EA17" i="5" s="1"/>
  <c r="EK16" i="5"/>
  <c r="EJ16" i="5"/>
  <c r="EI16" i="5"/>
  <c r="EF16" i="5"/>
  <c r="EL16" i="5" s="1"/>
  <c r="DZ16" i="5"/>
  <c r="DY16" i="5"/>
  <c r="DX16" i="5"/>
  <c r="DU16" i="5"/>
  <c r="EA16" i="5" s="1"/>
  <c r="EK15" i="5"/>
  <c r="EJ15" i="5"/>
  <c r="EI15" i="5"/>
  <c r="EF15" i="5"/>
  <c r="EL15" i="5" s="1"/>
  <c r="DZ15" i="5"/>
  <c r="DY15" i="5"/>
  <c r="DX15" i="5"/>
  <c r="DU15" i="5"/>
  <c r="EA15" i="5" s="1"/>
  <c r="EK13" i="5"/>
  <c r="EJ13" i="5"/>
  <c r="EI13" i="5"/>
  <c r="EF13" i="5"/>
  <c r="EL13" i="5" s="1"/>
  <c r="DZ13" i="5"/>
  <c r="DY13" i="5"/>
  <c r="DX13" i="5"/>
  <c r="DU13" i="5"/>
  <c r="EA13" i="5" s="1"/>
  <c r="EK12" i="5"/>
  <c r="EK25" i="5" s="1"/>
  <c r="EJ12" i="5"/>
  <c r="EJ25" i="5" s="1"/>
  <c r="EI12" i="5"/>
  <c r="EI25" i="5" s="1"/>
  <c r="EF12" i="5"/>
  <c r="EF25" i="5" s="1"/>
  <c r="DZ12" i="5"/>
  <c r="DZ25" i="5" s="1"/>
  <c r="DY12" i="5"/>
  <c r="DY25" i="5" s="1"/>
  <c r="DX12" i="5"/>
  <c r="DX25" i="5" s="1"/>
  <c r="DU12" i="5"/>
  <c r="DU25" i="5" s="1"/>
  <c r="EJ10" i="5"/>
  <c r="EG10" i="5"/>
  <c r="ED10" i="5"/>
  <c r="DY10" i="5"/>
  <c r="DV10" i="5"/>
  <c r="DS10" i="5"/>
  <c r="EC2" i="5"/>
  <c r="DR2" i="5"/>
  <c r="F25" i="2"/>
  <c r="F24" i="2"/>
  <c r="F23" i="2"/>
  <c r="F22" i="2"/>
  <c r="F21" i="2"/>
  <c r="F20" i="2"/>
  <c r="E25" i="2"/>
  <c r="E24" i="2"/>
  <c r="E23" i="2"/>
  <c r="E22" i="2"/>
  <c r="E21" i="2"/>
  <c r="E20" i="2"/>
  <c r="C25" i="2"/>
  <c r="C24" i="2"/>
  <c r="C23" i="2"/>
  <c r="C22" i="2"/>
  <c r="C21" i="2"/>
  <c r="C20" i="2"/>
  <c r="B25" i="2"/>
  <c r="B24" i="2"/>
  <c r="B23" i="2"/>
  <c r="B22" i="2"/>
  <c r="B21" i="2"/>
  <c r="B20" i="2"/>
  <c r="G14" i="2"/>
  <c r="D14" i="2"/>
  <c r="J13" i="2"/>
  <c r="EC3" i="2"/>
  <c r="EH26" i="2"/>
  <c r="EG26" i="2"/>
  <c r="EE26" i="2"/>
  <c r="ED26" i="2"/>
  <c r="EK25" i="2"/>
  <c r="EJ25" i="2"/>
  <c r="EI25" i="2"/>
  <c r="EF25" i="2"/>
  <c r="EL25" i="2" s="1"/>
  <c r="EK24" i="2"/>
  <c r="EJ24" i="2"/>
  <c r="EI24" i="2"/>
  <c r="EF24" i="2"/>
  <c r="EL24" i="2" s="1"/>
  <c r="EK23" i="2"/>
  <c r="EJ23" i="2"/>
  <c r="EI23" i="2"/>
  <c r="EF23" i="2"/>
  <c r="EL23" i="2" s="1"/>
  <c r="EK22" i="2"/>
  <c r="EJ22" i="2"/>
  <c r="EJ26" i="2" s="1"/>
  <c r="EI22" i="2"/>
  <c r="EF22" i="2"/>
  <c r="EL22" i="2" s="1"/>
  <c r="EK21" i="2"/>
  <c r="EK26" i="2" s="1"/>
  <c r="EJ21" i="2"/>
  <c r="EI21" i="2"/>
  <c r="EF21" i="2"/>
  <c r="EL21" i="2" s="1"/>
  <c r="EK20" i="2"/>
  <c r="EJ20" i="2"/>
  <c r="EI20" i="2"/>
  <c r="EI26" i="2" s="1"/>
  <c r="EF20" i="2"/>
  <c r="EF26" i="2" s="1"/>
  <c r="EJ18" i="2"/>
  <c r="EG18" i="2"/>
  <c r="ED18" i="2"/>
  <c r="EL15" i="2"/>
  <c r="EL28" i="2" s="1"/>
  <c r="EF15" i="2"/>
  <c r="EL14" i="2"/>
  <c r="EC2" i="2"/>
  <c r="DR3" i="2"/>
  <c r="DW26" i="2"/>
  <c r="DV26" i="2"/>
  <c r="DT26" i="2"/>
  <c r="DS26" i="2"/>
  <c r="DZ25" i="2"/>
  <c r="DY25" i="2"/>
  <c r="DX25" i="2"/>
  <c r="DU25" i="2"/>
  <c r="EA25" i="2" s="1"/>
  <c r="DZ24" i="2"/>
  <c r="DY24" i="2"/>
  <c r="DX24" i="2"/>
  <c r="DU24" i="2"/>
  <c r="EA24" i="2" s="1"/>
  <c r="DZ23" i="2"/>
  <c r="DY23" i="2"/>
  <c r="DX23" i="2"/>
  <c r="DU23" i="2"/>
  <c r="EA23" i="2" s="1"/>
  <c r="DZ22" i="2"/>
  <c r="DY22" i="2"/>
  <c r="DY26" i="2" s="1"/>
  <c r="DX22" i="2"/>
  <c r="DU22" i="2"/>
  <c r="EA22" i="2" s="1"/>
  <c r="DZ21" i="2"/>
  <c r="DY21" i="2"/>
  <c r="DX21" i="2"/>
  <c r="DU21" i="2"/>
  <c r="EA21" i="2" s="1"/>
  <c r="DZ20" i="2"/>
  <c r="DZ26" i="2" s="1"/>
  <c r="DY20" i="2"/>
  <c r="DX20" i="2"/>
  <c r="DX26" i="2" s="1"/>
  <c r="DU20" i="2"/>
  <c r="DU26" i="2" s="1"/>
  <c r="DY18" i="2"/>
  <c r="DV18" i="2"/>
  <c r="DS18" i="2"/>
  <c r="EA15" i="2"/>
  <c r="EA28" i="2" s="1"/>
  <c r="DU15" i="2"/>
  <c r="EA14" i="2"/>
  <c r="DR2" i="2"/>
  <c r="DG3" i="2"/>
  <c r="CV3" i="2"/>
  <c r="CK3" i="2"/>
  <c r="BZ3" i="2"/>
  <c r="BO3" i="2"/>
  <c r="BD3" i="2"/>
  <c r="AS3" i="2"/>
  <c r="AH3" i="2"/>
  <c r="W3" i="2"/>
  <c r="L3" i="2"/>
  <c r="CE77" i="9" l="1"/>
  <c r="CE65" i="9"/>
  <c r="CE52" i="9"/>
  <c r="CE30" i="9"/>
  <c r="CE8" i="9" s="1"/>
  <c r="CE16" i="9"/>
  <c r="CE43" i="9"/>
  <c r="CL43" i="9"/>
  <c r="CL77" i="9"/>
  <c r="CL65" i="9"/>
  <c r="CL52" i="9"/>
  <c r="CL30" i="9"/>
  <c r="CL16" i="9"/>
  <c r="CC52" i="9"/>
  <c r="CK52" i="9"/>
  <c r="CK8" i="9" s="1"/>
  <c r="CC65" i="9"/>
  <c r="CK65" i="9"/>
  <c r="CC77" i="9"/>
  <c r="FC18" i="8"/>
  <c r="FC17" i="8"/>
  <c r="FC16" i="8"/>
  <c r="FC15" i="8"/>
  <c r="FC14" i="8"/>
  <c r="FC13" i="8"/>
  <c r="FU13" i="8"/>
  <c r="FU18" i="8"/>
  <c r="FU17" i="8"/>
  <c r="FU16" i="8"/>
  <c r="FU15" i="8"/>
  <c r="FU14" i="8"/>
  <c r="FG18" i="8"/>
  <c r="FG17" i="8"/>
  <c r="FG16" i="8"/>
  <c r="FG15" i="8"/>
  <c r="FG14" i="8"/>
  <c r="FG13" i="8"/>
  <c r="FY18" i="8"/>
  <c r="FY17" i="8"/>
  <c r="FY16" i="8"/>
  <c r="FY15" i="8"/>
  <c r="FY14" i="8"/>
  <c r="FY13" i="8"/>
  <c r="FY19" i="8" s="1"/>
  <c r="FK18" i="8"/>
  <c r="FK17" i="8"/>
  <c r="FK16" i="8"/>
  <c r="FK15" i="8"/>
  <c r="FK14" i="8"/>
  <c r="FK13" i="8"/>
  <c r="FQ18" i="8"/>
  <c r="FQ17" i="8"/>
  <c r="FQ16" i="8"/>
  <c r="FQ15" i="8"/>
  <c r="FQ14" i="8"/>
  <c r="FQ13" i="8"/>
  <c r="FQ19" i="8" s="1"/>
  <c r="EA12" i="5"/>
  <c r="EA25" i="5" s="1"/>
  <c r="EL12" i="5"/>
  <c r="EL25" i="5" s="1"/>
  <c r="EL20" i="2"/>
  <c r="EL26" i="2" s="1"/>
  <c r="EI15" i="2"/>
  <c r="EI28" i="2" s="1"/>
  <c r="EF28" i="2"/>
  <c r="EG28" i="2" s="1"/>
  <c r="EA20" i="2"/>
  <c r="EA26" i="2" s="1"/>
  <c r="DX15" i="2"/>
  <c r="DX28" i="2" s="1"/>
  <c r="DU28" i="2"/>
  <c r="DV28" i="2" s="1"/>
  <c r="CC8" i="9" l="1"/>
  <c r="CL8" i="9"/>
  <c r="FU19" i="8"/>
  <c r="FG19" i="8"/>
  <c r="FC19" i="8"/>
  <c r="FK19" i="8"/>
  <c r="EF37" i="2"/>
  <c r="DU37" i="2"/>
  <c r="AF9" i="11" l="1"/>
  <c r="AE9" i="11"/>
  <c r="AD9" i="11"/>
  <c r="AC9" i="11"/>
  <c r="AB9" i="11"/>
  <c r="AA9" i="11"/>
  <c r="Z9" i="11"/>
  <c r="Y9" i="11"/>
  <c r="Y3" i="11" s="1"/>
  <c r="X9" i="11"/>
  <c r="W9" i="11"/>
  <c r="V9" i="11"/>
  <c r="U9" i="11"/>
  <c r="U3" i="11" s="1"/>
  <c r="T9" i="11"/>
  <c r="S9" i="11"/>
  <c r="R9" i="11"/>
  <c r="AF8" i="11"/>
  <c r="AE8" i="11"/>
  <c r="AD8" i="11"/>
  <c r="AC8" i="11"/>
  <c r="AB8" i="11"/>
  <c r="AA8" i="11"/>
  <c r="Z8" i="11"/>
  <c r="Y8" i="11"/>
  <c r="X8" i="11"/>
  <c r="W8" i="11"/>
  <c r="V8" i="11"/>
  <c r="U8" i="11"/>
  <c r="T8" i="11"/>
  <c r="S8" i="11"/>
  <c r="R8" i="11"/>
  <c r="AE33" i="4"/>
  <c r="AC3" i="11" l="1"/>
  <c r="R3" i="11"/>
  <c r="V3" i="11"/>
  <c r="Z3" i="11"/>
  <c r="AD3" i="11"/>
  <c r="S3" i="11"/>
  <c r="W3" i="11"/>
  <c r="AA3" i="11"/>
  <c r="AE3" i="11"/>
  <c r="T3" i="11"/>
  <c r="X3" i="11"/>
  <c r="AB3" i="11"/>
  <c r="AF3" i="11"/>
  <c r="I5" i="3"/>
  <c r="J5" i="3"/>
  <c r="K5" i="3"/>
  <c r="L5" i="3"/>
  <c r="M5" i="3"/>
  <c r="H5" i="3"/>
  <c r="AG9" i="11"/>
  <c r="Q9" i="11"/>
  <c r="P9" i="11"/>
  <c r="O9" i="11"/>
  <c r="N9" i="11"/>
  <c r="M9" i="11"/>
  <c r="L9" i="11"/>
  <c r="K9" i="11"/>
  <c r="J9" i="11"/>
  <c r="H10" i="11" l="1"/>
  <c r="G10" i="11"/>
  <c r="G9" i="11"/>
  <c r="G8" i="11"/>
  <c r="G6" i="11"/>
  <c r="E6" i="3" l="1"/>
  <c r="F6" i="3"/>
  <c r="G6" i="3"/>
  <c r="D6" i="3"/>
  <c r="AH51" i="11"/>
  <c r="AH50" i="11"/>
  <c r="AH49" i="11"/>
  <c r="AH48" i="11"/>
  <c r="AH47" i="11"/>
  <c r="AH46" i="11"/>
  <c r="AH45" i="11"/>
  <c r="AH44" i="11"/>
  <c r="AH43" i="11"/>
  <c r="AH42" i="11"/>
  <c r="AH41" i="11"/>
  <c r="AH40" i="11"/>
  <c r="AH39" i="11"/>
  <c r="AH38" i="11"/>
  <c r="AH37" i="11"/>
  <c r="AH36" i="11"/>
  <c r="AH35" i="11"/>
  <c r="AH34" i="11"/>
  <c r="AH33" i="11"/>
  <c r="AH32" i="11"/>
  <c r="AH31" i="11"/>
  <c r="AH30" i="11"/>
  <c r="AH29" i="11"/>
  <c r="AH28" i="11"/>
  <c r="AH27" i="11"/>
  <c r="AH26" i="11"/>
  <c r="AH25" i="11"/>
  <c r="AH24" i="11"/>
  <c r="AH23" i="11"/>
  <c r="AH22" i="11"/>
  <c r="AH21" i="11"/>
  <c r="AH20" i="11"/>
  <c r="AH19" i="11"/>
  <c r="AH18" i="11"/>
  <c r="AH17" i="11"/>
  <c r="AH16" i="11"/>
  <c r="AH15" i="11"/>
  <c r="AH14" i="11"/>
  <c r="AH13" i="11"/>
  <c r="AH12" i="11"/>
  <c r="I4" i="3"/>
  <c r="J4" i="3"/>
  <c r="K4" i="3"/>
  <c r="L4" i="3"/>
  <c r="M4" i="3"/>
  <c r="H4" i="3"/>
  <c r="AG8" i="11"/>
  <c r="AG3" i="11" s="1"/>
  <c r="Q8" i="11"/>
  <c r="Q3" i="11" s="1"/>
  <c r="P8" i="11"/>
  <c r="P3" i="11" s="1"/>
  <c r="O8" i="11"/>
  <c r="O3" i="11" s="1"/>
  <c r="N8" i="11"/>
  <c r="N3" i="11" s="1"/>
  <c r="M8" i="11"/>
  <c r="M3" i="11" s="1"/>
  <c r="L8" i="11"/>
  <c r="L3" i="11" s="1"/>
  <c r="K8" i="11"/>
  <c r="K3" i="11" s="1"/>
  <c r="J8" i="11"/>
  <c r="J3" i="11" l="1"/>
  <c r="AH10" i="11"/>
  <c r="I7" i="11" l="1"/>
  <c r="I8" i="11" s="1"/>
  <c r="G7" i="31"/>
  <c r="G8" i="31" s="1"/>
  <c r="G10" i="31"/>
  <c r="F10" i="31"/>
  <c r="E10" i="31"/>
  <c r="D10" i="31"/>
  <c r="C10" i="31"/>
  <c r="B10" i="31"/>
  <c r="B2" i="31"/>
  <c r="CG25" i="22" l="1"/>
  <c r="CE25" i="22"/>
  <c r="CI24" i="22"/>
  <c r="CH23" i="22"/>
  <c r="CH22" i="22"/>
  <c r="CH21" i="22"/>
  <c r="CI20" i="22"/>
  <c r="CH20" i="22"/>
  <c r="CI19" i="22"/>
  <c r="CI18" i="22"/>
  <c r="CI17" i="22"/>
  <c r="CI25" i="22" s="1"/>
  <c r="CH15" i="22"/>
  <c r="CF15" i="22"/>
  <c r="CD15" i="22"/>
  <c r="CC2" i="22"/>
  <c r="BY25" i="22"/>
  <c r="BW25" i="22"/>
  <c r="CA24" i="22"/>
  <c r="BZ23" i="22"/>
  <c r="BZ22" i="22"/>
  <c r="BZ21" i="22"/>
  <c r="CA20" i="22"/>
  <c r="BZ20" i="22"/>
  <c r="CA19" i="22"/>
  <c r="CA18" i="22"/>
  <c r="CA17" i="22"/>
  <c r="CA25" i="22" s="1"/>
  <c r="BZ15" i="22"/>
  <c r="BX15" i="22"/>
  <c r="BV15" i="22"/>
  <c r="BU2" i="22"/>
  <c r="BQ25" i="22"/>
  <c r="BO25" i="22"/>
  <c r="BS24" i="22"/>
  <c r="BR23" i="22"/>
  <c r="BR22" i="22"/>
  <c r="BR21" i="22"/>
  <c r="BS20" i="22"/>
  <c r="BR20" i="22"/>
  <c r="BS19" i="22"/>
  <c r="BS18" i="22"/>
  <c r="BS17" i="22"/>
  <c r="BR15" i="22"/>
  <c r="BP15" i="22"/>
  <c r="BN15" i="22"/>
  <c r="BM2" i="22"/>
  <c r="BI25" i="22"/>
  <c r="BG25" i="22"/>
  <c r="BK24" i="22"/>
  <c r="BJ23" i="22"/>
  <c r="BJ22" i="22"/>
  <c r="BJ21" i="22"/>
  <c r="BK20" i="22"/>
  <c r="BJ20" i="22"/>
  <c r="BK19" i="22"/>
  <c r="BK18" i="22"/>
  <c r="BK17" i="22"/>
  <c r="BJ15" i="22"/>
  <c r="BH15" i="22"/>
  <c r="BF15" i="22"/>
  <c r="BE2" i="22"/>
  <c r="BA25" i="22"/>
  <c r="AY25" i="22"/>
  <c r="BC24" i="22"/>
  <c r="BB23" i="22"/>
  <c r="BB22" i="22"/>
  <c r="BB21" i="22"/>
  <c r="BC20" i="22"/>
  <c r="BB20" i="22"/>
  <c r="BC19" i="22"/>
  <c r="BC18" i="22"/>
  <c r="BC17" i="22"/>
  <c r="BC25" i="22" s="1"/>
  <c r="BB15" i="22"/>
  <c r="AZ15" i="22"/>
  <c r="AX15" i="22"/>
  <c r="AW2" i="22"/>
  <c r="AS25" i="22"/>
  <c r="AQ25" i="22"/>
  <c r="AU24" i="22"/>
  <c r="AT23" i="22"/>
  <c r="AT22" i="22"/>
  <c r="AT21" i="22"/>
  <c r="AU20" i="22"/>
  <c r="AT20" i="22"/>
  <c r="AU19" i="22"/>
  <c r="AU18" i="22"/>
  <c r="AU17" i="22"/>
  <c r="AU25" i="22" s="1"/>
  <c r="AT15" i="22"/>
  <c r="AR15" i="22"/>
  <c r="AP15" i="22"/>
  <c r="AO2" i="22"/>
  <c r="AK25" i="22"/>
  <c r="AI25" i="22"/>
  <c r="AM24" i="22"/>
  <c r="AL23" i="22"/>
  <c r="AL22" i="22"/>
  <c r="AL21" i="22"/>
  <c r="AM20" i="22"/>
  <c r="AL20" i="22"/>
  <c r="AM19" i="22"/>
  <c r="AM18" i="22"/>
  <c r="AM17" i="22"/>
  <c r="AL15" i="22"/>
  <c r="AJ15" i="22"/>
  <c r="AH15" i="22"/>
  <c r="AG2" i="22"/>
  <c r="AC25" i="22"/>
  <c r="AA25" i="22"/>
  <c r="AE24" i="22"/>
  <c r="AD23" i="22"/>
  <c r="AD22" i="22"/>
  <c r="AD21" i="22"/>
  <c r="AE20" i="22"/>
  <c r="AD20" i="22"/>
  <c r="AE19" i="22"/>
  <c r="AE18" i="22"/>
  <c r="AE17" i="22"/>
  <c r="AD15" i="22"/>
  <c r="AB15" i="22"/>
  <c r="Z15" i="22"/>
  <c r="Y2" i="22"/>
  <c r="U25" i="22"/>
  <c r="S25" i="22"/>
  <c r="W24" i="22"/>
  <c r="V23" i="22"/>
  <c r="V22" i="22"/>
  <c r="V21" i="22"/>
  <c r="W20" i="22"/>
  <c r="V20" i="22"/>
  <c r="W19" i="22"/>
  <c r="W18" i="22"/>
  <c r="W17" i="22"/>
  <c r="W25" i="22" s="1"/>
  <c r="V15" i="22"/>
  <c r="T15" i="22"/>
  <c r="R15" i="22"/>
  <c r="Q2" i="22"/>
  <c r="M25" i="22"/>
  <c r="K25" i="22"/>
  <c r="O24" i="22"/>
  <c r="N23" i="22"/>
  <c r="N22" i="22"/>
  <c r="N21" i="22"/>
  <c r="O20" i="22"/>
  <c r="N20" i="22"/>
  <c r="O19" i="22"/>
  <c r="O18" i="22"/>
  <c r="O17" i="22"/>
  <c r="O25" i="22" s="1"/>
  <c r="N15" i="22"/>
  <c r="L15" i="22"/>
  <c r="J15" i="22"/>
  <c r="I2" i="22"/>
  <c r="A2" i="22"/>
  <c r="AM25" i="22" l="1"/>
  <c r="BS25" i="22"/>
  <c r="AE25" i="22"/>
  <c r="BK25" i="22"/>
  <c r="A2" i="29"/>
  <c r="GF33" i="16" l="1"/>
  <c r="GE33" i="16"/>
  <c r="GD33" i="16"/>
  <c r="GC33" i="16"/>
  <c r="GB33" i="16"/>
  <c r="GA33" i="16"/>
  <c r="FY33" i="16"/>
  <c r="FX33" i="16"/>
  <c r="FW33" i="16"/>
  <c r="FV33" i="16"/>
  <c r="FU33" i="16"/>
  <c r="FT33" i="16"/>
  <c r="GG32" i="16"/>
  <c r="FZ32" i="16"/>
  <c r="GH32" i="16" s="1"/>
  <c r="GG31" i="16"/>
  <c r="FZ31" i="16"/>
  <c r="GG29" i="16"/>
  <c r="FZ29" i="16"/>
  <c r="GH29" i="16" s="1"/>
  <c r="GG28" i="16"/>
  <c r="FZ28" i="16"/>
  <c r="GG27" i="16"/>
  <c r="FZ27" i="16"/>
  <c r="GH27" i="16" s="1"/>
  <c r="GG26" i="16"/>
  <c r="FZ26" i="16"/>
  <c r="GG25" i="16"/>
  <c r="FZ25" i="16"/>
  <c r="GH25" i="16" s="1"/>
  <c r="GG24" i="16"/>
  <c r="FZ24" i="16"/>
  <c r="GG23" i="16"/>
  <c r="FZ23" i="16"/>
  <c r="GH23" i="16" s="1"/>
  <c r="GG22" i="16"/>
  <c r="FZ22" i="16"/>
  <c r="GG21" i="16"/>
  <c r="FZ21" i="16"/>
  <c r="GH21" i="16" s="1"/>
  <c r="GG19" i="16"/>
  <c r="FZ19" i="16"/>
  <c r="GG18" i="16"/>
  <c r="FZ18" i="16"/>
  <c r="GG17" i="16"/>
  <c r="FZ17" i="16"/>
  <c r="GG15" i="16"/>
  <c r="FZ15" i="16"/>
  <c r="GG14" i="16"/>
  <c r="FZ14" i="16"/>
  <c r="GG13" i="16"/>
  <c r="FZ13" i="16"/>
  <c r="GH13" i="16" s="1"/>
  <c r="GG12" i="16"/>
  <c r="FZ12" i="16"/>
  <c r="GF10" i="16"/>
  <c r="GE10" i="16"/>
  <c r="GD10" i="16"/>
  <c r="GC10" i="16"/>
  <c r="GB10" i="16"/>
  <c r="GA10" i="16"/>
  <c r="FY10" i="16"/>
  <c r="FX10" i="16"/>
  <c r="FW10" i="16"/>
  <c r="FV10" i="16"/>
  <c r="FU10" i="16"/>
  <c r="FT10" i="16"/>
  <c r="FS10" i="16"/>
  <c r="FS2" i="16"/>
  <c r="FO33" i="16"/>
  <c r="FN33" i="16"/>
  <c r="FM33" i="16"/>
  <c r="FL33" i="16"/>
  <c r="FK33" i="16"/>
  <c r="FJ33" i="16"/>
  <c r="FH33" i="16"/>
  <c r="FG33" i="16"/>
  <c r="FF33" i="16"/>
  <c r="FE33" i="16"/>
  <c r="FD33" i="16"/>
  <c r="FC33" i="16"/>
  <c r="FP32" i="16"/>
  <c r="FI32" i="16"/>
  <c r="FP31" i="16"/>
  <c r="FI31" i="16"/>
  <c r="FP29" i="16"/>
  <c r="FI29" i="16"/>
  <c r="FP28" i="16"/>
  <c r="FI28" i="16"/>
  <c r="FP27" i="16"/>
  <c r="FI27" i="16"/>
  <c r="FP26" i="16"/>
  <c r="FI26" i="16"/>
  <c r="FP25" i="16"/>
  <c r="FI25" i="16"/>
  <c r="FP24" i="16"/>
  <c r="FI24" i="16"/>
  <c r="FP23" i="16"/>
  <c r="FI23" i="16"/>
  <c r="FP22" i="16"/>
  <c r="FI22" i="16"/>
  <c r="FP21" i="16"/>
  <c r="FI21" i="16"/>
  <c r="FP19" i="16"/>
  <c r="FI19" i="16"/>
  <c r="FP18" i="16"/>
  <c r="FI18" i="16"/>
  <c r="FP17" i="16"/>
  <c r="FI17" i="16"/>
  <c r="FP15" i="16"/>
  <c r="FI15" i="16"/>
  <c r="FP14" i="16"/>
  <c r="FI14" i="16"/>
  <c r="FP13" i="16"/>
  <c r="FI13" i="16"/>
  <c r="FP12" i="16"/>
  <c r="FI12" i="16"/>
  <c r="FO10" i="16"/>
  <c r="FN10" i="16"/>
  <c r="FM10" i="16"/>
  <c r="FL10" i="16"/>
  <c r="FK10" i="16"/>
  <c r="FJ10" i="16"/>
  <c r="FH10" i="16"/>
  <c r="FG10" i="16"/>
  <c r="FF10" i="16"/>
  <c r="FE10" i="16"/>
  <c r="FD10" i="16"/>
  <c r="FC10" i="16"/>
  <c r="FB10" i="16"/>
  <c r="FB2" i="16"/>
  <c r="EX33" i="16"/>
  <c r="EW33" i="16"/>
  <c r="EV33" i="16"/>
  <c r="EU33" i="16"/>
  <c r="ET33" i="16"/>
  <c r="ES33" i="16"/>
  <c r="EQ33" i="16"/>
  <c r="EP33" i="16"/>
  <c r="EO33" i="16"/>
  <c r="EN33" i="16"/>
  <c r="EM33" i="16"/>
  <c r="EL33" i="16"/>
  <c r="EY32" i="16"/>
  <c r="ER32" i="16"/>
  <c r="EY31" i="16"/>
  <c r="ER31" i="16"/>
  <c r="EY29" i="16"/>
  <c r="ER29" i="16"/>
  <c r="EY28" i="16"/>
  <c r="ER28" i="16"/>
  <c r="EY27" i="16"/>
  <c r="ER27" i="16"/>
  <c r="EY26" i="16"/>
  <c r="ER26" i="16"/>
  <c r="EY25" i="16"/>
  <c r="ER25" i="16"/>
  <c r="EY24" i="16"/>
  <c r="ER24" i="16"/>
  <c r="EY23" i="16"/>
  <c r="ER23" i="16"/>
  <c r="EZ23" i="16" s="1"/>
  <c r="EY22" i="16"/>
  <c r="ER22" i="16"/>
  <c r="EY21" i="16"/>
  <c r="ER21" i="16"/>
  <c r="EZ21" i="16" s="1"/>
  <c r="EY19" i="16"/>
  <c r="ER19" i="16"/>
  <c r="EY18" i="16"/>
  <c r="ER18" i="16"/>
  <c r="EZ18" i="16" s="1"/>
  <c r="EY17" i="16"/>
  <c r="ER17" i="16"/>
  <c r="EY15" i="16"/>
  <c r="ER15" i="16"/>
  <c r="EZ15" i="16" s="1"/>
  <c r="EY14" i="16"/>
  <c r="ER14" i="16"/>
  <c r="EY13" i="16"/>
  <c r="ER13" i="16"/>
  <c r="EZ13" i="16" s="1"/>
  <c r="EY12" i="16"/>
  <c r="ER12" i="16"/>
  <c r="EX10" i="16"/>
  <c r="EW10" i="16"/>
  <c r="EV10" i="16"/>
  <c r="EU10" i="16"/>
  <c r="ET10" i="16"/>
  <c r="ES10" i="16"/>
  <c r="EQ10" i="16"/>
  <c r="EP10" i="16"/>
  <c r="EO10" i="16"/>
  <c r="EN10" i="16"/>
  <c r="EM10" i="16"/>
  <c r="EL10" i="16"/>
  <c r="EK10" i="16"/>
  <c r="EK2" i="16"/>
  <c r="EG33" i="16"/>
  <c r="EF33" i="16"/>
  <c r="EE33" i="16"/>
  <c r="ED33" i="16"/>
  <c r="EC33" i="16"/>
  <c r="EB33" i="16"/>
  <c r="DZ33" i="16"/>
  <c r="DY33" i="16"/>
  <c r="DX33" i="16"/>
  <c r="DW33" i="16"/>
  <c r="DV33" i="16"/>
  <c r="DU33" i="16"/>
  <c r="EH32" i="16"/>
  <c r="EA32" i="16"/>
  <c r="EH31" i="16"/>
  <c r="EA31" i="16"/>
  <c r="EH29" i="16"/>
  <c r="EA29" i="16"/>
  <c r="EH28" i="16"/>
  <c r="EA28" i="16"/>
  <c r="EH27" i="16"/>
  <c r="EA27" i="16"/>
  <c r="EH26" i="16"/>
  <c r="EA26" i="16"/>
  <c r="EH25" i="16"/>
  <c r="EA25" i="16"/>
  <c r="EH24" i="16"/>
  <c r="EA24" i="16"/>
  <c r="EH23" i="16"/>
  <c r="EA23" i="16"/>
  <c r="EH22" i="16"/>
  <c r="EA22" i="16"/>
  <c r="EH21" i="16"/>
  <c r="EA21" i="16"/>
  <c r="EH19" i="16"/>
  <c r="EA19" i="16"/>
  <c r="EH18" i="16"/>
  <c r="EA18" i="16"/>
  <c r="EH17" i="16"/>
  <c r="EA17" i="16"/>
  <c r="EH15" i="16"/>
  <c r="EA15" i="16"/>
  <c r="EH14" i="16"/>
  <c r="EA14" i="16"/>
  <c r="EH13" i="16"/>
  <c r="EA13" i="16"/>
  <c r="EH12" i="16"/>
  <c r="EA12" i="16"/>
  <c r="EG10" i="16"/>
  <c r="EF10" i="16"/>
  <c r="EE10" i="16"/>
  <c r="ED10" i="16"/>
  <c r="EC10" i="16"/>
  <c r="EB10" i="16"/>
  <c r="DZ10" i="16"/>
  <c r="DY10" i="16"/>
  <c r="DX10" i="16"/>
  <c r="DW10" i="16"/>
  <c r="DV10" i="16"/>
  <c r="DU10" i="16"/>
  <c r="DT10" i="16"/>
  <c r="DT2" i="16"/>
  <c r="DP33" i="16"/>
  <c r="DO33" i="16"/>
  <c r="DN33" i="16"/>
  <c r="DM33" i="16"/>
  <c r="DL33" i="16"/>
  <c r="DK33" i="16"/>
  <c r="DI33" i="16"/>
  <c r="DH33" i="16"/>
  <c r="DG33" i="16"/>
  <c r="DF33" i="16"/>
  <c r="DE33" i="16"/>
  <c r="DD33" i="16"/>
  <c r="DQ32" i="16"/>
  <c r="DJ32" i="16"/>
  <c r="DR32" i="16" s="1"/>
  <c r="DQ31" i="16"/>
  <c r="DJ31" i="16"/>
  <c r="DQ29" i="16"/>
  <c r="DJ29" i="16"/>
  <c r="DR29" i="16" s="1"/>
  <c r="DQ28" i="16"/>
  <c r="DJ28" i="16"/>
  <c r="DQ27" i="16"/>
  <c r="DJ27" i="16"/>
  <c r="DR27" i="16" s="1"/>
  <c r="DQ26" i="16"/>
  <c r="DJ26" i="16"/>
  <c r="DQ25" i="16"/>
  <c r="DJ25" i="16"/>
  <c r="DR25" i="16" s="1"/>
  <c r="DQ24" i="16"/>
  <c r="DJ24" i="16"/>
  <c r="DQ23" i="16"/>
  <c r="DJ23" i="16"/>
  <c r="DR23" i="16" s="1"/>
  <c r="DQ22" i="16"/>
  <c r="DJ22" i="16"/>
  <c r="DQ21" i="16"/>
  <c r="DJ21" i="16"/>
  <c r="DQ19" i="16"/>
  <c r="DJ19" i="16"/>
  <c r="DQ18" i="16"/>
  <c r="DJ18" i="16"/>
  <c r="DQ17" i="16"/>
  <c r="DJ17" i="16"/>
  <c r="DQ15" i="16"/>
  <c r="DJ15" i="16"/>
  <c r="DQ14" i="16"/>
  <c r="DJ14" i="16"/>
  <c r="DQ13" i="16"/>
  <c r="DJ13" i="16"/>
  <c r="DQ12" i="16"/>
  <c r="DJ12" i="16"/>
  <c r="DP10" i="16"/>
  <c r="DO10" i="16"/>
  <c r="DN10" i="16"/>
  <c r="DM10" i="16"/>
  <c r="DL10" i="16"/>
  <c r="DK10" i="16"/>
  <c r="DI10" i="16"/>
  <c r="DH10" i="16"/>
  <c r="DG10" i="16"/>
  <c r="DF10" i="16"/>
  <c r="DE10" i="16"/>
  <c r="DD10" i="16"/>
  <c r="DC10" i="16"/>
  <c r="DC2" i="16"/>
  <c r="CY33" i="16"/>
  <c r="CX33" i="16"/>
  <c r="CW33" i="16"/>
  <c r="CV33" i="16"/>
  <c r="CU33" i="16"/>
  <c r="CT33" i="16"/>
  <c r="CR33" i="16"/>
  <c r="CQ33" i="16"/>
  <c r="CP33" i="16"/>
  <c r="CO33" i="16"/>
  <c r="CN33" i="16"/>
  <c r="CM33" i="16"/>
  <c r="CZ32" i="16"/>
  <c r="CS32" i="16"/>
  <c r="CZ31" i="16"/>
  <c r="CS31" i="16"/>
  <c r="CZ29" i="16"/>
  <c r="CS29" i="16"/>
  <c r="CZ28" i="16"/>
  <c r="CS28" i="16"/>
  <c r="CZ27" i="16"/>
  <c r="CS27" i="16"/>
  <c r="CZ26" i="16"/>
  <c r="CS26" i="16"/>
  <c r="CZ25" i="16"/>
  <c r="CS25" i="16"/>
  <c r="CZ24" i="16"/>
  <c r="CS24" i="16"/>
  <c r="CZ23" i="16"/>
  <c r="CS23" i="16"/>
  <c r="CZ22" i="16"/>
  <c r="CS22" i="16"/>
  <c r="CZ21" i="16"/>
  <c r="CS21" i="16"/>
  <c r="CZ19" i="16"/>
  <c r="CS19" i="16"/>
  <c r="CZ18" i="16"/>
  <c r="CS18" i="16"/>
  <c r="CZ17" i="16"/>
  <c r="CS17" i="16"/>
  <c r="CZ15" i="16"/>
  <c r="CS15" i="16"/>
  <c r="CZ14" i="16"/>
  <c r="CS14" i="16"/>
  <c r="CZ13" i="16"/>
  <c r="CS13" i="16"/>
  <c r="CZ12" i="16"/>
  <c r="CS12" i="16"/>
  <c r="CY10" i="16"/>
  <c r="CX10" i="16"/>
  <c r="CW10" i="16"/>
  <c r="CV10" i="16"/>
  <c r="CU10" i="16"/>
  <c r="CT10" i="16"/>
  <c r="CR10" i="16"/>
  <c r="CQ10" i="16"/>
  <c r="CP10" i="16"/>
  <c r="CO10" i="16"/>
  <c r="CN10" i="16"/>
  <c r="CM10" i="16"/>
  <c r="CL10" i="16"/>
  <c r="CL2" i="16"/>
  <c r="CH33" i="16"/>
  <c r="CG33" i="16"/>
  <c r="CF33" i="16"/>
  <c r="CE33" i="16"/>
  <c r="CD33" i="16"/>
  <c r="CC33" i="16"/>
  <c r="CA33" i="16"/>
  <c r="BZ33" i="16"/>
  <c r="BY33" i="16"/>
  <c r="BX33" i="16"/>
  <c r="BW33" i="16"/>
  <c r="BV33" i="16"/>
  <c r="CI32" i="16"/>
  <c r="CB32" i="16"/>
  <c r="CJ32" i="16" s="1"/>
  <c r="CI31" i="16"/>
  <c r="CB31" i="16"/>
  <c r="CI29" i="16"/>
  <c r="CB29" i="16"/>
  <c r="CJ29" i="16" s="1"/>
  <c r="CI28" i="16"/>
  <c r="CB28" i="16"/>
  <c r="CI27" i="16"/>
  <c r="CB27" i="16"/>
  <c r="CJ27" i="16" s="1"/>
  <c r="CI26" i="16"/>
  <c r="CB26" i="16"/>
  <c r="CI25" i="16"/>
  <c r="CB25" i="16"/>
  <c r="CI24" i="16"/>
  <c r="CB24" i="16"/>
  <c r="CI23" i="16"/>
  <c r="CB23" i="16"/>
  <c r="CJ23" i="16" s="1"/>
  <c r="CI22" i="16"/>
  <c r="CB22" i="16"/>
  <c r="CI21" i="16"/>
  <c r="CB21" i="16"/>
  <c r="CJ21" i="16" s="1"/>
  <c r="CI19" i="16"/>
  <c r="CB19" i="16"/>
  <c r="CI18" i="16"/>
  <c r="CB18" i="16"/>
  <c r="CI17" i="16"/>
  <c r="CB17" i="16"/>
  <c r="CI15" i="16"/>
  <c r="CB15" i="16"/>
  <c r="CI14" i="16"/>
  <c r="CB14" i="16"/>
  <c r="CI13" i="16"/>
  <c r="CB13" i="16"/>
  <c r="CI12" i="16"/>
  <c r="CB12" i="16"/>
  <c r="CH10" i="16"/>
  <c r="CG10" i="16"/>
  <c r="CF10" i="16"/>
  <c r="CE10" i="16"/>
  <c r="CD10" i="16"/>
  <c r="CC10" i="16"/>
  <c r="CA10" i="16"/>
  <c r="BZ10" i="16"/>
  <c r="BY10" i="16"/>
  <c r="BX10" i="16"/>
  <c r="BW10" i="16"/>
  <c r="BV10" i="16"/>
  <c r="BU10" i="16"/>
  <c r="BU2" i="16"/>
  <c r="BQ33" i="16"/>
  <c r="BP33" i="16"/>
  <c r="BO33" i="16"/>
  <c r="BN33" i="16"/>
  <c r="BM33" i="16"/>
  <c r="BL33" i="16"/>
  <c r="BJ33" i="16"/>
  <c r="BI33" i="16"/>
  <c r="BH33" i="16"/>
  <c r="BG33" i="16"/>
  <c r="BF33" i="16"/>
  <c r="BE33" i="16"/>
  <c r="BR32" i="16"/>
  <c r="BK32" i="16"/>
  <c r="BR31" i="16"/>
  <c r="BK31" i="16"/>
  <c r="BR29" i="16"/>
  <c r="BK29" i="16"/>
  <c r="BR28" i="16"/>
  <c r="BK28" i="16"/>
  <c r="BR27" i="16"/>
  <c r="BK27" i="16"/>
  <c r="BR26" i="16"/>
  <c r="BK26" i="16"/>
  <c r="BR25" i="16"/>
  <c r="BK25" i="16"/>
  <c r="BR24" i="16"/>
  <c r="BK24" i="16"/>
  <c r="BR23" i="16"/>
  <c r="BK23" i="16"/>
  <c r="BR22" i="16"/>
  <c r="BK22" i="16"/>
  <c r="BR21" i="16"/>
  <c r="BK21" i="16"/>
  <c r="BR19" i="16"/>
  <c r="BK19" i="16"/>
  <c r="BR18" i="16"/>
  <c r="BK18" i="16"/>
  <c r="BR17" i="16"/>
  <c r="BK17" i="16"/>
  <c r="BR15" i="16"/>
  <c r="BK15" i="16"/>
  <c r="BR14" i="16"/>
  <c r="BK14" i="16"/>
  <c r="BR13" i="16"/>
  <c r="BK13" i="16"/>
  <c r="BR12" i="16"/>
  <c r="BK12" i="16"/>
  <c r="BQ10" i="16"/>
  <c r="BP10" i="16"/>
  <c r="BO10" i="16"/>
  <c r="BN10" i="16"/>
  <c r="BM10" i="16"/>
  <c r="BL10" i="16"/>
  <c r="BJ10" i="16"/>
  <c r="BI10" i="16"/>
  <c r="BH10" i="16"/>
  <c r="BG10" i="16"/>
  <c r="BF10" i="16"/>
  <c r="BE10" i="16"/>
  <c r="BD10" i="16"/>
  <c r="BD2" i="16"/>
  <c r="AZ33" i="16"/>
  <c r="AY33" i="16"/>
  <c r="AX33" i="16"/>
  <c r="AW33" i="16"/>
  <c r="AV33" i="16"/>
  <c r="AU33" i="16"/>
  <c r="AS33" i="16"/>
  <c r="AR33" i="16"/>
  <c r="AQ33" i="16"/>
  <c r="AP33" i="16"/>
  <c r="AO33" i="16"/>
  <c r="AN33" i="16"/>
  <c r="BA32" i="16"/>
  <c r="AT32" i="16"/>
  <c r="BA31" i="16"/>
  <c r="AT31" i="16"/>
  <c r="BA29" i="16"/>
  <c r="AT29" i="16"/>
  <c r="BA28" i="16"/>
  <c r="AT28" i="16"/>
  <c r="BA27" i="16"/>
  <c r="AT27" i="16"/>
  <c r="BA26" i="16"/>
  <c r="AT26" i="16"/>
  <c r="BA25" i="16"/>
  <c r="AT25" i="16"/>
  <c r="BA24" i="16"/>
  <c r="AT24" i="16"/>
  <c r="BA23" i="16"/>
  <c r="AT23" i="16"/>
  <c r="BA22" i="16"/>
  <c r="AT22" i="16"/>
  <c r="BA21" i="16"/>
  <c r="AT21" i="16"/>
  <c r="BA19" i="16"/>
  <c r="AT19" i="16"/>
  <c r="BA18" i="16"/>
  <c r="AT18" i="16"/>
  <c r="BA17" i="16"/>
  <c r="AT17" i="16"/>
  <c r="BA15" i="16"/>
  <c r="AT15" i="16"/>
  <c r="BA14" i="16"/>
  <c r="AT14" i="16"/>
  <c r="BA13" i="16"/>
  <c r="AT13" i="16"/>
  <c r="BA12" i="16"/>
  <c r="AT12" i="16"/>
  <c r="AZ10" i="16"/>
  <c r="AY10" i="16"/>
  <c r="AX10" i="16"/>
  <c r="AW10" i="16"/>
  <c r="AV10" i="16"/>
  <c r="AU10" i="16"/>
  <c r="AS10" i="16"/>
  <c r="AR10" i="16"/>
  <c r="AQ10" i="16"/>
  <c r="AP10" i="16"/>
  <c r="AO10" i="16"/>
  <c r="AN10" i="16"/>
  <c r="AM10" i="16"/>
  <c r="AM2" i="16"/>
  <c r="AI33" i="16"/>
  <c r="AH33" i="16"/>
  <c r="AG33" i="16"/>
  <c r="AF33" i="16"/>
  <c r="AE33" i="16"/>
  <c r="AD33" i="16"/>
  <c r="AB33" i="16"/>
  <c r="AA33" i="16"/>
  <c r="Z33" i="16"/>
  <c r="Y33" i="16"/>
  <c r="X33" i="16"/>
  <c r="W33" i="16"/>
  <c r="AJ32" i="16"/>
  <c r="AC32" i="16"/>
  <c r="AJ31" i="16"/>
  <c r="AC31" i="16"/>
  <c r="AJ29" i="16"/>
  <c r="AC29" i="16"/>
  <c r="AJ28" i="16"/>
  <c r="AC28" i="16"/>
  <c r="AJ27" i="16"/>
  <c r="AC27" i="16"/>
  <c r="AJ26" i="16"/>
  <c r="AC26" i="16"/>
  <c r="AJ25" i="16"/>
  <c r="AC25" i="16"/>
  <c r="AJ24" i="16"/>
  <c r="AC24" i="16"/>
  <c r="AJ23" i="16"/>
  <c r="AC23" i="16"/>
  <c r="AJ22" i="16"/>
  <c r="AC22" i="16"/>
  <c r="AJ21" i="16"/>
  <c r="AC21" i="16"/>
  <c r="AJ19" i="16"/>
  <c r="AC19" i="16"/>
  <c r="AJ18" i="16"/>
  <c r="AC18" i="16"/>
  <c r="AJ17" i="16"/>
  <c r="AC17" i="16"/>
  <c r="AJ15" i="16"/>
  <c r="AC15" i="16"/>
  <c r="AJ14" i="16"/>
  <c r="AC14" i="16"/>
  <c r="AJ13" i="16"/>
  <c r="AC13" i="16"/>
  <c r="AJ12" i="16"/>
  <c r="AC12" i="16"/>
  <c r="AI10" i="16"/>
  <c r="AH10" i="16"/>
  <c r="AG10" i="16"/>
  <c r="AF10" i="16"/>
  <c r="AE10" i="16"/>
  <c r="AD10" i="16"/>
  <c r="AB10" i="16"/>
  <c r="AA10" i="16"/>
  <c r="Z10" i="16"/>
  <c r="Y10" i="16"/>
  <c r="X10" i="16"/>
  <c r="W10" i="16"/>
  <c r="V10" i="16"/>
  <c r="V2" i="16"/>
  <c r="A2" i="16"/>
  <c r="R11" i="15"/>
  <c r="J11" i="15"/>
  <c r="B11" i="15"/>
  <c r="P314" i="14"/>
  <c r="O314" i="14"/>
  <c r="P313" i="14"/>
  <c r="O313" i="14"/>
  <c r="P312" i="14"/>
  <c r="O312" i="14"/>
  <c r="P311" i="14"/>
  <c r="O311" i="14"/>
  <c r="P310" i="14"/>
  <c r="O310" i="14"/>
  <c r="P309" i="14"/>
  <c r="O309" i="14"/>
  <c r="P308" i="14"/>
  <c r="O308" i="14"/>
  <c r="P307" i="14"/>
  <c r="O307" i="14"/>
  <c r="P306" i="14"/>
  <c r="O306" i="14"/>
  <c r="P305" i="14"/>
  <c r="O305" i="14"/>
  <c r="P304" i="14"/>
  <c r="O304" i="14"/>
  <c r="P303" i="14"/>
  <c r="O303" i="14"/>
  <c r="P302" i="14"/>
  <c r="O302" i="14"/>
  <c r="P301" i="14"/>
  <c r="O301" i="14"/>
  <c r="P300" i="14"/>
  <c r="O300" i="14"/>
  <c r="P299" i="14"/>
  <c r="O299" i="14"/>
  <c r="P298" i="14"/>
  <c r="O298" i="14"/>
  <c r="P297" i="14"/>
  <c r="O297" i="14"/>
  <c r="P296" i="14"/>
  <c r="O296" i="14"/>
  <c r="P295" i="14"/>
  <c r="O295" i="14"/>
  <c r="P294" i="14"/>
  <c r="O294" i="14"/>
  <c r="P293" i="14"/>
  <c r="O293" i="14"/>
  <c r="P292" i="14"/>
  <c r="O292" i="14"/>
  <c r="P291" i="14"/>
  <c r="O291" i="14"/>
  <c r="P290" i="14"/>
  <c r="O290" i="14"/>
  <c r="P289" i="14"/>
  <c r="O289" i="14"/>
  <c r="P288" i="14"/>
  <c r="O288" i="14"/>
  <c r="P287" i="14"/>
  <c r="O287" i="14"/>
  <c r="P286" i="14"/>
  <c r="O286" i="14"/>
  <c r="P285" i="14"/>
  <c r="O285" i="14"/>
  <c r="P284" i="14"/>
  <c r="O284" i="14"/>
  <c r="P283" i="14"/>
  <c r="O283" i="14"/>
  <c r="P282" i="14"/>
  <c r="O282" i="14"/>
  <c r="P281" i="14"/>
  <c r="O281" i="14"/>
  <c r="P280" i="14"/>
  <c r="O280" i="14"/>
  <c r="P279" i="14"/>
  <c r="O279" i="14"/>
  <c r="P278" i="14"/>
  <c r="O278" i="14"/>
  <c r="P277" i="14"/>
  <c r="O277" i="14"/>
  <c r="P276" i="14"/>
  <c r="O276" i="14"/>
  <c r="P275" i="14"/>
  <c r="O275" i="14"/>
  <c r="P274" i="14"/>
  <c r="O274" i="14"/>
  <c r="P273" i="14"/>
  <c r="O273" i="14"/>
  <c r="P272" i="14"/>
  <c r="O272" i="14"/>
  <c r="P271" i="14"/>
  <c r="O271" i="14"/>
  <c r="P270" i="14"/>
  <c r="O270" i="14"/>
  <c r="P269" i="14"/>
  <c r="O269" i="14"/>
  <c r="P268" i="14"/>
  <c r="O268" i="14"/>
  <c r="P267" i="14"/>
  <c r="O267" i="14"/>
  <c r="P266" i="14"/>
  <c r="O266" i="14"/>
  <c r="P265" i="14"/>
  <c r="O265" i="14"/>
  <c r="P264" i="14"/>
  <c r="O264" i="14"/>
  <c r="P263" i="14"/>
  <c r="O263" i="14"/>
  <c r="P262" i="14"/>
  <c r="O262" i="14"/>
  <c r="P261" i="14"/>
  <c r="O261" i="14"/>
  <c r="P260" i="14"/>
  <c r="O260" i="14"/>
  <c r="P259" i="14"/>
  <c r="O259" i="14"/>
  <c r="P258" i="14"/>
  <c r="O258" i="14"/>
  <c r="P257" i="14"/>
  <c r="O257" i="14"/>
  <c r="P256" i="14"/>
  <c r="O256" i="14"/>
  <c r="P255" i="14"/>
  <c r="O255" i="14"/>
  <c r="P254" i="14"/>
  <c r="O254" i="14"/>
  <c r="P253" i="14"/>
  <c r="O253" i="14"/>
  <c r="P252" i="14"/>
  <c r="O252" i="14"/>
  <c r="P251" i="14"/>
  <c r="O251" i="14"/>
  <c r="P250" i="14"/>
  <c r="O250" i="14"/>
  <c r="P249" i="14"/>
  <c r="O249" i="14"/>
  <c r="P248" i="14"/>
  <c r="O248" i="14"/>
  <c r="P247" i="14"/>
  <c r="O247" i="14"/>
  <c r="P246" i="14"/>
  <c r="O246" i="14"/>
  <c r="P245" i="14"/>
  <c r="O245" i="14"/>
  <c r="P244" i="14"/>
  <c r="O244" i="14"/>
  <c r="P243" i="14"/>
  <c r="O243" i="14"/>
  <c r="P242" i="14"/>
  <c r="O242" i="14"/>
  <c r="P241" i="14"/>
  <c r="O241" i="14"/>
  <c r="P240" i="14"/>
  <c r="O240" i="14"/>
  <c r="P239" i="14"/>
  <c r="O239" i="14"/>
  <c r="P238" i="14"/>
  <c r="O238" i="14"/>
  <c r="P237" i="14"/>
  <c r="O237" i="14"/>
  <c r="P236" i="14"/>
  <c r="O236" i="14"/>
  <c r="P235" i="14"/>
  <c r="O235" i="14"/>
  <c r="P234" i="14"/>
  <c r="O234" i="14"/>
  <c r="P233" i="14"/>
  <c r="O233" i="14"/>
  <c r="P232" i="14"/>
  <c r="O232" i="14"/>
  <c r="P231" i="14"/>
  <c r="O231" i="14"/>
  <c r="P230" i="14"/>
  <c r="O230" i="14"/>
  <c r="P229" i="14"/>
  <c r="O229" i="14"/>
  <c r="P228" i="14"/>
  <c r="O228" i="14"/>
  <c r="P227" i="14"/>
  <c r="O227" i="14"/>
  <c r="P226" i="14"/>
  <c r="O226" i="14"/>
  <c r="P225" i="14"/>
  <c r="O225" i="14"/>
  <c r="P224" i="14"/>
  <c r="O224" i="14"/>
  <c r="P223" i="14"/>
  <c r="O223" i="14"/>
  <c r="P222" i="14"/>
  <c r="O222" i="14"/>
  <c r="P221" i="14"/>
  <c r="O221" i="14"/>
  <c r="P220" i="14"/>
  <c r="O220" i="14"/>
  <c r="P219" i="14"/>
  <c r="O219" i="14"/>
  <c r="P218" i="14"/>
  <c r="O218" i="14"/>
  <c r="P217" i="14"/>
  <c r="O217" i="14"/>
  <c r="P216" i="14"/>
  <c r="O216" i="14"/>
  <c r="P215" i="14"/>
  <c r="O215" i="14"/>
  <c r="P214" i="14"/>
  <c r="O214" i="14"/>
  <c r="P213" i="14"/>
  <c r="O213" i="14"/>
  <c r="P212" i="14"/>
  <c r="O212" i="14"/>
  <c r="P211" i="14"/>
  <c r="O211" i="14"/>
  <c r="P210" i="14"/>
  <c r="O210" i="14"/>
  <c r="P209" i="14"/>
  <c r="O209" i="14"/>
  <c r="P208" i="14"/>
  <c r="O208" i="14"/>
  <c r="P207" i="14"/>
  <c r="O207" i="14"/>
  <c r="P206" i="14"/>
  <c r="O206" i="14"/>
  <c r="P205" i="14"/>
  <c r="O205" i="14"/>
  <c r="P204" i="14"/>
  <c r="O204" i="14"/>
  <c r="P203" i="14"/>
  <c r="O203" i="14"/>
  <c r="P202" i="14"/>
  <c r="O202" i="14"/>
  <c r="P201" i="14"/>
  <c r="O201" i="14"/>
  <c r="P200" i="14"/>
  <c r="O200" i="14"/>
  <c r="P199" i="14"/>
  <c r="O199" i="14"/>
  <c r="P198" i="14"/>
  <c r="O198" i="14"/>
  <c r="P197" i="14"/>
  <c r="O197" i="14"/>
  <c r="P196" i="14"/>
  <c r="O196" i="14"/>
  <c r="P195" i="14"/>
  <c r="O195" i="14"/>
  <c r="P194" i="14"/>
  <c r="O194" i="14"/>
  <c r="P193" i="14"/>
  <c r="O193" i="14"/>
  <c r="P192" i="14"/>
  <c r="O192" i="14"/>
  <c r="P191" i="14"/>
  <c r="O191" i="14"/>
  <c r="P190" i="14"/>
  <c r="O190" i="14"/>
  <c r="P189" i="14"/>
  <c r="O189" i="14"/>
  <c r="P188" i="14"/>
  <c r="O188" i="14"/>
  <c r="P187" i="14"/>
  <c r="O187" i="14"/>
  <c r="P186" i="14"/>
  <c r="O186" i="14"/>
  <c r="P185" i="14"/>
  <c r="O185" i="14"/>
  <c r="P184" i="14"/>
  <c r="O184" i="14"/>
  <c r="P183" i="14"/>
  <c r="O183" i="14"/>
  <c r="P182" i="14"/>
  <c r="O182" i="14"/>
  <c r="P181" i="14"/>
  <c r="O181" i="14"/>
  <c r="P180" i="14"/>
  <c r="O180" i="14"/>
  <c r="P179" i="14"/>
  <c r="O179" i="14"/>
  <c r="P178" i="14"/>
  <c r="O178" i="14"/>
  <c r="P177" i="14"/>
  <c r="O177" i="14"/>
  <c r="P176" i="14"/>
  <c r="O176" i="14"/>
  <c r="P175" i="14"/>
  <c r="O175" i="14"/>
  <c r="P174" i="14"/>
  <c r="O174" i="14"/>
  <c r="P173" i="14"/>
  <c r="O173" i="14"/>
  <c r="P172" i="14"/>
  <c r="O172" i="14"/>
  <c r="P171" i="14"/>
  <c r="O171" i="14"/>
  <c r="P170" i="14"/>
  <c r="O170" i="14"/>
  <c r="P169" i="14"/>
  <c r="O169" i="14"/>
  <c r="P168" i="14"/>
  <c r="O168" i="14"/>
  <c r="P167" i="14"/>
  <c r="O167" i="14"/>
  <c r="P166" i="14"/>
  <c r="O166" i="14"/>
  <c r="P165" i="14"/>
  <c r="O165" i="14"/>
  <c r="P164" i="14"/>
  <c r="O164" i="14"/>
  <c r="P163" i="14"/>
  <c r="O163" i="14"/>
  <c r="P162" i="14"/>
  <c r="O162" i="14"/>
  <c r="P161" i="14"/>
  <c r="O161" i="14"/>
  <c r="P160" i="14"/>
  <c r="O160" i="14"/>
  <c r="P159" i="14"/>
  <c r="O159" i="14"/>
  <c r="P158" i="14"/>
  <c r="O158" i="14"/>
  <c r="P157" i="14"/>
  <c r="O157" i="14"/>
  <c r="P156" i="14"/>
  <c r="O156" i="14"/>
  <c r="P155" i="14"/>
  <c r="O155" i="14"/>
  <c r="P154" i="14"/>
  <c r="O154" i="14"/>
  <c r="P153" i="14"/>
  <c r="O153" i="14"/>
  <c r="P152" i="14"/>
  <c r="O152" i="14"/>
  <c r="P151" i="14"/>
  <c r="O151" i="14"/>
  <c r="P150" i="14"/>
  <c r="O150" i="14"/>
  <c r="P149" i="14"/>
  <c r="O149" i="14"/>
  <c r="P148" i="14"/>
  <c r="O148" i="14"/>
  <c r="P147" i="14"/>
  <c r="O147" i="14"/>
  <c r="P146" i="14"/>
  <c r="O146" i="14"/>
  <c r="P145" i="14"/>
  <c r="O145" i="14"/>
  <c r="P144" i="14"/>
  <c r="O144" i="14"/>
  <c r="P143" i="14"/>
  <c r="O143" i="14"/>
  <c r="P142" i="14"/>
  <c r="O142" i="14"/>
  <c r="P141" i="14"/>
  <c r="O141" i="14"/>
  <c r="P140" i="14"/>
  <c r="O140" i="14"/>
  <c r="P139" i="14"/>
  <c r="O139" i="14"/>
  <c r="P138" i="14"/>
  <c r="O138" i="14"/>
  <c r="P137" i="14"/>
  <c r="O137" i="14"/>
  <c r="P136" i="14"/>
  <c r="O136" i="14"/>
  <c r="P135" i="14"/>
  <c r="O135" i="14"/>
  <c r="P134" i="14"/>
  <c r="O134" i="14"/>
  <c r="P133" i="14"/>
  <c r="O133" i="14"/>
  <c r="P132" i="14"/>
  <c r="O132" i="14"/>
  <c r="P131" i="14"/>
  <c r="O131" i="14"/>
  <c r="P130" i="14"/>
  <c r="O130" i="14"/>
  <c r="P129" i="14"/>
  <c r="O129" i="14"/>
  <c r="P128" i="14"/>
  <c r="O128" i="14"/>
  <c r="P127" i="14"/>
  <c r="O127" i="14"/>
  <c r="P126" i="14"/>
  <c r="O126" i="14"/>
  <c r="P125" i="14"/>
  <c r="O125" i="14"/>
  <c r="P124" i="14"/>
  <c r="O124" i="14"/>
  <c r="P123" i="14"/>
  <c r="O123" i="14"/>
  <c r="P122" i="14"/>
  <c r="O122" i="14"/>
  <c r="P121" i="14"/>
  <c r="O121" i="14"/>
  <c r="P120" i="14"/>
  <c r="O120" i="14"/>
  <c r="P119" i="14"/>
  <c r="O119" i="14"/>
  <c r="P118" i="14"/>
  <c r="O118" i="14"/>
  <c r="P117" i="14"/>
  <c r="O117" i="14"/>
  <c r="P116" i="14"/>
  <c r="O116" i="14"/>
  <c r="P115" i="14"/>
  <c r="O115" i="14"/>
  <c r="P114" i="14"/>
  <c r="O114" i="14"/>
  <c r="P113" i="14"/>
  <c r="O113" i="14"/>
  <c r="P112" i="14"/>
  <c r="O112" i="14"/>
  <c r="P111" i="14"/>
  <c r="O111" i="14"/>
  <c r="P110" i="14"/>
  <c r="O110" i="14"/>
  <c r="P109" i="14"/>
  <c r="O109" i="14"/>
  <c r="P108" i="14"/>
  <c r="O108" i="14"/>
  <c r="P107" i="14"/>
  <c r="O107" i="14"/>
  <c r="P106" i="14"/>
  <c r="O106" i="14"/>
  <c r="P105" i="14"/>
  <c r="O105" i="14"/>
  <c r="P104" i="14"/>
  <c r="O104" i="14"/>
  <c r="P103" i="14"/>
  <c r="O103" i="14"/>
  <c r="P102" i="14"/>
  <c r="O102" i="14"/>
  <c r="P101" i="14"/>
  <c r="O101" i="14"/>
  <c r="P100" i="14"/>
  <c r="O100" i="14"/>
  <c r="P99" i="14"/>
  <c r="O99" i="14"/>
  <c r="P98" i="14"/>
  <c r="O98" i="14"/>
  <c r="P97" i="14"/>
  <c r="O97" i="14"/>
  <c r="P96" i="14"/>
  <c r="O96" i="14"/>
  <c r="P95" i="14"/>
  <c r="O95" i="14"/>
  <c r="P94" i="14"/>
  <c r="O94" i="14"/>
  <c r="P93" i="14"/>
  <c r="O93" i="14"/>
  <c r="P92" i="14"/>
  <c r="O92" i="14"/>
  <c r="P91" i="14"/>
  <c r="O91" i="14"/>
  <c r="P90" i="14"/>
  <c r="O90" i="14"/>
  <c r="P89" i="14"/>
  <c r="O89" i="14"/>
  <c r="P88" i="14"/>
  <c r="O88" i="14"/>
  <c r="P87" i="14"/>
  <c r="O87" i="14"/>
  <c r="P86" i="14"/>
  <c r="O86" i="14"/>
  <c r="P85" i="14"/>
  <c r="O85" i="14"/>
  <c r="P84" i="14"/>
  <c r="O84" i="14"/>
  <c r="P83" i="14"/>
  <c r="O83" i="14"/>
  <c r="P82" i="14"/>
  <c r="O82" i="14"/>
  <c r="P81" i="14"/>
  <c r="O81" i="14"/>
  <c r="P80" i="14"/>
  <c r="O80" i="14"/>
  <c r="P79" i="14"/>
  <c r="O79" i="14"/>
  <c r="P78" i="14"/>
  <c r="O78" i="14"/>
  <c r="P77" i="14"/>
  <c r="O77" i="14"/>
  <c r="P76" i="14"/>
  <c r="O76" i="14"/>
  <c r="P75" i="14"/>
  <c r="O75" i="14"/>
  <c r="P74" i="14"/>
  <c r="O74" i="14"/>
  <c r="P73" i="14"/>
  <c r="O73" i="14"/>
  <c r="P72" i="14"/>
  <c r="O72" i="14"/>
  <c r="P71" i="14"/>
  <c r="O71" i="14"/>
  <c r="P70" i="14"/>
  <c r="O70" i="14"/>
  <c r="P69" i="14"/>
  <c r="O69" i="14"/>
  <c r="P68" i="14"/>
  <c r="O68" i="14"/>
  <c r="P67" i="14"/>
  <c r="O67" i="14"/>
  <c r="P66" i="14"/>
  <c r="O66" i="14"/>
  <c r="P65" i="14"/>
  <c r="O65" i="14"/>
  <c r="P64" i="14"/>
  <c r="O64" i="14"/>
  <c r="P63" i="14"/>
  <c r="O63" i="14"/>
  <c r="P62" i="14"/>
  <c r="O62" i="14"/>
  <c r="P61" i="14"/>
  <c r="O61" i="14"/>
  <c r="P60" i="14"/>
  <c r="O60" i="14"/>
  <c r="P59" i="14"/>
  <c r="O59" i="14"/>
  <c r="P58" i="14"/>
  <c r="O58" i="14"/>
  <c r="P57" i="14"/>
  <c r="O57" i="14"/>
  <c r="P56" i="14"/>
  <c r="O56" i="14"/>
  <c r="P55" i="14"/>
  <c r="O55" i="14"/>
  <c r="P54" i="14"/>
  <c r="O54" i="14"/>
  <c r="P53" i="14"/>
  <c r="O53" i="14"/>
  <c r="P52" i="14"/>
  <c r="O52" i="14"/>
  <c r="P51" i="14"/>
  <c r="O51" i="14"/>
  <c r="P50" i="14"/>
  <c r="O50" i="14"/>
  <c r="P49" i="14"/>
  <c r="O49" i="14"/>
  <c r="P48" i="14"/>
  <c r="O48" i="14"/>
  <c r="P47" i="14"/>
  <c r="O47" i="14"/>
  <c r="P46" i="14"/>
  <c r="O46" i="14"/>
  <c r="P45" i="14"/>
  <c r="O45" i="14"/>
  <c r="P44" i="14"/>
  <c r="O44" i="14"/>
  <c r="P43" i="14"/>
  <c r="O43" i="14"/>
  <c r="P42" i="14"/>
  <c r="O42" i="14"/>
  <c r="P41" i="14"/>
  <c r="O41" i="14"/>
  <c r="P40" i="14"/>
  <c r="O40" i="14"/>
  <c r="P39" i="14"/>
  <c r="O39" i="14"/>
  <c r="P38" i="14"/>
  <c r="O38" i="14"/>
  <c r="P37" i="14"/>
  <c r="O37" i="14"/>
  <c r="P36" i="14"/>
  <c r="O36" i="14"/>
  <c r="P35" i="14"/>
  <c r="O35" i="14"/>
  <c r="P34" i="14"/>
  <c r="O34" i="14"/>
  <c r="P33" i="14"/>
  <c r="O33" i="14"/>
  <c r="P32" i="14"/>
  <c r="O32" i="14"/>
  <c r="P31" i="14"/>
  <c r="O31" i="14"/>
  <c r="P30" i="14"/>
  <c r="O30" i="14"/>
  <c r="P29" i="14"/>
  <c r="O29" i="14"/>
  <c r="P28" i="14"/>
  <c r="O28" i="14"/>
  <c r="P27" i="14"/>
  <c r="O27" i="14"/>
  <c r="P26" i="14"/>
  <c r="O26" i="14"/>
  <c r="P25" i="14"/>
  <c r="O25" i="14"/>
  <c r="P24" i="14"/>
  <c r="O24" i="14"/>
  <c r="P23" i="14"/>
  <c r="O23" i="14"/>
  <c r="P22" i="14"/>
  <c r="O22" i="14"/>
  <c r="P21" i="14"/>
  <c r="O21" i="14"/>
  <c r="P20" i="14"/>
  <c r="O20" i="14"/>
  <c r="P19" i="14"/>
  <c r="O19" i="14"/>
  <c r="P18" i="14"/>
  <c r="O18" i="14"/>
  <c r="P17" i="14"/>
  <c r="O17" i="14"/>
  <c r="P16" i="14"/>
  <c r="O16" i="14"/>
  <c r="P15" i="14"/>
  <c r="O15" i="14"/>
  <c r="P614" i="14"/>
  <c r="O614" i="14"/>
  <c r="P613" i="14"/>
  <c r="O613" i="14"/>
  <c r="P612" i="14"/>
  <c r="O612" i="14"/>
  <c r="P611" i="14"/>
  <c r="O611" i="14"/>
  <c r="P610" i="14"/>
  <c r="O610" i="14"/>
  <c r="P609" i="14"/>
  <c r="O609" i="14"/>
  <c r="P608" i="14"/>
  <c r="O608" i="14"/>
  <c r="P607" i="14"/>
  <c r="O607" i="14"/>
  <c r="P606" i="14"/>
  <c r="O606" i="14"/>
  <c r="P605" i="14"/>
  <c r="O605" i="14"/>
  <c r="P604" i="14"/>
  <c r="O604" i="14"/>
  <c r="P603" i="14"/>
  <c r="O603" i="14"/>
  <c r="P602" i="14"/>
  <c r="O602" i="14"/>
  <c r="P601" i="14"/>
  <c r="O601" i="14"/>
  <c r="P600" i="14"/>
  <c r="O600" i="14"/>
  <c r="P599" i="14"/>
  <c r="O599" i="14"/>
  <c r="P598" i="14"/>
  <c r="O598" i="14"/>
  <c r="P597" i="14"/>
  <c r="O597" i="14"/>
  <c r="P596" i="14"/>
  <c r="O596" i="14"/>
  <c r="P595" i="14"/>
  <c r="O595" i="14"/>
  <c r="P594" i="14"/>
  <c r="O594" i="14"/>
  <c r="P593" i="14"/>
  <c r="O593" i="14"/>
  <c r="P592" i="14"/>
  <c r="O592" i="14"/>
  <c r="P591" i="14"/>
  <c r="O591" i="14"/>
  <c r="P590" i="14"/>
  <c r="O590" i="14"/>
  <c r="P589" i="14"/>
  <c r="O589" i="14"/>
  <c r="P588" i="14"/>
  <c r="O588" i="14"/>
  <c r="P587" i="14"/>
  <c r="O587" i="14"/>
  <c r="P586" i="14"/>
  <c r="O586" i="14"/>
  <c r="P585" i="14"/>
  <c r="O585" i="14"/>
  <c r="P584" i="14"/>
  <c r="O584" i="14"/>
  <c r="P583" i="14"/>
  <c r="O583" i="14"/>
  <c r="P582" i="14"/>
  <c r="O582" i="14"/>
  <c r="P581" i="14"/>
  <c r="O581" i="14"/>
  <c r="P580" i="14"/>
  <c r="O580" i="14"/>
  <c r="P579" i="14"/>
  <c r="O579" i="14"/>
  <c r="P578" i="14"/>
  <c r="O578" i="14"/>
  <c r="P577" i="14"/>
  <c r="O577" i="14"/>
  <c r="P576" i="14"/>
  <c r="O576" i="14"/>
  <c r="P575" i="14"/>
  <c r="O575" i="14"/>
  <c r="P574" i="14"/>
  <c r="O574" i="14"/>
  <c r="P573" i="14"/>
  <c r="O573" i="14"/>
  <c r="P572" i="14"/>
  <c r="O572" i="14"/>
  <c r="P571" i="14"/>
  <c r="O571" i="14"/>
  <c r="P570" i="14"/>
  <c r="O570" i="14"/>
  <c r="P569" i="14"/>
  <c r="O569" i="14"/>
  <c r="P568" i="14"/>
  <c r="O568" i="14"/>
  <c r="P567" i="14"/>
  <c r="O567" i="14"/>
  <c r="P566" i="14"/>
  <c r="O566" i="14"/>
  <c r="P565" i="14"/>
  <c r="O565" i="14"/>
  <c r="P564" i="14"/>
  <c r="O564" i="14"/>
  <c r="P563" i="14"/>
  <c r="O563" i="14"/>
  <c r="P562" i="14"/>
  <c r="O562" i="14"/>
  <c r="P561" i="14"/>
  <c r="O561" i="14"/>
  <c r="P560" i="14"/>
  <c r="O560" i="14"/>
  <c r="P559" i="14"/>
  <c r="O559" i="14"/>
  <c r="P558" i="14"/>
  <c r="O558" i="14"/>
  <c r="P557" i="14"/>
  <c r="O557" i="14"/>
  <c r="P556" i="14"/>
  <c r="O556" i="14"/>
  <c r="P555" i="14"/>
  <c r="O555" i="14"/>
  <c r="P554" i="14"/>
  <c r="O554" i="14"/>
  <c r="P553" i="14"/>
  <c r="O553" i="14"/>
  <c r="P552" i="14"/>
  <c r="O552" i="14"/>
  <c r="P551" i="14"/>
  <c r="O551" i="14"/>
  <c r="P550" i="14"/>
  <c r="O550" i="14"/>
  <c r="P549" i="14"/>
  <c r="O549" i="14"/>
  <c r="P548" i="14"/>
  <c r="O548" i="14"/>
  <c r="P547" i="14"/>
  <c r="O547" i="14"/>
  <c r="P546" i="14"/>
  <c r="O546" i="14"/>
  <c r="P545" i="14"/>
  <c r="O545" i="14"/>
  <c r="P544" i="14"/>
  <c r="O544" i="14"/>
  <c r="P543" i="14"/>
  <c r="O543" i="14"/>
  <c r="P542" i="14"/>
  <c r="O542" i="14"/>
  <c r="P541" i="14"/>
  <c r="O541" i="14"/>
  <c r="P540" i="14"/>
  <c r="O540" i="14"/>
  <c r="P539" i="14"/>
  <c r="O539" i="14"/>
  <c r="P538" i="14"/>
  <c r="O538" i="14"/>
  <c r="P537" i="14"/>
  <c r="O537" i="14"/>
  <c r="P536" i="14"/>
  <c r="O536" i="14"/>
  <c r="P535" i="14"/>
  <c r="O535" i="14"/>
  <c r="P534" i="14"/>
  <c r="O534" i="14"/>
  <c r="P533" i="14"/>
  <c r="O533" i="14"/>
  <c r="P532" i="14"/>
  <c r="O532" i="14"/>
  <c r="P531" i="14"/>
  <c r="O531" i="14"/>
  <c r="P530" i="14"/>
  <c r="O530" i="14"/>
  <c r="P529" i="14"/>
  <c r="O529" i="14"/>
  <c r="P528" i="14"/>
  <c r="O528" i="14"/>
  <c r="P527" i="14"/>
  <c r="O527" i="14"/>
  <c r="P526" i="14"/>
  <c r="O526" i="14"/>
  <c r="P525" i="14"/>
  <c r="O525" i="14"/>
  <c r="P524" i="14"/>
  <c r="O524" i="14"/>
  <c r="P523" i="14"/>
  <c r="O523" i="14"/>
  <c r="P522" i="14"/>
  <c r="O522" i="14"/>
  <c r="P521" i="14"/>
  <c r="O521" i="14"/>
  <c r="P520" i="14"/>
  <c r="O520" i="14"/>
  <c r="P519" i="14"/>
  <c r="O519" i="14"/>
  <c r="P518" i="14"/>
  <c r="O518" i="14"/>
  <c r="P517" i="14"/>
  <c r="O517" i="14"/>
  <c r="P516" i="14"/>
  <c r="O516" i="14"/>
  <c r="P515" i="14"/>
  <c r="O515" i="14"/>
  <c r="P514" i="14"/>
  <c r="O514" i="14"/>
  <c r="P513" i="14"/>
  <c r="O513" i="14"/>
  <c r="P512" i="14"/>
  <c r="O512" i="14"/>
  <c r="P511" i="14"/>
  <c r="O511" i="14"/>
  <c r="P510" i="14"/>
  <c r="O510" i="14"/>
  <c r="P509" i="14"/>
  <c r="O509" i="14"/>
  <c r="P508" i="14"/>
  <c r="O508" i="14"/>
  <c r="P507" i="14"/>
  <c r="O507" i="14"/>
  <c r="P506" i="14"/>
  <c r="O506" i="14"/>
  <c r="P505" i="14"/>
  <c r="O505" i="14"/>
  <c r="P504" i="14"/>
  <c r="O504" i="14"/>
  <c r="P503" i="14"/>
  <c r="O503" i="14"/>
  <c r="P502" i="14"/>
  <c r="O502" i="14"/>
  <c r="P501" i="14"/>
  <c r="O501" i="14"/>
  <c r="P500" i="14"/>
  <c r="O500" i="14"/>
  <c r="P499" i="14"/>
  <c r="O499" i="14"/>
  <c r="P498" i="14"/>
  <c r="O498" i="14"/>
  <c r="P497" i="14"/>
  <c r="O497" i="14"/>
  <c r="P496" i="14"/>
  <c r="O496" i="14"/>
  <c r="P495" i="14"/>
  <c r="O495" i="14"/>
  <c r="P494" i="14"/>
  <c r="O494" i="14"/>
  <c r="P493" i="14"/>
  <c r="O493" i="14"/>
  <c r="P492" i="14"/>
  <c r="O492" i="14"/>
  <c r="P491" i="14"/>
  <c r="O491" i="14"/>
  <c r="P490" i="14"/>
  <c r="O490" i="14"/>
  <c r="P489" i="14"/>
  <c r="O489" i="14"/>
  <c r="P488" i="14"/>
  <c r="O488" i="14"/>
  <c r="P487" i="14"/>
  <c r="O487" i="14"/>
  <c r="P486" i="14"/>
  <c r="O486" i="14"/>
  <c r="P485" i="14"/>
  <c r="O485" i="14"/>
  <c r="P484" i="14"/>
  <c r="O484" i="14"/>
  <c r="P483" i="14"/>
  <c r="O483" i="14"/>
  <c r="P482" i="14"/>
  <c r="O482" i="14"/>
  <c r="P481" i="14"/>
  <c r="O481" i="14"/>
  <c r="P480" i="14"/>
  <c r="O480" i="14"/>
  <c r="P479" i="14"/>
  <c r="O479" i="14"/>
  <c r="P478" i="14"/>
  <c r="O478" i="14"/>
  <c r="P477" i="14"/>
  <c r="O477" i="14"/>
  <c r="P476" i="14"/>
  <c r="O476" i="14"/>
  <c r="P475" i="14"/>
  <c r="O475" i="14"/>
  <c r="P474" i="14"/>
  <c r="O474" i="14"/>
  <c r="P473" i="14"/>
  <c r="O473" i="14"/>
  <c r="P472" i="14"/>
  <c r="O472" i="14"/>
  <c r="P471" i="14"/>
  <c r="O471" i="14"/>
  <c r="P470" i="14"/>
  <c r="O470" i="14"/>
  <c r="P469" i="14"/>
  <c r="O469" i="14"/>
  <c r="P468" i="14"/>
  <c r="O468" i="14"/>
  <c r="P467" i="14"/>
  <c r="O467" i="14"/>
  <c r="P466" i="14"/>
  <c r="O466" i="14"/>
  <c r="P465" i="14"/>
  <c r="O465" i="14"/>
  <c r="P464" i="14"/>
  <c r="O464" i="14"/>
  <c r="P463" i="14"/>
  <c r="O463" i="14"/>
  <c r="P462" i="14"/>
  <c r="O462" i="14"/>
  <c r="P461" i="14"/>
  <c r="O461" i="14"/>
  <c r="P460" i="14"/>
  <c r="O460" i="14"/>
  <c r="P459" i="14"/>
  <c r="O459" i="14"/>
  <c r="P458" i="14"/>
  <c r="O458" i="14"/>
  <c r="P457" i="14"/>
  <c r="O457" i="14"/>
  <c r="P456" i="14"/>
  <c r="O456" i="14"/>
  <c r="P455" i="14"/>
  <c r="O455" i="14"/>
  <c r="P454" i="14"/>
  <c r="O454" i="14"/>
  <c r="P453" i="14"/>
  <c r="O453" i="14"/>
  <c r="P452" i="14"/>
  <c r="O452" i="14"/>
  <c r="P451" i="14"/>
  <c r="O451" i="14"/>
  <c r="P450" i="14"/>
  <c r="O450" i="14"/>
  <c r="P449" i="14"/>
  <c r="O449" i="14"/>
  <c r="P448" i="14"/>
  <c r="O448" i="14"/>
  <c r="P447" i="14"/>
  <c r="O447" i="14"/>
  <c r="P446" i="14"/>
  <c r="O446" i="14"/>
  <c r="P445" i="14"/>
  <c r="O445" i="14"/>
  <c r="P444" i="14"/>
  <c r="O444" i="14"/>
  <c r="P443" i="14"/>
  <c r="O443" i="14"/>
  <c r="P442" i="14"/>
  <c r="O442" i="14"/>
  <c r="P441" i="14"/>
  <c r="O441" i="14"/>
  <c r="P440" i="14"/>
  <c r="O440" i="14"/>
  <c r="P439" i="14"/>
  <c r="O439" i="14"/>
  <c r="P438" i="14"/>
  <c r="O438" i="14"/>
  <c r="P437" i="14"/>
  <c r="O437" i="14"/>
  <c r="P436" i="14"/>
  <c r="O436" i="14"/>
  <c r="P435" i="14"/>
  <c r="O435" i="14"/>
  <c r="P434" i="14"/>
  <c r="O434" i="14"/>
  <c r="P433" i="14"/>
  <c r="O433" i="14"/>
  <c r="P432" i="14"/>
  <c r="O432" i="14"/>
  <c r="P431" i="14"/>
  <c r="O431" i="14"/>
  <c r="P430" i="14"/>
  <c r="O430" i="14"/>
  <c r="P429" i="14"/>
  <c r="O429" i="14"/>
  <c r="P428" i="14"/>
  <c r="O428" i="14"/>
  <c r="P427" i="14"/>
  <c r="O427" i="14"/>
  <c r="P426" i="14"/>
  <c r="O426" i="14"/>
  <c r="P425" i="14"/>
  <c r="O425" i="14"/>
  <c r="P424" i="14"/>
  <c r="O424" i="14"/>
  <c r="P423" i="14"/>
  <c r="O423" i="14"/>
  <c r="P422" i="14"/>
  <c r="O422" i="14"/>
  <c r="P421" i="14"/>
  <c r="O421" i="14"/>
  <c r="P420" i="14"/>
  <c r="O420" i="14"/>
  <c r="P419" i="14"/>
  <c r="O419" i="14"/>
  <c r="P418" i="14"/>
  <c r="O418" i="14"/>
  <c r="P417" i="14"/>
  <c r="O417" i="14"/>
  <c r="P416" i="14"/>
  <c r="O416" i="14"/>
  <c r="P415" i="14"/>
  <c r="O415" i="14"/>
  <c r="P414" i="14"/>
  <c r="O414" i="14"/>
  <c r="P413" i="14"/>
  <c r="O413" i="14"/>
  <c r="P412" i="14"/>
  <c r="O412" i="14"/>
  <c r="P411" i="14"/>
  <c r="O411" i="14"/>
  <c r="P410" i="14"/>
  <c r="O410" i="14"/>
  <c r="P409" i="14"/>
  <c r="O409" i="14"/>
  <c r="P408" i="14"/>
  <c r="O408" i="14"/>
  <c r="P407" i="14"/>
  <c r="O407" i="14"/>
  <c r="P406" i="14"/>
  <c r="O406" i="14"/>
  <c r="P405" i="14"/>
  <c r="O405" i="14"/>
  <c r="P404" i="14"/>
  <c r="O404" i="14"/>
  <c r="P403" i="14"/>
  <c r="O403" i="14"/>
  <c r="P402" i="14"/>
  <c r="O402" i="14"/>
  <c r="P401" i="14"/>
  <c r="O401" i="14"/>
  <c r="P400" i="14"/>
  <c r="O400" i="14"/>
  <c r="P399" i="14"/>
  <c r="O399" i="14"/>
  <c r="P398" i="14"/>
  <c r="O398" i="14"/>
  <c r="P397" i="14"/>
  <c r="O397" i="14"/>
  <c r="P396" i="14"/>
  <c r="O396" i="14"/>
  <c r="P395" i="14"/>
  <c r="O395" i="14"/>
  <c r="P394" i="14"/>
  <c r="O394" i="14"/>
  <c r="P393" i="14"/>
  <c r="O393" i="14"/>
  <c r="P392" i="14"/>
  <c r="O392" i="14"/>
  <c r="P391" i="14"/>
  <c r="O391" i="14"/>
  <c r="P390" i="14"/>
  <c r="O390" i="14"/>
  <c r="P389" i="14"/>
  <c r="O389" i="14"/>
  <c r="P388" i="14"/>
  <c r="O388" i="14"/>
  <c r="P387" i="14"/>
  <c r="O387" i="14"/>
  <c r="P386" i="14"/>
  <c r="O386" i="14"/>
  <c r="P385" i="14"/>
  <c r="O385" i="14"/>
  <c r="P384" i="14"/>
  <c r="O384" i="14"/>
  <c r="P383" i="14"/>
  <c r="O383" i="14"/>
  <c r="P382" i="14"/>
  <c r="O382" i="14"/>
  <c r="P381" i="14"/>
  <c r="O381" i="14"/>
  <c r="P380" i="14"/>
  <c r="O380" i="14"/>
  <c r="P379" i="14"/>
  <c r="O379" i="14"/>
  <c r="P378" i="14"/>
  <c r="O378" i="14"/>
  <c r="P377" i="14"/>
  <c r="O377" i="14"/>
  <c r="P376" i="14"/>
  <c r="O376" i="14"/>
  <c r="P375" i="14"/>
  <c r="O375" i="14"/>
  <c r="P374" i="14"/>
  <c r="O374" i="14"/>
  <c r="P373" i="14"/>
  <c r="O373" i="14"/>
  <c r="P372" i="14"/>
  <c r="O372" i="14"/>
  <c r="P371" i="14"/>
  <c r="O371" i="14"/>
  <c r="P370" i="14"/>
  <c r="O370" i="14"/>
  <c r="P369" i="14"/>
  <c r="O369" i="14"/>
  <c r="P368" i="14"/>
  <c r="O368" i="14"/>
  <c r="P367" i="14"/>
  <c r="O367" i="14"/>
  <c r="P366" i="14"/>
  <c r="O366" i="14"/>
  <c r="P365" i="14"/>
  <c r="O365" i="14"/>
  <c r="P364" i="14"/>
  <c r="O364" i="14"/>
  <c r="P363" i="14"/>
  <c r="O363" i="14"/>
  <c r="P362" i="14"/>
  <c r="O362" i="14"/>
  <c r="P361" i="14"/>
  <c r="O361" i="14"/>
  <c r="P360" i="14"/>
  <c r="O360" i="14"/>
  <c r="P359" i="14"/>
  <c r="O359" i="14"/>
  <c r="P358" i="14"/>
  <c r="O358" i="14"/>
  <c r="P357" i="14"/>
  <c r="O357" i="14"/>
  <c r="P356" i="14"/>
  <c r="O356" i="14"/>
  <c r="P355" i="14"/>
  <c r="O355" i="14"/>
  <c r="P354" i="14"/>
  <c r="O354" i="14"/>
  <c r="P353" i="14"/>
  <c r="O353" i="14"/>
  <c r="P352" i="14"/>
  <c r="O352" i="14"/>
  <c r="P351" i="14"/>
  <c r="O351" i="14"/>
  <c r="P350" i="14"/>
  <c r="O350" i="14"/>
  <c r="P349" i="14"/>
  <c r="O349" i="14"/>
  <c r="P348" i="14"/>
  <c r="O348" i="14"/>
  <c r="P347" i="14"/>
  <c r="O347" i="14"/>
  <c r="P346" i="14"/>
  <c r="O346" i="14"/>
  <c r="P345" i="14"/>
  <c r="O345" i="14"/>
  <c r="P344" i="14"/>
  <c r="O344" i="14"/>
  <c r="P343" i="14"/>
  <c r="O343" i="14"/>
  <c r="P342" i="14"/>
  <c r="O342" i="14"/>
  <c r="P341" i="14"/>
  <c r="O341" i="14"/>
  <c r="P340" i="14"/>
  <c r="O340" i="14"/>
  <c r="P339" i="14"/>
  <c r="O339" i="14"/>
  <c r="P338" i="14"/>
  <c r="O338" i="14"/>
  <c r="P337" i="14"/>
  <c r="O337" i="14"/>
  <c r="P336" i="14"/>
  <c r="O336" i="14"/>
  <c r="P335" i="14"/>
  <c r="O335" i="14"/>
  <c r="P334" i="14"/>
  <c r="O334" i="14"/>
  <c r="P333" i="14"/>
  <c r="O333" i="14"/>
  <c r="P332" i="14"/>
  <c r="O332" i="14"/>
  <c r="P331" i="14"/>
  <c r="O331" i="14"/>
  <c r="P330" i="14"/>
  <c r="O330" i="14"/>
  <c r="P329" i="14"/>
  <c r="O329" i="14"/>
  <c r="P328" i="14"/>
  <c r="O328" i="14"/>
  <c r="P327" i="14"/>
  <c r="O327" i="14"/>
  <c r="P326" i="14"/>
  <c r="O326" i="14"/>
  <c r="P325" i="14"/>
  <c r="O325" i="14"/>
  <c r="P324" i="14"/>
  <c r="O324" i="14"/>
  <c r="P323" i="14"/>
  <c r="O323" i="14"/>
  <c r="P322" i="14"/>
  <c r="O322" i="14"/>
  <c r="P321" i="14"/>
  <c r="O321" i="14"/>
  <c r="P320" i="14"/>
  <c r="O320" i="14"/>
  <c r="P319" i="14"/>
  <c r="O319" i="14"/>
  <c r="P318" i="14"/>
  <c r="O318" i="14"/>
  <c r="P317" i="14"/>
  <c r="O317" i="14"/>
  <c r="P316" i="14"/>
  <c r="O316" i="14"/>
  <c r="P315" i="14"/>
  <c r="O315" i="14"/>
  <c r="P914" i="14"/>
  <c r="O914" i="14"/>
  <c r="P913" i="14"/>
  <c r="O913" i="14"/>
  <c r="P912" i="14"/>
  <c r="O912" i="14"/>
  <c r="P911" i="14"/>
  <c r="O911" i="14"/>
  <c r="P910" i="14"/>
  <c r="O910" i="14"/>
  <c r="P909" i="14"/>
  <c r="O909" i="14"/>
  <c r="P908" i="14"/>
  <c r="O908" i="14"/>
  <c r="P907" i="14"/>
  <c r="O907" i="14"/>
  <c r="P906" i="14"/>
  <c r="O906" i="14"/>
  <c r="P905" i="14"/>
  <c r="O905" i="14"/>
  <c r="P904" i="14"/>
  <c r="O904" i="14"/>
  <c r="P903" i="14"/>
  <c r="O903" i="14"/>
  <c r="P902" i="14"/>
  <c r="O902" i="14"/>
  <c r="P901" i="14"/>
  <c r="O901" i="14"/>
  <c r="P900" i="14"/>
  <c r="O900" i="14"/>
  <c r="P899" i="14"/>
  <c r="O899" i="14"/>
  <c r="P898" i="14"/>
  <c r="O898" i="14"/>
  <c r="P897" i="14"/>
  <c r="O897" i="14"/>
  <c r="P896" i="14"/>
  <c r="O896" i="14"/>
  <c r="P895" i="14"/>
  <c r="O895" i="14"/>
  <c r="P894" i="14"/>
  <c r="O894" i="14"/>
  <c r="P893" i="14"/>
  <c r="O893" i="14"/>
  <c r="P892" i="14"/>
  <c r="O892" i="14"/>
  <c r="P891" i="14"/>
  <c r="O891" i="14"/>
  <c r="P890" i="14"/>
  <c r="O890" i="14"/>
  <c r="P889" i="14"/>
  <c r="O889" i="14"/>
  <c r="P888" i="14"/>
  <c r="O888" i="14"/>
  <c r="P887" i="14"/>
  <c r="O887" i="14"/>
  <c r="P886" i="14"/>
  <c r="O886" i="14"/>
  <c r="P885" i="14"/>
  <c r="O885" i="14"/>
  <c r="P884" i="14"/>
  <c r="O884" i="14"/>
  <c r="P883" i="14"/>
  <c r="O883" i="14"/>
  <c r="P882" i="14"/>
  <c r="O882" i="14"/>
  <c r="P881" i="14"/>
  <c r="O881" i="14"/>
  <c r="P880" i="14"/>
  <c r="O880" i="14"/>
  <c r="P879" i="14"/>
  <c r="O879" i="14"/>
  <c r="P878" i="14"/>
  <c r="O878" i="14"/>
  <c r="P877" i="14"/>
  <c r="O877" i="14"/>
  <c r="P876" i="14"/>
  <c r="O876" i="14"/>
  <c r="P875" i="14"/>
  <c r="O875" i="14"/>
  <c r="P874" i="14"/>
  <c r="O874" i="14"/>
  <c r="P873" i="14"/>
  <c r="O873" i="14"/>
  <c r="P872" i="14"/>
  <c r="O872" i="14"/>
  <c r="P871" i="14"/>
  <c r="O871" i="14"/>
  <c r="P870" i="14"/>
  <c r="O870" i="14"/>
  <c r="P869" i="14"/>
  <c r="O869" i="14"/>
  <c r="P868" i="14"/>
  <c r="O868" i="14"/>
  <c r="P867" i="14"/>
  <c r="O867" i="14"/>
  <c r="P866" i="14"/>
  <c r="O866" i="14"/>
  <c r="P865" i="14"/>
  <c r="O865" i="14"/>
  <c r="P864" i="14"/>
  <c r="O864" i="14"/>
  <c r="P863" i="14"/>
  <c r="O863" i="14"/>
  <c r="P862" i="14"/>
  <c r="O862" i="14"/>
  <c r="P861" i="14"/>
  <c r="O861" i="14"/>
  <c r="P860" i="14"/>
  <c r="O860" i="14"/>
  <c r="P859" i="14"/>
  <c r="O859" i="14"/>
  <c r="P858" i="14"/>
  <c r="O858" i="14"/>
  <c r="P857" i="14"/>
  <c r="O857" i="14"/>
  <c r="P856" i="14"/>
  <c r="O856" i="14"/>
  <c r="P855" i="14"/>
  <c r="O855" i="14"/>
  <c r="P854" i="14"/>
  <c r="O854" i="14"/>
  <c r="P853" i="14"/>
  <c r="O853" i="14"/>
  <c r="P852" i="14"/>
  <c r="O852" i="14"/>
  <c r="P851" i="14"/>
  <c r="O851" i="14"/>
  <c r="P850" i="14"/>
  <c r="O850" i="14"/>
  <c r="P849" i="14"/>
  <c r="O849" i="14"/>
  <c r="P848" i="14"/>
  <c r="O848" i="14"/>
  <c r="P847" i="14"/>
  <c r="O847" i="14"/>
  <c r="P846" i="14"/>
  <c r="O846" i="14"/>
  <c r="P845" i="14"/>
  <c r="O845" i="14"/>
  <c r="P844" i="14"/>
  <c r="O844" i="14"/>
  <c r="P843" i="14"/>
  <c r="O843" i="14"/>
  <c r="P842" i="14"/>
  <c r="O842" i="14"/>
  <c r="P841" i="14"/>
  <c r="O841" i="14"/>
  <c r="P840" i="14"/>
  <c r="O840" i="14"/>
  <c r="P839" i="14"/>
  <c r="O839" i="14"/>
  <c r="P838" i="14"/>
  <c r="O838" i="14"/>
  <c r="P837" i="14"/>
  <c r="O837" i="14"/>
  <c r="P836" i="14"/>
  <c r="O836" i="14"/>
  <c r="P835" i="14"/>
  <c r="O835" i="14"/>
  <c r="P834" i="14"/>
  <c r="O834" i="14"/>
  <c r="P833" i="14"/>
  <c r="O833" i="14"/>
  <c r="P832" i="14"/>
  <c r="O832" i="14"/>
  <c r="P831" i="14"/>
  <c r="O831" i="14"/>
  <c r="P830" i="14"/>
  <c r="O830" i="14"/>
  <c r="P829" i="14"/>
  <c r="O829" i="14"/>
  <c r="P828" i="14"/>
  <c r="O828" i="14"/>
  <c r="P827" i="14"/>
  <c r="O827" i="14"/>
  <c r="P826" i="14"/>
  <c r="O826" i="14"/>
  <c r="P825" i="14"/>
  <c r="O825" i="14"/>
  <c r="P824" i="14"/>
  <c r="O824" i="14"/>
  <c r="P823" i="14"/>
  <c r="O823" i="14"/>
  <c r="P822" i="14"/>
  <c r="O822" i="14"/>
  <c r="P821" i="14"/>
  <c r="O821" i="14"/>
  <c r="P820" i="14"/>
  <c r="O820" i="14"/>
  <c r="P819" i="14"/>
  <c r="O819" i="14"/>
  <c r="P818" i="14"/>
  <c r="O818" i="14"/>
  <c r="P817" i="14"/>
  <c r="O817" i="14"/>
  <c r="P816" i="14"/>
  <c r="O816" i="14"/>
  <c r="P815" i="14"/>
  <c r="O815" i="14"/>
  <c r="P814" i="14"/>
  <c r="O814" i="14"/>
  <c r="P813" i="14"/>
  <c r="O813" i="14"/>
  <c r="P812" i="14"/>
  <c r="O812" i="14"/>
  <c r="P811" i="14"/>
  <c r="O811" i="14"/>
  <c r="P810" i="14"/>
  <c r="O810" i="14"/>
  <c r="P809" i="14"/>
  <c r="O809" i="14"/>
  <c r="P808" i="14"/>
  <c r="O808" i="14"/>
  <c r="P807" i="14"/>
  <c r="O807" i="14"/>
  <c r="P806" i="14"/>
  <c r="O806" i="14"/>
  <c r="P805" i="14"/>
  <c r="O805" i="14"/>
  <c r="P804" i="14"/>
  <c r="O804" i="14"/>
  <c r="P803" i="14"/>
  <c r="O803" i="14"/>
  <c r="P802" i="14"/>
  <c r="O802" i="14"/>
  <c r="P801" i="14"/>
  <c r="O801" i="14"/>
  <c r="P800" i="14"/>
  <c r="O800" i="14"/>
  <c r="P799" i="14"/>
  <c r="O799" i="14"/>
  <c r="P798" i="14"/>
  <c r="O798" i="14"/>
  <c r="P797" i="14"/>
  <c r="O797" i="14"/>
  <c r="P796" i="14"/>
  <c r="O796" i="14"/>
  <c r="P795" i="14"/>
  <c r="O795" i="14"/>
  <c r="P794" i="14"/>
  <c r="O794" i="14"/>
  <c r="P793" i="14"/>
  <c r="O793" i="14"/>
  <c r="P792" i="14"/>
  <c r="O792" i="14"/>
  <c r="P791" i="14"/>
  <c r="O791" i="14"/>
  <c r="P790" i="14"/>
  <c r="O790" i="14"/>
  <c r="P789" i="14"/>
  <c r="O789" i="14"/>
  <c r="P788" i="14"/>
  <c r="O788" i="14"/>
  <c r="P787" i="14"/>
  <c r="O787" i="14"/>
  <c r="P786" i="14"/>
  <c r="O786" i="14"/>
  <c r="P785" i="14"/>
  <c r="O785" i="14"/>
  <c r="P784" i="14"/>
  <c r="O784" i="14"/>
  <c r="P783" i="14"/>
  <c r="O783" i="14"/>
  <c r="P782" i="14"/>
  <c r="O782" i="14"/>
  <c r="P781" i="14"/>
  <c r="O781" i="14"/>
  <c r="P780" i="14"/>
  <c r="O780" i="14"/>
  <c r="P779" i="14"/>
  <c r="O779" i="14"/>
  <c r="P778" i="14"/>
  <c r="O778" i="14"/>
  <c r="P777" i="14"/>
  <c r="O777" i="14"/>
  <c r="P776" i="14"/>
  <c r="O776" i="14"/>
  <c r="P775" i="14"/>
  <c r="O775" i="14"/>
  <c r="P774" i="14"/>
  <c r="O774" i="14"/>
  <c r="P773" i="14"/>
  <c r="O773" i="14"/>
  <c r="P772" i="14"/>
  <c r="O772" i="14"/>
  <c r="P771" i="14"/>
  <c r="O771" i="14"/>
  <c r="P770" i="14"/>
  <c r="O770" i="14"/>
  <c r="P769" i="14"/>
  <c r="O769" i="14"/>
  <c r="P768" i="14"/>
  <c r="O768" i="14"/>
  <c r="P767" i="14"/>
  <c r="O767" i="14"/>
  <c r="P766" i="14"/>
  <c r="O766" i="14"/>
  <c r="P765" i="14"/>
  <c r="O765" i="14"/>
  <c r="P764" i="14"/>
  <c r="O764" i="14"/>
  <c r="P763" i="14"/>
  <c r="O763" i="14"/>
  <c r="P762" i="14"/>
  <c r="O762" i="14"/>
  <c r="P761" i="14"/>
  <c r="O761" i="14"/>
  <c r="P760" i="14"/>
  <c r="O760" i="14"/>
  <c r="P759" i="14"/>
  <c r="O759" i="14"/>
  <c r="P758" i="14"/>
  <c r="O758" i="14"/>
  <c r="P757" i="14"/>
  <c r="O757" i="14"/>
  <c r="P756" i="14"/>
  <c r="O756" i="14"/>
  <c r="P755" i="14"/>
  <c r="O755" i="14"/>
  <c r="P754" i="14"/>
  <c r="O754" i="14"/>
  <c r="P753" i="14"/>
  <c r="O753" i="14"/>
  <c r="P752" i="14"/>
  <c r="O752" i="14"/>
  <c r="P751" i="14"/>
  <c r="O751" i="14"/>
  <c r="P750" i="14"/>
  <c r="O750" i="14"/>
  <c r="P749" i="14"/>
  <c r="O749" i="14"/>
  <c r="P748" i="14"/>
  <c r="O748" i="14"/>
  <c r="P747" i="14"/>
  <c r="O747" i="14"/>
  <c r="P746" i="14"/>
  <c r="O746" i="14"/>
  <c r="P745" i="14"/>
  <c r="O745" i="14"/>
  <c r="P744" i="14"/>
  <c r="O744" i="14"/>
  <c r="P743" i="14"/>
  <c r="O743" i="14"/>
  <c r="P742" i="14"/>
  <c r="O742" i="14"/>
  <c r="P741" i="14"/>
  <c r="O741" i="14"/>
  <c r="P740" i="14"/>
  <c r="O740" i="14"/>
  <c r="P739" i="14"/>
  <c r="O739" i="14"/>
  <c r="P738" i="14"/>
  <c r="O738" i="14"/>
  <c r="P737" i="14"/>
  <c r="O737" i="14"/>
  <c r="P736" i="14"/>
  <c r="O736" i="14"/>
  <c r="P735" i="14"/>
  <c r="O735" i="14"/>
  <c r="P734" i="14"/>
  <c r="O734" i="14"/>
  <c r="P733" i="14"/>
  <c r="O733" i="14"/>
  <c r="P732" i="14"/>
  <c r="O732" i="14"/>
  <c r="P731" i="14"/>
  <c r="O731" i="14"/>
  <c r="P730" i="14"/>
  <c r="O730" i="14"/>
  <c r="P729" i="14"/>
  <c r="O729" i="14"/>
  <c r="P728" i="14"/>
  <c r="O728" i="14"/>
  <c r="P727" i="14"/>
  <c r="O727" i="14"/>
  <c r="P726" i="14"/>
  <c r="O726" i="14"/>
  <c r="P725" i="14"/>
  <c r="O725" i="14"/>
  <c r="P724" i="14"/>
  <c r="O724" i="14"/>
  <c r="P723" i="14"/>
  <c r="O723" i="14"/>
  <c r="P722" i="14"/>
  <c r="O722" i="14"/>
  <c r="P721" i="14"/>
  <c r="O721" i="14"/>
  <c r="P720" i="14"/>
  <c r="O720" i="14"/>
  <c r="P719" i="14"/>
  <c r="O719" i="14"/>
  <c r="P718" i="14"/>
  <c r="O718" i="14"/>
  <c r="P717" i="14"/>
  <c r="O717" i="14"/>
  <c r="P716" i="14"/>
  <c r="O716" i="14"/>
  <c r="P715" i="14"/>
  <c r="O715" i="14"/>
  <c r="P714" i="14"/>
  <c r="O714" i="14"/>
  <c r="P713" i="14"/>
  <c r="O713" i="14"/>
  <c r="P712" i="14"/>
  <c r="O712" i="14"/>
  <c r="P711" i="14"/>
  <c r="O711" i="14"/>
  <c r="P710" i="14"/>
  <c r="O710" i="14"/>
  <c r="P709" i="14"/>
  <c r="O709" i="14"/>
  <c r="P708" i="14"/>
  <c r="O708" i="14"/>
  <c r="P707" i="14"/>
  <c r="O707" i="14"/>
  <c r="P706" i="14"/>
  <c r="O706" i="14"/>
  <c r="P705" i="14"/>
  <c r="O705" i="14"/>
  <c r="P704" i="14"/>
  <c r="O704" i="14"/>
  <c r="P703" i="14"/>
  <c r="O703" i="14"/>
  <c r="P702" i="14"/>
  <c r="O702" i="14"/>
  <c r="P701" i="14"/>
  <c r="O701" i="14"/>
  <c r="P700" i="14"/>
  <c r="O700" i="14"/>
  <c r="P699" i="14"/>
  <c r="O699" i="14"/>
  <c r="P698" i="14"/>
  <c r="O698" i="14"/>
  <c r="P697" i="14"/>
  <c r="O697" i="14"/>
  <c r="P696" i="14"/>
  <c r="O696" i="14"/>
  <c r="P695" i="14"/>
  <c r="O695" i="14"/>
  <c r="P694" i="14"/>
  <c r="O694" i="14"/>
  <c r="P693" i="14"/>
  <c r="O693" i="14"/>
  <c r="P692" i="14"/>
  <c r="O692" i="14"/>
  <c r="P691" i="14"/>
  <c r="O691" i="14"/>
  <c r="P690" i="14"/>
  <c r="O690" i="14"/>
  <c r="P689" i="14"/>
  <c r="O689" i="14"/>
  <c r="P688" i="14"/>
  <c r="O688" i="14"/>
  <c r="P687" i="14"/>
  <c r="O687" i="14"/>
  <c r="P686" i="14"/>
  <c r="O686" i="14"/>
  <c r="P685" i="14"/>
  <c r="O685" i="14"/>
  <c r="P684" i="14"/>
  <c r="O684" i="14"/>
  <c r="P683" i="14"/>
  <c r="O683" i="14"/>
  <c r="P682" i="14"/>
  <c r="O682" i="14"/>
  <c r="P681" i="14"/>
  <c r="O681" i="14"/>
  <c r="P680" i="14"/>
  <c r="O680" i="14"/>
  <c r="P679" i="14"/>
  <c r="O679" i="14"/>
  <c r="P678" i="14"/>
  <c r="O678" i="14"/>
  <c r="P677" i="14"/>
  <c r="O677" i="14"/>
  <c r="P676" i="14"/>
  <c r="O676" i="14"/>
  <c r="P675" i="14"/>
  <c r="O675" i="14"/>
  <c r="P674" i="14"/>
  <c r="O674" i="14"/>
  <c r="P673" i="14"/>
  <c r="O673" i="14"/>
  <c r="P672" i="14"/>
  <c r="O672" i="14"/>
  <c r="P671" i="14"/>
  <c r="O671" i="14"/>
  <c r="P670" i="14"/>
  <c r="O670" i="14"/>
  <c r="P669" i="14"/>
  <c r="O669" i="14"/>
  <c r="P668" i="14"/>
  <c r="O668" i="14"/>
  <c r="P667" i="14"/>
  <c r="O667" i="14"/>
  <c r="P666" i="14"/>
  <c r="O666" i="14"/>
  <c r="P665" i="14"/>
  <c r="O665" i="14"/>
  <c r="P664" i="14"/>
  <c r="O664" i="14"/>
  <c r="P663" i="14"/>
  <c r="O663" i="14"/>
  <c r="P662" i="14"/>
  <c r="O662" i="14"/>
  <c r="P661" i="14"/>
  <c r="O661" i="14"/>
  <c r="P660" i="14"/>
  <c r="O660" i="14"/>
  <c r="P659" i="14"/>
  <c r="O659" i="14"/>
  <c r="P658" i="14"/>
  <c r="O658" i="14"/>
  <c r="P657" i="14"/>
  <c r="O657" i="14"/>
  <c r="P656" i="14"/>
  <c r="O656" i="14"/>
  <c r="P655" i="14"/>
  <c r="O655" i="14"/>
  <c r="P654" i="14"/>
  <c r="O654" i="14"/>
  <c r="P653" i="14"/>
  <c r="O653" i="14"/>
  <c r="P652" i="14"/>
  <c r="O652" i="14"/>
  <c r="P651" i="14"/>
  <c r="O651" i="14"/>
  <c r="P650" i="14"/>
  <c r="O650" i="14"/>
  <c r="P649" i="14"/>
  <c r="O649" i="14"/>
  <c r="P648" i="14"/>
  <c r="O648" i="14"/>
  <c r="P647" i="14"/>
  <c r="O647" i="14"/>
  <c r="P646" i="14"/>
  <c r="O646" i="14"/>
  <c r="P645" i="14"/>
  <c r="O645" i="14"/>
  <c r="P644" i="14"/>
  <c r="O644" i="14"/>
  <c r="P643" i="14"/>
  <c r="O643" i="14"/>
  <c r="P642" i="14"/>
  <c r="O642" i="14"/>
  <c r="P641" i="14"/>
  <c r="O641" i="14"/>
  <c r="P640" i="14"/>
  <c r="O640" i="14"/>
  <c r="P639" i="14"/>
  <c r="O639" i="14"/>
  <c r="P638" i="14"/>
  <c r="O638" i="14"/>
  <c r="P637" i="14"/>
  <c r="O637" i="14"/>
  <c r="P636" i="14"/>
  <c r="O636" i="14"/>
  <c r="P635" i="14"/>
  <c r="O635" i="14"/>
  <c r="P634" i="14"/>
  <c r="O634" i="14"/>
  <c r="P633" i="14"/>
  <c r="O633" i="14"/>
  <c r="P632" i="14"/>
  <c r="O632" i="14"/>
  <c r="P631" i="14"/>
  <c r="O631" i="14"/>
  <c r="P630" i="14"/>
  <c r="O630" i="14"/>
  <c r="P629" i="14"/>
  <c r="O629" i="14"/>
  <c r="P628" i="14"/>
  <c r="O628" i="14"/>
  <c r="P627" i="14"/>
  <c r="O627" i="14"/>
  <c r="P626" i="14"/>
  <c r="O626" i="14"/>
  <c r="P625" i="14"/>
  <c r="O625" i="14"/>
  <c r="P624" i="14"/>
  <c r="O624" i="14"/>
  <c r="P623" i="14"/>
  <c r="O623" i="14"/>
  <c r="P622" i="14"/>
  <c r="O622" i="14"/>
  <c r="P621" i="14"/>
  <c r="O621" i="14"/>
  <c r="P620" i="14"/>
  <c r="O620" i="14"/>
  <c r="P619" i="14"/>
  <c r="O619" i="14"/>
  <c r="P618" i="14"/>
  <c r="O618" i="14"/>
  <c r="P617" i="14"/>
  <c r="O617" i="14"/>
  <c r="P616" i="14"/>
  <c r="O616" i="14"/>
  <c r="P615" i="14"/>
  <c r="O615" i="14"/>
  <c r="P1214" i="14"/>
  <c r="O1214" i="14"/>
  <c r="P1213" i="14"/>
  <c r="O1213" i="14"/>
  <c r="P1212" i="14"/>
  <c r="O1212" i="14"/>
  <c r="P1211" i="14"/>
  <c r="O1211" i="14"/>
  <c r="P1210" i="14"/>
  <c r="O1210" i="14"/>
  <c r="P1209" i="14"/>
  <c r="O1209" i="14"/>
  <c r="P1208" i="14"/>
  <c r="O1208" i="14"/>
  <c r="P1207" i="14"/>
  <c r="O1207" i="14"/>
  <c r="P1206" i="14"/>
  <c r="O1206" i="14"/>
  <c r="P1205" i="14"/>
  <c r="O1205" i="14"/>
  <c r="P1204" i="14"/>
  <c r="O1204" i="14"/>
  <c r="P1203" i="14"/>
  <c r="O1203" i="14"/>
  <c r="P1202" i="14"/>
  <c r="O1202" i="14"/>
  <c r="P1201" i="14"/>
  <c r="O1201" i="14"/>
  <c r="P1200" i="14"/>
  <c r="O1200" i="14"/>
  <c r="P1199" i="14"/>
  <c r="O1199" i="14"/>
  <c r="P1198" i="14"/>
  <c r="O1198" i="14"/>
  <c r="P1197" i="14"/>
  <c r="O1197" i="14"/>
  <c r="P1196" i="14"/>
  <c r="O1196" i="14"/>
  <c r="P1195" i="14"/>
  <c r="O1195" i="14"/>
  <c r="P1194" i="14"/>
  <c r="O1194" i="14"/>
  <c r="P1193" i="14"/>
  <c r="O1193" i="14"/>
  <c r="P1192" i="14"/>
  <c r="O1192" i="14"/>
  <c r="P1191" i="14"/>
  <c r="O1191" i="14"/>
  <c r="P1190" i="14"/>
  <c r="O1190" i="14"/>
  <c r="P1189" i="14"/>
  <c r="O1189" i="14"/>
  <c r="P1188" i="14"/>
  <c r="O1188" i="14"/>
  <c r="P1187" i="14"/>
  <c r="O1187" i="14"/>
  <c r="P1186" i="14"/>
  <c r="O1186" i="14"/>
  <c r="P1185" i="14"/>
  <c r="O1185" i="14"/>
  <c r="P1184" i="14"/>
  <c r="O1184" i="14"/>
  <c r="P1183" i="14"/>
  <c r="O1183" i="14"/>
  <c r="P1182" i="14"/>
  <c r="O1182" i="14"/>
  <c r="P1181" i="14"/>
  <c r="O1181" i="14"/>
  <c r="P1180" i="14"/>
  <c r="O1180" i="14"/>
  <c r="P1179" i="14"/>
  <c r="O1179" i="14"/>
  <c r="P1178" i="14"/>
  <c r="O1178" i="14"/>
  <c r="P1177" i="14"/>
  <c r="O1177" i="14"/>
  <c r="P1176" i="14"/>
  <c r="O1176" i="14"/>
  <c r="P1175" i="14"/>
  <c r="O1175" i="14"/>
  <c r="P1174" i="14"/>
  <c r="O1174" i="14"/>
  <c r="P1173" i="14"/>
  <c r="O1173" i="14"/>
  <c r="P1172" i="14"/>
  <c r="O1172" i="14"/>
  <c r="P1171" i="14"/>
  <c r="O1171" i="14"/>
  <c r="P1170" i="14"/>
  <c r="O1170" i="14"/>
  <c r="P1169" i="14"/>
  <c r="O1169" i="14"/>
  <c r="P1168" i="14"/>
  <c r="O1168" i="14"/>
  <c r="P1167" i="14"/>
  <c r="O1167" i="14"/>
  <c r="P1166" i="14"/>
  <c r="O1166" i="14"/>
  <c r="P1165" i="14"/>
  <c r="O1165" i="14"/>
  <c r="P1164" i="14"/>
  <c r="O1164" i="14"/>
  <c r="P1163" i="14"/>
  <c r="O1163" i="14"/>
  <c r="P1162" i="14"/>
  <c r="O1162" i="14"/>
  <c r="P1161" i="14"/>
  <c r="O1161" i="14"/>
  <c r="P1160" i="14"/>
  <c r="O1160" i="14"/>
  <c r="P1159" i="14"/>
  <c r="O1159" i="14"/>
  <c r="P1158" i="14"/>
  <c r="O1158" i="14"/>
  <c r="P1157" i="14"/>
  <c r="O1157" i="14"/>
  <c r="P1156" i="14"/>
  <c r="O1156" i="14"/>
  <c r="P1155" i="14"/>
  <c r="O1155" i="14"/>
  <c r="P1154" i="14"/>
  <c r="O1154" i="14"/>
  <c r="P1153" i="14"/>
  <c r="O1153" i="14"/>
  <c r="P1152" i="14"/>
  <c r="O1152" i="14"/>
  <c r="P1151" i="14"/>
  <c r="O1151" i="14"/>
  <c r="P1150" i="14"/>
  <c r="O1150" i="14"/>
  <c r="P1149" i="14"/>
  <c r="O1149" i="14"/>
  <c r="P1148" i="14"/>
  <c r="O1148" i="14"/>
  <c r="P1147" i="14"/>
  <c r="O1147" i="14"/>
  <c r="P1146" i="14"/>
  <c r="O1146" i="14"/>
  <c r="P1145" i="14"/>
  <c r="O1145" i="14"/>
  <c r="P1144" i="14"/>
  <c r="O1144" i="14"/>
  <c r="P1143" i="14"/>
  <c r="O1143" i="14"/>
  <c r="P1142" i="14"/>
  <c r="O1142" i="14"/>
  <c r="P1141" i="14"/>
  <c r="O1141" i="14"/>
  <c r="P1140" i="14"/>
  <c r="O1140" i="14"/>
  <c r="P1139" i="14"/>
  <c r="O1139" i="14"/>
  <c r="P1138" i="14"/>
  <c r="O1138" i="14"/>
  <c r="P1137" i="14"/>
  <c r="O1137" i="14"/>
  <c r="P1136" i="14"/>
  <c r="O1136" i="14"/>
  <c r="P1135" i="14"/>
  <c r="O1135" i="14"/>
  <c r="P1134" i="14"/>
  <c r="O1134" i="14"/>
  <c r="P1133" i="14"/>
  <c r="O1133" i="14"/>
  <c r="P1132" i="14"/>
  <c r="O1132" i="14"/>
  <c r="P1131" i="14"/>
  <c r="O1131" i="14"/>
  <c r="P1130" i="14"/>
  <c r="O1130" i="14"/>
  <c r="P1129" i="14"/>
  <c r="O1129" i="14"/>
  <c r="P1128" i="14"/>
  <c r="O1128" i="14"/>
  <c r="P1127" i="14"/>
  <c r="O1127" i="14"/>
  <c r="P1126" i="14"/>
  <c r="O1126" i="14"/>
  <c r="P1125" i="14"/>
  <c r="O1125" i="14"/>
  <c r="P1124" i="14"/>
  <c r="O1124" i="14"/>
  <c r="P1123" i="14"/>
  <c r="O1123" i="14"/>
  <c r="P1122" i="14"/>
  <c r="O1122" i="14"/>
  <c r="P1121" i="14"/>
  <c r="O1121" i="14"/>
  <c r="P1120" i="14"/>
  <c r="O1120" i="14"/>
  <c r="P1119" i="14"/>
  <c r="O1119" i="14"/>
  <c r="P1118" i="14"/>
  <c r="O1118" i="14"/>
  <c r="P1117" i="14"/>
  <c r="O1117" i="14"/>
  <c r="P1116" i="14"/>
  <c r="O1116" i="14"/>
  <c r="P1115" i="14"/>
  <c r="O1115" i="14"/>
  <c r="P1114" i="14"/>
  <c r="O1114" i="14"/>
  <c r="P1113" i="14"/>
  <c r="O1113" i="14"/>
  <c r="P1112" i="14"/>
  <c r="O1112" i="14"/>
  <c r="P1111" i="14"/>
  <c r="O1111" i="14"/>
  <c r="P1110" i="14"/>
  <c r="O1110" i="14"/>
  <c r="P1109" i="14"/>
  <c r="O1109" i="14"/>
  <c r="P1108" i="14"/>
  <c r="O1108" i="14"/>
  <c r="P1107" i="14"/>
  <c r="O1107" i="14"/>
  <c r="P1106" i="14"/>
  <c r="O1106" i="14"/>
  <c r="P1105" i="14"/>
  <c r="O1105" i="14"/>
  <c r="P1104" i="14"/>
  <c r="O1104" i="14"/>
  <c r="P1103" i="14"/>
  <c r="O1103" i="14"/>
  <c r="P1102" i="14"/>
  <c r="O1102" i="14"/>
  <c r="P1101" i="14"/>
  <c r="O1101" i="14"/>
  <c r="P1100" i="14"/>
  <c r="O1100" i="14"/>
  <c r="P1099" i="14"/>
  <c r="O1099" i="14"/>
  <c r="P1098" i="14"/>
  <c r="O1098" i="14"/>
  <c r="P1097" i="14"/>
  <c r="O1097" i="14"/>
  <c r="P1096" i="14"/>
  <c r="O1096" i="14"/>
  <c r="P1095" i="14"/>
  <c r="O1095" i="14"/>
  <c r="P1094" i="14"/>
  <c r="O1094" i="14"/>
  <c r="P1093" i="14"/>
  <c r="O1093" i="14"/>
  <c r="P1092" i="14"/>
  <c r="O1092" i="14"/>
  <c r="P1091" i="14"/>
  <c r="O1091" i="14"/>
  <c r="P1090" i="14"/>
  <c r="O1090" i="14"/>
  <c r="P1089" i="14"/>
  <c r="O1089" i="14"/>
  <c r="P1088" i="14"/>
  <c r="O1088" i="14"/>
  <c r="P1087" i="14"/>
  <c r="O1087" i="14"/>
  <c r="P1086" i="14"/>
  <c r="O1086" i="14"/>
  <c r="P1085" i="14"/>
  <c r="O1085" i="14"/>
  <c r="P1084" i="14"/>
  <c r="O1084" i="14"/>
  <c r="P1083" i="14"/>
  <c r="O1083" i="14"/>
  <c r="P1082" i="14"/>
  <c r="O1082" i="14"/>
  <c r="P1081" i="14"/>
  <c r="O1081" i="14"/>
  <c r="P1080" i="14"/>
  <c r="O1080" i="14"/>
  <c r="P1079" i="14"/>
  <c r="O1079" i="14"/>
  <c r="P1078" i="14"/>
  <c r="O1078" i="14"/>
  <c r="P1077" i="14"/>
  <c r="O1077" i="14"/>
  <c r="P1076" i="14"/>
  <c r="O1076" i="14"/>
  <c r="P1075" i="14"/>
  <c r="O1075" i="14"/>
  <c r="P1074" i="14"/>
  <c r="O1074" i="14"/>
  <c r="P1073" i="14"/>
  <c r="O1073" i="14"/>
  <c r="P1072" i="14"/>
  <c r="O1072" i="14"/>
  <c r="P1071" i="14"/>
  <c r="O1071" i="14"/>
  <c r="P1070" i="14"/>
  <c r="O1070" i="14"/>
  <c r="P1069" i="14"/>
  <c r="O1069" i="14"/>
  <c r="P1068" i="14"/>
  <c r="O1068" i="14"/>
  <c r="P1067" i="14"/>
  <c r="O1067" i="14"/>
  <c r="P1066" i="14"/>
  <c r="O1066" i="14"/>
  <c r="P1065" i="14"/>
  <c r="O1065" i="14"/>
  <c r="P1064" i="14"/>
  <c r="O1064" i="14"/>
  <c r="P1063" i="14"/>
  <c r="O1063" i="14"/>
  <c r="P1062" i="14"/>
  <c r="O1062" i="14"/>
  <c r="P1061" i="14"/>
  <c r="O1061" i="14"/>
  <c r="P1060" i="14"/>
  <c r="O1060" i="14"/>
  <c r="P1059" i="14"/>
  <c r="O1059" i="14"/>
  <c r="P1058" i="14"/>
  <c r="O1058" i="14"/>
  <c r="P1057" i="14"/>
  <c r="O1057" i="14"/>
  <c r="P1056" i="14"/>
  <c r="O1056" i="14"/>
  <c r="P1055" i="14"/>
  <c r="O1055" i="14"/>
  <c r="P1054" i="14"/>
  <c r="O1054" i="14"/>
  <c r="P1053" i="14"/>
  <c r="O1053" i="14"/>
  <c r="P1052" i="14"/>
  <c r="O1052" i="14"/>
  <c r="P1051" i="14"/>
  <c r="O1051" i="14"/>
  <c r="P1050" i="14"/>
  <c r="O1050" i="14"/>
  <c r="P1049" i="14"/>
  <c r="O1049" i="14"/>
  <c r="P1048" i="14"/>
  <c r="O1048" i="14"/>
  <c r="P1047" i="14"/>
  <c r="O1047" i="14"/>
  <c r="P1046" i="14"/>
  <c r="O1046" i="14"/>
  <c r="P1045" i="14"/>
  <c r="O1045" i="14"/>
  <c r="P1044" i="14"/>
  <c r="O1044" i="14"/>
  <c r="P1043" i="14"/>
  <c r="O1043" i="14"/>
  <c r="P1042" i="14"/>
  <c r="O1042" i="14"/>
  <c r="P1041" i="14"/>
  <c r="O1041" i="14"/>
  <c r="P1040" i="14"/>
  <c r="O1040" i="14"/>
  <c r="P1039" i="14"/>
  <c r="O1039" i="14"/>
  <c r="P1038" i="14"/>
  <c r="O1038" i="14"/>
  <c r="P1037" i="14"/>
  <c r="O1037" i="14"/>
  <c r="P1036" i="14"/>
  <c r="O1036" i="14"/>
  <c r="P1035" i="14"/>
  <c r="O1035" i="14"/>
  <c r="P1034" i="14"/>
  <c r="O1034" i="14"/>
  <c r="P1033" i="14"/>
  <c r="O1033" i="14"/>
  <c r="P1032" i="14"/>
  <c r="O1032" i="14"/>
  <c r="P1031" i="14"/>
  <c r="O1031" i="14"/>
  <c r="P1030" i="14"/>
  <c r="O1030" i="14"/>
  <c r="P1029" i="14"/>
  <c r="O1029" i="14"/>
  <c r="P1028" i="14"/>
  <c r="O1028" i="14"/>
  <c r="P1027" i="14"/>
  <c r="O1027" i="14"/>
  <c r="P1026" i="14"/>
  <c r="O1026" i="14"/>
  <c r="P1025" i="14"/>
  <c r="O1025" i="14"/>
  <c r="P1024" i="14"/>
  <c r="O1024" i="14"/>
  <c r="P1023" i="14"/>
  <c r="O1023" i="14"/>
  <c r="P1022" i="14"/>
  <c r="O1022" i="14"/>
  <c r="P1021" i="14"/>
  <c r="O1021" i="14"/>
  <c r="P1020" i="14"/>
  <c r="O1020" i="14"/>
  <c r="P1019" i="14"/>
  <c r="O1019" i="14"/>
  <c r="P1018" i="14"/>
  <c r="O1018" i="14"/>
  <c r="P1017" i="14"/>
  <c r="O1017" i="14"/>
  <c r="P1016" i="14"/>
  <c r="O1016" i="14"/>
  <c r="P1015" i="14"/>
  <c r="O1015" i="14"/>
  <c r="P1014" i="14"/>
  <c r="O1014" i="14"/>
  <c r="P1013" i="14"/>
  <c r="O1013" i="14"/>
  <c r="P1012" i="14"/>
  <c r="O1012" i="14"/>
  <c r="P1011" i="14"/>
  <c r="O1011" i="14"/>
  <c r="P1010" i="14"/>
  <c r="O1010" i="14"/>
  <c r="P1009" i="14"/>
  <c r="O1009" i="14"/>
  <c r="P1008" i="14"/>
  <c r="O1008" i="14"/>
  <c r="P1007" i="14"/>
  <c r="O1007" i="14"/>
  <c r="P1006" i="14"/>
  <c r="O1006" i="14"/>
  <c r="P1005" i="14"/>
  <c r="O1005" i="14"/>
  <c r="P1004" i="14"/>
  <c r="O1004" i="14"/>
  <c r="P1003" i="14"/>
  <c r="O1003" i="14"/>
  <c r="P1002" i="14"/>
  <c r="O1002" i="14"/>
  <c r="P1001" i="14"/>
  <c r="O1001" i="14"/>
  <c r="P1000" i="14"/>
  <c r="O1000" i="14"/>
  <c r="P999" i="14"/>
  <c r="O999" i="14"/>
  <c r="P998" i="14"/>
  <c r="O998" i="14"/>
  <c r="P997" i="14"/>
  <c r="O997" i="14"/>
  <c r="P996" i="14"/>
  <c r="O996" i="14"/>
  <c r="P995" i="14"/>
  <c r="O995" i="14"/>
  <c r="P994" i="14"/>
  <c r="O994" i="14"/>
  <c r="P993" i="14"/>
  <c r="O993" i="14"/>
  <c r="P992" i="14"/>
  <c r="O992" i="14"/>
  <c r="P991" i="14"/>
  <c r="O991" i="14"/>
  <c r="P990" i="14"/>
  <c r="O990" i="14"/>
  <c r="P989" i="14"/>
  <c r="O989" i="14"/>
  <c r="P988" i="14"/>
  <c r="O988" i="14"/>
  <c r="P987" i="14"/>
  <c r="O987" i="14"/>
  <c r="P986" i="14"/>
  <c r="O986" i="14"/>
  <c r="P985" i="14"/>
  <c r="O985" i="14"/>
  <c r="P984" i="14"/>
  <c r="O984" i="14"/>
  <c r="P983" i="14"/>
  <c r="O983" i="14"/>
  <c r="P982" i="14"/>
  <c r="O982" i="14"/>
  <c r="P981" i="14"/>
  <c r="O981" i="14"/>
  <c r="P980" i="14"/>
  <c r="O980" i="14"/>
  <c r="P979" i="14"/>
  <c r="O979" i="14"/>
  <c r="P978" i="14"/>
  <c r="O978" i="14"/>
  <c r="P977" i="14"/>
  <c r="O977" i="14"/>
  <c r="P976" i="14"/>
  <c r="O976" i="14"/>
  <c r="P975" i="14"/>
  <c r="O975" i="14"/>
  <c r="P974" i="14"/>
  <c r="O974" i="14"/>
  <c r="P973" i="14"/>
  <c r="O973" i="14"/>
  <c r="P972" i="14"/>
  <c r="O972" i="14"/>
  <c r="P971" i="14"/>
  <c r="O971" i="14"/>
  <c r="P970" i="14"/>
  <c r="O970" i="14"/>
  <c r="P969" i="14"/>
  <c r="O969" i="14"/>
  <c r="P968" i="14"/>
  <c r="O968" i="14"/>
  <c r="P967" i="14"/>
  <c r="O967" i="14"/>
  <c r="P966" i="14"/>
  <c r="O966" i="14"/>
  <c r="P965" i="14"/>
  <c r="O965" i="14"/>
  <c r="P964" i="14"/>
  <c r="O964" i="14"/>
  <c r="P963" i="14"/>
  <c r="O963" i="14"/>
  <c r="P962" i="14"/>
  <c r="O962" i="14"/>
  <c r="P961" i="14"/>
  <c r="O961" i="14"/>
  <c r="P960" i="14"/>
  <c r="O960" i="14"/>
  <c r="P959" i="14"/>
  <c r="O959" i="14"/>
  <c r="P958" i="14"/>
  <c r="O958" i="14"/>
  <c r="P957" i="14"/>
  <c r="O957" i="14"/>
  <c r="P956" i="14"/>
  <c r="O956" i="14"/>
  <c r="P955" i="14"/>
  <c r="O955" i="14"/>
  <c r="P954" i="14"/>
  <c r="O954" i="14"/>
  <c r="P953" i="14"/>
  <c r="O953" i="14"/>
  <c r="P952" i="14"/>
  <c r="O952" i="14"/>
  <c r="P951" i="14"/>
  <c r="O951" i="14"/>
  <c r="P950" i="14"/>
  <c r="O950" i="14"/>
  <c r="P949" i="14"/>
  <c r="O949" i="14"/>
  <c r="P948" i="14"/>
  <c r="O948" i="14"/>
  <c r="P947" i="14"/>
  <c r="O947" i="14"/>
  <c r="P946" i="14"/>
  <c r="O946" i="14"/>
  <c r="P945" i="14"/>
  <c r="O945" i="14"/>
  <c r="P944" i="14"/>
  <c r="O944" i="14"/>
  <c r="P943" i="14"/>
  <c r="O943" i="14"/>
  <c r="P942" i="14"/>
  <c r="O942" i="14"/>
  <c r="P941" i="14"/>
  <c r="O941" i="14"/>
  <c r="P940" i="14"/>
  <c r="O940" i="14"/>
  <c r="P939" i="14"/>
  <c r="O939" i="14"/>
  <c r="P938" i="14"/>
  <c r="O938" i="14"/>
  <c r="P937" i="14"/>
  <c r="O937" i="14"/>
  <c r="P936" i="14"/>
  <c r="O936" i="14"/>
  <c r="P935" i="14"/>
  <c r="O935" i="14"/>
  <c r="P934" i="14"/>
  <c r="O934" i="14"/>
  <c r="P933" i="14"/>
  <c r="O933" i="14"/>
  <c r="P932" i="14"/>
  <c r="O932" i="14"/>
  <c r="P931" i="14"/>
  <c r="O931" i="14"/>
  <c r="P930" i="14"/>
  <c r="O930" i="14"/>
  <c r="P929" i="14"/>
  <c r="O929" i="14"/>
  <c r="P928" i="14"/>
  <c r="O928" i="14"/>
  <c r="P927" i="14"/>
  <c r="O927" i="14"/>
  <c r="P926" i="14"/>
  <c r="O926" i="14"/>
  <c r="P925" i="14"/>
  <c r="O925" i="14"/>
  <c r="P924" i="14"/>
  <c r="O924" i="14"/>
  <c r="P923" i="14"/>
  <c r="O923" i="14"/>
  <c r="P922" i="14"/>
  <c r="O922" i="14"/>
  <c r="P921" i="14"/>
  <c r="O921" i="14"/>
  <c r="P920" i="14"/>
  <c r="O920" i="14"/>
  <c r="P919" i="14"/>
  <c r="O919" i="14"/>
  <c r="P918" i="14"/>
  <c r="O918" i="14"/>
  <c r="P917" i="14"/>
  <c r="O917" i="14"/>
  <c r="P916" i="14"/>
  <c r="O916" i="14"/>
  <c r="P915" i="14"/>
  <c r="O915" i="14"/>
  <c r="P1514" i="14"/>
  <c r="O1514" i="14"/>
  <c r="P1513" i="14"/>
  <c r="O1513" i="14"/>
  <c r="P1512" i="14"/>
  <c r="O1512" i="14"/>
  <c r="P1511" i="14"/>
  <c r="O1511" i="14"/>
  <c r="P1510" i="14"/>
  <c r="O1510" i="14"/>
  <c r="P1509" i="14"/>
  <c r="O1509" i="14"/>
  <c r="P1508" i="14"/>
  <c r="O1508" i="14"/>
  <c r="P1507" i="14"/>
  <c r="O1507" i="14"/>
  <c r="P1506" i="14"/>
  <c r="O1506" i="14"/>
  <c r="P1505" i="14"/>
  <c r="O1505" i="14"/>
  <c r="P1504" i="14"/>
  <c r="O1504" i="14"/>
  <c r="P1503" i="14"/>
  <c r="O1503" i="14"/>
  <c r="P1502" i="14"/>
  <c r="O1502" i="14"/>
  <c r="P1501" i="14"/>
  <c r="O1501" i="14"/>
  <c r="P1500" i="14"/>
  <c r="O1500" i="14"/>
  <c r="P1499" i="14"/>
  <c r="O1499" i="14"/>
  <c r="P1498" i="14"/>
  <c r="O1498" i="14"/>
  <c r="P1497" i="14"/>
  <c r="O1497" i="14"/>
  <c r="P1496" i="14"/>
  <c r="O1496" i="14"/>
  <c r="P1495" i="14"/>
  <c r="O1495" i="14"/>
  <c r="P1494" i="14"/>
  <c r="O1494" i="14"/>
  <c r="P1493" i="14"/>
  <c r="O1493" i="14"/>
  <c r="P1492" i="14"/>
  <c r="O1492" i="14"/>
  <c r="P1491" i="14"/>
  <c r="O1491" i="14"/>
  <c r="P1490" i="14"/>
  <c r="O1490" i="14"/>
  <c r="P1489" i="14"/>
  <c r="O1489" i="14"/>
  <c r="P1488" i="14"/>
  <c r="O1488" i="14"/>
  <c r="P1487" i="14"/>
  <c r="O1487" i="14"/>
  <c r="P1486" i="14"/>
  <c r="O1486" i="14"/>
  <c r="P1485" i="14"/>
  <c r="O1485" i="14"/>
  <c r="P1484" i="14"/>
  <c r="O1484" i="14"/>
  <c r="P1483" i="14"/>
  <c r="O1483" i="14"/>
  <c r="P1482" i="14"/>
  <c r="O1482" i="14"/>
  <c r="P1481" i="14"/>
  <c r="O1481" i="14"/>
  <c r="P1480" i="14"/>
  <c r="O1480" i="14"/>
  <c r="P1479" i="14"/>
  <c r="O1479" i="14"/>
  <c r="P1478" i="14"/>
  <c r="O1478" i="14"/>
  <c r="P1477" i="14"/>
  <c r="O1477" i="14"/>
  <c r="P1476" i="14"/>
  <c r="O1476" i="14"/>
  <c r="P1475" i="14"/>
  <c r="O1475" i="14"/>
  <c r="P1474" i="14"/>
  <c r="O1474" i="14"/>
  <c r="P1473" i="14"/>
  <c r="O1473" i="14"/>
  <c r="P1472" i="14"/>
  <c r="O1472" i="14"/>
  <c r="P1471" i="14"/>
  <c r="O1471" i="14"/>
  <c r="P1470" i="14"/>
  <c r="O1470" i="14"/>
  <c r="P1469" i="14"/>
  <c r="O1469" i="14"/>
  <c r="P1468" i="14"/>
  <c r="O1468" i="14"/>
  <c r="P1467" i="14"/>
  <c r="O1467" i="14"/>
  <c r="P1466" i="14"/>
  <c r="O1466" i="14"/>
  <c r="P1465" i="14"/>
  <c r="O1465" i="14"/>
  <c r="P1464" i="14"/>
  <c r="O1464" i="14"/>
  <c r="P1463" i="14"/>
  <c r="O1463" i="14"/>
  <c r="P1462" i="14"/>
  <c r="O1462" i="14"/>
  <c r="P1461" i="14"/>
  <c r="O1461" i="14"/>
  <c r="P1460" i="14"/>
  <c r="O1460" i="14"/>
  <c r="P1459" i="14"/>
  <c r="O1459" i="14"/>
  <c r="P1458" i="14"/>
  <c r="O1458" i="14"/>
  <c r="P1457" i="14"/>
  <c r="O1457" i="14"/>
  <c r="P1456" i="14"/>
  <c r="O1456" i="14"/>
  <c r="P1455" i="14"/>
  <c r="O1455" i="14"/>
  <c r="P1454" i="14"/>
  <c r="O1454" i="14"/>
  <c r="P1453" i="14"/>
  <c r="O1453" i="14"/>
  <c r="P1452" i="14"/>
  <c r="O1452" i="14"/>
  <c r="P1451" i="14"/>
  <c r="O1451" i="14"/>
  <c r="P1450" i="14"/>
  <c r="O1450" i="14"/>
  <c r="P1449" i="14"/>
  <c r="O1449" i="14"/>
  <c r="P1448" i="14"/>
  <c r="O1448" i="14"/>
  <c r="P1447" i="14"/>
  <c r="O1447" i="14"/>
  <c r="P1446" i="14"/>
  <c r="O1446" i="14"/>
  <c r="P1445" i="14"/>
  <c r="O1445" i="14"/>
  <c r="P1444" i="14"/>
  <c r="O1444" i="14"/>
  <c r="P1443" i="14"/>
  <c r="O1443" i="14"/>
  <c r="P1442" i="14"/>
  <c r="O1442" i="14"/>
  <c r="P1441" i="14"/>
  <c r="O1441" i="14"/>
  <c r="P1440" i="14"/>
  <c r="O1440" i="14"/>
  <c r="P1439" i="14"/>
  <c r="O1439" i="14"/>
  <c r="P1438" i="14"/>
  <c r="O1438" i="14"/>
  <c r="P1437" i="14"/>
  <c r="O1437" i="14"/>
  <c r="P1436" i="14"/>
  <c r="O1436" i="14"/>
  <c r="P1435" i="14"/>
  <c r="O1435" i="14"/>
  <c r="P1434" i="14"/>
  <c r="O1434" i="14"/>
  <c r="P1433" i="14"/>
  <c r="O1433" i="14"/>
  <c r="P1432" i="14"/>
  <c r="O1432" i="14"/>
  <c r="P1431" i="14"/>
  <c r="O1431" i="14"/>
  <c r="P1430" i="14"/>
  <c r="O1430" i="14"/>
  <c r="P1429" i="14"/>
  <c r="O1429" i="14"/>
  <c r="P1428" i="14"/>
  <c r="O1428" i="14"/>
  <c r="P1427" i="14"/>
  <c r="O1427" i="14"/>
  <c r="P1426" i="14"/>
  <c r="O1426" i="14"/>
  <c r="P1425" i="14"/>
  <c r="O1425" i="14"/>
  <c r="P1424" i="14"/>
  <c r="O1424" i="14"/>
  <c r="P1423" i="14"/>
  <c r="O1423" i="14"/>
  <c r="P1422" i="14"/>
  <c r="O1422" i="14"/>
  <c r="P1421" i="14"/>
  <c r="O1421" i="14"/>
  <c r="P1420" i="14"/>
  <c r="O1420" i="14"/>
  <c r="P1419" i="14"/>
  <c r="O1419" i="14"/>
  <c r="P1418" i="14"/>
  <c r="O1418" i="14"/>
  <c r="P1417" i="14"/>
  <c r="O1417" i="14"/>
  <c r="P1416" i="14"/>
  <c r="O1416" i="14"/>
  <c r="P1415" i="14"/>
  <c r="O1415" i="14"/>
  <c r="P1414" i="14"/>
  <c r="O1414" i="14"/>
  <c r="P1413" i="14"/>
  <c r="O1413" i="14"/>
  <c r="P1412" i="14"/>
  <c r="O1412" i="14"/>
  <c r="P1411" i="14"/>
  <c r="O1411" i="14"/>
  <c r="P1410" i="14"/>
  <c r="O1410" i="14"/>
  <c r="P1409" i="14"/>
  <c r="O1409" i="14"/>
  <c r="P1408" i="14"/>
  <c r="O1408" i="14"/>
  <c r="P1407" i="14"/>
  <c r="O1407" i="14"/>
  <c r="P1406" i="14"/>
  <c r="O1406" i="14"/>
  <c r="P1405" i="14"/>
  <c r="O1405" i="14"/>
  <c r="P1404" i="14"/>
  <c r="O1404" i="14"/>
  <c r="P1403" i="14"/>
  <c r="O1403" i="14"/>
  <c r="P1402" i="14"/>
  <c r="O1402" i="14"/>
  <c r="P1401" i="14"/>
  <c r="O1401" i="14"/>
  <c r="P1400" i="14"/>
  <c r="O1400" i="14"/>
  <c r="P1399" i="14"/>
  <c r="O1399" i="14"/>
  <c r="P1398" i="14"/>
  <c r="O1398" i="14"/>
  <c r="P1397" i="14"/>
  <c r="O1397" i="14"/>
  <c r="P1396" i="14"/>
  <c r="O1396" i="14"/>
  <c r="P1395" i="14"/>
  <c r="O1395" i="14"/>
  <c r="P1394" i="14"/>
  <c r="O1394" i="14"/>
  <c r="P1393" i="14"/>
  <c r="O1393" i="14"/>
  <c r="P1392" i="14"/>
  <c r="O1392" i="14"/>
  <c r="P1391" i="14"/>
  <c r="O1391" i="14"/>
  <c r="P1390" i="14"/>
  <c r="O1390" i="14"/>
  <c r="P1389" i="14"/>
  <c r="O1389" i="14"/>
  <c r="P1388" i="14"/>
  <c r="O1388" i="14"/>
  <c r="P1387" i="14"/>
  <c r="O1387" i="14"/>
  <c r="P1386" i="14"/>
  <c r="O1386" i="14"/>
  <c r="P1385" i="14"/>
  <c r="O1385" i="14"/>
  <c r="P1384" i="14"/>
  <c r="O1384" i="14"/>
  <c r="P1383" i="14"/>
  <c r="O1383" i="14"/>
  <c r="P1382" i="14"/>
  <c r="O1382" i="14"/>
  <c r="P1381" i="14"/>
  <c r="O1381" i="14"/>
  <c r="P1380" i="14"/>
  <c r="O1380" i="14"/>
  <c r="P1379" i="14"/>
  <c r="O1379" i="14"/>
  <c r="P1378" i="14"/>
  <c r="O1378" i="14"/>
  <c r="P1377" i="14"/>
  <c r="O1377" i="14"/>
  <c r="P1376" i="14"/>
  <c r="O1376" i="14"/>
  <c r="P1375" i="14"/>
  <c r="O1375" i="14"/>
  <c r="P1374" i="14"/>
  <c r="O1374" i="14"/>
  <c r="P1373" i="14"/>
  <c r="O1373" i="14"/>
  <c r="P1372" i="14"/>
  <c r="O1372" i="14"/>
  <c r="P1371" i="14"/>
  <c r="O1371" i="14"/>
  <c r="P1370" i="14"/>
  <c r="O1370" i="14"/>
  <c r="P1369" i="14"/>
  <c r="O1369" i="14"/>
  <c r="P1368" i="14"/>
  <c r="O1368" i="14"/>
  <c r="P1367" i="14"/>
  <c r="O1367" i="14"/>
  <c r="P1366" i="14"/>
  <c r="O1366" i="14"/>
  <c r="P1365" i="14"/>
  <c r="O1365" i="14"/>
  <c r="P1364" i="14"/>
  <c r="O1364" i="14"/>
  <c r="P1363" i="14"/>
  <c r="O1363" i="14"/>
  <c r="P1362" i="14"/>
  <c r="O1362" i="14"/>
  <c r="P1361" i="14"/>
  <c r="O1361" i="14"/>
  <c r="P1360" i="14"/>
  <c r="O1360" i="14"/>
  <c r="P1359" i="14"/>
  <c r="O1359" i="14"/>
  <c r="P1358" i="14"/>
  <c r="O1358" i="14"/>
  <c r="P1357" i="14"/>
  <c r="O1357" i="14"/>
  <c r="P1356" i="14"/>
  <c r="O1356" i="14"/>
  <c r="P1355" i="14"/>
  <c r="O1355" i="14"/>
  <c r="P1354" i="14"/>
  <c r="O1354" i="14"/>
  <c r="P1353" i="14"/>
  <c r="O1353" i="14"/>
  <c r="P1352" i="14"/>
  <c r="O1352" i="14"/>
  <c r="P1351" i="14"/>
  <c r="O1351" i="14"/>
  <c r="P1350" i="14"/>
  <c r="O1350" i="14"/>
  <c r="P1349" i="14"/>
  <c r="O1349" i="14"/>
  <c r="P1348" i="14"/>
  <c r="O1348" i="14"/>
  <c r="P1347" i="14"/>
  <c r="O1347" i="14"/>
  <c r="P1346" i="14"/>
  <c r="O1346" i="14"/>
  <c r="P1345" i="14"/>
  <c r="O1345" i="14"/>
  <c r="P1344" i="14"/>
  <c r="O1344" i="14"/>
  <c r="P1343" i="14"/>
  <c r="O1343" i="14"/>
  <c r="P1342" i="14"/>
  <c r="O1342" i="14"/>
  <c r="P1341" i="14"/>
  <c r="O1341" i="14"/>
  <c r="P1340" i="14"/>
  <c r="O1340" i="14"/>
  <c r="P1339" i="14"/>
  <c r="O1339" i="14"/>
  <c r="P1338" i="14"/>
  <c r="O1338" i="14"/>
  <c r="P1337" i="14"/>
  <c r="O1337" i="14"/>
  <c r="P1336" i="14"/>
  <c r="O1336" i="14"/>
  <c r="P1335" i="14"/>
  <c r="O1335" i="14"/>
  <c r="P1334" i="14"/>
  <c r="O1334" i="14"/>
  <c r="P1333" i="14"/>
  <c r="O1333" i="14"/>
  <c r="P1332" i="14"/>
  <c r="O1332" i="14"/>
  <c r="P1331" i="14"/>
  <c r="O1331" i="14"/>
  <c r="P1330" i="14"/>
  <c r="O1330" i="14"/>
  <c r="P1329" i="14"/>
  <c r="O1329" i="14"/>
  <c r="P1328" i="14"/>
  <c r="O1328" i="14"/>
  <c r="P1327" i="14"/>
  <c r="O1327" i="14"/>
  <c r="P1326" i="14"/>
  <c r="O1326" i="14"/>
  <c r="P1325" i="14"/>
  <c r="O1325" i="14"/>
  <c r="P1324" i="14"/>
  <c r="O1324" i="14"/>
  <c r="P1323" i="14"/>
  <c r="O1323" i="14"/>
  <c r="P1322" i="14"/>
  <c r="O1322" i="14"/>
  <c r="P1321" i="14"/>
  <c r="O1321" i="14"/>
  <c r="P1320" i="14"/>
  <c r="O1320" i="14"/>
  <c r="P1319" i="14"/>
  <c r="O1319" i="14"/>
  <c r="P1318" i="14"/>
  <c r="O1318" i="14"/>
  <c r="P1317" i="14"/>
  <c r="O1317" i="14"/>
  <c r="P1316" i="14"/>
  <c r="O1316" i="14"/>
  <c r="P1315" i="14"/>
  <c r="O1315" i="14"/>
  <c r="P1314" i="14"/>
  <c r="O1314" i="14"/>
  <c r="P1313" i="14"/>
  <c r="O1313" i="14"/>
  <c r="P1312" i="14"/>
  <c r="O1312" i="14"/>
  <c r="P1311" i="14"/>
  <c r="O1311" i="14"/>
  <c r="P1310" i="14"/>
  <c r="O1310" i="14"/>
  <c r="P1309" i="14"/>
  <c r="O1309" i="14"/>
  <c r="P1308" i="14"/>
  <c r="O1308" i="14"/>
  <c r="P1307" i="14"/>
  <c r="O1307" i="14"/>
  <c r="P1306" i="14"/>
  <c r="O1306" i="14"/>
  <c r="P1305" i="14"/>
  <c r="O1305" i="14"/>
  <c r="P1304" i="14"/>
  <c r="O1304" i="14"/>
  <c r="P1303" i="14"/>
  <c r="O1303" i="14"/>
  <c r="P1302" i="14"/>
  <c r="O1302" i="14"/>
  <c r="P1301" i="14"/>
  <c r="O1301" i="14"/>
  <c r="P1300" i="14"/>
  <c r="O1300" i="14"/>
  <c r="P1299" i="14"/>
  <c r="O1299" i="14"/>
  <c r="P1298" i="14"/>
  <c r="O1298" i="14"/>
  <c r="P1297" i="14"/>
  <c r="O1297" i="14"/>
  <c r="P1296" i="14"/>
  <c r="O1296" i="14"/>
  <c r="P1295" i="14"/>
  <c r="O1295" i="14"/>
  <c r="P1294" i="14"/>
  <c r="O1294" i="14"/>
  <c r="P1293" i="14"/>
  <c r="O1293" i="14"/>
  <c r="P1292" i="14"/>
  <c r="O1292" i="14"/>
  <c r="P1291" i="14"/>
  <c r="O1291" i="14"/>
  <c r="P1290" i="14"/>
  <c r="O1290" i="14"/>
  <c r="P1289" i="14"/>
  <c r="O1289" i="14"/>
  <c r="P1288" i="14"/>
  <c r="O1288" i="14"/>
  <c r="P1287" i="14"/>
  <c r="O1287" i="14"/>
  <c r="P1286" i="14"/>
  <c r="O1286" i="14"/>
  <c r="P1285" i="14"/>
  <c r="O1285" i="14"/>
  <c r="P1284" i="14"/>
  <c r="O1284" i="14"/>
  <c r="P1283" i="14"/>
  <c r="O1283" i="14"/>
  <c r="P1282" i="14"/>
  <c r="O1282" i="14"/>
  <c r="P1281" i="14"/>
  <c r="O1281" i="14"/>
  <c r="P1280" i="14"/>
  <c r="O1280" i="14"/>
  <c r="P1279" i="14"/>
  <c r="O1279" i="14"/>
  <c r="P1278" i="14"/>
  <c r="O1278" i="14"/>
  <c r="P1277" i="14"/>
  <c r="O1277" i="14"/>
  <c r="P1276" i="14"/>
  <c r="O1276" i="14"/>
  <c r="P1275" i="14"/>
  <c r="O1275" i="14"/>
  <c r="P1274" i="14"/>
  <c r="O1274" i="14"/>
  <c r="P1273" i="14"/>
  <c r="O1273" i="14"/>
  <c r="P1272" i="14"/>
  <c r="O1272" i="14"/>
  <c r="P1271" i="14"/>
  <c r="O1271" i="14"/>
  <c r="P1270" i="14"/>
  <c r="O1270" i="14"/>
  <c r="P1269" i="14"/>
  <c r="O1269" i="14"/>
  <c r="P1268" i="14"/>
  <c r="O1268" i="14"/>
  <c r="P1267" i="14"/>
  <c r="O1267" i="14"/>
  <c r="P1266" i="14"/>
  <c r="O1266" i="14"/>
  <c r="P1265" i="14"/>
  <c r="O1265" i="14"/>
  <c r="P1264" i="14"/>
  <c r="O1264" i="14"/>
  <c r="P1263" i="14"/>
  <c r="O1263" i="14"/>
  <c r="P1262" i="14"/>
  <c r="O1262" i="14"/>
  <c r="P1261" i="14"/>
  <c r="O1261" i="14"/>
  <c r="P1260" i="14"/>
  <c r="O1260" i="14"/>
  <c r="P1259" i="14"/>
  <c r="O1259" i="14"/>
  <c r="P1258" i="14"/>
  <c r="O1258" i="14"/>
  <c r="P1257" i="14"/>
  <c r="O1257" i="14"/>
  <c r="P1256" i="14"/>
  <c r="O1256" i="14"/>
  <c r="P1255" i="14"/>
  <c r="O1255" i="14"/>
  <c r="P1254" i="14"/>
  <c r="O1254" i="14"/>
  <c r="P1253" i="14"/>
  <c r="O1253" i="14"/>
  <c r="P1252" i="14"/>
  <c r="O1252" i="14"/>
  <c r="P1251" i="14"/>
  <c r="O1251" i="14"/>
  <c r="P1250" i="14"/>
  <c r="O1250" i="14"/>
  <c r="P1249" i="14"/>
  <c r="O1249" i="14"/>
  <c r="P1248" i="14"/>
  <c r="O1248" i="14"/>
  <c r="P1247" i="14"/>
  <c r="O1247" i="14"/>
  <c r="P1246" i="14"/>
  <c r="O1246" i="14"/>
  <c r="P1245" i="14"/>
  <c r="O1245" i="14"/>
  <c r="P1244" i="14"/>
  <c r="O1244" i="14"/>
  <c r="P1243" i="14"/>
  <c r="O1243" i="14"/>
  <c r="P1242" i="14"/>
  <c r="O1242" i="14"/>
  <c r="P1241" i="14"/>
  <c r="O1241" i="14"/>
  <c r="P1240" i="14"/>
  <c r="O1240" i="14"/>
  <c r="P1239" i="14"/>
  <c r="O1239" i="14"/>
  <c r="P1238" i="14"/>
  <c r="O1238" i="14"/>
  <c r="P1237" i="14"/>
  <c r="O1237" i="14"/>
  <c r="P1236" i="14"/>
  <c r="O1236" i="14"/>
  <c r="P1235" i="14"/>
  <c r="O1235" i="14"/>
  <c r="P1234" i="14"/>
  <c r="O1234" i="14"/>
  <c r="P1233" i="14"/>
  <c r="O1233" i="14"/>
  <c r="P1232" i="14"/>
  <c r="O1232" i="14"/>
  <c r="P1231" i="14"/>
  <c r="O1231" i="14"/>
  <c r="P1230" i="14"/>
  <c r="O1230" i="14"/>
  <c r="P1229" i="14"/>
  <c r="O1229" i="14"/>
  <c r="P1228" i="14"/>
  <c r="O1228" i="14"/>
  <c r="P1227" i="14"/>
  <c r="O1227" i="14"/>
  <c r="P1226" i="14"/>
  <c r="O1226" i="14"/>
  <c r="P1225" i="14"/>
  <c r="O1225" i="14"/>
  <c r="P1224" i="14"/>
  <c r="O1224" i="14"/>
  <c r="P1223" i="14"/>
  <c r="O1223" i="14"/>
  <c r="P1222" i="14"/>
  <c r="O1222" i="14"/>
  <c r="P1221" i="14"/>
  <c r="O1221" i="14"/>
  <c r="P1220" i="14"/>
  <c r="O1220" i="14"/>
  <c r="P1219" i="14"/>
  <c r="O1219" i="14"/>
  <c r="P1218" i="14"/>
  <c r="O1218" i="14"/>
  <c r="P1217" i="14"/>
  <c r="O1217" i="14"/>
  <c r="P1216" i="14"/>
  <c r="O1216" i="14"/>
  <c r="P1215" i="14"/>
  <c r="O1215" i="14"/>
  <c r="P1814" i="14"/>
  <c r="O1814" i="14"/>
  <c r="P1813" i="14"/>
  <c r="O1813" i="14"/>
  <c r="P1812" i="14"/>
  <c r="O1812" i="14"/>
  <c r="P1811" i="14"/>
  <c r="O1811" i="14"/>
  <c r="P1810" i="14"/>
  <c r="O1810" i="14"/>
  <c r="P1809" i="14"/>
  <c r="O1809" i="14"/>
  <c r="P1808" i="14"/>
  <c r="O1808" i="14"/>
  <c r="P1807" i="14"/>
  <c r="O1807" i="14"/>
  <c r="P1806" i="14"/>
  <c r="O1806" i="14"/>
  <c r="P1805" i="14"/>
  <c r="O1805" i="14"/>
  <c r="P1804" i="14"/>
  <c r="O1804" i="14"/>
  <c r="P1803" i="14"/>
  <c r="O1803" i="14"/>
  <c r="P1802" i="14"/>
  <c r="O1802" i="14"/>
  <c r="P1801" i="14"/>
  <c r="O1801" i="14"/>
  <c r="P1800" i="14"/>
  <c r="O1800" i="14"/>
  <c r="P1799" i="14"/>
  <c r="O1799" i="14"/>
  <c r="P1798" i="14"/>
  <c r="O1798" i="14"/>
  <c r="P1797" i="14"/>
  <c r="O1797" i="14"/>
  <c r="P1796" i="14"/>
  <c r="O1796" i="14"/>
  <c r="P1795" i="14"/>
  <c r="O1795" i="14"/>
  <c r="P1794" i="14"/>
  <c r="O1794" i="14"/>
  <c r="P1793" i="14"/>
  <c r="O1793" i="14"/>
  <c r="P1792" i="14"/>
  <c r="O1792" i="14"/>
  <c r="P1791" i="14"/>
  <c r="O1791" i="14"/>
  <c r="P1790" i="14"/>
  <c r="O1790" i="14"/>
  <c r="P1789" i="14"/>
  <c r="O1789" i="14"/>
  <c r="P1788" i="14"/>
  <c r="O1788" i="14"/>
  <c r="P1787" i="14"/>
  <c r="O1787" i="14"/>
  <c r="P1786" i="14"/>
  <c r="O1786" i="14"/>
  <c r="P1785" i="14"/>
  <c r="O1785" i="14"/>
  <c r="P1784" i="14"/>
  <c r="O1784" i="14"/>
  <c r="P1783" i="14"/>
  <c r="O1783" i="14"/>
  <c r="P1782" i="14"/>
  <c r="O1782" i="14"/>
  <c r="P1781" i="14"/>
  <c r="O1781" i="14"/>
  <c r="P1780" i="14"/>
  <c r="O1780" i="14"/>
  <c r="P1779" i="14"/>
  <c r="O1779" i="14"/>
  <c r="P1778" i="14"/>
  <c r="O1778" i="14"/>
  <c r="P1777" i="14"/>
  <c r="O1777" i="14"/>
  <c r="P1776" i="14"/>
  <c r="O1776" i="14"/>
  <c r="P1775" i="14"/>
  <c r="O1775" i="14"/>
  <c r="P1774" i="14"/>
  <c r="O1774" i="14"/>
  <c r="P1773" i="14"/>
  <c r="O1773" i="14"/>
  <c r="P1772" i="14"/>
  <c r="O1772" i="14"/>
  <c r="P1771" i="14"/>
  <c r="O1771" i="14"/>
  <c r="P1770" i="14"/>
  <c r="O1770" i="14"/>
  <c r="P1769" i="14"/>
  <c r="O1769" i="14"/>
  <c r="P1768" i="14"/>
  <c r="O1768" i="14"/>
  <c r="P1767" i="14"/>
  <c r="O1767" i="14"/>
  <c r="P1766" i="14"/>
  <c r="O1766" i="14"/>
  <c r="P1765" i="14"/>
  <c r="O1765" i="14"/>
  <c r="P1764" i="14"/>
  <c r="O1764" i="14"/>
  <c r="P1763" i="14"/>
  <c r="O1763" i="14"/>
  <c r="P1762" i="14"/>
  <c r="O1762" i="14"/>
  <c r="P1761" i="14"/>
  <c r="O1761" i="14"/>
  <c r="P1760" i="14"/>
  <c r="O1760" i="14"/>
  <c r="P1759" i="14"/>
  <c r="O1759" i="14"/>
  <c r="P1758" i="14"/>
  <c r="O1758" i="14"/>
  <c r="P1757" i="14"/>
  <c r="O1757" i="14"/>
  <c r="P1756" i="14"/>
  <c r="O1756" i="14"/>
  <c r="P1755" i="14"/>
  <c r="O1755" i="14"/>
  <c r="P1754" i="14"/>
  <c r="O1754" i="14"/>
  <c r="P1753" i="14"/>
  <c r="O1753" i="14"/>
  <c r="P1752" i="14"/>
  <c r="O1752" i="14"/>
  <c r="P1751" i="14"/>
  <c r="O1751" i="14"/>
  <c r="P1750" i="14"/>
  <c r="O1750" i="14"/>
  <c r="P1749" i="14"/>
  <c r="O1749" i="14"/>
  <c r="P1748" i="14"/>
  <c r="O1748" i="14"/>
  <c r="P1747" i="14"/>
  <c r="O1747" i="14"/>
  <c r="P1746" i="14"/>
  <c r="O1746" i="14"/>
  <c r="P1745" i="14"/>
  <c r="O1745" i="14"/>
  <c r="P1744" i="14"/>
  <c r="O1744" i="14"/>
  <c r="P1743" i="14"/>
  <c r="O1743" i="14"/>
  <c r="P1742" i="14"/>
  <c r="O1742" i="14"/>
  <c r="P1741" i="14"/>
  <c r="O1741" i="14"/>
  <c r="P1740" i="14"/>
  <c r="O1740" i="14"/>
  <c r="P1739" i="14"/>
  <c r="O1739" i="14"/>
  <c r="P1738" i="14"/>
  <c r="O1738" i="14"/>
  <c r="P1737" i="14"/>
  <c r="O1737" i="14"/>
  <c r="P1736" i="14"/>
  <c r="O1736" i="14"/>
  <c r="P1735" i="14"/>
  <c r="O1735" i="14"/>
  <c r="P1734" i="14"/>
  <c r="O1734" i="14"/>
  <c r="P1733" i="14"/>
  <c r="O1733" i="14"/>
  <c r="P1732" i="14"/>
  <c r="O1732" i="14"/>
  <c r="P1731" i="14"/>
  <c r="O1731" i="14"/>
  <c r="P1730" i="14"/>
  <c r="O1730" i="14"/>
  <c r="P1729" i="14"/>
  <c r="O1729" i="14"/>
  <c r="P1728" i="14"/>
  <c r="O1728" i="14"/>
  <c r="P1727" i="14"/>
  <c r="O1727" i="14"/>
  <c r="P1726" i="14"/>
  <c r="O1726" i="14"/>
  <c r="P1725" i="14"/>
  <c r="O1725" i="14"/>
  <c r="P1724" i="14"/>
  <c r="O1724" i="14"/>
  <c r="P1723" i="14"/>
  <c r="O1723" i="14"/>
  <c r="P1722" i="14"/>
  <c r="O1722" i="14"/>
  <c r="P1721" i="14"/>
  <c r="O1721" i="14"/>
  <c r="P1720" i="14"/>
  <c r="O1720" i="14"/>
  <c r="P1719" i="14"/>
  <c r="O1719" i="14"/>
  <c r="P1718" i="14"/>
  <c r="O1718" i="14"/>
  <c r="P1717" i="14"/>
  <c r="O1717" i="14"/>
  <c r="P1716" i="14"/>
  <c r="O1716" i="14"/>
  <c r="P1715" i="14"/>
  <c r="O1715" i="14"/>
  <c r="P1714" i="14"/>
  <c r="O1714" i="14"/>
  <c r="P1713" i="14"/>
  <c r="O1713" i="14"/>
  <c r="P1712" i="14"/>
  <c r="O1712" i="14"/>
  <c r="P1711" i="14"/>
  <c r="O1711" i="14"/>
  <c r="P1710" i="14"/>
  <c r="O1710" i="14"/>
  <c r="P1709" i="14"/>
  <c r="O1709" i="14"/>
  <c r="P1708" i="14"/>
  <c r="O1708" i="14"/>
  <c r="P1707" i="14"/>
  <c r="O1707" i="14"/>
  <c r="P1706" i="14"/>
  <c r="O1706" i="14"/>
  <c r="P1705" i="14"/>
  <c r="O1705" i="14"/>
  <c r="P1704" i="14"/>
  <c r="O1704" i="14"/>
  <c r="P1703" i="14"/>
  <c r="O1703" i="14"/>
  <c r="P1702" i="14"/>
  <c r="O1702" i="14"/>
  <c r="P1701" i="14"/>
  <c r="O1701" i="14"/>
  <c r="P1700" i="14"/>
  <c r="O1700" i="14"/>
  <c r="P1699" i="14"/>
  <c r="O1699" i="14"/>
  <c r="P1698" i="14"/>
  <c r="O1698" i="14"/>
  <c r="P1697" i="14"/>
  <c r="O1697" i="14"/>
  <c r="P1696" i="14"/>
  <c r="O1696" i="14"/>
  <c r="P1695" i="14"/>
  <c r="O1695" i="14"/>
  <c r="P1694" i="14"/>
  <c r="O1694" i="14"/>
  <c r="P1693" i="14"/>
  <c r="O1693" i="14"/>
  <c r="P1692" i="14"/>
  <c r="O1692" i="14"/>
  <c r="P1691" i="14"/>
  <c r="O1691" i="14"/>
  <c r="P1690" i="14"/>
  <c r="O1690" i="14"/>
  <c r="P1689" i="14"/>
  <c r="O1689" i="14"/>
  <c r="P1688" i="14"/>
  <c r="O1688" i="14"/>
  <c r="P1687" i="14"/>
  <c r="O1687" i="14"/>
  <c r="P1686" i="14"/>
  <c r="O1686" i="14"/>
  <c r="P1685" i="14"/>
  <c r="O1685" i="14"/>
  <c r="P1684" i="14"/>
  <c r="O1684" i="14"/>
  <c r="P1683" i="14"/>
  <c r="O1683" i="14"/>
  <c r="P1682" i="14"/>
  <c r="O1682" i="14"/>
  <c r="P1681" i="14"/>
  <c r="O1681" i="14"/>
  <c r="P1680" i="14"/>
  <c r="O1680" i="14"/>
  <c r="P1679" i="14"/>
  <c r="O1679" i="14"/>
  <c r="P1678" i="14"/>
  <c r="O1678" i="14"/>
  <c r="P1677" i="14"/>
  <c r="O1677" i="14"/>
  <c r="P1676" i="14"/>
  <c r="O1676" i="14"/>
  <c r="P1675" i="14"/>
  <c r="O1675" i="14"/>
  <c r="P1674" i="14"/>
  <c r="O1674" i="14"/>
  <c r="P1673" i="14"/>
  <c r="O1673" i="14"/>
  <c r="P1672" i="14"/>
  <c r="O1672" i="14"/>
  <c r="P1671" i="14"/>
  <c r="O1671" i="14"/>
  <c r="P1670" i="14"/>
  <c r="O1670" i="14"/>
  <c r="P1669" i="14"/>
  <c r="O1669" i="14"/>
  <c r="P1668" i="14"/>
  <c r="O1668" i="14"/>
  <c r="P1667" i="14"/>
  <c r="O1667" i="14"/>
  <c r="P1666" i="14"/>
  <c r="O1666" i="14"/>
  <c r="P1665" i="14"/>
  <c r="O1665" i="14"/>
  <c r="P1664" i="14"/>
  <c r="O1664" i="14"/>
  <c r="P1663" i="14"/>
  <c r="O1663" i="14"/>
  <c r="P1662" i="14"/>
  <c r="O1662" i="14"/>
  <c r="P1661" i="14"/>
  <c r="O1661" i="14"/>
  <c r="P1660" i="14"/>
  <c r="O1660" i="14"/>
  <c r="P1659" i="14"/>
  <c r="O1659" i="14"/>
  <c r="P1658" i="14"/>
  <c r="O1658" i="14"/>
  <c r="P1657" i="14"/>
  <c r="O1657" i="14"/>
  <c r="P1656" i="14"/>
  <c r="O1656" i="14"/>
  <c r="P1655" i="14"/>
  <c r="O1655" i="14"/>
  <c r="P1654" i="14"/>
  <c r="O1654" i="14"/>
  <c r="P1653" i="14"/>
  <c r="O1653" i="14"/>
  <c r="P1652" i="14"/>
  <c r="O1652" i="14"/>
  <c r="P1651" i="14"/>
  <c r="O1651" i="14"/>
  <c r="P1650" i="14"/>
  <c r="O1650" i="14"/>
  <c r="P1649" i="14"/>
  <c r="O1649" i="14"/>
  <c r="P1648" i="14"/>
  <c r="O1648" i="14"/>
  <c r="P1647" i="14"/>
  <c r="O1647" i="14"/>
  <c r="P1646" i="14"/>
  <c r="O1646" i="14"/>
  <c r="P1645" i="14"/>
  <c r="O1645" i="14"/>
  <c r="P1644" i="14"/>
  <c r="O1644" i="14"/>
  <c r="P1643" i="14"/>
  <c r="O1643" i="14"/>
  <c r="P1642" i="14"/>
  <c r="O1642" i="14"/>
  <c r="P1641" i="14"/>
  <c r="O1641" i="14"/>
  <c r="P1640" i="14"/>
  <c r="O1640" i="14"/>
  <c r="P1639" i="14"/>
  <c r="O1639" i="14"/>
  <c r="P1638" i="14"/>
  <c r="O1638" i="14"/>
  <c r="P1637" i="14"/>
  <c r="O1637" i="14"/>
  <c r="P1636" i="14"/>
  <c r="O1636" i="14"/>
  <c r="P1635" i="14"/>
  <c r="O1635" i="14"/>
  <c r="P1634" i="14"/>
  <c r="O1634" i="14"/>
  <c r="P1633" i="14"/>
  <c r="O1633" i="14"/>
  <c r="P1632" i="14"/>
  <c r="O1632" i="14"/>
  <c r="P1631" i="14"/>
  <c r="O1631" i="14"/>
  <c r="P1630" i="14"/>
  <c r="O1630" i="14"/>
  <c r="P1629" i="14"/>
  <c r="O1629" i="14"/>
  <c r="P1628" i="14"/>
  <c r="O1628" i="14"/>
  <c r="P1627" i="14"/>
  <c r="O1627" i="14"/>
  <c r="P1626" i="14"/>
  <c r="O1626" i="14"/>
  <c r="P1625" i="14"/>
  <c r="O1625" i="14"/>
  <c r="P1624" i="14"/>
  <c r="O1624" i="14"/>
  <c r="P1623" i="14"/>
  <c r="O1623" i="14"/>
  <c r="P1622" i="14"/>
  <c r="O1622" i="14"/>
  <c r="P1621" i="14"/>
  <c r="O1621" i="14"/>
  <c r="P1620" i="14"/>
  <c r="O1620" i="14"/>
  <c r="P1619" i="14"/>
  <c r="O1619" i="14"/>
  <c r="P1618" i="14"/>
  <c r="O1618" i="14"/>
  <c r="P1617" i="14"/>
  <c r="O1617" i="14"/>
  <c r="P1616" i="14"/>
  <c r="O1616" i="14"/>
  <c r="P1615" i="14"/>
  <c r="O1615" i="14"/>
  <c r="P1614" i="14"/>
  <c r="O1614" i="14"/>
  <c r="P1613" i="14"/>
  <c r="O1613" i="14"/>
  <c r="P1612" i="14"/>
  <c r="O1612" i="14"/>
  <c r="P1611" i="14"/>
  <c r="O1611" i="14"/>
  <c r="P1610" i="14"/>
  <c r="O1610" i="14"/>
  <c r="P1609" i="14"/>
  <c r="O1609" i="14"/>
  <c r="P1608" i="14"/>
  <c r="O1608" i="14"/>
  <c r="P1607" i="14"/>
  <c r="O1607" i="14"/>
  <c r="P1606" i="14"/>
  <c r="O1606" i="14"/>
  <c r="P1605" i="14"/>
  <c r="O1605" i="14"/>
  <c r="P1604" i="14"/>
  <c r="O1604" i="14"/>
  <c r="P1603" i="14"/>
  <c r="O1603" i="14"/>
  <c r="P1602" i="14"/>
  <c r="O1602" i="14"/>
  <c r="P1601" i="14"/>
  <c r="O1601" i="14"/>
  <c r="P1600" i="14"/>
  <c r="O1600" i="14"/>
  <c r="P1599" i="14"/>
  <c r="O1599" i="14"/>
  <c r="P1598" i="14"/>
  <c r="O1598" i="14"/>
  <c r="P1597" i="14"/>
  <c r="O1597" i="14"/>
  <c r="P1596" i="14"/>
  <c r="O1596" i="14"/>
  <c r="P1595" i="14"/>
  <c r="O1595" i="14"/>
  <c r="P1594" i="14"/>
  <c r="O1594" i="14"/>
  <c r="P1593" i="14"/>
  <c r="O1593" i="14"/>
  <c r="P1592" i="14"/>
  <c r="O1592" i="14"/>
  <c r="P1591" i="14"/>
  <c r="O1591" i="14"/>
  <c r="P1590" i="14"/>
  <c r="O1590" i="14"/>
  <c r="P1589" i="14"/>
  <c r="O1589" i="14"/>
  <c r="P1588" i="14"/>
  <c r="O1588" i="14"/>
  <c r="P1587" i="14"/>
  <c r="O1587" i="14"/>
  <c r="P1586" i="14"/>
  <c r="O1586" i="14"/>
  <c r="P1585" i="14"/>
  <c r="O1585" i="14"/>
  <c r="P1584" i="14"/>
  <c r="O1584" i="14"/>
  <c r="P1583" i="14"/>
  <c r="O1583" i="14"/>
  <c r="P1582" i="14"/>
  <c r="O1582" i="14"/>
  <c r="P1581" i="14"/>
  <c r="O1581" i="14"/>
  <c r="P1580" i="14"/>
  <c r="O1580" i="14"/>
  <c r="P1579" i="14"/>
  <c r="O1579" i="14"/>
  <c r="P1578" i="14"/>
  <c r="O1578" i="14"/>
  <c r="P1577" i="14"/>
  <c r="O1577" i="14"/>
  <c r="P1576" i="14"/>
  <c r="O1576" i="14"/>
  <c r="P1575" i="14"/>
  <c r="O1575" i="14"/>
  <c r="P1574" i="14"/>
  <c r="O1574" i="14"/>
  <c r="P1573" i="14"/>
  <c r="O1573" i="14"/>
  <c r="P1572" i="14"/>
  <c r="O1572" i="14"/>
  <c r="P1571" i="14"/>
  <c r="O1571" i="14"/>
  <c r="P1570" i="14"/>
  <c r="O1570" i="14"/>
  <c r="P1569" i="14"/>
  <c r="O1569" i="14"/>
  <c r="P1568" i="14"/>
  <c r="O1568" i="14"/>
  <c r="P1567" i="14"/>
  <c r="O1567" i="14"/>
  <c r="P1566" i="14"/>
  <c r="O1566" i="14"/>
  <c r="P1565" i="14"/>
  <c r="O1565" i="14"/>
  <c r="P1564" i="14"/>
  <c r="O1564" i="14"/>
  <c r="P1563" i="14"/>
  <c r="O1563" i="14"/>
  <c r="P1562" i="14"/>
  <c r="O1562" i="14"/>
  <c r="P1561" i="14"/>
  <c r="O1561" i="14"/>
  <c r="P1560" i="14"/>
  <c r="O1560" i="14"/>
  <c r="P1559" i="14"/>
  <c r="O1559" i="14"/>
  <c r="P1558" i="14"/>
  <c r="O1558" i="14"/>
  <c r="P1557" i="14"/>
  <c r="O1557" i="14"/>
  <c r="P1556" i="14"/>
  <c r="O1556" i="14"/>
  <c r="P1555" i="14"/>
  <c r="O1555" i="14"/>
  <c r="P1554" i="14"/>
  <c r="O1554" i="14"/>
  <c r="P1553" i="14"/>
  <c r="O1553" i="14"/>
  <c r="P1552" i="14"/>
  <c r="O1552" i="14"/>
  <c r="P1551" i="14"/>
  <c r="O1551" i="14"/>
  <c r="P1550" i="14"/>
  <c r="O1550" i="14"/>
  <c r="P1549" i="14"/>
  <c r="O1549" i="14"/>
  <c r="P1548" i="14"/>
  <c r="O1548" i="14"/>
  <c r="P1547" i="14"/>
  <c r="O1547" i="14"/>
  <c r="P1546" i="14"/>
  <c r="O1546" i="14"/>
  <c r="P1545" i="14"/>
  <c r="O1545" i="14"/>
  <c r="P1544" i="14"/>
  <c r="O1544" i="14"/>
  <c r="P1543" i="14"/>
  <c r="O1543" i="14"/>
  <c r="P1542" i="14"/>
  <c r="O1542" i="14"/>
  <c r="P1541" i="14"/>
  <c r="O1541" i="14"/>
  <c r="P1540" i="14"/>
  <c r="O1540" i="14"/>
  <c r="P1539" i="14"/>
  <c r="O1539" i="14"/>
  <c r="P1538" i="14"/>
  <c r="O1538" i="14"/>
  <c r="P1537" i="14"/>
  <c r="O1537" i="14"/>
  <c r="P1536" i="14"/>
  <c r="O1536" i="14"/>
  <c r="P1535" i="14"/>
  <c r="O1535" i="14"/>
  <c r="P1534" i="14"/>
  <c r="O1534" i="14"/>
  <c r="P1533" i="14"/>
  <c r="O1533" i="14"/>
  <c r="P1532" i="14"/>
  <c r="O1532" i="14"/>
  <c r="P1531" i="14"/>
  <c r="O1531" i="14"/>
  <c r="P1530" i="14"/>
  <c r="O1530" i="14"/>
  <c r="P1529" i="14"/>
  <c r="O1529" i="14"/>
  <c r="P1528" i="14"/>
  <c r="O1528" i="14"/>
  <c r="P1527" i="14"/>
  <c r="O1527" i="14"/>
  <c r="P1526" i="14"/>
  <c r="O1526" i="14"/>
  <c r="P1525" i="14"/>
  <c r="O1525" i="14"/>
  <c r="P1524" i="14"/>
  <c r="O1524" i="14"/>
  <c r="P1523" i="14"/>
  <c r="O1523" i="14"/>
  <c r="P1522" i="14"/>
  <c r="O1522" i="14"/>
  <c r="P1521" i="14"/>
  <c r="O1521" i="14"/>
  <c r="P1520" i="14"/>
  <c r="O1520" i="14"/>
  <c r="P1519" i="14"/>
  <c r="O1519" i="14"/>
  <c r="P1518" i="14"/>
  <c r="O1518" i="14"/>
  <c r="P1517" i="14"/>
  <c r="O1517" i="14"/>
  <c r="P1516" i="14"/>
  <c r="O1516" i="14"/>
  <c r="P1515" i="14"/>
  <c r="O1515" i="14"/>
  <c r="P2114" i="14"/>
  <c r="O2114" i="14"/>
  <c r="P2113" i="14"/>
  <c r="O2113" i="14"/>
  <c r="P2112" i="14"/>
  <c r="O2112" i="14"/>
  <c r="P2111" i="14"/>
  <c r="O2111" i="14"/>
  <c r="P2110" i="14"/>
  <c r="O2110" i="14"/>
  <c r="P2109" i="14"/>
  <c r="O2109" i="14"/>
  <c r="P2108" i="14"/>
  <c r="O2108" i="14"/>
  <c r="P2107" i="14"/>
  <c r="O2107" i="14"/>
  <c r="P2106" i="14"/>
  <c r="O2106" i="14"/>
  <c r="P2105" i="14"/>
  <c r="O2105" i="14"/>
  <c r="P2104" i="14"/>
  <c r="O2104" i="14"/>
  <c r="P2103" i="14"/>
  <c r="O2103" i="14"/>
  <c r="P2102" i="14"/>
  <c r="O2102" i="14"/>
  <c r="P2101" i="14"/>
  <c r="O2101" i="14"/>
  <c r="P2100" i="14"/>
  <c r="O2100" i="14"/>
  <c r="P2099" i="14"/>
  <c r="O2099" i="14"/>
  <c r="P2098" i="14"/>
  <c r="O2098" i="14"/>
  <c r="P2097" i="14"/>
  <c r="O2097" i="14"/>
  <c r="P2096" i="14"/>
  <c r="O2096" i="14"/>
  <c r="P2095" i="14"/>
  <c r="O2095" i="14"/>
  <c r="P2094" i="14"/>
  <c r="O2094" i="14"/>
  <c r="P2093" i="14"/>
  <c r="O2093" i="14"/>
  <c r="P2092" i="14"/>
  <c r="O2092" i="14"/>
  <c r="P2091" i="14"/>
  <c r="O2091" i="14"/>
  <c r="P2090" i="14"/>
  <c r="O2090" i="14"/>
  <c r="P2089" i="14"/>
  <c r="O2089" i="14"/>
  <c r="P2088" i="14"/>
  <c r="O2088" i="14"/>
  <c r="P2087" i="14"/>
  <c r="O2087" i="14"/>
  <c r="P2086" i="14"/>
  <c r="O2086" i="14"/>
  <c r="P2085" i="14"/>
  <c r="O2085" i="14"/>
  <c r="P2084" i="14"/>
  <c r="O2084" i="14"/>
  <c r="P2083" i="14"/>
  <c r="O2083" i="14"/>
  <c r="P2082" i="14"/>
  <c r="O2082" i="14"/>
  <c r="P2081" i="14"/>
  <c r="O2081" i="14"/>
  <c r="P2080" i="14"/>
  <c r="O2080" i="14"/>
  <c r="P2079" i="14"/>
  <c r="O2079" i="14"/>
  <c r="P2078" i="14"/>
  <c r="O2078" i="14"/>
  <c r="P2077" i="14"/>
  <c r="O2077" i="14"/>
  <c r="P2076" i="14"/>
  <c r="O2076" i="14"/>
  <c r="P2075" i="14"/>
  <c r="O2075" i="14"/>
  <c r="P2074" i="14"/>
  <c r="O2074" i="14"/>
  <c r="P2073" i="14"/>
  <c r="O2073" i="14"/>
  <c r="P2072" i="14"/>
  <c r="O2072" i="14"/>
  <c r="P2071" i="14"/>
  <c r="O2071" i="14"/>
  <c r="P2070" i="14"/>
  <c r="O2070" i="14"/>
  <c r="P2069" i="14"/>
  <c r="O2069" i="14"/>
  <c r="P2068" i="14"/>
  <c r="O2068" i="14"/>
  <c r="P2067" i="14"/>
  <c r="O2067" i="14"/>
  <c r="P2066" i="14"/>
  <c r="O2066" i="14"/>
  <c r="P2065" i="14"/>
  <c r="O2065" i="14"/>
  <c r="P2064" i="14"/>
  <c r="O2064" i="14"/>
  <c r="P2063" i="14"/>
  <c r="O2063" i="14"/>
  <c r="P2062" i="14"/>
  <c r="O2062" i="14"/>
  <c r="P2061" i="14"/>
  <c r="O2061" i="14"/>
  <c r="P2060" i="14"/>
  <c r="O2060" i="14"/>
  <c r="P2059" i="14"/>
  <c r="O2059" i="14"/>
  <c r="P2058" i="14"/>
  <c r="O2058" i="14"/>
  <c r="P2057" i="14"/>
  <c r="O2057" i="14"/>
  <c r="P2056" i="14"/>
  <c r="O2056" i="14"/>
  <c r="P2055" i="14"/>
  <c r="O2055" i="14"/>
  <c r="P2054" i="14"/>
  <c r="O2054" i="14"/>
  <c r="P2053" i="14"/>
  <c r="O2053" i="14"/>
  <c r="P2052" i="14"/>
  <c r="O2052" i="14"/>
  <c r="P2051" i="14"/>
  <c r="O2051" i="14"/>
  <c r="P2050" i="14"/>
  <c r="O2050" i="14"/>
  <c r="P2049" i="14"/>
  <c r="O2049" i="14"/>
  <c r="P2048" i="14"/>
  <c r="O2048" i="14"/>
  <c r="P2047" i="14"/>
  <c r="O2047" i="14"/>
  <c r="P2046" i="14"/>
  <c r="O2046" i="14"/>
  <c r="P2045" i="14"/>
  <c r="O2045" i="14"/>
  <c r="P2044" i="14"/>
  <c r="O2044" i="14"/>
  <c r="P2043" i="14"/>
  <c r="O2043" i="14"/>
  <c r="P2042" i="14"/>
  <c r="O2042" i="14"/>
  <c r="P2041" i="14"/>
  <c r="O2041" i="14"/>
  <c r="P2040" i="14"/>
  <c r="O2040" i="14"/>
  <c r="P2039" i="14"/>
  <c r="O2039" i="14"/>
  <c r="P2038" i="14"/>
  <c r="O2038" i="14"/>
  <c r="P2037" i="14"/>
  <c r="O2037" i="14"/>
  <c r="P2036" i="14"/>
  <c r="O2036" i="14"/>
  <c r="P2035" i="14"/>
  <c r="O2035" i="14"/>
  <c r="P2034" i="14"/>
  <c r="O2034" i="14"/>
  <c r="P2033" i="14"/>
  <c r="O2033" i="14"/>
  <c r="P2032" i="14"/>
  <c r="O2032" i="14"/>
  <c r="P2031" i="14"/>
  <c r="O2031" i="14"/>
  <c r="P2030" i="14"/>
  <c r="O2030" i="14"/>
  <c r="P2029" i="14"/>
  <c r="O2029" i="14"/>
  <c r="P2028" i="14"/>
  <c r="O2028" i="14"/>
  <c r="P2027" i="14"/>
  <c r="O2027" i="14"/>
  <c r="P2026" i="14"/>
  <c r="O2026" i="14"/>
  <c r="P2025" i="14"/>
  <c r="O2025" i="14"/>
  <c r="P2024" i="14"/>
  <c r="O2024" i="14"/>
  <c r="P2023" i="14"/>
  <c r="O2023" i="14"/>
  <c r="P2022" i="14"/>
  <c r="O2022" i="14"/>
  <c r="P2021" i="14"/>
  <c r="O2021" i="14"/>
  <c r="P2020" i="14"/>
  <c r="O2020" i="14"/>
  <c r="P2019" i="14"/>
  <c r="O2019" i="14"/>
  <c r="P2018" i="14"/>
  <c r="O2018" i="14"/>
  <c r="P2017" i="14"/>
  <c r="O2017" i="14"/>
  <c r="P2016" i="14"/>
  <c r="O2016" i="14"/>
  <c r="P2015" i="14"/>
  <c r="O2015" i="14"/>
  <c r="P2014" i="14"/>
  <c r="O2014" i="14"/>
  <c r="P2013" i="14"/>
  <c r="O2013" i="14"/>
  <c r="P2012" i="14"/>
  <c r="O2012" i="14"/>
  <c r="P2011" i="14"/>
  <c r="O2011" i="14"/>
  <c r="P2010" i="14"/>
  <c r="O2010" i="14"/>
  <c r="P2009" i="14"/>
  <c r="O2009" i="14"/>
  <c r="P2008" i="14"/>
  <c r="O2008" i="14"/>
  <c r="P2007" i="14"/>
  <c r="O2007" i="14"/>
  <c r="P2006" i="14"/>
  <c r="O2006" i="14"/>
  <c r="P2005" i="14"/>
  <c r="O2005" i="14"/>
  <c r="P2004" i="14"/>
  <c r="O2004" i="14"/>
  <c r="P2003" i="14"/>
  <c r="O2003" i="14"/>
  <c r="P2002" i="14"/>
  <c r="O2002" i="14"/>
  <c r="P2001" i="14"/>
  <c r="O2001" i="14"/>
  <c r="P2000" i="14"/>
  <c r="O2000" i="14"/>
  <c r="P1999" i="14"/>
  <c r="O1999" i="14"/>
  <c r="P1998" i="14"/>
  <c r="O1998" i="14"/>
  <c r="P1997" i="14"/>
  <c r="O1997" i="14"/>
  <c r="P1996" i="14"/>
  <c r="O1996" i="14"/>
  <c r="P1995" i="14"/>
  <c r="O1995" i="14"/>
  <c r="P1994" i="14"/>
  <c r="O1994" i="14"/>
  <c r="P1993" i="14"/>
  <c r="O1993" i="14"/>
  <c r="P1992" i="14"/>
  <c r="O1992" i="14"/>
  <c r="P1991" i="14"/>
  <c r="O1991" i="14"/>
  <c r="P1990" i="14"/>
  <c r="O1990" i="14"/>
  <c r="P1989" i="14"/>
  <c r="O1989" i="14"/>
  <c r="P1988" i="14"/>
  <c r="O1988" i="14"/>
  <c r="P1987" i="14"/>
  <c r="O1987" i="14"/>
  <c r="P1986" i="14"/>
  <c r="O1986" i="14"/>
  <c r="P1985" i="14"/>
  <c r="O1985" i="14"/>
  <c r="P1984" i="14"/>
  <c r="O1984" i="14"/>
  <c r="P1983" i="14"/>
  <c r="O1983" i="14"/>
  <c r="P1982" i="14"/>
  <c r="O1982" i="14"/>
  <c r="P1981" i="14"/>
  <c r="O1981" i="14"/>
  <c r="P1980" i="14"/>
  <c r="O1980" i="14"/>
  <c r="P1979" i="14"/>
  <c r="O1979" i="14"/>
  <c r="P1978" i="14"/>
  <c r="O1978" i="14"/>
  <c r="P1977" i="14"/>
  <c r="O1977" i="14"/>
  <c r="P1976" i="14"/>
  <c r="O1976" i="14"/>
  <c r="P1975" i="14"/>
  <c r="O1975" i="14"/>
  <c r="P1974" i="14"/>
  <c r="O1974" i="14"/>
  <c r="P1973" i="14"/>
  <c r="O1973" i="14"/>
  <c r="P1972" i="14"/>
  <c r="O1972" i="14"/>
  <c r="P1971" i="14"/>
  <c r="O1971" i="14"/>
  <c r="P1970" i="14"/>
  <c r="O1970" i="14"/>
  <c r="P1969" i="14"/>
  <c r="O1969" i="14"/>
  <c r="P1968" i="14"/>
  <c r="O1968" i="14"/>
  <c r="P1967" i="14"/>
  <c r="O1967" i="14"/>
  <c r="P1966" i="14"/>
  <c r="O1966" i="14"/>
  <c r="P1965" i="14"/>
  <c r="O1965" i="14"/>
  <c r="P1964" i="14"/>
  <c r="O1964" i="14"/>
  <c r="P1963" i="14"/>
  <c r="O1963" i="14"/>
  <c r="P1962" i="14"/>
  <c r="O1962" i="14"/>
  <c r="P1961" i="14"/>
  <c r="O1961" i="14"/>
  <c r="P1960" i="14"/>
  <c r="O1960" i="14"/>
  <c r="P1959" i="14"/>
  <c r="O1959" i="14"/>
  <c r="P1958" i="14"/>
  <c r="O1958" i="14"/>
  <c r="P1957" i="14"/>
  <c r="O1957" i="14"/>
  <c r="P1956" i="14"/>
  <c r="O1956" i="14"/>
  <c r="P1955" i="14"/>
  <c r="O1955" i="14"/>
  <c r="P1954" i="14"/>
  <c r="O1954" i="14"/>
  <c r="P1953" i="14"/>
  <c r="O1953" i="14"/>
  <c r="P1952" i="14"/>
  <c r="O1952" i="14"/>
  <c r="P1951" i="14"/>
  <c r="O1951" i="14"/>
  <c r="P1950" i="14"/>
  <c r="O1950" i="14"/>
  <c r="P1949" i="14"/>
  <c r="O1949" i="14"/>
  <c r="P1948" i="14"/>
  <c r="O1948" i="14"/>
  <c r="P1947" i="14"/>
  <c r="O1947" i="14"/>
  <c r="P1946" i="14"/>
  <c r="O1946" i="14"/>
  <c r="P1945" i="14"/>
  <c r="O1945" i="14"/>
  <c r="P1944" i="14"/>
  <c r="O1944" i="14"/>
  <c r="P1943" i="14"/>
  <c r="O1943" i="14"/>
  <c r="P1942" i="14"/>
  <c r="O1942" i="14"/>
  <c r="P1941" i="14"/>
  <c r="O1941" i="14"/>
  <c r="P1940" i="14"/>
  <c r="O1940" i="14"/>
  <c r="P1939" i="14"/>
  <c r="O1939" i="14"/>
  <c r="P1938" i="14"/>
  <c r="O1938" i="14"/>
  <c r="P1937" i="14"/>
  <c r="O1937" i="14"/>
  <c r="P1936" i="14"/>
  <c r="O1936" i="14"/>
  <c r="P1935" i="14"/>
  <c r="O1935" i="14"/>
  <c r="P1934" i="14"/>
  <c r="O1934" i="14"/>
  <c r="P1933" i="14"/>
  <c r="O1933" i="14"/>
  <c r="P1932" i="14"/>
  <c r="O1932" i="14"/>
  <c r="P1931" i="14"/>
  <c r="O1931" i="14"/>
  <c r="P1930" i="14"/>
  <c r="O1930" i="14"/>
  <c r="P1929" i="14"/>
  <c r="O1929" i="14"/>
  <c r="P1928" i="14"/>
  <c r="O1928" i="14"/>
  <c r="P1927" i="14"/>
  <c r="O1927" i="14"/>
  <c r="P1926" i="14"/>
  <c r="O1926" i="14"/>
  <c r="P1925" i="14"/>
  <c r="O1925" i="14"/>
  <c r="P1924" i="14"/>
  <c r="O1924" i="14"/>
  <c r="P1923" i="14"/>
  <c r="O1923" i="14"/>
  <c r="P1922" i="14"/>
  <c r="O1922" i="14"/>
  <c r="P1921" i="14"/>
  <c r="O1921" i="14"/>
  <c r="P1920" i="14"/>
  <c r="O1920" i="14"/>
  <c r="P1919" i="14"/>
  <c r="O1919" i="14"/>
  <c r="P1918" i="14"/>
  <c r="O1918" i="14"/>
  <c r="P1917" i="14"/>
  <c r="O1917" i="14"/>
  <c r="P1916" i="14"/>
  <c r="O1916" i="14"/>
  <c r="P1915" i="14"/>
  <c r="O1915" i="14"/>
  <c r="P1914" i="14"/>
  <c r="O1914" i="14"/>
  <c r="P1913" i="14"/>
  <c r="O1913" i="14"/>
  <c r="P1912" i="14"/>
  <c r="O1912" i="14"/>
  <c r="P1911" i="14"/>
  <c r="O1911" i="14"/>
  <c r="P1910" i="14"/>
  <c r="O1910" i="14"/>
  <c r="P1909" i="14"/>
  <c r="O1909" i="14"/>
  <c r="P1908" i="14"/>
  <c r="O1908" i="14"/>
  <c r="P1907" i="14"/>
  <c r="O1907" i="14"/>
  <c r="P1906" i="14"/>
  <c r="O1906" i="14"/>
  <c r="P1905" i="14"/>
  <c r="O1905" i="14"/>
  <c r="P1904" i="14"/>
  <c r="O1904" i="14"/>
  <c r="P1903" i="14"/>
  <c r="O1903" i="14"/>
  <c r="P1902" i="14"/>
  <c r="O1902" i="14"/>
  <c r="P1901" i="14"/>
  <c r="O1901" i="14"/>
  <c r="P1900" i="14"/>
  <c r="O1900" i="14"/>
  <c r="P1899" i="14"/>
  <c r="O1899" i="14"/>
  <c r="P1898" i="14"/>
  <c r="O1898" i="14"/>
  <c r="P1897" i="14"/>
  <c r="O1897" i="14"/>
  <c r="P1896" i="14"/>
  <c r="O1896" i="14"/>
  <c r="P1895" i="14"/>
  <c r="O1895" i="14"/>
  <c r="P1894" i="14"/>
  <c r="O1894" i="14"/>
  <c r="P1893" i="14"/>
  <c r="O1893" i="14"/>
  <c r="P1892" i="14"/>
  <c r="O1892" i="14"/>
  <c r="P1891" i="14"/>
  <c r="O1891" i="14"/>
  <c r="P1890" i="14"/>
  <c r="O1890" i="14"/>
  <c r="P1889" i="14"/>
  <c r="O1889" i="14"/>
  <c r="P1888" i="14"/>
  <c r="O1888" i="14"/>
  <c r="P1887" i="14"/>
  <c r="O1887" i="14"/>
  <c r="P1886" i="14"/>
  <c r="O1886" i="14"/>
  <c r="P1885" i="14"/>
  <c r="O1885" i="14"/>
  <c r="P1884" i="14"/>
  <c r="O1884" i="14"/>
  <c r="P1883" i="14"/>
  <c r="O1883" i="14"/>
  <c r="P1882" i="14"/>
  <c r="O1882" i="14"/>
  <c r="P1881" i="14"/>
  <c r="O1881" i="14"/>
  <c r="P1880" i="14"/>
  <c r="O1880" i="14"/>
  <c r="P1879" i="14"/>
  <c r="O1879" i="14"/>
  <c r="P1878" i="14"/>
  <c r="O1878" i="14"/>
  <c r="P1877" i="14"/>
  <c r="O1877" i="14"/>
  <c r="P1876" i="14"/>
  <c r="O1876" i="14"/>
  <c r="P1875" i="14"/>
  <c r="O1875" i="14"/>
  <c r="P1874" i="14"/>
  <c r="O1874" i="14"/>
  <c r="P1873" i="14"/>
  <c r="O1873" i="14"/>
  <c r="P1872" i="14"/>
  <c r="O1872" i="14"/>
  <c r="P1871" i="14"/>
  <c r="O1871" i="14"/>
  <c r="P1870" i="14"/>
  <c r="O1870" i="14"/>
  <c r="P1869" i="14"/>
  <c r="O1869" i="14"/>
  <c r="P1868" i="14"/>
  <c r="O1868" i="14"/>
  <c r="P1867" i="14"/>
  <c r="O1867" i="14"/>
  <c r="P1866" i="14"/>
  <c r="O1866" i="14"/>
  <c r="P1865" i="14"/>
  <c r="O1865" i="14"/>
  <c r="P1864" i="14"/>
  <c r="O1864" i="14"/>
  <c r="P1863" i="14"/>
  <c r="O1863" i="14"/>
  <c r="P1862" i="14"/>
  <c r="O1862" i="14"/>
  <c r="P1861" i="14"/>
  <c r="O1861" i="14"/>
  <c r="P1860" i="14"/>
  <c r="O1860" i="14"/>
  <c r="P1859" i="14"/>
  <c r="O1859" i="14"/>
  <c r="P1858" i="14"/>
  <c r="O1858" i="14"/>
  <c r="P1857" i="14"/>
  <c r="O1857" i="14"/>
  <c r="P1856" i="14"/>
  <c r="O1856" i="14"/>
  <c r="P1855" i="14"/>
  <c r="O1855" i="14"/>
  <c r="P1854" i="14"/>
  <c r="O1854" i="14"/>
  <c r="P1853" i="14"/>
  <c r="O1853" i="14"/>
  <c r="P1852" i="14"/>
  <c r="O1852" i="14"/>
  <c r="P1851" i="14"/>
  <c r="O1851" i="14"/>
  <c r="P1850" i="14"/>
  <c r="O1850" i="14"/>
  <c r="P1849" i="14"/>
  <c r="O1849" i="14"/>
  <c r="P1848" i="14"/>
  <c r="O1848" i="14"/>
  <c r="P1847" i="14"/>
  <c r="O1847" i="14"/>
  <c r="P1846" i="14"/>
  <c r="O1846" i="14"/>
  <c r="P1845" i="14"/>
  <c r="O1845" i="14"/>
  <c r="P1844" i="14"/>
  <c r="O1844" i="14"/>
  <c r="P1843" i="14"/>
  <c r="O1843" i="14"/>
  <c r="P1842" i="14"/>
  <c r="O1842" i="14"/>
  <c r="P1841" i="14"/>
  <c r="O1841" i="14"/>
  <c r="P1840" i="14"/>
  <c r="O1840" i="14"/>
  <c r="P1839" i="14"/>
  <c r="O1839" i="14"/>
  <c r="P1838" i="14"/>
  <c r="O1838" i="14"/>
  <c r="P1837" i="14"/>
  <c r="O1837" i="14"/>
  <c r="P1836" i="14"/>
  <c r="O1836" i="14"/>
  <c r="P1835" i="14"/>
  <c r="O1835" i="14"/>
  <c r="P1834" i="14"/>
  <c r="O1834" i="14"/>
  <c r="P1833" i="14"/>
  <c r="O1833" i="14"/>
  <c r="P1832" i="14"/>
  <c r="O1832" i="14"/>
  <c r="P1831" i="14"/>
  <c r="O1831" i="14"/>
  <c r="P1830" i="14"/>
  <c r="O1830" i="14"/>
  <c r="P1829" i="14"/>
  <c r="O1829" i="14"/>
  <c r="P1828" i="14"/>
  <c r="O1828" i="14"/>
  <c r="P1827" i="14"/>
  <c r="O1827" i="14"/>
  <c r="P1826" i="14"/>
  <c r="O1826" i="14"/>
  <c r="P1825" i="14"/>
  <c r="O1825" i="14"/>
  <c r="P1824" i="14"/>
  <c r="O1824" i="14"/>
  <c r="P1823" i="14"/>
  <c r="O1823" i="14"/>
  <c r="P1822" i="14"/>
  <c r="O1822" i="14"/>
  <c r="P1821" i="14"/>
  <c r="O1821" i="14"/>
  <c r="P1820" i="14"/>
  <c r="O1820" i="14"/>
  <c r="P1819" i="14"/>
  <c r="O1819" i="14"/>
  <c r="P1818" i="14"/>
  <c r="O1818" i="14"/>
  <c r="P1817" i="14"/>
  <c r="O1817" i="14"/>
  <c r="P1816" i="14"/>
  <c r="O1816" i="14"/>
  <c r="P1815" i="14"/>
  <c r="O1815" i="14"/>
  <c r="P2414" i="14"/>
  <c r="O2414" i="14"/>
  <c r="P2413" i="14"/>
  <c r="O2413" i="14"/>
  <c r="P2412" i="14"/>
  <c r="O2412" i="14"/>
  <c r="P2411" i="14"/>
  <c r="O2411" i="14"/>
  <c r="P2410" i="14"/>
  <c r="O2410" i="14"/>
  <c r="P2409" i="14"/>
  <c r="O2409" i="14"/>
  <c r="P2408" i="14"/>
  <c r="O2408" i="14"/>
  <c r="P2407" i="14"/>
  <c r="O2407" i="14"/>
  <c r="P2406" i="14"/>
  <c r="O2406" i="14"/>
  <c r="P2405" i="14"/>
  <c r="O2405" i="14"/>
  <c r="P2404" i="14"/>
  <c r="O2404" i="14"/>
  <c r="P2403" i="14"/>
  <c r="O2403" i="14"/>
  <c r="P2402" i="14"/>
  <c r="O2402" i="14"/>
  <c r="P2401" i="14"/>
  <c r="O2401" i="14"/>
  <c r="P2400" i="14"/>
  <c r="O2400" i="14"/>
  <c r="P2399" i="14"/>
  <c r="O2399" i="14"/>
  <c r="P2398" i="14"/>
  <c r="O2398" i="14"/>
  <c r="P2397" i="14"/>
  <c r="O2397" i="14"/>
  <c r="P2396" i="14"/>
  <c r="O2396" i="14"/>
  <c r="P2395" i="14"/>
  <c r="O2395" i="14"/>
  <c r="P2394" i="14"/>
  <c r="O2394" i="14"/>
  <c r="P2393" i="14"/>
  <c r="O2393" i="14"/>
  <c r="P2392" i="14"/>
  <c r="O2392" i="14"/>
  <c r="P2391" i="14"/>
  <c r="O2391" i="14"/>
  <c r="P2390" i="14"/>
  <c r="O2390" i="14"/>
  <c r="P2389" i="14"/>
  <c r="O2389" i="14"/>
  <c r="P2388" i="14"/>
  <c r="O2388" i="14"/>
  <c r="P2387" i="14"/>
  <c r="O2387" i="14"/>
  <c r="P2386" i="14"/>
  <c r="O2386" i="14"/>
  <c r="P2385" i="14"/>
  <c r="O2385" i="14"/>
  <c r="P2384" i="14"/>
  <c r="O2384" i="14"/>
  <c r="P2383" i="14"/>
  <c r="O2383" i="14"/>
  <c r="P2382" i="14"/>
  <c r="O2382" i="14"/>
  <c r="P2381" i="14"/>
  <c r="O2381" i="14"/>
  <c r="P2380" i="14"/>
  <c r="O2380" i="14"/>
  <c r="P2379" i="14"/>
  <c r="O2379" i="14"/>
  <c r="P2378" i="14"/>
  <c r="O2378" i="14"/>
  <c r="P2377" i="14"/>
  <c r="O2377" i="14"/>
  <c r="P2376" i="14"/>
  <c r="O2376" i="14"/>
  <c r="P2375" i="14"/>
  <c r="O2375" i="14"/>
  <c r="P2374" i="14"/>
  <c r="O2374" i="14"/>
  <c r="P2373" i="14"/>
  <c r="O2373" i="14"/>
  <c r="P2372" i="14"/>
  <c r="O2372" i="14"/>
  <c r="P2371" i="14"/>
  <c r="O2371" i="14"/>
  <c r="P2370" i="14"/>
  <c r="O2370" i="14"/>
  <c r="P2369" i="14"/>
  <c r="O2369" i="14"/>
  <c r="P2368" i="14"/>
  <c r="O2368" i="14"/>
  <c r="P2367" i="14"/>
  <c r="O2367" i="14"/>
  <c r="P2366" i="14"/>
  <c r="O2366" i="14"/>
  <c r="P2365" i="14"/>
  <c r="O2365" i="14"/>
  <c r="P2364" i="14"/>
  <c r="O2364" i="14"/>
  <c r="P2363" i="14"/>
  <c r="O2363" i="14"/>
  <c r="P2362" i="14"/>
  <c r="O2362" i="14"/>
  <c r="P2361" i="14"/>
  <c r="O2361" i="14"/>
  <c r="P2360" i="14"/>
  <c r="O2360" i="14"/>
  <c r="P2359" i="14"/>
  <c r="O2359" i="14"/>
  <c r="P2358" i="14"/>
  <c r="O2358" i="14"/>
  <c r="P2357" i="14"/>
  <c r="O2357" i="14"/>
  <c r="P2356" i="14"/>
  <c r="O2356" i="14"/>
  <c r="P2355" i="14"/>
  <c r="O2355" i="14"/>
  <c r="P2354" i="14"/>
  <c r="O2354" i="14"/>
  <c r="P2353" i="14"/>
  <c r="O2353" i="14"/>
  <c r="P2352" i="14"/>
  <c r="O2352" i="14"/>
  <c r="P2351" i="14"/>
  <c r="O2351" i="14"/>
  <c r="P2350" i="14"/>
  <c r="O2350" i="14"/>
  <c r="P2349" i="14"/>
  <c r="O2349" i="14"/>
  <c r="P2348" i="14"/>
  <c r="O2348" i="14"/>
  <c r="P2347" i="14"/>
  <c r="O2347" i="14"/>
  <c r="P2346" i="14"/>
  <c r="O2346" i="14"/>
  <c r="P2345" i="14"/>
  <c r="O2345" i="14"/>
  <c r="P2344" i="14"/>
  <c r="O2344" i="14"/>
  <c r="P2343" i="14"/>
  <c r="O2343" i="14"/>
  <c r="P2342" i="14"/>
  <c r="O2342" i="14"/>
  <c r="P2341" i="14"/>
  <c r="O2341" i="14"/>
  <c r="P2340" i="14"/>
  <c r="O2340" i="14"/>
  <c r="P2339" i="14"/>
  <c r="O2339" i="14"/>
  <c r="P2338" i="14"/>
  <c r="O2338" i="14"/>
  <c r="P2337" i="14"/>
  <c r="O2337" i="14"/>
  <c r="P2336" i="14"/>
  <c r="O2336" i="14"/>
  <c r="P2335" i="14"/>
  <c r="O2335" i="14"/>
  <c r="P2334" i="14"/>
  <c r="O2334" i="14"/>
  <c r="P2333" i="14"/>
  <c r="O2333" i="14"/>
  <c r="P2332" i="14"/>
  <c r="O2332" i="14"/>
  <c r="P2331" i="14"/>
  <c r="O2331" i="14"/>
  <c r="P2330" i="14"/>
  <c r="O2330" i="14"/>
  <c r="P2329" i="14"/>
  <c r="O2329" i="14"/>
  <c r="P2328" i="14"/>
  <c r="O2328" i="14"/>
  <c r="P2327" i="14"/>
  <c r="O2327" i="14"/>
  <c r="P2326" i="14"/>
  <c r="O2326" i="14"/>
  <c r="P2325" i="14"/>
  <c r="O2325" i="14"/>
  <c r="P2324" i="14"/>
  <c r="O2324" i="14"/>
  <c r="P2323" i="14"/>
  <c r="O2323" i="14"/>
  <c r="P2322" i="14"/>
  <c r="O2322" i="14"/>
  <c r="P2321" i="14"/>
  <c r="O2321" i="14"/>
  <c r="P2320" i="14"/>
  <c r="O2320" i="14"/>
  <c r="P2319" i="14"/>
  <c r="O2319" i="14"/>
  <c r="P2318" i="14"/>
  <c r="O2318" i="14"/>
  <c r="P2317" i="14"/>
  <c r="O2317" i="14"/>
  <c r="P2316" i="14"/>
  <c r="O2316" i="14"/>
  <c r="P2315" i="14"/>
  <c r="O2315" i="14"/>
  <c r="P2314" i="14"/>
  <c r="O2314" i="14"/>
  <c r="P2313" i="14"/>
  <c r="O2313" i="14"/>
  <c r="P2312" i="14"/>
  <c r="O2312" i="14"/>
  <c r="P2311" i="14"/>
  <c r="O2311" i="14"/>
  <c r="P2310" i="14"/>
  <c r="O2310" i="14"/>
  <c r="P2309" i="14"/>
  <c r="O2309" i="14"/>
  <c r="P2308" i="14"/>
  <c r="O2308" i="14"/>
  <c r="P2307" i="14"/>
  <c r="O2307" i="14"/>
  <c r="P2306" i="14"/>
  <c r="O2306" i="14"/>
  <c r="P2305" i="14"/>
  <c r="O2305" i="14"/>
  <c r="P2304" i="14"/>
  <c r="O2304" i="14"/>
  <c r="P2303" i="14"/>
  <c r="O2303" i="14"/>
  <c r="P2302" i="14"/>
  <c r="O2302" i="14"/>
  <c r="P2301" i="14"/>
  <c r="O2301" i="14"/>
  <c r="P2300" i="14"/>
  <c r="O2300" i="14"/>
  <c r="P2299" i="14"/>
  <c r="O2299" i="14"/>
  <c r="P2298" i="14"/>
  <c r="O2298" i="14"/>
  <c r="P2297" i="14"/>
  <c r="O2297" i="14"/>
  <c r="P2296" i="14"/>
  <c r="O2296" i="14"/>
  <c r="P2295" i="14"/>
  <c r="O2295" i="14"/>
  <c r="P2294" i="14"/>
  <c r="O2294" i="14"/>
  <c r="P2293" i="14"/>
  <c r="O2293" i="14"/>
  <c r="P2292" i="14"/>
  <c r="O2292" i="14"/>
  <c r="P2291" i="14"/>
  <c r="O2291" i="14"/>
  <c r="P2290" i="14"/>
  <c r="O2290" i="14"/>
  <c r="P2289" i="14"/>
  <c r="O2289" i="14"/>
  <c r="P2288" i="14"/>
  <c r="O2288" i="14"/>
  <c r="P2287" i="14"/>
  <c r="O2287" i="14"/>
  <c r="P2286" i="14"/>
  <c r="O2286" i="14"/>
  <c r="P2285" i="14"/>
  <c r="O2285" i="14"/>
  <c r="P2284" i="14"/>
  <c r="O2284" i="14"/>
  <c r="P2283" i="14"/>
  <c r="O2283" i="14"/>
  <c r="P2282" i="14"/>
  <c r="O2282" i="14"/>
  <c r="P2281" i="14"/>
  <c r="O2281" i="14"/>
  <c r="P2280" i="14"/>
  <c r="O2280" i="14"/>
  <c r="P2279" i="14"/>
  <c r="O2279" i="14"/>
  <c r="P2278" i="14"/>
  <c r="O2278" i="14"/>
  <c r="P2277" i="14"/>
  <c r="O2277" i="14"/>
  <c r="P2276" i="14"/>
  <c r="O2276" i="14"/>
  <c r="P2275" i="14"/>
  <c r="O2275" i="14"/>
  <c r="P2274" i="14"/>
  <c r="O2274" i="14"/>
  <c r="P2273" i="14"/>
  <c r="O2273" i="14"/>
  <c r="P2272" i="14"/>
  <c r="O2272" i="14"/>
  <c r="P2271" i="14"/>
  <c r="O2271" i="14"/>
  <c r="P2270" i="14"/>
  <c r="O2270" i="14"/>
  <c r="P2269" i="14"/>
  <c r="O2269" i="14"/>
  <c r="P2268" i="14"/>
  <c r="O2268" i="14"/>
  <c r="P2267" i="14"/>
  <c r="O2267" i="14"/>
  <c r="P2266" i="14"/>
  <c r="O2266" i="14"/>
  <c r="P2265" i="14"/>
  <c r="O2265" i="14"/>
  <c r="P2264" i="14"/>
  <c r="O2264" i="14"/>
  <c r="P2263" i="14"/>
  <c r="O2263" i="14"/>
  <c r="P2262" i="14"/>
  <c r="O2262" i="14"/>
  <c r="P2261" i="14"/>
  <c r="O2261" i="14"/>
  <c r="P2260" i="14"/>
  <c r="O2260" i="14"/>
  <c r="P2259" i="14"/>
  <c r="O2259" i="14"/>
  <c r="P2258" i="14"/>
  <c r="O2258" i="14"/>
  <c r="P2257" i="14"/>
  <c r="O2257" i="14"/>
  <c r="P2256" i="14"/>
  <c r="O2256" i="14"/>
  <c r="P2255" i="14"/>
  <c r="O2255" i="14"/>
  <c r="P2254" i="14"/>
  <c r="O2254" i="14"/>
  <c r="P2253" i="14"/>
  <c r="O2253" i="14"/>
  <c r="P2252" i="14"/>
  <c r="O2252" i="14"/>
  <c r="P2251" i="14"/>
  <c r="O2251" i="14"/>
  <c r="P2250" i="14"/>
  <c r="O2250" i="14"/>
  <c r="P2249" i="14"/>
  <c r="O2249" i="14"/>
  <c r="P2248" i="14"/>
  <c r="O2248" i="14"/>
  <c r="P2247" i="14"/>
  <c r="O2247" i="14"/>
  <c r="P2246" i="14"/>
  <c r="O2246" i="14"/>
  <c r="P2245" i="14"/>
  <c r="O2245" i="14"/>
  <c r="P2244" i="14"/>
  <c r="O2244" i="14"/>
  <c r="P2243" i="14"/>
  <c r="O2243" i="14"/>
  <c r="P2242" i="14"/>
  <c r="O2242" i="14"/>
  <c r="P2241" i="14"/>
  <c r="O2241" i="14"/>
  <c r="P2240" i="14"/>
  <c r="O2240" i="14"/>
  <c r="P2239" i="14"/>
  <c r="O2239" i="14"/>
  <c r="P2238" i="14"/>
  <c r="O2238" i="14"/>
  <c r="P2237" i="14"/>
  <c r="O2237" i="14"/>
  <c r="P2236" i="14"/>
  <c r="O2236" i="14"/>
  <c r="P2235" i="14"/>
  <c r="O2235" i="14"/>
  <c r="P2234" i="14"/>
  <c r="O2234" i="14"/>
  <c r="P2233" i="14"/>
  <c r="O2233" i="14"/>
  <c r="P2232" i="14"/>
  <c r="O2232" i="14"/>
  <c r="P2231" i="14"/>
  <c r="O2231" i="14"/>
  <c r="P2230" i="14"/>
  <c r="O2230" i="14"/>
  <c r="P2229" i="14"/>
  <c r="O2229" i="14"/>
  <c r="P2228" i="14"/>
  <c r="O2228" i="14"/>
  <c r="P2227" i="14"/>
  <c r="O2227" i="14"/>
  <c r="P2226" i="14"/>
  <c r="O2226" i="14"/>
  <c r="P2225" i="14"/>
  <c r="O2225" i="14"/>
  <c r="P2224" i="14"/>
  <c r="O2224" i="14"/>
  <c r="P2223" i="14"/>
  <c r="O2223" i="14"/>
  <c r="P2222" i="14"/>
  <c r="O2222" i="14"/>
  <c r="P2221" i="14"/>
  <c r="O2221" i="14"/>
  <c r="P2220" i="14"/>
  <c r="O2220" i="14"/>
  <c r="P2219" i="14"/>
  <c r="O2219" i="14"/>
  <c r="P2218" i="14"/>
  <c r="O2218" i="14"/>
  <c r="P2217" i="14"/>
  <c r="O2217" i="14"/>
  <c r="P2216" i="14"/>
  <c r="O2216" i="14"/>
  <c r="P2215" i="14"/>
  <c r="O2215" i="14"/>
  <c r="P2214" i="14"/>
  <c r="O2214" i="14"/>
  <c r="P2213" i="14"/>
  <c r="O2213" i="14"/>
  <c r="P2212" i="14"/>
  <c r="O2212" i="14"/>
  <c r="P2211" i="14"/>
  <c r="O2211" i="14"/>
  <c r="P2210" i="14"/>
  <c r="O2210" i="14"/>
  <c r="P2209" i="14"/>
  <c r="O2209" i="14"/>
  <c r="P2208" i="14"/>
  <c r="O2208" i="14"/>
  <c r="P2207" i="14"/>
  <c r="O2207" i="14"/>
  <c r="P2206" i="14"/>
  <c r="O2206" i="14"/>
  <c r="P2205" i="14"/>
  <c r="O2205" i="14"/>
  <c r="P2204" i="14"/>
  <c r="O2204" i="14"/>
  <c r="P2203" i="14"/>
  <c r="O2203" i="14"/>
  <c r="P2202" i="14"/>
  <c r="O2202" i="14"/>
  <c r="P2201" i="14"/>
  <c r="O2201" i="14"/>
  <c r="P2200" i="14"/>
  <c r="O2200" i="14"/>
  <c r="P2199" i="14"/>
  <c r="O2199" i="14"/>
  <c r="P2198" i="14"/>
  <c r="O2198" i="14"/>
  <c r="P2197" i="14"/>
  <c r="O2197" i="14"/>
  <c r="P2196" i="14"/>
  <c r="O2196" i="14"/>
  <c r="P2195" i="14"/>
  <c r="O2195" i="14"/>
  <c r="P2194" i="14"/>
  <c r="O2194" i="14"/>
  <c r="P2193" i="14"/>
  <c r="O2193" i="14"/>
  <c r="P2192" i="14"/>
  <c r="O2192" i="14"/>
  <c r="P2191" i="14"/>
  <c r="O2191" i="14"/>
  <c r="P2190" i="14"/>
  <c r="O2190" i="14"/>
  <c r="P2189" i="14"/>
  <c r="O2189" i="14"/>
  <c r="P2188" i="14"/>
  <c r="O2188" i="14"/>
  <c r="P2187" i="14"/>
  <c r="O2187" i="14"/>
  <c r="P2186" i="14"/>
  <c r="O2186" i="14"/>
  <c r="P2185" i="14"/>
  <c r="O2185" i="14"/>
  <c r="P2184" i="14"/>
  <c r="O2184" i="14"/>
  <c r="P2183" i="14"/>
  <c r="O2183" i="14"/>
  <c r="P2182" i="14"/>
  <c r="O2182" i="14"/>
  <c r="P2181" i="14"/>
  <c r="O2181" i="14"/>
  <c r="P2180" i="14"/>
  <c r="O2180" i="14"/>
  <c r="P2179" i="14"/>
  <c r="O2179" i="14"/>
  <c r="P2178" i="14"/>
  <c r="O2178" i="14"/>
  <c r="P2177" i="14"/>
  <c r="O2177" i="14"/>
  <c r="P2176" i="14"/>
  <c r="O2176" i="14"/>
  <c r="P2175" i="14"/>
  <c r="O2175" i="14"/>
  <c r="P2174" i="14"/>
  <c r="O2174" i="14"/>
  <c r="P2173" i="14"/>
  <c r="O2173" i="14"/>
  <c r="P2172" i="14"/>
  <c r="O2172" i="14"/>
  <c r="P2171" i="14"/>
  <c r="O2171" i="14"/>
  <c r="P2170" i="14"/>
  <c r="O2170" i="14"/>
  <c r="P2169" i="14"/>
  <c r="O2169" i="14"/>
  <c r="P2168" i="14"/>
  <c r="O2168" i="14"/>
  <c r="P2167" i="14"/>
  <c r="O2167" i="14"/>
  <c r="P2166" i="14"/>
  <c r="O2166" i="14"/>
  <c r="P2165" i="14"/>
  <c r="O2165" i="14"/>
  <c r="P2164" i="14"/>
  <c r="O2164" i="14"/>
  <c r="P2163" i="14"/>
  <c r="O2163" i="14"/>
  <c r="P2162" i="14"/>
  <c r="O2162" i="14"/>
  <c r="P2161" i="14"/>
  <c r="O2161" i="14"/>
  <c r="P2160" i="14"/>
  <c r="O2160" i="14"/>
  <c r="P2159" i="14"/>
  <c r="O2159" i="14"/>
  <c r="P2158" i="14"/>
  <c r="O2158" i="14"/>
  <c r="P2157" i="14"/>
  <c r="O2157" i="14"/>
  <c r="P2156" i="14"/>
  <c r="O2156" i="14"/>
  <c r="P2155" i="14"/>
  <c r="O2155" i="14"/>
  <c r="P2154" i="14"/>
  <c r="O2154" i="14"/>
  <c r="P2153" i="14"/>
  <c r="O2153" i="14"/>
  <c r="P2152" i="14"/>
  <c r="O2152" i="14"/>
  <c r="P2151" i="14"/>
  <c r="O2151" i="14"/>
  <c r="P2150" i="14"/>
  <c r="O2150" i="14"/>
  <c r="P2149" i="14"/>
  <c r="O2149" i="14"/>
  <c r="P2148" i="14"/>
  <c r="O2148" i="14"/>
  <c r="P2147" i="14"/>
  <c r="O2147" i="14"/>
  <c r="P2146" i="14"/>
  <c r="O2146" i="14"/>
  <c r="P2145" i="14"/>
  <c r="O2145" i="14"/>
  <c r="P2144" i="14"/>
  <c r="O2144" i="14"/>
  <c r="P2143" i="14"/>
  <c r="O2143" i="14"/>
  <c r="P2142" i="14"/>
  <c r="O2142" i="14"/>
  <c r="P2141" i="14"/>
  <c r="O2141" i="14"/>
  <c r="P2140" i="14"/>
  <c r="O2140" i="14"/>
  <c r="P2139" i="14"/>
  <c r="O2139" i="14"/>
  <c r="P2138" i="14"/>
  <c r="O2138" i="14"/>
  <c r="P2137" i="14"/>
  <c r="O2137" i="14"/>
  <c r="P2136" i="14"/>
  <c r="O2136" i="14"/>
  <c r="P2135" i="14"/>
  <c r="O2135" i="14"/>
  <c r="P2134" i="14"/>
  <c r="O2134" i="14"/>
  <c r="P2133" i="14"/>
  <c r="O2133" i="14"/>
  <c r="P2132" i="14"/>
  <c r="O2132" i="14"/>
  <c r="P2131" i="14"/>
  <c r="O2131" i="14"/>
  <c r="P2130" i="14"/>
  <c r="O2130" i="14"/>
  <c r="P2129" i="14"/>
  <c r="O2129" i="14"/>
  <c r="P2128" i="14"/>
  <c r="O2128" i="14"/>
  <c r="P2127" i="14"/>
  <c r="O2127" i="14"/>
  <c r="P2126" i="14"/>
  <c r="O2126" i="14"/>
  <c r="P2125" i="14"/>
  <c r="O2125" i="14"/>
  <c r="P2124" i="14"/>
  <c r="O2124" i="14"/>
  <c r="P2123" i="14"/>
  <c r="O2123" i="14"/>
  <c r="P2122" i="14"/>
  <c r="O2122" i="14"/>
  <c r="P2121" i="14"/>
  <c r="O2121" i="14"/>
  <c r="P2120" i="14"/>
  <c r="O2120" i="14"/>
  <c r="P2119" i="14"/>
  <c r="O2119" i="14"/>
  <c r="P2118" i="14"/>
  <c r="O2118" i="14"/>
  <c r="P2117" i="14"/>
  <c r="O2117" i="14"/>
  <c r="P2116" i="14"/>
  <c r="O2116" i="14"/>
  <c r="P2115" i="14"/>
  <c r="O2115" i="14"/>
  <c r="P2714" i="14"/>
  <c r="O2714" i="14"/>
  <c r="P2713" i="14"/>
  <c r="O2713" i="14"/>
  <c r="P2712" i="14"/>
  <c r="O2712" i="14"/>
  <c r="P2711" i="14"/>
  <c r="O2711" i="14"/>
  <c r="P2710" i="14"/>
  <c r="O2710" i="14"/>
  <c r="P2709" i="14"/>
  <c r="O2709" i="14"/>
  <c r="P2708" i="14"/>
  <c r="O2708" i="14"/>
  <c r="P2707" i="14"/>
  <c r="O2707" i="14"/>
  <c r="P2706" i="14"/>
  <c r="O2706" i="14"/>
  <c r="P2705" i="14"/>
  <c r="O2705" i="14"/>
  <c r="P2704" i="14"/>
  <c r="O2704" i="14"/>
  <c r="P2703" i="14"/>
  <c r="O2703" i="14"/>
  <c r="P2702" i="14"/>
  <c r="O2702" i="14"/>
  <c r="P2701" i="14"/>
  <c r="O2701" i="14"/>
  <c r="P2700" i="14"/>
  <c r="O2700" i="14"/>
  <c r="P2699" i="14"/>
  <c r="O2699" i="14"/>
  <c r="P2698" i="14"/>
  <c r="O2698" i="14"/>
  <c r="P2697" i="14"/>
  <c r="O2697" i="14"/>
  <c r="P2696" i="14"/>
  <c r="O2696" i="14"/>
  <c r="P2695" i="14"/>
  <c r="O2695" i="14"/>
  <c r="P2694" i="14"/>
  <c r="O2694" i="14"/>
  <c r="P2693" i="14"/>
  <c r="O2693" i="14"/>
  <c r="P2692" i="14"/>
  <c r="O2692" i="14"/>
  <c r="P2691" i="14"/>
  <c r="O2691" i="14"/>
  <c r="P2690" i="14"/>
  <c r="O2690" i="14"/>
  <c r="P2689" i="14"/>
  <c r="O2689" i="14"/>
  <c r="P2688" i="14"/>
  <c r="O2688" i="14"/>
  <c r="P2687" i="14"/>
  <c r="O2687" i="14"/>
  <c r="P2686" i="14"/>
  <c r="O2686" i="14"/>
  <c r="P2685" i="14"/>
  <c r="O2685" i="14"/>
  <c r="P2684" i="14"/>
  <c r="O2684" i="14"/>
  <c r="P2683" i="14"/>
  <c r="O2683" i="14"/>
  <c r="P2682" i="14"/>
  <c r="O2682" i="14"/>
  <c r="P2681" i="14"/>
  <c r="O2681" i="14"/>
  <c r="P2680" i="14"/>
  <c r="O2680" i="14"/>
  <c r="P2679" i="14"/>
  <c r="O2679" i="14"/>
  <c r="P2678" i="14"/>
  <c r="O2678" i="14"/>
  <c r="P2677" i="14"/>
  <c r="O2677" i="14"/>
  <c r="P2676" i="14"/>
  <c r="O2676" i="14"/>
  <c r="P2675" i="14"/>
  <c r="O2675" i="14"/>
  <c r="P2674" i="14"/>
  <c r="O2674" i="14"/>
  <c r="P2673" i="14"/>
  <c r="O2673" i="14"/>
  <c r="P2672" i="14"/>
  <c r="O2672" i="14"/>
  <c r="P2671" i="14"/>
  <c r="O2671" i="14"/>
  <c r="P2670" i="14"/>
  <c r="O2670" i="14"/>
  <c r="P2669" i="14"/>
  <c r="O2669" i="14"/>
  <c r="P2668" i="14"/>
  <c r="O2668" i="14"/>
  <c r="P2667" i="14"/>
  <c r="O2667" i="14"/>
  <c r="P2666" i="14"/>
  <c r="O2666" i="14"/>
  <c r="P2665" i="14"/>
  <c r="O2665" i="14"/>
  <c r="P2664" i="14"/>
  <c r="O2664" i="14"/>
  <c r="P2663" i="14"/>
  <c r="O2663" i="14"/>
  <c r="P2662" i="14"/>
  <c r="O2662" i="14"/>
  <c r="P2661" i="14"/>
  <c r="O2661" i="14"/>
  <c r="P2660" i="14"/>
  <c r="O2660" i="14"/>
  <c r="P2659" i="14"/>
  <c r="O2659" i="14"/>
  <c r="P2658" i="14"/>
  <c r="O2658" i="14"/>
  <c r="P2657" i="14"/>
  <c r="O2657" i="14"/>
  <c r="P2656" i="14"/>
  <c r="O2656" i="14"/>
  <c r="P2655" i="14"/>
  <c r="O2655" i="14"/>
  <c r="P2654" i="14"/>
  <c r="O2654" i="14"/>
  <c r="P2653" i="14"/>
  <c r="O2653" i="14"/>
  <c r="P2652" i="14"/>
  <c r="O2652" i="14"/>
  <c r="P2651" i="14"/>
  <c r="O2651" i="14"/>
  <c r="P2650" i="14"/>
  <c r="O2650" i="14"/>
  <c r="P2649" i="14"/>
  <c r="O2649" i="14"/>
  <c r="P2648" i="14"/>
  <c r="O2648" i="14"/>
  <c r="P2647" i="14"/>
  <c r="O2647" i="14"/>
  <c r="P2646" i="14"/>
  <c r="O2646" i="14"/>
  <c r="P2645" i="14"/>
  <c r="O2645" i="14"/>
  <c r="P2644" i="14"/>
  <c r="O2644" i="14"/>
  <c r="P2643" i="14"/>
  <c r="O2643" i="14"/>
  <c r="P2642" i="14"/>
  <c r="O2642" i="14"/>
  <c r="P2641" i="14"/>
  <c r="O2641" i="14"/>
  <c r="P2640" i="14"/>
  <c r="O2640" i="14"/>
  <c r="P2639" i="14"/>
  <c r="O2639" i="14"/>
  <c r="P2638" i="14"/>
  <c r="O2638" i="14"/>
  <c r="P2637" i="14"/>
  <c r="O2637" i="14"/>
  <c r="P2636" i="14"/>
  <c r="O2636" i="14"/>
  <c r="P2635" i="14"/>
  <c r="O2635" i="14"/>
  <c r="P2634" i="14"/>
  <c r="O2634" i="14"/>
  <c r="P2633" i="14"/>
  <c r="O2633" i="14"/>
  <c r="P2632" i="14"/>
  <c r="O2632" i="14"/>
  <c r="P2631" i="14"/>
  <c r="O2631" i="14"/>
  <c r="P2630" i="14"/>
  <c r="O2630" i="14"/>
  <c r="P2629" i="14"/>
  <c r="O2629" i="14"/>
  <c r="P2628" i="14"/>
  <c r="O2628" i="14"/>
  <c r="P2627" i="14"/>
  <c r="O2627" i="14"/>
  <c r="P2626" i="14"/>
  <c r="O2626" i="14"/>
  <c r="P2625" i="14"/>
  <c r="O2625" i="14"/>
  <c r="P2624" i="14"/>
  <c r="O2624" i="14"/>
  <c r="P2623" i="14"/>
  <c r="O2623" i="14"/>
  <c r="P2622" i="14"/>
  <c r="O2622" i="14"/>
  <c r="P2621" i="14"/>
  <c r="O2621" i="14"/>
  <c r="P2620" i="14"/>
  <c r="O2620" i="14"/>
  <c r="P2619" i="14"/>
  <c r="O2619" i="14"/>
  <c r="P2618" i="14"/>
  <c r="O2618" i="14"/>
  <c r="P2617" i="14"/>
  <c r="O2617" i="14"/>
  <c r="P2616" i="14"/>
  <c r="O2616" i="14"/>
  <c r="P2615" i="14"/>
  <c r="O2615" i="14"/>
  <c r="P2614" i="14"/>
  <c r="O2614" i="14"/>
  <c r="P2613" i="14"/>
  <c r="O2613" i="14"/>
  <c r="P2612" i="14"/>
  <c r="O2612" i="14"/>
  <c r="P2611" i="14"/>
  <c r="O2611" i="14"/>
  <c r="P2610" i="14"/>
  <c r="O2610" i="14"/>
  <c r="P2609" i="14"/>
  <c r="O2609" i="14"/>
  <c r="P2608" i="14"/>
  <c r="O2608" i="14"/>
  <c r="P2607" i="14"/>
  <c r="O2607" i="14"/>
  <c r="P2606" i="14"/>
  <c r="O2606" i="14"/>
  <c r="P2605" i="14"/>
  <c r="O2605" i="14"/>
  <c r="P2604" i="14"/>
  <c r="O2604" i="14"/>
  <c r="P2603" i="14"/>
  <c r="O2603" i="14"/>
  <c r="P2602" i="14"/>
  <c r="O2602" i="14"/>
  <c r="P2601" i="14"/>
  <c r="O2601" i="14"/>
  <c r="P2600" i="14"/>
  <c r="O2600" i="14"/>
  <c r="P2599" i="14"/>
  <c r="O2599" i="14"/>
  <c r="P2598" i="14"/>
  <c r="O2598" i="14"/>
  <c r="P2597" i="14"/>
  <c r="O2597" i="14"/>
  <c r="P2596" i="14"/>
  <c r="O2596" i="14"/>
  <c r="P2595" i="14"/>
  <c r="O2595" i="14"/>
  <c r="P2594" i="14"/>
  <c r="O2594" i="14"/>
  <c r="P2593" i="14"/>
  <c r="O2593" i="14"/>
  <c r="P2592" i="14"/>
  <c r="O2592" i="14"/>
  <c r="P2591" i="14"/>
  <c r="O2591" i="14"/>
  <c r="P2590" i="14"/>
  <c r="O2590" i="14"/>
  <c r="P2589" i="14"/>
  <c r="O2589" i="14"/>
  <c r="P2588" i="14"/>
  <c r="O2588" i="14"/>
  <c r="P2587" i="14"/>
  <c r="O2587" i="14"/>
  <c r="P2586" i="14"/>
  <c r="O2586" i="14"/>
  <c r="P2585" i="14"/>
  <c r="O2585" i="14"/>
  <c r="P2584" i="14"/>
  <c r="O2584" i="14"/>
  <c r="P2583" i="14"/>
  <c r="O2583" i="14"/>
  <c r="P2582" i="14"/>
  <c r="O2582" i="14"/>
  <c r="P2581" i="14"/>
  <c r="O2581" i="14"/>
  <c r="P2580" i="14"/>
  <c r="O2580" i="14"/>
  <c r="P2579" i="14"/>
  <c r="O2579" i="14"/>
  <c r="P2578" i="14"/>
  <c r="O2578" i="14"/>
  <c r="P2577" i="14"/>
  <c r="O2577" i="14"/>
  <c r="P2576" i="14"/>
  <c r="O2576" i="14"/>
  <c r="P2575" i="14"/>
  <c r="O2575" i="14"/>
  <c r="P2574" i="14"/>
  <c r="O2574" i="14"/>
  <c r="P2573" i="14"/>
  <c r="O2573" i="14"/>
  <c r="P2572" i="14"/>
  <c r="O2572" i="14"/>
  <c r="P2571" i="14"/>
  <c r="O2571" i="14"/>
  <c r="P2570" i="14"/>
  <c r="O2570" i="14"/>
  <c r="P2569" i="14"/>
  <c r="O2569" i="14"/>
  <c r="P2568" i="14"/>
  <c r="O2568" i="14"/>
  <c r="P2567" i="14"/>
  <c r="O2567" i="14"/>
  <c r="P2566" i="14"/>
  <c r="O2566" i="14"/>
  <c r="P2565" i="14"/>
  <c r="O2565" i="14"/>
  <c r="P2564" i="14"/>
  <c r="O2564" i="14"/>
  <c r="P2563" i="14"/>
  <c r="O2563" i="14"/>
  <c r="P2562" i="14"/>
  <c r="O2562" i="14"/>
  <c r="P2561" i="14"/>
  <c r="O2561" i="14"/>
  <c r="P2560" i="14"/>
  <c r="O2560" i="14"/>
  <c r="P2559" i="14"/>
  <c r="O2559" i="14"/>
  <c r="P2558" i="14"/>
  <c r="O2558" i="14"/>
  <c r="P2557" i="14"/>
  <c r="O2557" i="14"/>
  <c r="P2556" i="14"/>
  <c r="O2556" i="14"/>
  <c r="P2555" i="14"/>
  <c r="O2555" i="14"/>
  <c r="P2554" i="14"/>
  <c r="O2554" i="14"/>
  <c r="P2553" i="14"/>
  <c r="O2553" i="14"/>
  <c r="P2552" i="14"/>
  <c r="O2552" i="14"/>
  <c r="P2551" i="14"/>
  <c r="O2551" i="14"/>
  <c r="P2550" i="14"/>
  <c r="O2550" i="14"/>
  <c r="P2549" i="14"/>
  <c r="O2549" i="14"/>
  <c r="P2548" i="14"/>
  <c r="O2548" i="14"/>
  <c r="P2547" i="14"/>
  <c r="O2547" i="14"/>
  <c r="P2546" i="14"/>
  <c r="O2546" i="14"/>
  <c r="P2545" i="14"/>
  <c r="O2545" i="14"/>
  <c r="P2544" i="14"/>
  <c r="O2544" i="14"/>
  <c r="P2543" i="14"/>
  <c r="O2543" i="14"/>
  <c r="P2542" i="14"/>
  <c r="O2542" i="14"/>
  <c r="P2541" i="14"/>
  <c r="O2541" i="14"/>
  <c r="P2540" i="14"/>
  <c r="O2540" i="14"/>
  <c r="P2539" i="14"/>
  <c r="O2539" i="14"/>
  <c r="P2538" i="14"/>
  <c r="O2538" i="14"/>
  <c r="P2537" i="14"/>
  <c r="O2537" i="14"/>
  <c r="P2536" i="14"/>
  <c r="O2536" i="14"/>
  <c r="P2535" i="14"/>
  <c r="O2535" i="14"/>
  <c r="P2534" i="14"/>
  <c r="O2534" i="14"/>
  <c r="P2533" i="14"/>
  <c r="O2533" i="14"/>
  <c r="P2532" i="14"/>
  <c r="O2532" i="14"/>
  <c r="P2531" i="14"/>
  <c r="O2531" i="14"/>
  <c r="P2530" i="14"/>
  <c r="O2530" i="14"/>
  <c r="P2529" i="14"/>
  <c r="O2529" i="14"/>
  <c r="P2528" i="14"/>
  <c r="O2528" i="14"/>
  <c r="P2527" i="14"/>
  <c r="O2527" i="14"/>
  <c r="P2526" i="14"/>
  <c r="O2526" i="14"/>
  <c r="P2525" i="14"/>
  <c r="O2525" i="14"/>
  <c r="P2524" i="14"/>
  <c r="O2524" i="14"/>
  <c r="P2523" i="14"/>
  <c r="O2523" i="14"/>
  <c r="P2522" i="14"/>
  <c r="O2522" i="14"/>
  <c r="P2521" i="14"/>
  <c r="O2521" i="14"/>
  <c r="P2520" i="14"/>
  <c r="O2520" i="14"/>
  <c r="P2519" i="14"/>
  <c r="O2519" i="14"/>
  <c r="P2518" i="14"/>
  <c r="O2518" i="14"/>
  <c r="P2517" i="14"/>
  <c r="O2517" i="14"/>
  <c r="P2516" i="14"/>
  <c r="O2516" i="14"/>
  <c r="P2515" i="14"/>
  <c r="O2515" i="14"/>
  <c r="P2514" i="14"/>
  <c r="O2514" i="14"/>
  <c r="P2513" i="14"/>
  <c r="O2513" i="14"/>
  <c r="P2512" i="14"/>
  <c r="O2512" i="14"/>
  <c r="P2511" i="14"/>
  <c r="O2511" i="14"/>
  <c r="P2510" i="14"/>
  <c r="O2510" i="14"/>
  <c r="P2509" i="14"/>
  <c r="O2509" i="14"/>
  <c r="P2508" i="14"/>
  <c r="O2508" i="14"/>
  <c r="P2507" i="14"/>
  <c r="O2507" i="14"/>
  <c r="P2506" i="14"/>
  <c r="O2506" i="14"/>
  <c r="P2505" i="14"/>
  <c r="O2505" i="14"/>
  <c r="P2504" i="14"/>
  <c r="O2504" i="14"/>
  <c r="P2503" i="14"/>
  <c r="O2503" i="14"/>
  <c r="P2502" i="14"/>
  <c r="O2502" i="14"/>
  <c r="P2501" i="14"/>
  <c r="O2501" i="14"/>
  <c r="P2500" i="14"/>
  <c r="O2500" i="14"/>
  <c r="P2499" i="14"/>
  <c r="O2499" i="14"/>
  <c r="P2498" i="14"/>
  <c r="O2498" i="14"/>
  <c r="P2497" i="14"/>
  <c r="O2497" i="14"/>
  <c r="P2496" i="14"/>
  <c r="O2496" i="14"/>
  <c r="P2495" i="14"/>
  <c r="O2495" i="14"/>
  <c r="P2494" i="14"/>
  <c r="O2494" i="14"/>
  <c r="P2493" i="14"/>
  <c r="O2493" i="14"/>
  <c r="P2492" i="14"/>
  <c r="O2492" i="14"/>
  <c r="P2491" i="14"/>
  <c r="O2491" i="14"/>
  <c r="P2490" i="14"/>
  <c r="O2490" i="14"/>
  <c r="P2489" i="14"/>
  <c r="O2489" i="14"/>
  <c r="P2488" i="14"/>
  <c r="O2488" i="14"/>
  <c r="P2487" i="14"/>
  <c r="O2487" i="14"/>
  <c r="P2486" i="14"/>
  <c r="O2486" i="14"/>
  <c r="P2485" i="14"/>
  <c r="O2485" i="14"/>
  <c r="P2484" i="14"/>
  <c r="O2484" i="14"/>
  <c r="P2483" i="14"/>
  <c r="O2483" i="14"/>
  <c r="P2482" i="14"/>
  <c r="O2482" i="14"/>
  <c r="P2481" i="14"/>
  <c r="O2481" i="14"/>
  <c r="P2480" i="14"/>
  <c r="O2480" i="14"/>
  <c r="P2479" i="14"/>
  <c r="O2479" i="14"/>
  <c r="P2478" i="14"/>
  <c r="O2478" i="14"/>
  <c r="P2477" i="14"/>
  <c r="O2477" i="14"/>
  <c r="P2476" i="14"/>
  <c r="O2476" i="14"/>
  <c r="P2475" i="14"/>
  <c r="O2475" i="14"/>
  <c r="P2474" i="14"/>
  <c r="O2474" i="14"/>
  <c r="P2473" i="14"/>
  <c r="O2473" i="14"/>
  <c r="P2472" i="14"/>
  <c r="O2472" i="14"/>
  <c r="P2471" i="14"/>
  <c r="O2471" i="14"/>
  <c r="P2470" i="14"/>
  <c r="O2470" i="14"/>
  <c r="P2469" i="14"/>
  <c r="O2469" i="14"/>
  <c r="P2468" i="14"/>
  <c r="O2468" i="14"/>
  <c r="P2467" i="14"/>
  <c r="O2467" i="14"/>
  <c r="P2466" i="14"/>
  <c r="O2466" i="14"/>
  <c r="P2465" i="14"/>
  <c r="O2465" i="14"/>
  <c r="P2464" i="14"/>
  <c r="O2464" i="14"/>
  <c r="P2463" i="14"/>
  <c r="O2463" i="14"/>
  <c r="P2462" i="14"/>
  <c r="O2462" i="14"/>
  <c r="P2461" i="14"/>
  <c r="O2461" i="14"/>
  <c r="P2460" i="14"/>
  <c r="O2460" i="14"/>
  <c r="P2459" i="14"/>
  <c r="O2459" i="14"/>
  <c r="P2458" i="14"/>
  <c r="O2458" i="14"/>
  <c r="P2457" i="14"/>
  <c r="O2457" i="14"/>
  <c r="P2456" i="14"/>
  <c r="O2456" i="14"/>
  <c r="P2455" i="14"/>
  <c r="O2455" i="14"/>
  <c r="P2454" i="14"/>
  <c r="O2454" i="14"/>
  <c r="P2453" i="14"/>
  <c r="O2453" i="14"/>
  <c r="P2452" i="14"/>
  <c r="O2452" i="14"/>
  <c r="P2451" i="14"/>
  <c r="O2451" i="14"/>
  <c r="P2450" i="14"/>
  <c r="O2450" i="14"/>
  <c r="P2449" i="14"/>
  <c r="O2449" i="14"/>
  <c r="P2448" i="14"/>
  <c r="O2448" i="14"/>
  <c r="P2447" i="14"/>
  <c r="O2447" i="14"/>
  <c r="P2446" i="14"/>
  <c r="O2446" i="14"/>
  <c r="P2445" i="14"/>
  <c r="O2445" i="14"/>
  <c r="P2444" i="14"/>
  <c r="O2444" i="14"/>
  <c r="P2443" i="14"/>
  <c r="O2443" i="14"/>
  <c r="P2442" i="14"/>
  <c r="O2442" i="14"/>
  <c r="P2441" i="14"/>
  <c r="O2441" i="14"/>
  <c r="P2440" i="14"/>
  <c r="O2440" i="14"/>
  <c r="P2439" i="14"/>
  <c r="O2439" i="14"/>
  <c r="P2438" i="14"/>
  <c r="O2438" i="14"/>
  <c r="P2437" i="14"/>
  <c r="O2437" i="14"/>
  <c r="P2436" i="14"/>
  <c r="O2436" i="14"/>
  <c r="P2435" i="14"/>
  <c r="O2435" i="14"/>
  <c r="P2434" i="14"/>
  <c r="O2434" i="14"/>
  <c r="P2433" i="14"/>
  <c r="O2433" i="14"/>
  <c r="P2432" i="14"/>
  <c r="O2432" i="14"/>
  <c r="P2431" i="14"/>
  <c r="O2431" i="14"/>
  <c r="P2430" i="14"/>
  <c r="O2430" i="14"/>
  <c r="P2429" i="14"/>
  <c r="O2429" i="14"/>
  <c r="P2428" i="14"/>
  <c r="O2428" i="14"/>
  <c r="P2427" i="14"/>
  <c r="O2427" i="14"/>
  <c r="P2426" i="14"/>
  <c r="O2426" i="14"/>
  <c r="P2425" i="14"/>
  <c r="O2425" i="14"/>
  <c r="P2424" i="14"/>
  <c r="O2424" i="14"/>
  <c r="P2423" i="14"/>
  <c r="O2423" i="14"/>
  <c r="P2422" i="14"/>
  <c r="O2422" i="14"/>
  <c r="P2421" i="14"/>
  <c r="O2421" i="14"/>
  <c r="P2420" i="14"/>
  <c r="O2420" i="14"/>
  <c r="P2419" i="14"/>
  <c r="O2419" i="14"/>
  <c r="P2418" i="14"/>
  <c r="O2418" i="14"/>
  <c r="P2417" i="14"/>
  <c r="O2417" i="14"/>
  <c r="P2416" i="14"/>
  <c r="O2416" i="14"/>
  <c r="P2415" i="14"/>
  <c r="O2415" i="14"/>
  <c r="P3013" i="14"/>
  <c r="O3013" i="14"/>
  <c r="P3012" i="14"/>
  <c r="O3012" i="14"/>
  <c r="P3011" i="14"/>
  <c r="O3011" i="14"/>
  <c r="P3010" i="14"/>
  <c r="O3010" i="14"/>
  <c r="P3009" i="14"/>
  <c r="O3009" i="14"/>
  <c r="P3008" i="14"/>
  <c r="O3008" i="14"/>
  <c r="P3007" i="14"/>
  <c r="O3007" i="14"/>
  <c r="P3006" i="14"/>
  <c r="O3006" i="14"/>
  <c r="P3005" i="14"/>
  <c r="O3005" i="14"/>
  <c r="P3004" i="14"/>
  <c r="O3004" i="14"/>
  <c r="P3003" i="14"/>
  <c r="O3003" i="14"/>
  <c r="P3002" i="14"/>
  <c r="O3002" i="14"/>
  <c r="P3001" i="14"/>
  <c r="O3001" i="14"/>
  <c r="P3000" i="14"/>
  <c r="O3000" i="14"/>
  <c r="P2999" i="14"/>
  <c r="O2999" i="14"/>
  <c r="P2998" i="14"/>
  <c r="O2998" i="14"/>
  <c r="P2997" i="14"/>
  <c r="O2997" i="14"/>
  <c r="P2996" i="14"/>
  <c r="O2996" i="14"/>
  <c r="P2995" i="14"/>
  <c r="O2995" i="14"/>
  <c r="P2994" i="14"/>
  <c r="O2994" i="14"/>
  <c r="P2993" i="14"/>
  <c r="O2993" i="14"/>
  <c r="P2992" i="14"/>
  <c r="O2992" i="14"/>
  <c r="P2991" i="14"/>
  <c r="O2991" i="14"/>
  <c r="P2990" i="14"/>
  <c r="O2990" i="14"/>
  <c r="P2989" i="14"/>
  <c r="O2989" i="14"/>
  <c r="P2988" i="14"/>
  <c r="O2988" i="14"/>
  <c r="P2987" i="14"/>
  <c r="O2987" i="14"/>
  <c r="P2986" i="14"/>
  <c r="O2986" i="14"/>
  <c r="P2985" i="14"/>
  <c r="O2985" i="14"/>
  <c r="P2984" i="14"/>
  <c r="O2984" i="14"/>
  <c r="P2983" i="14"/>
  <c r="O2983" i="14"/>
  <c r="P2982" i="14"/>
  <c r="O2982" i="14"/>
  <c r="P2981" i="14"/>
  <c r="O2981" i="14"/>
  <c r="P2980" i="14"/>
  <c r="O2980" i="14"/>
  <c r="P2979" i="14"/>
  <c r="O2979" i="14"/>
  <c r="P2978" i="14"/>
  <c r="O2978" i="14"/>
  <c r="P2977" i="14"/>
  <c r="O2977" i="14"/>
  <c r="P2976" i="14"/>
  <c r="O2976" i="14"/>
  <c r="P2975" i="14"/>
  <c r="O2975" i="14"/>
  <c r="P2974" i="14"/>
  <c r="O2974" i="14"/>
  <c r="P2973" i="14"/>
  <c r="O2973" i="14"/>
  <c r="P2972" i="14"/>
  <c r="O2972" i="14"/>
  <c r="P2971" i="14"/>
  <c r="O2971" i="14"/>
  <c r="P2970" i="14"/>
  <c r="O2970" i="14"/>
  <c r="P2969" i="14"/>
  <c r="O2969" i="14"/>
  <c r="P2968" i="14"/>
  <c r="O2968" i="14"/>
  <c r="P2967" i="14"/>
  <c r="O2967" i="14"/>
  <c r="P2966" i="14"/>
  <c r="O2966" i="14"/>
  <c r="P2965" i="14"/>
  <c r="O2965" i="14"/>
  <c r="P2964" i="14"/>
  <c r="O2964" i="14"/>
  <c r="P2963" i="14"/>
  <c r="O2963" i="14"/>
  <c r="P2962" i="14"/>
  <c r="O2962" i="14"/>
  <c r="P2961" i="14"/>
  <c r="O2961" i="14"/>
  <c r="P2960" i="14"/>
  <c r="O2960" i="14"/>
  <c r="P2959" i="14"/>
  <c r="O2959" i="14"/>
  <c r="P2958" i="14"/>
  <c r="O2958" i="14"/>
  <c r="P2957" i="14"/>
  <c r="O2957" i="14"/>
  <c r="P2956" i="14"/>
  <c r="O2956" i="14"/>
  <c r="P2955" i="14"/>
  <c r="O2955" i="14"/>
  <c r="P2954" i="14"/>
  <c r="O2954" i="14"/>
  <c r="P2953" i="14"/>
  <c r="O2953" i="14"/>
  <c r="P2952" i="14"/>
  <c r="O2952" i="14"/>
  <c r="P2951" i="14"/>
  <c r="O2951" i="14"/>
  <c r="P2950" i="14"/>
  <c r="O2950" i="14"/>
  <c r="P2949" i="14"/>
  <c r="O2949" i="14"/>
  <c r="P2948" i="14"/>
  <c r="O2948" i="14"/>
  <c r="P2947" i="14"/>
  <c r="O2947" i="14"/>
  <c r="P2946" i="14"/>
  <c r="O2946" i="14"/>
  <c r="P2945" i="14"/>
  <c r="O2945" i="14"/>
  <c r="P2944" i="14"/>
  <c r="O2944" i="14"/>
  <c r="P2943" i="14"/>
  <c r="O2943" i="14"/>
  <c r="P2942" i="14"/>
  <c r="O2942" i="14"/>
  <c r="P2941" i="14"/>
  <c r="O2941" i="14"/>
  <c r="P2940" i="14"/>
  <c r="O2940" i="14"/>
  <c r="P2939" i="14"/>
  <c r="O2939" i="14"/>
  <c r="P2938" i="14"/>
  <c r="O2938" i="14"/>
  <c r="P2937" i="14"/>
  <c r="O2937" i="14"/>
  <c r="P2936" i="14"/>
  <c r="O2936" i="14"/>
  <c r="P2935" i="14"/>
  <c r="O2935" i="14"/>
  <c r="P2934" i="14"/>
  <c r="O2934" i="14"/>
  <c r="P2933" i="14"/>
  <c r="O2933" i="14"/>
  <c r="P2932" i="14"/>
  <c r="O2932" i="14"/>
  <c r="P2931" i="14"/>
  <c r="O2931" i="14"/>
  <c r="P2930" i="14"/>
  <c r="O2930" i="14"/>
  <c r="P2929" i="14"/>
  <c r="O2929" i="14"/>
  <c r="P2928" i="14"/>
  <c r="O2928" i="14"/>
  <c r="P2927" i="14"/>
  <c r="O2927" i="14"/>
  <c r="P2926" i="14"/>
  <c r="O2926" i="14"/>
  <c r="P2925" i="14"/>
  <c r="O2925" i="14"/>
  <c r="P2924" i="14"/>
  <c r="O2924" i="14"/>
  <c r="P2923" i="14"/>
  <c r="O2923" i="14"/>
  <c r="P2922" i="14"/>
  <c r="O2922" i="14"/>
  <c r="P2921" i="14"/>
  <c r="O2921" i="14"/>
  <c r="P2920" i="14"/>
  <c r="O2920" i="14"/>
  <c r="P2919" i="14"/>
  <c r="O2919" i="14"/>
  <c r="P2918" i="14"/>
  <c r="O2918" i="14"/>
  <c r="P2917" i="14"/>
  <c r="O2917" i="14"/>
  <c r="P2916" i="14"/>
  <c r="O2916" i="14"/>
  <c r="P2915" i="14"/>
  <c r="O2915" i="14"/>
  <c r="P2914" i="14"/>
  <c r="O2914" i="14"/>
  <c r="P2913" i="14"/>
  <c r="O2913" i="14"/>
  <c r="P2912" i="14"/>
  <c r="O2912" i="14"/>
  <c r="P2911" i="14"/>
  <c r="O2911" i="14"/>
  <c r="P2910" i="14"/>
  <c r="O2910" i="14"/>
  <c r="P2909" i="14"/>
  <c r="O2909" i="14"/>
  <c r="P2908" i="14"/>
  <c r="O2908" i="14"/>
  <c r="P2907" i="14"/>
  <c r="O2907" i="14"/>
  <c r="P2906" i="14"/>
  <c r="O2906" i="14"/>
  <c r="P2905" i="14"/>
  <c r="O2905" i="14"/>
  <c r="P2904" i="14"/>
  <c r="O2904" i="14"/>
  <c r="P2903" i="14"/>
  <c r="O2903" i="14"/>
  <c r="P2902" i="14"/>
  <c r="O2902" i="14"/>
  <c r="P2901" i="14"/>
  <c r="O2901" i="14"/>
  <c r="P2900" i="14"/>
  <c r="O2900" i="14"/>
  <c r="P2899" i="14"/>
  <c r="O2899" i="14"/>
  <c r="P2898" i="14"/>
  <c r="O2898" i="14"/>
  <c r="P2897" i="14"/>
  <c r="O2897" i="14"/>
  <c r="P2896" i="14"/>
  <c r="O2896" i="14"/>
  <c r="P2895" i="14"/>
  <c r="O2895" i="14"/>
  <c r="P2894" i="14"/>
  <c r="O2894" i="14"/>
  <c r="P2893" i="14"/>
  <c r="O2893" i="14"/>
  <c r="P2892" i="14"/>
  <c r="O2892" i="14"/>
  <c r="P2891" i="14"/>
  <c r="O2891" i="14"/>
  <c r="P2890" i="14"/>
  <c r="O2890" i="14"/>
  <c r="P2889" i="14"/>
  <c r="O2889" i="14"/>
  <c r="P2888" i="14"/>
  <c r="O2888" i="14"/>
  <c r="P2887" i="14"/>
  <c r="O2887" i="14"/>
  <c r="P2886" i="14"/>
  <c r="O2886" i="14"/>
  <c r="P2885" i="14"/>
  <c r="O2885" i="14"/>
  <c r="P2884" i="14"/>
  <c r="O2884" i="14"/>
  <c r="P2883" i="14"/>
  <c r="O2883" i="14"/>
  <c r="P2882" i="14"/>
  <c r="O2882" i="14"/>
  <c r="P2881" i="14"/>
  <c r="O2881" i="14"/>
  <c r="P2880" i="14"/>
  <c r="O2880" i="14"/>
  <c r="P2879" i="14"/>
  <c r="O2879" i="14"/>
  <c r="P2878" i="14"/>
  <c r="O2878" i="14"/>
  <c r="P2877" i="14"/>
  <c r="O2877" i="14"/>
  <c r="P2876" i="14"/>
  <c r="O2876" i="14"/>
  <c r="P2875" i="14"/>
  <c r="O2875" i="14"/>
  <c r="P2874" i="14"/>
  <c r="O2874" i="14"/>
  <c r="P2873" i="14"/>
  <c r="O2873" i="14"/>
  <c r="P2872" i="14"/>
  <c r="O2872" i="14"/>
  <c r="P2871" i="14"/>
  <c r="O2871" i="14"/>
  <c r="P2870" i="14"/>
  <c r="O2870" i="14"/>
  <c r="P2869" i="14"/>
  <c r="O2869" i="14"/>
  <c r="P2868" i="14"/>
  <c r="O2868" i="14"/>
  <c r="P2867" i="14"/>
  <c r="O2867" i="14"/>
  <c r="P2866" i="14"/>
  <c r="O2866" i="14"/>
  <c r="P2865" i="14"/>
  <c r="O2865" i="14"/>
  <c r="P2864" i="14"/>
  <c r="O2864" i="14"/>
  <c r="P2863" i="14"/>
  <c r="O2863" i="14"/>
  <c r="P2862" i="14"/>
  <c r="O2862" i="14"/>
  <c r="P2861" i="14"/>
  <c r="O2861" i="14"/>
  <c r="P2860" i="14"/>
  <c r="O2860" i="14"/>
  <c r="P2859" i="14"/>
  <c r="O2859" i="14"/>
  <c r="P2858" i="14"/>
  <c r="O2858" i="14"/>
  <c r="P2857" i="14"/>
  <c r="O2857" i="14"/>
  <c r="P2856" i="14"/>
  <c r="O2856" i="14"/>
  <c r="P2855" i="14"/>
  <c r="O2855" i="14"/>
  <c r="P2854" i="14"/>
  <c r="O2854" i="14"/>
  <c r="P2853" i="14"/>
  <c r="O2853" i="14"/>
  <c r="P2852" i="14"/>
  <c r="O2852" i="14"/>
  <c r="P2851" i="14"/>
  <c r="O2851" i="14"/>
  <c r="P2850" i="14"/>
  <c r="O2850" i="14"/>
  <c r="P2849" i="14"/>
  <c r="O2849" i="14"/>
  <c r="P2848" i="14"/>
  <c r="O2848" i="14"/>
  <c r="P2847" i="14"/>
  <c r="O2847" i="14"/>
  <c r="P2846" i="14"/>
  <c r="O2846" i="14"/>
  <c r="P2845" i="14"/>
  <c r="O2845" i="14"/>
  <c r="P2844" i="14"/>
  <c r="O2844" i="14"/>
  <c r="P2843" i="14"/>
  <c r="O2843" i="14"/>
  <c r="P2842" i="14"/>
  <c r="O2842" i="14"/>
  <c r="P2841" i="14"/>
  <c r="O2841" i="14"/>
  <c r="P2840" i="14"/>
  <c r="O2840" i="14"/>
  <c r="P2839" i="14"/>
  <c r="O2839" i="14"/>
  <c r="P2838" i="14"/>
  <c r="O2838" i="14"/>
  <c r="P2837" i="14"/>
  <c r="O2837" i="14"/>
  <c r="P2836" i="14"/>
  <c r="O2836" i="14"/>
  <c r="P2835" i="14"/>
  <c r="O2835" i="14"/>
  <c r="P2834" i="14"/>
  <c r="O2834" i="14"/>
  <c r="P2833" i="14"/>
  <c r="O2833" i="14"/>
  <c r="P2832" i="14"/>
  <c r="O2832" i="14"/>
  <c r="P2831" i="14"/>
  <c r="O2831" i="14"/>
  <c r="P2830" i="14"/>
  <c r="O2830" i="14"/>
  <c r="P2829" i="14"/>
  <c r="O2829" i="14"/>
  <c r="P2828" i="14"/>
  <c r="O2828" i="14"/>
  <c r="P2827" i="14"/>
  <c r="O2827" i="14"/>
  <c r="P2826" i="14"/>
  <c r="O2826" i="14"/>
  <c r="P2825" i="14"/>
  <c r="O2825" i="14"/>
  <c r="P2824" i="14"/>
  <c r="O2824" i="14"/>
  <c r="P2823" i="14"/>
  <c r="O2823" i="14"/>
  <c r="P2822" i="14"/>
  <c r="O2822" i="14"/>
  <c r="P2821" i="14"/>
  <c r="O2821" i="14"/>
  <c r="P2820" i="14"/>
  <c r="O2820" i="14"/>
  <c r="P2819" i="14"/>
  <c r="O2819" i="14"/>
  <c r="P2818" i="14"/>
  <c r="O2818" i="14"/>
  <c r="P2817" i="14"/>
  <c r="O2817" i="14"/>
  <c r="P2816" i="14"/>
  <c r="O2816" i="14"/>
  <c r="P2815" i="14"/>
  <c r="O2815" i="14"/>
  <c r="P2814" i="14"/>
  <c r="O2814" i="14"/>
  <c r="P2813" i="14"/>
  <c r="O2813" i="14"/>
  <c r="P2812" i="14"/>
  <c r="O2812" i="14"/>
  <c r="P2811" i="14"/>
  <c r="O2811" i="14"/>
  <c r="P2810" i="14"/>
  <c r="O2810" i="14"/>
  <c r="P2809" i="14"/>
  <c r="O2809" i="14"/>
  <c r="P2808" i="14"/>
  <c r="O2808" i="14"/>
  <c r="P2807" i="14"/>
  <c r="O2807" i="14"/>
  <c r="P2806" i="14"/>
  <c r="O2806" i="14"/>
  <c r="P2805" i="14"/>
  <c r="O2805" i="14"/>
  <c r="P2804" i="14"/>
  <c r="O2804" i="14"/>
  <c r="P2803" i="14"/>
  <c r="O2803" i="14"/>
  <c r="P2802" i="14"/>
  <c r="O2802" i="14"/>
  <c r="P2801" i="14"/>
  <c r="O2801" i="14"/>
  <c r="P2800" i="14"/>
  <c r="O2800" i="14"/>
  <c r="P2799" i="14"/>
  <c r="O2799" i="14"/>
  <c r="P2798" i="14"/>
  <c r="O2798" i="14"/>
  <c r="P2797" i="14"/>
  <c r="O2797" i="14"/>
  <c r="P2796" i="14"/>
  <c r="O2796" i="14"/>
  <c r="P2795" i="14"/>
  <c r="O2795" i="14"/>
  <c r="P2794" i="14"/>
  <c r="O2794" i="14"/>
  <c r="P2793" i="14"/>
  <c r="O2793" i="14"/>
  <c r="P2792" i="14"/>
  <c r="O2792" i="14"/>
  <c r="P2791" i="14"/>
  <c r="O2791" i="14"/>
  <c r="P2790" i="14"/>
  <c r="O2790" i="14"/>
  <c r="P2789" i="14"/>
  <c r="O2789" i="14"/>
  <c r="P2788" i="14"/>
  <c r="O2788" i="14"/>
  <c r="P2787" i="14"/>
  <c r="O2787" i="14"/>
  <c r="P2786" i="14"/>
  <c r="O2786" i="14"/>
  <c r="P2785" i="14"/>
  <c r="O2785" i="14"/>
  <c r="P2784" i="14"/>
  <c r="O2784" i="14"/>
  <c r="P2783" i="14"/>
  <c r="O2783" i="14"/>
  <c r="P2782" i="14"/>
  <c r="O2782" i="14"/>
  <c r="P2781" i="14"/>
  <c r="O2781" i="14"/>
  <c r="P2780" i="14"/>
  <c r="O2780" i="14"/>
  <c r="P2779" i="14"/>
  <c r="O2779" i="14"/>
  <c r="P2778" i="14"/>
  <c r="O2778" i="14"/>
  <c r="P2777" i="14"/>
  <c r="O2777" i="14"/>
  <c r="P2776" i="14"/>
  <c r="O2776" i="14"/>
  <c r="P2775" i="14"/>
  <c r="O2775" i="14"/>
  <c r="P2774" i="14"/>
  <c r="O2774" i="14"/>
  <c r="P2773" i="14"/>
  <c r="O2773" i="14"/>
  <c r="P2772" i="14"/>
  <c r="O2772" i="14"/>
  <c r="P2771" i="14"/>
  <c r="O2771" i="14"/>
  <c r="P2770" i="14"/>
  <c r="O2770" i="14"/>
  <c r="P2769" i="14"/>
  <c r="O2769" i="14"/>
  <c r="P2768" i="14"/>
  <c r="O2768" i="14"/>
  <c r="P2767" i="14"/>
  <c r="O2767" i="14"/>
  <c r="P2766" i="14"/>
  <c r="O2766" i="14"/>
  <c r="P2765" i="14"/>
  <c r="O2765" i="14"/>
  <c r="P2764" i="14"/>
  <c r="O2764" i="14"/>
  <c r="P2763" i="14"/>
  <c r="O2763" i="14"/>
  <c r="P2762" i="14"/>
  <c r="O2762" i="14"/>
  <c r="P2761" i="14"/>
  <c r="O2761" i="14"/>
  <c r="P2760" i="14"/>
  <c r="O2760" i="14"/>
  <c r="P2759" i="14"/>
  <c r="O2759" i="14"/>
  <c r="P2758" i="14"/>
  <c r="O2758" i="14"/>
  <c r="P2757" i="14"/>
  <c r="O2757" i="14"/>
  <c r="P2756" i="14"/>
  <c r="O2756" i="14"/>
  <c r="P2755" i="14"/>
  <c r="O2755" i="14"/>
  <c r="P2754" i="14"/>
  <c r="O2754" i="14"/>
  <c r="P2753" i="14"/>
  <c r="O2753" i="14"/>
  <c r="P2752" i="14"/>
  <c r="O2752" i="14"/>
  <c r="P2751" i="14"/>
  <c r="O2751" i="14"/>
  <c r="P2750" i="14"/>
  <c r="O2750" i="14"/>
  <c r="P2749" i="14"/>
  <c r="O2749" i="14"/>
  <c r="P2748" i="14"/>
  <c r="O2748" i="14"/>
  <c r="P2747" i="14"/>
  <c r="O2747" i="14"/>
  <c r="P2746" i="14"/>
  <c r="O2746" i="14"/>
  <c r="P2745" i="14"/>
  <c r="O2745" i="14"/>
  <c r="P2744" i="14"/>
  <c r="O2744" i="14"/>
  <c r="P2743" i="14"/>
  <c r="O2743" i="14"/>
  <c r="P2742" i="14"/>
  <c r="O2742" i="14"/>
  <c r="P2741" i="14"/>
  <c r="O2741" i="14"/>
  <c r="P2740" i="14"/>
  <c r="O2740" i="14"/>
  <c r="P2739" i="14"/>
  <c r="O2739" i="14"/>
  <c r="P2738" i="14"/>
  <c r="O2738" i="14"/>
  <c r="P2737" i="14"/>
  <c r="O2737" i="14"/>
  <c r="P2736" i="14"/>
  <c r="O2736" i="14"/>
  <c r="P2735" i="14"/>
  <c r="O2735" i="14"/>
  <c r="P2734" i="14"/>
  <c r="O2734" i="14"/>
  <c r="P2733" i="14"/>
  <c r="O2733" i="14"/>
  <c r="P2732" i="14"/>
  <c r="O2732" i="14"/>
  <c r="P2731" i="14"/>
  <c r="O2731" i="14"/>
  <c r="P2730" i="14"/>
  <c r="O2730" i="14"/>
  <c r="P2729" i="14"/>
  <c r="O2729" i="14"/>
  <c r="P2728" i="14"/>
  <c r="O2728" i="14"/>
  <c r="P2727" i="14"/>
  <c r="O2727" i="14"/>
  <c r="P2726" i="14"/>
  <c r="O2726" i="14"/>
  <c r="P2725" i="14"/>
  <c r="O2725" i="14"/>
  <c r="P2724" i="14"/>
  <c r="O2724" i="14"/>
  <c r="P2723" i="14"/>
  <c r="O2723" i="14"/>
  <c r="P2722" i="14"/>
  <c r="O2722" i="14"/>
  <c r="P2721" i="14"/>
  <c r="O2721" i="14"/>
  <c r="P2720" i="14"/>
  <c r="O2720" i="14"/>
  <c r="P2719" i="14"/>
  <c r="O2719" i="14"/>
  <c r="P2718" i="14"/>
  <c r="O2718" i="14"/>
  <c r="P2717" i="14"/>
  <c r="O2717" i="14"/>
  <c r="P2716" i="14"/>
  <c r="O2716" i="14"/>
  <c r="P2715" i="14"/>
  <c r="O2715" i="14"/>
  <c r="AK29" i="16" l="1"/>
  <c r="DA15" i="16"/>
  <c r="DA18" i="16"/>
  <c r="DA23" i="16"/>
  <c r="DA25" i="16"/>
  <c r="DA27" i="16"/>
  <c r="EI15" i="16"/>
  <c r="EI18" i="16"/>
  <c r="EI21" i="16"/>
  <c r="EI23" i="16"/>
  <c r="EI25" i="16"/>
  <c r="EI27" i="16"/>
  <c r="FQ18" i="16"/>
  <c r="FQ25" i="16"/>
  <c r="FQ27" i="16"/>
  <c r="FQ29" i="16"/>
  <c r="FQ32" i="16"/>
  <c r="AK32" i="16"/>
  <c r="EZ24" i="16"/>
  <c r="EZ28" i="16"/>
  <c r="FQ14" i="16"/>
  <c r="DA12" i="16"/>
  <c r="DA22" i="16"/>
  <c r="EI22" i="16"/>
  <c r="FQ31" i="16"/>
  <c r="GH22" i="16"/>
  <c r="GH26" i="16"/>
  <c r="BB18" i="16"/>
  <c r="BB27" i="16"/>
  <c r="CJ13" i="16"/>
  <c r="DR18" i="16"/>
  <c r="AK12" i="16"/>
  <c r="AK22" i="16"/>
  <c r="AK26" i="16"/>
  <c r="BB12" i="16"/>
  <c r="BB14" i="16"/>
  <c r="BS24" i="16"/>
  <c r="CJ19" i="16"/>
  <c r="CJ28" i="16"/>
  <c r="DR12" i="16"/>
  <c r="DR14" i="16"/>
  <c r="DR19" i="16"/>
  <c r="DR22" i="16"/>
  <c r="DR28" i="16"/>
  <c r="EI28" i="16"/>
  <c r="EZ12" i="16"/>
  <c r="EZ19" i="16"/>
  <c r="EZ27" i="16"/>
  <c r="BK33" i="16"/>
  <c r="CJ18" i="16"/>
  <c r="DA31" i="16"/>
  <c r="FQ23" i="16"/>
  <c r="BB19" i="16"/>
  <c r="BS12" i="16"/>
  <c r="DA13" i="16"/>
  <c r="CZ33" i="16"/>
  <c r="EI13" i="16"/>
  <c r="EH33" i="16"/>
  <c r="FQ19" i="16"/>
  <c r="FQ24" i="16"/>
  <c r="FI33" i="16"/>
  <c r="GH18" i="16"/>
  <c r="AK15" i="16"/>
  <c r="BS18" i="16"/>
  <c r="BS25" i="16"/>
  <c r="BS27" i="16"/>
  <c r="CJ17" i="16"/>
  <c r="CJ26" i="16"/>
  <c r="DA14" i="16"/>
  <c r="DA24" i="16"/>
  <c r="DA32" i="16"/>
  <c r="DR13" i="16"/>
  <c r="DR15" i="16"/>
  <c r="DR26" i="16"/>
  <c r="EI14" i="16"/>
  <c r="EI24" i="16"/>
  <c r="EI32" i="16"/>
  <c r="EZ29" i="16"/>
  <c r="EZ32" i="16"/>
  <c r="FQ13" i="16"/>
  <c r="FQ15" i="16"/>
  <c r="GH14" i="16"/>
  <c r="GH28" i="16"/>
  <c r="AK17" i="16"/>
  <c r="AK25" i="16"/>
  <c r="BB21" i="16"/>
  <c r="BB29" i="16"/>
  <c r="AT33" i="16"/>
  <c r="BS13" i="16"/>
  <c r="BS15" i="16"/>
  <c r="BS22" i="16"/>
  <c r="BS31" i="16"/>
  <c r="CJ12" i="16"/>
  <c r="CJ14" i="16"/>
  <c r="CJ25" i="16"/>
  <c r="CJ31" i="16"/>
  <c r="CB33" i="16"/>
  <c r="DA21" i="16"/>
  <c r="DA26" i="16"/>
  <c r="DA28" i="16"/>
  <c r="DR17" i="16"/>
  <c r="DR31" i="16"/>
  <c r="DJ33" i="16"/>
  <c r="EI26" i="16"/>
  <c r="EZ22" i="16"/>
  <c r="EY33" i="16"/>
  <c r="FQ17" i="16"/>
  <c r="GH12" i="16"/>
  <c r="GH31" i="16"/>
  <c r="FZ33" i="16"/>
  <c r="FT34" i="16" s="1"/>
  <c r="CS33" i="16"/>
  <c r="EI12" i="16"/>
  <c r="EI31" i="16"/>
  <c r="EA33" i="16"/>
  <c r="EZ26" i="16"/>
  <c r="FQ22" i="16"/>
  <c r="FP33" i="16"/>
  <c r="GH17" i="16"/>
  <c r="GH19" i="16"/>
  <c r="AK21" i="16"/>
  <c r="BB22" i="16"/>
  <c r="BB24" i="16"/>
  <c r="BB28" i="16"/>
  <c r="BB31" i="16"/>
  <c r="BS14" i="16"/>
  <c r="BS23" i="16"/>
  <c r="BS32" i="16"/>
  <c r="CJ15" i="16"/>
  <c r="CJ22" i="16"/>
  <c r="CJ24" i="16"/>
  <c r="CI33" i="16"/>
  <c r="DA17" i="16"/>
  <c r="DA19" i="16"/>
  <c r="DA29" i="16"/>
  <c r="DR21" i="16"/>
  <c r="DR24" i="16"/>
  <c r="DQ33" i="16"/>
  <c r="EI17" i="16"/>
  <c r="EI19" i="16"/>
  <c r="EI29" i="16"/>
  <c r="EZ14" i="16"/>
  <c r="EZ17" i="16"/>
  <c r="EZ25" i="16"/>
  <c r="EZ31" i="16"/>
  <c r="ER33" i="16"/>
  <c r="FQ12" i="16"/>
  <c r="FQ21" i="16"/>
  <c r="FQ26" i="16"/>
  <c r="FQ28" i="16"/>
  <c r="GH15" i="16"/>
  <c r="GH24" i="16"/>
  <c r="GG33" i="16"/>
  <c r="DA33" i="16"/>
  <c r="CJ33" i="16"/>
  <c r="AK13" i="16"/>
  <c r="AK19" i="16"/>
  <c r="AK23" i="16"/>
  <c r="AK28" i="16"/>
  <c r="BB13" i="16"/>
  <c r="BB15" i="16"/>
  <c r="BB26" i="16"/>
  <c r="BB32" i="16"/>
  <c r="BA33" i="16"/>
  <c r="BS17" i="16"/>
  <c r="BS19" i="16"/>
  <c r="BS29" i="16"/>
  <c r="AC33" i="16"/>
  <c r="AJ33" i="16"/>
  <c r="BR33" i="16"/>
  <c r="AK14" i="16"/>
  <c r="AK18" i="16"/>
  <c r="AK24" i="16"/>
  <c r="AK27" i="16"/>
  <c r="AK31" i="16"/>
  <c r="BB17" i="16"/>
  <c r="BB23" i="16"/>
  <c r="BB25" i="16"/>
  <c r="BS21" i="16"/>
  <c r="BS26" i="16"/>
  <c r="BS28" i="16"/>
  <c r="B2" i="11"/>
  <c r="I10" i="11"/>
  <c r="F10" i="11"/>
  <c r="E10" i="11"/>
  <c r="D10" i="11"/>
  <c r="C10" i="11"/>
  <c r="B10" i="11"/>
  <c r="BW79" i="9"/>
  <c r="BW77" i="9" s="1"/>
  <c r="BV79" i="9"/>
  <c r="BX79" i="9" s="1"/>
  <c r="BX76" i="9"/>
  <c r="BX74" i="9"/>
  <c r="BX73" i="9"/>
  <c r="BX72" i="9"/>
  <c r="BX71" i="9"/>
  <c r="BX70" i="9"/>
  <c r="BX69" i="9"/>
  <c r="BW65" i="9"/>
  <c r="BV65" i="9"/>
  <c r="BX64" i="9"/>
  <c r="BX62" i="9"/>
  <c r="BX61" i="9"/>
  <c r="BX60" i="9"/>
  <c r="BX59" i="9"/>
  <c r="BX58" i="9"/>
  <c r="BX57" i="9"/>
  <c r="BX56" i="9"/>
  <c r="BX55" i="9"/>
  <c r="BW52" i="9"/>
  <c r="BV52" i="9"/>
  <c r="BX51" i="9"/>
  <c r="BX49" i="9"/>
  <c r="BX48" i="9"/>
  <c r="BX47" i="9"/>
  <c r="BW43" i="9"/>
  <c r="BV43" i="9"/>
  <c r="BX42" i="9"/>
  <c r="BX40" i="9"/>
  <c r="BX39" i="9"/>
  <c r="BX38" i="9"/>
  <c r="BX37" i="9"/>
  <c r="BX36" i="9"/>
  <c r="BX35" i="9"/>
  <c r="BX34" i="9"/>
  <c r="BW30" i="9"/>
  <c r="BV30" i="9"/>
  <c r="BX29" i="9"/>
  <c r="BX27" i="9"/>
  <c r="BX26" i="9"/>
  <c r="BX25" i="9"/>
  <c r="BX24" i="9"/>
  <c r="BX23" i="9"/>
  <c r="BX22" i="9"/>
  <c r="BX21" i="9"/>
  <c r="BX20" i="9"/>
  <c r="BW16" i="9"/>
  <c r="BX15" i="9"/>
  <c r="BX13" i="9"/>
  <c r="BX12" i="9"/>
  <c r="BX11" i="9"/>
  <c r="BX10" i="9"/>
  <c r="BX9" i="9"/>
  <c r="BW8" i="9"/>
  <c r="BS2" i="9"/>
  <c r="BP79" i="9"/>
  <c r="BP77" i="9" s="1"/>
  <c r="BO79" i="9"/>
  <c r="BQ79" i="9" s="1"/>
  <c r="BQ76" i="9"/>
  <c r="BQ74" i="9"/>
  <c r="BQ73" i="9"/>
  <c r="BQ72" i="9"/>
  <c r="BQ71" i="9"/>
  <c r="BQ70" i="9"/>
  <c r="BQ69" i="9"/>
  <c r="BP65" i="9"/>
  <c r="BQ64" i="9"/>
  <c r="BQ62" i="9"/>
  <c r="BQ61" i="9"/>
  <c r="BQ60" i="9"/>
  <c r="BQ59" i="9"/>
  <c r="BQ58" i="9"/>
  <c r="BQ57" i="9"/>
  <c r="BQ56" i="9"/>
  <c r="BQ55" i="9"/>
  <c r="BP52" i="9"/>
  <c r="BQ51" i="9"/>
  <c r="BQ49" i="9"/>
  <c r="BQ48" i="9"/>
  <c r="BQ47" i="9"/>
  <c r="BP43" i="9"/>
  <c r="BQ42" i="9"/>
  <c r="BQ40" i="9"/>
  <c r="BQ39" i="9"/>
  <c r="BQ38" i="9"/>
  <c r="BQ37" i="9"/>
  <c r="BQ36" i="9"/>
  <c r="BQ35" i="9"/>
  <c r="BQ34" i="9"/>
  <c r="BQ29" i="9"/>
  <c r="BQ27" i="9"/>
  <c r="BQ26" i="9"/>
  <c r="BQ25" i="9"/>
  <c r="BQ24" i="9"/>
  <c r="BQ23" i="9"/>
  <c r="BQ22" i="9"/>
  <c r="BQ21" i="9"/>
  <c r="BQ20" i="9"/>
  <c r="BP16" i="9"/>
  <c r="BQ15" i="9"/>
  <c r="BQ13" i="9"/>
  <c r="BQ12" i="9"/>
  <c r="BQ11" i="9"/>
  <c r="BQ10" i="9"/>
  <c r="BQ9" i="9"/>
  <c r="BL2" i="9"/>
  <c r="BI79" i="9"/>
  <c r="BI77" i="9" s="1"/>
  <c r="BH79" i="9"/>
  <c r="BH65" i="9" s="1"/>
  <c r="BJ76" i="9"/>
  <c r="BJ74" i="9"/>
  <c r="BJ73" i="9"/>
  <c r="BJ72" i="9"/>
  <c r="BJ71" i="9"/>
  <c r="BJ70" i="9"/>
  <c r="BJ69" i="9"/>
  <c r="BI65" i="9"/>
  <c r="BJ64" i="9"/>
  <c r="BJ62" i="9"/>
  <c r="BJ61" i="9"/>
  <c r="BJ60" i="9"/>
  <c r="BJ59" i="9"/>
  <c r="BJ58" i="9"/>
  <c r="BJ57" i="9"/>
  <c r="BJ56" i="9"/>
  <c r="BJ55" i="9"/>
  <c r="BI52" i="9"/>
  <c r="BJ51" i="9"/>
  <c r="BJ49" i="9"/>
  <c r="BJ48" i="9"/>
  <c r="BJ47" i="9"/>
  <c r="BH43" i="9"/>
  <c r="BJ42" i="9"/>
  <c r="BJ40" i="9"/>
  <c r="BJ39" i="9"/>
  <c r="BJ38" i="9"/>
  <c r="BJ37" i="9"/>
  <c r="BJ36" i="9"/>
  <c r="BJ35" i="9"/>
  <c r="BJ34" i="9"/>
  <c r="BI30" i="9"/>
  <c r="BH30" i="9"/>
  <c r="BJ29" i="9"/>
  <c r="BJ27" i="9"/>
  <c r="BJ26" i="9"/>
  <c r="BJ25" i="9"/>
  <c r="BJ24" i="9"/>
  <c r="BJ23" i="9"/>
  <c r="BJ22" i="9"/>
  <c r="BJ21" i="9"/>
  <c r="BJ20" i="9"/>
  <c r="BI16" i="9"/>
  <c r="BH16" i="9"/>
  <c r="BJ15" i="9"/>
  <c r="BJ13" i="9"/>
  <c r="BJ12" i="9"/>
  <c r="BJ11" i="9"/>
  <c r="BJ10" i="9"/>
  <c r="BJ9" i="9"/>
  <c r="BE2" i="9"/>
  <c r="BB79" i="9"/>
  <c r="BB77" i="9" s="1"/>
  <c r="BA79" i="9"/>
  <c r="BC79" i="9" s="1"/>
  <c r="BC76" i="9"/>
  <c r="BC74" i="9"/>
  <c r="BC73" i="9"/>
  <c r="BC72" i="9"/>
  <c r="BC71" i="9"/>
  <c r="BC70" i="9"/>
  <c r="BC69" i="9"/>
  <c r="BB65" i="9"/>
  <c r="BC64" i="9"/>
  <c r="BC62" i="9"/>
  <c r="BC61" i="9"/>
  <c r="BC60" i="9"/>
  <c r="BC59" i="9"/>
  <c r="BC58" i="9"/>
  <c r="BC57" i="9"/>
  <c r="BC56" i="9"/>
  <c r="BC55" i="9"/>
  <c r="BB52" i="9"/>
  <c r="BC51" i="9"/>
  <c r="BC49" i="9"/>
  <c r="BC48" i="9"/>
  <c r="BC47" i="9"/>
  <c r="BB43" i="9"/>
  <c r="BC42" i="9"/>
  <c r="BC40" i="9"/>
  <c r="BC39" i="9"/>
  <c r="BC38" i="9"/>
  <c r="BC37" i="9"/>
  <c r="BC36" i="9"/>
  <c r="BC35" i="9"/>
  <c r="BC34" i="9"/>
  <c r="BC29" i="9"/>
  <c r="BC27" i="9"/>
  <c r="BC26" i="9"/>
  <c r="BC25" i="9"/>
  <c r="BC24" i="9"/>
  <c r="BC23" i="9"/>
  <c r="BC22" i="9"/>
  <c r="BC21" i="9"/>
  <c r="BC20" i="9"/>
  <c r="BB16" i="9"/>
  <c r="BC15" i="9"/>
  <c r="BC13" i="9"/>
  <c r="BC12" i="9"/>
  <c r="BC11" i="9"/>
  <c r="BC10" i="9"/>
  <c r="BC9" i="9"/>
  <c r="AX2" i="9"/>
  <c r="AU79" i="9"/>
  <c r="AU77" i="9" s="1"/>
  <c r="AT79" i="9"/>
  <c r="AT77" i="9" s="1"/>
  <c r="AV76" i="9"/>
  <c r="AV74" i="9"/>
  <c r="AV73" i="9"/>
  <c r="AV72" i="9"/>
  <c r="AV71" i="9"/>
  <c r="AV70" i="9"/>
  <c r="AV69" i="9"/>
  <c r="AT65" i="9"/>
  <c r="AV64" i="9"/>
  <c r="AV62" i="9"/>
  <c r="AV61" i="9"/>
  <c r="AV60" i="9"/>
  <c r="AV59" i="9"/>
  <c r="AV58" i="9"/>
  <c r="AV57" i="9"/>
  <c r="AV56" i="9"/>
  <c r="AV55" i="9"/>
  <c r="AU52" i="9"/>
  <c r="AV51" i="9"/>
  <c r="AV49" i="9"/>
  <c r="AV48" i="9"/>
  <c r="AV47" i="9"/>
  <c r="AU43" i="9"/>
  <c r="AT43" i="9"/>
  <c r="AV42" i="9"/>
  <c r="AV40" i="9"/>
  <c r="AV39" i="9"/>
  <c r="AV38" i="9"/>
  <c r="AV37" i="9"/>
  <c r="AV36" i="9"/>
  <c r="AV35" i="9"/>
  <c r="AV34" i="9"/>
  <c r="AU30" i="9"/>
  <c r="AV29" i="9"/>
  <c r="AV27" i="9"/>
  <c r="AV26" i="9"/>
  <c r="AV25" i="9"/>
  <c r="AV24" i="9"/>
  <c r="AV23" i="9"/>
  <c r="AV22" i="9"/>
  <c r="AV21" i="9"/>
  <c r="AV20" i="9"/>
  <c r="AU16" i="9"/>
  <c r="AT16" i="9"/>
  <c r="AV15" i="9"/>
  <c r="AV13" i="9"/>
  <c r="AV12" i="9"/>
  <c r="AV11" i="9"/>
  <c r="AV10" i="9"/>
  <c r="AV9" i="9"/>
  <c r="AQ2" i="9"/>
  <c r="AN79" i="9"/>
  <c r="AN77" i="9" s="1"/>
  <c r="AM79" i="9"/>
  <c r="AO76" i="9"/>
  <c r="AO74" i="9"/>
  <c r="AO73" i="9"/>
  <c r="AO72" i="9"/>
  <c r="AO71" i="9"/>
  <c r="AO70" i="9"/>
  <c r="AO69" i="9"/>
  <c r="AM65" i="9"/>
  <c r="AO64" i="9"/>
  <c r="AO62" i="9"/>
  <c r="AO61" i="9"/>
  <c r="AO60" i="9"/>
  <c r="AO59" i="9"/>
  <c r="AO58" i="9"/>
  <c r="AO57" i="9"/>
  <c r="AO56" i="9"/>
  <c r="AO55" i="9"/>
  <c r="AN52" i="9"/>
  <c r="AM52" i="9"/>
  <c r="AO51" i="9"/>
  <c r="AO49" i="9"/>
  <c r="AO48" i="9"/>
  <c r="AO47" i="9"/>
  <c r="AN43" i="9"/>
  <c r="AO42" i="9"/>
  <c r="AO40" i="9"/>
  <c r="AO39" i="9"/>
  <c r="AO38" i="9"/>
  <c r="AO37" i="9"/>
  <c r="AO36" i="9"/>
  <c r="AO35" i="9"/>
  <c r="AO34" i="9"/>
  <c r="AM30" i="9"/>
  <c r="AO29" i="9"/>
  <c r="AO27" i="9"/>
  <c r="AO26" i="9"/>
  <c r="AO25" i="9"/>
  <c r="AO24" i="9"/>
  <c r="AO23" i="9"/>
  <c r="AO22" i="9"/>
  <c r="AO21" i="9"/>
  <c r="AO20" i="9"/>
  <c r="AN16" i="9"/>
  <c r="AO15" i="9"/>
  <c r="AO13" i="9"/>
  <c r="AO12" i="9"/>
  <c r="AO11" i="9"/>
  <c r="AO10" i="9"/>
  <c r="AO9" i="9"/>
  <c r="AJ2" i="9"/>
  <c r="AG79" i="9"/>
  <c r="AG77" i="9" s="1"/>
  <c r="AF79" i="9"/>
  <c r="AH76" i="9"/>
  <c r="AH74" i="9"/>
  <c r="AH73" i="9"/>
  <c r="AH72" i="9"/>
  <c r="AH71" i="9"/>
  <c r="AH70" i="9"/>
  <c r="AH69" i="9"/>
  <c r="AH64" i="9"/>
  <c r="AH62" i="9"/>
  <c r="AH61" i="9"/>
  <c r="AH60" i="9"/>
  <c r="AH59" i="9"/>
  <c r="AH58" i="9"/>
  <c r="AH57" i="9"/>
  <c r="AH56" i="9"/>
  <c r="AH55" i="9"/>
  <c r="AG52" i="9"/>
  <c r="AF52" i="9"/>
  <c r="AH51" i="9"/>
  <c r="AH49" i="9"/>
  <c r="AH48" i="9"/>
  <c r="AH47" i="9"/>
  <c r="AH42" i="9"/>
  <c r="AH40" i="9"/>
  <c r="AH39" i="9"/>
  <c r="AH38" i="9"/>
  <c r="AH37" i="9"/>
  <c r="AH36" i="9"/>
  <c r="AH35" i="9"/>
  <c r="AH34" i="9"/>
  <c r="AG30" i="9"/>
  <c r="AF30" i="9"/>
  <c r="AH29" i="9"/>
  <c r="AH27" i="9"/>
  <c r="AH26" i="9"/>
  <c r="AH25" i="9"/>
  <c r="AH24" i="9"/>
  <c r="AH23" i="9"/>
  <c r="AH22" i="9"/>
  <c r="AH21" i="9"/>
  <c r="AH20" i="9"/>
  <c r="AF16" i="9"/>
  <c r="AH15" i="9"/>
  <c r="AH13" i="9"/>
  <c r="AH12" i="9"/>
  <c r="AH11" i="9"/>
  <c r="AH10" i="9"/>
  <c r="AH9" i="9"/>
  <c r="AC2" i="9"/>
  <c r="Z79" i="9"/>
  <c r="Z77" i="9" s="1"/>
  <c r="Y79" i="9"/>
  <c r="Y77" i="9"/>
  <c r="AA76" i="9"/>
  <c r="AA74" i="9"/>
  <c r="AA73" i="9"/>
  <c r="AA72" i="9"/>
  <c r="AA71" i="9"/>
  <c r="AA70" i="9"/>
  <c r="AA69" i="9"/>
  <c r="Y65" i="9"/>
  <c r="AA64" i="9"/>
  <c r="AA62" i="9"/>
  <c r="AA61" i="9"/>
  <c r="AA60" i="9"/>
  <c r="AA59" i="9"/>
  <c r="AA58" i="9"/>
  <c r="AA57" i="9"/>
  <c r="AA56" i="9"/>
  <c r="AA55" i="9"/>
  <c r="Y52" i="9"/>
  <c r="AA51" i="9"/>
  <c r="AA49" i="9"/>
  <c r="AA48" i="9"/>
  <c r="AA47" i="9"/>
  <c r="Y43" i="9"/>
  <c r="AA42" i="9"/>
  <c r="AA40" i="9"/>
  <c r="AA39" i="9"/>
  <c r="AA38" i="9"/>
  <c r="AA37" i="9"/>
  <c r="AA36" i="9"/>
  <c r="AA35" i="9"/>
  <c r="AA34" i="9"/>
  <c r="Y30" i="9"/>
  <c r="AA29" i="9"/>
  <c r="AA27" i="9"/>
  <c r="AA26" i="9"/>
  <c r="AA25" i="9"/>
  <c r="AA24" i="9"/>
  <c r="AA23" i="9"/>
  <c r="AA22" i="9"/>
  <c r="AA21" i="9"/>
  <c r="AA20" i="9"/>
  <c r="Y16" i="9"/>
  <c r="AA15" i="9"/>
  <c r="AA13" i="9"/>
  <c r="AA12" i="9"/>
  <c r="AA11" i="9"/>
  <c r="AA10" i="9"/>
  <c r="AA9" i="9"/>
  <c r="V2" i="9"/>
  <c r="S79" i="9"/>
  <c r="S77" i="9" s="1"/>
  <c r="R79" i="9"/>
  <c r="R52" i="9" s="1"/>
  <c r="T76" i="9"/>
  <c r="T74" i="9"/>
  <c r="T73" i="9"/>
  <c r="T72" i="9"/>
  <c r="T71" i="9"/>
  <c r="T70" i="9"/>
  <c r="T69" i="9"/>
  <c r="T64" i="9"/>
  <c r="T62" i="9"/>
  <c r="T61" i="9"/>
  <c r="T60" i="9"/>
  <c r="T59" i="9"/>
  <c r="T58" i="9"/>
  <c r="T57" i="9"/>
  <c r="T56" i="9"/>
  <c r="T55" i="9"/>
  <c r="T51" i="9"/>
  <c r="T49" i="9"/>
  <c r="T48" i="9"/>
  <c r="T47" i="9"/>
  <c r="T42" i="9"/>
  <c r="T40" i="9"/>
  <c r="T39" i="9"/>
  <c r="T38" i="9"/>
  <c r="T37" i="9"/>
  <c r="T36" i="9"/>
  <c r="T35" i="9"/>
  <c r="T34" i="9"/>
  <c r="S30" i="9"/>
  <c r="R30" i="9"/>
  <c r="T29" i="9"/>
  <c r="T27" i="9"/>
  <c r="T26" i="9"/>
  <c r="T25" i="9"/>
  <c r="T24" i="9"/>
  <c r="T23" i="9"/>
  <c r="T22" i="9"/>
  <c r="T21" i="9"/>
  <c r="T20" i="9"/>
  <c r="T15" i="9"/>
  <c r="T13" i="9"/>
  <c r="T12" i="9"/>
  <c r="T11" i="9"/>
  <c r="T10" i="9"/>
  <c r="T9" i="9"/>
  <c r="O2" i="9"/>
  <c r="L79" i="9"/>
  <c r="L65" i="9" s="1"/>
  <c r="K79" i="9"/>
  <c r="K77" i="9" s="1"/>
  <c r="L77" i="9"/>
  <c r="M76" i="9"/>
  <c r="M74" i="9"/>
  <c r="M73" i="9"/>
  <c r="M72" i="9"/>
  <c r="M71" i="9"/>
  <c r="M70" i="9"/>
  <c r="M69" i="9"/>
  <c r="K65" i="9"/>
  <c r="M64" i="9"/>
  <c r="M62" i="9"/>
  <c r="M61" i="9"/>
  <c r="M60" i="9"/>
  <c r="M59" i="9"/>
  <c r="M58" i="9"/>
  <c r="M57" i="9"/>
  <c r="M56" i="9"/>
  <c r="M55" i="9"/>
  <c r="L52" i="9"/>
  <c r="M51" i="9"/>
  <c r="M49" i="9"/>
  <c r="M48" i="9"/>
  <c r="M47" i="9"/>
  <c r="L43" i="9"/>
  <c r="K43" i="9"/>
  <c r="M42" i="9"/>
  <c r="M40" i="9"/>
  <c r="M39" i="9"/>
  <c r="M38" i="9"/>
  <c r="M37" i="9"/>
  <c r="M36" i="9"/>
  <c r="M35" i="9"/>
  <c r="M34" i="9"/>
  <c r="L30" i="9"/>
  <c r="M29" i="9"/>
  <c r="M27" i="9"/>
  <c r="M26" i="9"/>
  <c r="M25" i="9"/>
  <c r="M24" i="9"/>
  <c r="M23" i="9"/>
  <c r="M22" i="9"/>
  <c r="M21" i="9"/>
  <c r="M20" i="9"/>
  <c r="L16" i="9"/>
  <c r="K16" i="9"/>
  <c r="M15" i="9"/>
  <c r="M13" i="9"/>
  <c r="M12" i="9"/>
  <c r="M11" i="9"/>
  <c r="M10" i="9"/>
  <c r="M9" i="9"/>
  <c r="F9" i="9" s="1"/>
  <c r="H2" i="9"/>
  <c r="A2" i="9"/>
  <c r="EK2" i="8"/>
  <c r="DW2" i="8"/>
  <c r="DI2" i="8"/>
  <c r="CU2" i="8"/>
  <c r="CG2" i="8"/>
  <c r="BS2" i="8"/>
  <c r="BE2" i="8"/>
  <c r="AQ2" i="8"/>
  <c r="AC2" i="8"/>
  <c r="O2" i="8"/>
  <c r="A2" i="8"/>
  <c r="EU19" i="8"/>
  <c r="ET19" i="8"/>
  <c r="EQ19" i="8"/>
  <c r="EP19" i="8"/>
  <c r="EM19" i="8"/>
  <c r="EL19" i="8"/>
  <c r="EV18" i="8"/>
  <c r="ER18" i="8"/>
  <c r="EN18" i="8"/>
  <c r="EV17" i="8"/>
  <c r="ER17" i="8"/>
  <c r="EN17" i="8"/>
  <c r="EV16" i="8"/>
  <c r="ER16" i="8"/>
  <c r="EN16" i="8"/>
  <c r="EV15" i="8"/>
  <c r="ER15" i="8"/>
  <c r="EN15" i="8"/>
  <c r="EV14" i="8"/>
  <c r="ER14" i="8"/>
  <c r="EN14" i="8"/>
  <c r="EV13" i="8"/>
  <c r="ER13" i="8"/>
  <c r="EN13" i="8"/>
  <c r="ET11" i="8"/>
  <c r="EP11" i="8"/>
  <c r="EL11" i="8"/>
  <c r="EG19" i="8"/>
  <c r="EF19" i="8"/>
  <c r="EC19" i="8"/>
  <c r="EB19" i="8"/>
  <c r="DY19" i="8"/>
  <c r="DX19" i="8"/>
  <c r="EH18" i="8"/>
  <c r="ED18" i="8"/>
  <c r="DZ18" i="8"/>
  <c r="EH17" i="8"/>
  <c r="ED17" i="8"/>
  <c r="DZ17" i="8"/>
  <c r="EH16" i="8"/>
  <c r="ED16" i="8"/>
  <c r="DZ16" i="8"/>
  <c r="EH15" i="8"/>
  <c r="ED15" i="8"/>
  <c r="DZ15" i="8"/>
  <c r="EH14" i="8"/>
  <c r="ED14" i="8"/>
  <c r="DZ14" i="8"/>
  <c r="EH13" i="8"/>
  <c r="ED13" i="8"/>
  <c r="DZ13" i="8"/>
  <c r="EF11" i="8"/>
  <c r="EB11" i="8"/>
  <c r="DX11" i="8"/>
  <c r="DS19" i="8"/>
  <c r="DR19" i="8"/>
  <c r="DO19" i="8"/>
  <c r="DN19" i="8"/>
  <c r="DK19" i="8"/>
  <c r="DJ19" i="8"/>
  <c r="DT18" i="8"/>
  <c r="DP18" i="8"/>
  <c r="DL18" i="8"/>
  <c r="DT17" i="8"/>
  <c r="DP17" i="8"/>
  <c r="DL17" i="8"/>
  <c r="DT16" i="8"/>
  <c r="DP16" i="8"/>
  <c r="DL16" i="8"/>
  <c r="DT15" i="8"/>
  <c r="DP15" i="8"/>
  <c r="DL15" i="8"/>
  <c r="DT14" i="8"/>
  <c r="DP14" i="8"/>
  <c r="DL14" i="8"/>
  <c r="DT13" i="8"/>
  <c r="DP13" i="8"/>
  <c r="DL13" i="8"/>
  <c r="DR11" i="8"/>
  <c r="DN11" i="8"/>
  <c r="DJ11" i="8"/>
  <c r="DE19" i="8"/>
  <c r="DD19" i="8"/>
  <c r="DA19" i="8"/>
  <c r="CZ19" i="8"/>
  <c r="CW19" i="8"/>
  <c r="CV19" i="8"/>
  <c r="DF18" i="8"/>
  <c r="DB18" i="8"/>
  <c r="CX18" i="8"/>
  <c r="DF17" i="8"/>
  <c r="DB17" i="8"/>
  <c r="CX17" i="8"/>
  <c r="DF16" i="8"/>
  <c r="DB16" i="8"/>
  <c r="CX16" i="8"/>
  <c r="DF15" i="8"/>
  <c r="DB15" i="8"/>
  <c r="CX15" i="8"/>
  <c r="DF14" i="8"/>
  <c r="DB14" i="8"/>
  <c r="CX14" i="8"/>
  <c r="DF13" i="8"/>
  <c r="DB13" i="8"/>
  <c r="CX13" i="8"/>
  <c r="DD11" i="8"/>
  <c r="CZ11" i="8"/>
  <c r="CV11" i="8"/>
  <c r="CQ19" i="8"/>
  <c r="CP19" i="8"/>
  <c r="CM19" i="8"/>
  <c r="CL19" i="8"/>
  <c r="CI19" i="8"/>
  <c r="CH19" i="8"/>
  <c r="CR18" i="8"/>
  <c r="CN18" i="8"/>
  <c r="CJ18" i="8"/>
  <c r="CR17" i="8"/>
  <c r="CN17" i="8"/>
  <c r="CJ17" i="8"/>
  <c r="CR16" i="8"/>
  <c r="CN16" i="8"/>
  <c r="CJ16" i="8"/>
  <c r="CR15" i="8"/>
  <c r="CN15" i="8"/>
  <c r="CJ15" i="8"/>
  <c r="CR14" i="8"/>
  <c r="CN14" i="8"/>
  <c r="CJ14" i="8"/>
  <c r="CR13" i="8"/>
  <c r="CN13" i="8"/>
  <c r="CJ13" i="8"/>
  <c r="CP11" i="8"/>
  <c r="CL11" i="8"/>
  <c r="CH11" i="8"/>
  <c r="CC19" i="8"/>
  <c r="CB19" i="8"/>
  <c r="BY19" i="8"/>
  <c r="BX19" i="8"/>
  <c r="BU19" i="8"/>
  <c r="BT19" i="8"/>
  <c r="CD18" i="8"/>
  <c r="BZ18" i="8"/>
  <c r="BV18" i="8"/>
  <c r="CD17" i="8"/>
  <c r="BZ17" i="8"/>
  <c r="BV17" i="8"/>
  <c r="CD16" i="8"/>
  <c r="BZ16" i="8"/>
  <c r="BV16" i="8"/>
  <c r="CD15" i="8"/>
  <c r="BZ15" i="8"/>
  <c r="BV15" i="8"/>
  <c r="CD14" i="8"/>
  <c r="BZ14" i="8"/>
  <c r="BV14" i="8"/>
  <c r="CD13" i="8"/>
  <c r="BZ13" i="8"/>
  <c r="BV13" i="8"/>
  <c r="CB11" i="8"/>
  <c r="BX11" i="8"/>
  <c r="BT11" i="8"/>
  <c r="BO19" i="8"/>
  <c r="BN19" i="8"/>
  <c r="BK19" i="8"/>
  <c r="BJ19" i="8"/>
  <c r="BG19" i="8"/>
  <c r="BF19" i="8"/>
  <c r="BP18" i="8"/>
  <c r="BL18" i="8"/>
  <c r="BH18" i="8"/>
  <c r="BP17" i="8"/>
  <c r="BL17" i="8"/>
  <c r="BH17" i="8"/>
  <c r="BP16" i="8"/>
  <c r="BL16" i="8"/>
  <c r="BH16" i="8"/>
  <c r="BP15" i="8"/>
  <c r="BL15" i="8"/>
  <c r="BH15" i="8"/>
  <c r="BP14" i="8"/>
  <c r="BL14" i="8"/>
  <c r="BH14" i="8"/>
  <c r="BP13" i="8"/>
  <c r="BL13" i="8"/>
  <c r="BH13" i="8"/>
  <c r="BN11" i="8"/>
  <c r="BJ11" i="8"/>
  <c r="BF11" i="8"/>
  <c r="BA19" i="8"/>
  <c r="AZ19" i="8"/>
  <c r="AW19" i="8"/>
  <c r="AV19" i="8"/>
  <c r="AS19" i="8"/>
  <c r="AR19" i="8"/>
  <c r="BB18" i="8"/>
  <c r="AX18" i="8"/>
  <c r="AT18" i="8"/>
  <c r="BB17" i="8"/>
  <c r="AX17" i="8"/>
  <c r="AT17" i="8"/>
  <c r="BB16" i="8"/>
  <c r="AX16" i="8"/>
  <c r="AT16" i="8"/>
  <c r="BB15" i="8"/>
  <c r="AX15" i="8"/>
  <c r="AT15" i="8"/>
  <c r="BB14" i="8"/>
  <c r="AX14" i="8"/>
  <c r="AT14" i="8"/>
  <c r="BB13" i="8"/>
  <c r="AX13" i="8"/>
  <c r="AT13" i="8"/>
  <c r="AZ11" i="8"/>
  <c r="AV11" i="8"/>
  <c r="AR11" i="8"/>
  <c r="AM19" i="8"/>
  <c r="AL19" i="8"/>
  <c r="AI19" i="8"/>
  <c r="AH19" i="8"/>
  <c r="AE19" i="8"/>
  <c r="AD19" i="8"/>
  <c r="AN18" i="8"/>
  <c r="AJ18" i="8"/>
  <c r="AF18" i="8"/>
  <c r="AN17" i="8"/>
  <c r="AJ17" i="8"/>
  <c r="AF17" i="8"/>
  <c r="AN16" i="8"/>
  <c r="AJ16" i="8"/>
  <c r="AF16" i="8"/>
  <c r="AN15" i="8"/>
  <c r="AJ15" i="8"/>
  <c r="AF15" i="8"/>
  <c r="AN14" i="8"/>
  <c r="AJ14" i="8"/>
  <c r="AF14" i="8"/>
  <c r="AN13" i="8"/>
  <c r="AJ13" i="8"/>
  <c r="AF13" i="8"/>
  <c r="AL11" i="8"/>
  <c r="AH11" i="8"/>
  <c r="AD11" i="8"/>
  <c r="Y19" i="8"/>
  <c r="X19" i="8"/>
  <c r="U19" i="8"/>
  <c r="T19" i="8"/>
  <c r="Q19" i="8"/>
  <c r="P19" i="8"/>
  <c r="Z18" i="8"/>
  <c r="V18" i="8"/>
  <c r="R18" i="8"/>
  <c r="Z17" i="8"/>
  <c r="V17" i="8"/>
  <c r="R17" i="8"/>
  <c r="Z16" i="8"/>
  <c r="V16" i="8"/>
  <c r="R16" i="8"/>
  <c r="Z15" i="8"/>
  <c r="V15" i="8"/>
  <c r="R15" i="8"/>
  <c r="Z14" i="8"/>
  <c r="V14" i="8"/>
  <c r="R14" i="8"/>
  <c r="Z13" i="8"/>
  <c r="V13" i="8"/>
  <c r="R13" i="8"/>
  <c r="X11" i="8"/>
  <c r="T11" i="8"/>
  <c r="P11" i="8"/>
  <c r="CC2" i="7"/>
  <c r="BU2" i="7"/>
  <c r="BM2" i="7"/>
  <c r="BE2" i="7"/>
  <c r="AW2" i="7"/>
  <c r="AO2" i="7"/>
  <c r="AG2" i="7"/>
  <c r="Y2" i="7"/>
  <c r="Q2" i="7"/>
  <c r="I2" i="7"/>
  <c r="A2" i="7"/>
  <c r="CI43" i="7"/>
  <c r="CI23" i="35" s="1"/>
  <c r="CH43" i="7"/>
  <c r="CH23" i="35" s="1"/>
  <c r="CG43" i="7"/>
  <c r="CG23" i="35" s="1"/>
  <c r="CF43" i="7"/>
  <c r="CF23" i="35" s="1"/>
  <c r="CE43" i="7"/>
  <c r="CE23" i="35" s="1"/>
  <c r="CD43" i="7"/>
  <c r="CD23" i="35" s="1"/>
  <c r="CI38" i="7"/>
  <c r="CI22" i="35" s="1"/>
  <c r="CH38" i="7"/>
  <c r="CH22" i="35" s="1"/>
  <c r="CG38" i="7"/>
  <c r="CG22" i="35" s="1"/>
  <c r="CF38" i="7"/>
  <c r="CF22" i="35" s="1"/>
  <c r="CE38" i="7"/>
  <c r="CE22" i="35" s="1"/>
  <c r="CD38" i="7"/>
  <c r="CD22" i="35" s="1"/>
  <c r="CI33" i="7"/>
  <c r="CI21" i="35" s="1"/>
  <c r="CH33" i="7"/>
  <c r="CH21" i="35" s="1"/>
  <c r="CG33" i="7"/>
  <c r="CG21" i="35" s="1"/>
  <c r="CF33" i="7"/>
  <c r="CF21" i="35" s="1"/>
  <c r="CE33" i="7"/>
  <c r="CE21" i="35" s="1"/>
  <c r="CD33" i="7"/>
  <c r="CD21" i="35" s="1"/>
  <c r="CI23" i="7"/>
  <c r="CI20" i="35" s="1"/>
  <c r="CH23" i="7"/>
  <c r="CH20" i="35" s="1"/>
  <c r="CG23" i="7"/>
  <c r="CG20" i="35" s="1"/>
  <c r="CF23" i="7"/>
  <c r="CF20" i="35" s="1"/>
  <c r="CE23" i="7"/>
  <c r="CE20" i="35" s="1"/>
  <c r="CD23" i="7"/>
  <c r="CD20" i="35" s="1"/>
  <c r="CA43" i="7"/>
  <c r="CA23" i="35" s="1"/>
  <c r="BZ43" i="7"/>
  <c r="BZ23" i="35" s="1"/>
  <c r="BY43" i="7"/>
  <c r="BY23" i="35" s="1"/>
  <c r="BX43" i="7"/>
  <c r="BX23" i="35" s="1"/>
  <c r="BW43" i="7"/>
  <c r="BW23" i="35" s="1"/>
  <c r="BV43" i="7"/>
  <c r="BV23" i="35" s="1"/>
  <c r="CA38" i="7"/>
  <c r="CA22" i="35" s="1"/>
  <c r="BZ38" i="7"/>
  <c r="BZ22" i="35" s="1"/>
  <c r="BY38" i="7"/>
  <c r="BY22" i="35" s="1"/>
  <c r="BX38" i="7"/>
  <c r="BX22" i="35" s="1"/>
  <c r="BW38" i="7"/>
  <c r="BW22" i="35" s="1"/>
  <c r="BV38" i="7"/>
  <c r="BV22" i="35" s="1"/>
  <c r="CA33" i="7"/>
  <c r="CA21" i="35" s="1"/>
  <c r="BZ33" i="7"/>
  <c r="BZ21" i="35" s="1"/>
  <c r="BY33" i="7"/>
  <c r="BY21" i="35" s="1"/>
  <c r="BX33" i="7"/>
  <c r="BX21" i="35" s="1"/>
  <c r="BW33" i="7"/>
  <c r="BW21" i="35" s="1"/>
  <c r="BV33" i="7"/>
  <c r="BV21" i="35" s="1"/>
  <c r="CA23" i="7"/>
  <c r="CA20" i="35" s="1"/>
  <c r="BZ23" i="7"/>
  <c r="BZ20" i="35" s="1"/>
  <c r="BY23" i="7"/>
  <c r="BY20" i="35" s="1"/>
  <c r="BX23" i="7"/>
  <c r="BX20" i="35" s="1"/>
  <c r="BW23" i="7"/>
  <c r="BW20" i="35" s="1"/>
  <c r="BV23" i="7"/>
  <c r="BV20" i="35" s="1"/>
  <c r="BS43" i="7"/>
  <c r="BS23" i="35" s="1"/>
  <c r="BR43" i="7"/>
  <c r="BR23" i="35" s="1"/>
  <c r="BQ43" i="7"/>
  <c r="BQ23" i="35" s="1"/>
  <c r="BP43" i="7"/>
  <c r="BP23" i="35" s="1"/>
  <c r="BO43" i="7"/>
  <c r="BO23" i="35" s="1"/>
  <c r="BN43" i="7"/>
  <c r="BN23" i="35" s="1"/>
  <c r="BS38" i="7"/>
  <c r="BS22" i="35" s="1"/>
  <c r="BR38" i="7"/>
  <c r="BR22" i="35" s="1"/>
  <c r="BQ38" i="7"/>
  <c r="BQ22" i="35" s="1"/>
  <c r="BP38" i="7"/>
  <c r="BP22" i="35" s="1"/>
  <c r="BO38" i="7"/>
  <c r="BO22" i="35" s="1"/>
  <c r="BN38" i="7"/>
  <c r="BN22" i="35" s="1"/>
  <c r="BS33" i="7"/>
  <c r="BS21" i="35" s="1"/>
  <c r="BR33" i="7"/>
  <c r="BR21" i="35" s="1"/>
  <c r="BQ33" i="7"/>
  <c r="BQ21" i="35" s="1"/>
  <c r="BP33" i="7"/>
  <c r="BP21" i="35" s="1"/>
  <c r="BO33" i="7"/>
  <c r="BO21" i="35" s="1"/>
  <c r="BN33" i="7"/>
  <c r="BN21" i="35" s="1"/>
  <c r="BS23" i="7"/>
  <c r="BS20" i="35" s="1"/>
  <c r="BR23" i="7"/>
  <c r="BR20" i="35" s="1"/>
  <c r="BQ23" i="7"/>
  <c r="BQ20" i="35" s="1"/>
  <c r="BP23" i="7"/>
  <c r="BP20" i="35" s="1"/>
  <c r="BO23" i="7"/>
  <c r="BO20" i="35" s="1"/>
  <c r="BN23" i="7"/>
  <c r="BN20" i="35" s="1"/>
  <c r="BK43" i="7"/>
  <c r="BK23" i="35" s="1"/>
  <c r="BJ43" i="7"/>
  <c r="BJ23" i="35" s="1"/>
  <c r="BI43" i="7"/>
  <c r="BI23" i="35" s="1"/>
  <c r="BH43" i="7"/>
  <c r="BH23" i="35" s="1"/>
  <c r="BG43" i="7"/>
  <c r="BG23" i="35" s="1"/>
  <c r="BF43" i="7"/>
  <c r="BF23" i="35" s="1"/>
  <c r="BK38" i="7"/>
  <c r="BK22" i="35" s="1"/>
  <c r="BJ38" i="7"/>
  <c r="BJ22" i="35" s="1"/>
  <c r="BI38" i="7"/>
  <c r="BI22" i="35" s="1"/>
  <c r="BH38" i="7"/>
  <c r="BH22" i="35" s="1"/>
  <c r="BG38" i="7"/>
  <c r="BG22" i="35" s="1"/>
  <c r="BF38" i="7"/>
  <c r="BF22" i="35" s="1"/>
  <c r="BK33" i="7"/>
  <c r="BK21" i="35" s="1"/>
  <c r="BJ33" i="7"/>
  <c r="BJ21" i="35" s="1"/>
  <c r="BI33" i="7"/>
  <c r="BI21" i="35" s="1"/>
  <c r="BH33" i="7"/>
  <c r="BH21" i="35" s="1"/>
  <c r="BG33" i="7"/>
  <c r="BG21" i="35" s="1"/>
  <c r="BF33" i="7"/>
  <c r="BF21" i="35" s="1"/>
  <c r="BK23" i="7"/>
  <c r="BK20" i="35" s="1"/>
  <c r="BJ23" i="7"/>
  <c r="BJ20" i="35" s="1"/>
  <c r="BI23" i="7"/>
  <c r="BI20" i="35" s="1"/>
  <c r="BH23" i="7"/>
  <c r="BH20" i="35" s="1"/>
  <c r="BG23" i="7"/>
  <c r="BG20" i="35" s="1"/>
  <c r="BF23" i="7"/>
  <c r="BF20" i="35" s="1"/>
  <c r="BC43" i="7"/>
  <c r="BC23" i="35" s="1"/>
  <c r="BB43" i="7"/>
  <c r="BB23" i="35" s="1"/>
  <c r="BA43" i="7"/>
  <c r="BA23" i="35" s="1"/>
  <c r="AZ43" i="7"/>
  <c r="AZ23" i="35" s="1"/>
  <c r="AY43" i="7"/>
  <c r="AY23" i="35" s="1"/>
  <c r="AX43" i="7"/>
  <c r="AX23" i="35" s="1"/>
  <c r="BC38" i="7"/>
  <c r="BC22" i="35" s="1"/>
  <c r="BB38" i="7"/>
  <c r="BB22" i="35" s="1"/>
  <c r="BA38" i="7"/>
  <c r="BA22" i="35" s="1"/>
  <c r="AZ38" i="7"/>
  <c r="AZ22" i="35" s="1"/>
  <c r="AY38" i="7"/>
  <c r="AY22" i="35" s="1"/>
  <c r="AX38" i="7"/>
  <c r="AX22" i="35" s="1"/>
  <c r="BC33" i="7"/>
  <c r="BC21" i="35" s="1"/>
  <c r="BB33" i="7"/>
  <c r="BB21" i="35" s="1"/>
  <c r="BA33" i="7"/>
  <c r="BA21" i="35" s="1"/>
  <c r="AZ33" i="7"/>
  <c r="AZ21" i="35" s="1"/>
  <c r="AY33" i="7"/>
  <c r="AY21" i="35" s="1"/>
  <c r="AX33" i="7"/>
  <c r="AX21" i="35" s="1"/>
  <c r="BC23" i="7"/>
  <c r="BC20" i="35" s="1"/>
  <c r="BB23" i="7"/>
  <c r="BB20" i="35" s="1"/>
  <c r="BA23" i="7"/>
  <c r="BA20" i="35" s="1"/>
  <c r="AZ23" i="7"/>
  <c r="AZ20" i="35" s="1"/>
  <c r="AY23" i="7"/>
  <c r="AY20" i="35" s="1"/>
  <c r="AX23" i="7"/>
  <c r="AX20" i="35" s="1"/>
  <c r="AU43" i="7"/>
  <c r="AU23" i="35" s="1"/>
  <c r="AT43" i="7"/>
  <c r="AT23" i="35" s="1"/>
  <c r="AS43" i="7"/>
  <c r="AS23" i="35" s="1"/>
  <c r="AR43" i="7"/>
  <c r="AR23" i="35" s="1"/>
  <c r="AQ43" i="7"/>
  <c r="AQ23" i="35" s="1"/>
  <c r="AP43" i="7"/>
  <c r="AP23" i="35" s="1"/>
  <c r="AU38" i="7"/>
  <c r="AU22" i="35" s="1"/>
  <c r="AT38" i="7"/>
  <c r="AT22" i="35" s="1"/>
  <c r="AS38" i="7"/>
  <c r="AS22" i="35" s="1"/>
  <c r="AR38" i="7"/>
  <c r="AR22" i="35" s="1"/>
  <c r="AQ38" i="7"/>
  <c r="AQ22" i="35" s="1"/>
  <c r="AP38" i="7"/>
  <c r="AP22" i="35" s="1"/>
  <c r="AU33" i="7"/>
  <c r="AU21" i="35" s="1"/>
  <c r="AT33" i="7"/>
  <c r="AT21" i="35" s="1"/>
  <c r="AS33" i="7"/>
  <c r="AS21" i="35" s="1"/>
  <c r="AR33" i="7"/>
  <c r="AR21" i="35" s="1"/>
  <c r="AQ33" i="7"/>
  <c r="AQ21" i="35" s="1"/>
  <c r="AP33" i="7"/>
  <c r="AP21" i="35" s="1"/>
  <c r="AU23" i="7"/>
  <c r="AU20" i="35" s="1"/>
  <c r="AT23" i="7"/>
  <c r="AT20" i="35" s="1"/>
  <c r="AS23" i="7"/>
  <c r="AS20" i="35" s="1"/>
  <c r="AR23" i="7"/>
  <c r="AR20" i="35" s="1"/>
  <c r="AQ23" i="7"/>
  <c r="AQ20" i="35" s="1"/>
  <c r="AP23" i="7"/>
  <c r="AP20" i="35" s="1"/>
  <c r="AM43" i="7"/>
  <c r="AM23" i="35" s="1"/>
  <c r="AL43" i="7"/>
  <c r="AL23" i="35" s="1"/>
  <c r="AK43" i="7"/>
  <c r="AK23" i="35" s="1"/>
  <c r="AJ43" i="7"/>
  <c r="AJ23" i="35" s="1"/>
  <c r="AI43" i="7"/>
  <c r="AI23" i="35" s="1"/>
  <c r="AH43" i="7"/>
  <c r="AH23" i="35" s="1"/>
  <c r="AM38" i="7"/>
  <c r="AM22" i="35" s="1"/>
  <c r="AL38" i="7"/>
  <c r="AL22" i="35" s="1"/>
  <c r="AK38" i="7"/>
  <c r="AK22" i="35" s="1"/>
  <c r="AJ38" i="7"/>
  <c r="AJ22" i="35" s="1"/>
  <c r="AI38" i="7"/>
  <c r="AI22" i="35" s="1"/>
  <c r="AH38" i="7"/>
  <c r="AH22" i="35" s="1"/>
  <c r="AM33" i="7"/>
  <c r="AM21" i="35" s="1"/>
  <c r="AL33" i="7"/>
  <c r="AL21" i="35" s="1"/>
  <c r="AK33" i="7"/>
  <c r="AK21" i="35" s="1"/>
  <c r="AJ33" i="7"/>
  <c r="AJ21" i="35" s="1"/>
  <c r="AI33" i="7"/>
  <c r="AI21" i="35" s="1"/>
  <c r="AH33" i="7"/>
  <c r="AH21" i="35" s="1"/>
  <c r="AM23" i="7"/>
  <c r="AM20" i="35" s="1"/>
  <c r="AL23" i="7"/>
  <c r="AL20" i="35" s="1"/>
  <c r="AK23" i="7"/>
  <c r="AK20" i="35" s="1"/>
  <c r="AJ23" i="7"/>
  <c r="AJ20" i="35" s="1"/>
  <c r="AI23" i="7"/>
  <c r="AI20" i="35" s="1"/>
  <c r="AH23" i="7"/>
  <c r="AH20" i="35" s="1"/>
  <c r="AE43" i="7"/>
  <c r="AE23" i="35" s="1"/>
  <c r="AD43" i="7"/>
  <c r="AD23" i="35" s="1"/>
  <c r="AC43" i="7"/>
  <c r="AC23" i="35" s="1"/>
  <c r="AB43" i="7"/>
  <c r="AB23" i="35" s="1"/>
  <c r="AA43" i="7"/>
  <c r="AA23" i="35" s="1"/>
  <c r="Z43" i="7"/>
  <c r="Z23" i="35" s="1"/>
  <c r="AE38" i="7"/>
  <c r="AE22" i="35" s="1"/>
  <c r="AD38" i="7"/>
  <c r="AD22" i="35" s="1"/>
  <c r="AC38" i="7"/>
  <c r="AC22" i="35" s="1"/>
  <c r="AB38" i="7"/>
  <c r="AB22" i="35" s="1"/>
  <c r="AA38" i="7"/>
  <c r="AA22" i="35" s="1"/>
  <c r="Z38" i="7"/>
  <c r="Z22" i="35" s="1"/>
  <c r="AE33" i="7"/>
  <c r="AE21" i="35" s="1"/>
  <c r="AD33" i="7"/>
  <c r="AD21" i="35" s="1"/>
  <c r="AC33" i="7"/>
  <c r="AC21" i="35" s="1"/>
  <c r="AB33" i="7"/>
  <c r="AB21" i="35" s="1"/>
  <c r="AA33" i="7"/>
  <c r="AA21" i="35" s="1"/>
  <c r="Z33" i="7"/>
  <c r="Z21" i="35" s="1"/>
  <c r="AE23" i="7"/>
  <c r="AE20" i="35" s="1"/>
  <c r="AD23" i="7"/>
  <c r="AD20" i="35" s="1"/>
  <c r="AC23" i="7"/>
  <c r="AC20" i="35" s="1"/>
  <c r="AB23" i="7"/>
  <c r="AB20" i="35" s="1"/>
  <c r="AA23" i="7"/>
  <c r="AA20" i="35" s="1"/>
  <c r="Z23" i="7"/>
  <c r="Z20" i="35" s="1"/>
  <c r="W43" i="7"/>
  <c r="W23" i="35" s="1"/>
  <c r="V43" i="7"/>
  <c r="V23" i="35" s="1"/>
  <c r="U43" i="7"/>
  <c r="U23" i="35" s="1"/>
  <c r="T43" i="7"/>
  <c r="T23" i="35" s="1"/>
  <c r="S43" i="7"/>
  <c r="S23" i="35" s="1"/>
  <c r="R43" i="7"/>
  <c r="R23" i="35" s="1"/>
  <c r="W38" i="7"/>
  <c r="W22" i="35" s="1"/>
  <c r="V38" i="7"/>
  <c r="V22" i="35" s="1"/>
  <c r="U38" i="7"/>
  <c r="U22" i="35" s="1"/>
  <c r="T38" i="7"/>
  <c r="T22" i="35" s="1"/>
  <c r="S38" i="7"/>
  <c r="S22" i="35" s="1"/>
  <c r="R38" i="7"/>
  <c r="R22" i="35" s="1"/>
  <c r="W33" i="7"/>
  <c r="W21" i="35" s="1"/>
  <c r="V33" i="7"/>
  <c r="V21" i="35" s="1"/>
  <c r="U33" i="7"/>
  <c r="U21" i="35" s="1"/>
  <c r="T33" i="7"/>
  <c r="T21" i="35" s="1"/>
  <c r="S33" i="7"/>
  <c r="S21" i="35" s="1"/>
  <c r="R33" i="7"/>
  <c r="R21" i="35" s="1"/>
  <c r="W23" i="7"/>
  <c r="W20" i="35" s="1"/>
  <c r="V23" i="7"/>
  <c r="V20" i="35" s="1"/>
  <c r="U23" i="7"/>
  <c r="U20" i="35" s="1"/>
  <c r="T23" i="7"/>
  <c r="T20" i="35" s="1"/>
  <c r="S23" i="7"/>
  <c r="S20" i="35" s="1"/>
  <c r="R23" i="7"/>
  <c r="R20" i="35" s="1"/>
  <c r="O43" i="7"/>
  <c r="N43" i="7"/>
  <c r="M43" i="7"/>
  <c r="L43" i="7"/>
  <c r="K43" i="7"/>
  <c r="J43" i="7"/>
  <c r="O38" i="7"/>
  <c r="N38" i="7"/>
  <c r="M38" i="7"/>
  <c r="L38" i="7"/>
  <c r="K38" i="7"/>
  <c r="J38" i="7"/>
  <c r="O33" i="7"/>
  <c r="N33" i="7"/>
  <c r="M33" i="7"/>
  <c r="L33" i="7"/>
  <c r="K33" i="7"/>
  <c r="J33" i="7"/>
  <c r="O23" i="7"/>
  <c r="N23" i="7"/>
  <c r="N20" i="35" s="1"/>
  <c r="M23" i="7"/>
  <c r="L23" i="7"/>
  <c r="K23" i="7"/>
  <c r="J23" i="7"/>
  <c r="J20" i="35" s="1"/>
  <c r="T33" i="16" l="1"/>
  <c r="AD34" i="16"/>
  <c r="W34" i="16"/>
  <c r="S33" i="16"/>
  <c r="R11" i="11"/>
  <c r="AD11" i="11"/>
  <c r="Z11" i="11"/>
  <c r="V11" i="11"/>
  <c r="AE11" i="11"/>
  <c r="S11" i="11"/>
  <c r="AG11" i="11"/>
  <c r="AC11" i="11"/>
  <c r="Y11" i="11"/>
  <c r="U11" i="11"/>
  <c r="AF11" i="11"/>
  <c r="AB11" i="11"/>
  <c r="X11" i="11"/>
  <c r="T11" i="11"/>
  <c r="AA11" i="11"/>
  <c r="W11" i="11"/>
  <c r="AN8" i="9"/>
  <c r="Z19" i="8"/>
  <c r="N27" i="35" s="1"/>
  <c r="AT19" i="8"/>
  <c r="BL19" i="8"/>
  <c r="BM15" i="8" s="1"/>
  <c r="CD19" i="8"/>
  <c r="CX19" i="8"/>
  <c r="DP19" i="8"/>
  <c r="EH19" i="8"/>
  <c r="EI16" i="8" s="1"/>
  <c r="AN65" i="9"/>
  <c r="AO79" i="9"/>
  <c r="BA52" i="9"/>
  <c r="BO52" i="9"/>
  <c r="EI33" i="16"/>
  <c r="L8" i="9"/>
  <c r="R16" i="9"/>
  <c r="Z16" i="9"/>
  <c r="Z43" i="9"/>
  <c r="Z65" i="9"/>
  <c r="BA30" i="9"/>
  <c r="BH8" i="9"/>
  <c r="BO30" i="9"/>
  <c r="K30" i="9"/>
  <c r="K8" i="9" s="1"/>
  <c r="K52" i="9"/>
  <c r="S52" i="9"/>
  <c r="AN30" i="9"/>
  <c r="BB30" i="9"/>
  <c r="BB8" i="9" s="1"/>
  <c r="BH52" i="9"/>
  <c r="BP30" i="9"/>
  <c r="BP8" i="9" s="1"/>
  <c r="BV16" i="9"/>
  <c r="BV8" i="9" s="1"/>
  <c r="DR33" i="16"/>
  <c r="EZ33" i="16"/>
  <c r="FQ33" i="16"/>
  <c r="AK33" i="16"/>
  <c r="BB33" i="16"/>
  <c r="GH33" i="16"/>
  <c r="BS33" i="16"/>
  <c r="P11" i="11"/>
  <c r="L11" i="11"/>
  <c r="K11" i="11"/>
  <c r="O11" i="11"/>
  <c r="M11" i="11"/>
  <c r="Q11" i="11"/>
  <c r="J11" i="11"/>
  <c r="N11" i="11"/>
  <c r="S65" i="9"/>
  <c r="T79" i="9"/>
  <c r="AG65" i="9"/>
  <c r="AH79" i="9"/>
  <c r="AH43" i="9" s="1"/>
  <c r="BA65" i="9"/>
  <c r="BO65" i="9"/>
  <c r="Y8" i="9"/>
  <c r="M79" i="9"/>
  <c r="M43" i="9" s="1"/>
  <c r="S16" i="9"/>
  <c r="R43" i="9"/>
  <c r="Z30" i="9"/>
  <c r="Z8" i="9" s="1"/>
  <c r="Z52" i="9"/>
  <c r="AA79" i="9"/>
  <c r="AG16" i="9"/>
  <c r="AF43" i="9"/>
  <c r="AM16" i="9"/>
  <c r="AT30" i="9"/>
  <c r="AT52" i="9"/>
  <c r="AT8" i="9" s="1"/>
  <c r="AU65" i="9"/>
  <c r="AU8" i="9" s="1"/>
  <c r="BA16" i="9"/>
  <c r="BI43" i="9"/>
  <c r="BI8" i="9" s="1"/>
  <c r="BO16" i="9"/>
  <c r="S43" i="9"/>
  <c r="R65" i="9"/>
  <c r="AG43" i="9"/>
  <c r="AF65" i="9"/>
  <c r="AM43" i="9"/>
  <c r="AM8" i="9" s="1"/>
  <c r="AV79" i="9"/>
  <c r="AV30" i="9" s="1"/>
  <c r="BA43" i="9"/>
  <c r="BJ79" i="9"/>
  <c r="BJ52" i="9" s="1"/>
  <c r="BO43" i="9"/>
  <c r="BV77" i="9"/>
  <c r="BX43" i="9"/>
  <c r="BX65" i="9"/>
  <c r="BX52" i="9"/>
  <c r="BX77" i="9"/>
  <c r="BX30" i="9"/>
  <c r="BX16" i="9"/>
  <c r="BQ43" i="9"/>
  <c r="BQ65" i="9"/>
  <c r="BQ52" i="9"/>
  <c r="BQ77" i="9"/>
  <c r="BQ30" i="9"/>
  <c r="BQ16" i="9"/>
  <c r="BO77" i="9"/>
  <c r="BJ43" i="9"/>
  <c r="BJ30" i="9"/>
  <c r="BH77" i="9"/>
  <c r="BC43" i="9"/>
  <c r="BC65" i="9"/>
  <c r="BC52" i="9"/>
  <c r="BC77" i="9"/>
  <c r="BC30" i="9"/>
  <c r="BC16" i="9"/>
  <c r="BA77" i="9"/>
  <c r="AV43" i="9"/>
  <c r="AV65" i="9"/>
  <c r="AV52" i="9"/>
  <c r="AV77" i="9"/>
  <c r="AO43" i="9"/>
  <c r="AO77" i="9"/>
  <c r="AO65" i="9"/>
  <c r="AO52" i="9"/>
  <c r="AO30" i="9"/>
  <c r="AO16" i="9"/>
  <c r="AM77" i="9"/>
  <c r="AH65" i="9"/>
  <c r="AH52" i="9"/>
  <c r="AH77" i="9"/>
  <c r="AH16" i="9"/>
  <c r="AF77" i="9"/>
  <c r="AA43" i="9"/>
  <c r="AA65" i="9"/>
  <c r="AA52" i="9"/>
  <c r="AA8" i="9" s="1"/>
  <c r="AA77" i="9"/>
  <c r="AA30" i="9"/>
  <c r="AA16" i="9"/>
  <c r="T43" i="9"/>
  <c r="T65" i="9"/>
  <c r="T52" i="9"/>
  <c r="T77" i="9"/>
  <c r="T30" i="9"/>
  <c r="T16" i="9"/>
  <c r="R77" i="9"/>
  <c r="M65" i="9"/>
  <c r="M52" i="9"/>
  <c r="M77" i="9"/>
  <c r="M16" i="9"/>
  <c r="R19" i="8"/>
  <c r="AJ19" i="8"/>
  <c r="BB19" i="8"/>
  <c r="BV19" i="8"/>
  <c r="BW16" i="8" s="1"/>
  <c r="CN19" i="8"/>
  <c r="CO15" i="8" s="1"/>
  <c r="DF19" i="8"/>
  <c r="DG16" i="8" s="1"/>
  <c r="DZ19" i="8"/>
  <c r="EA14" i="8" s="1"/>
  <c r="ER19" i="8"/>
  <c r="ES13" i="8" s="1"/>
  <c r="V19" i="8"/>
  <c r="W16" i="8" s="1"/>
  <c r="AN19" i="8"/>
  <c r="BH19" i="8"/>
  <c r="BZ19" i="8"/>
  <c r="CA18" i="8" s="1"/>
  <c r="CR19" i="8"/>
  <c r="CS17" i="8" s="1"/>
  <c r="DL19" i="8"/>
  <c r="DM17" i="8" s="1"/>
  <c r="ED19" i="8"/>
  <c r="EE17" i="8" s="1"/>
  <c r="EV19" i="8"/>
  <c r="EW18" i="8" s="1"/>
  <c r="AF19" i="8"/>
  <c r="AG17" i="8" s="1"/>
  <c r="AX19" i="8"/>
  <c r="BP19" i="8"/>
  <c r="CJ19" i="8"/>
  <c r="CK17" i="8" s="1"/>
  <c r="DB19" i="8"/>
  <c r="DC18" i="8" s="1"/>
  <c r="DT19" i="8"/>
  <c r="DU17" i="8" s="1"/>
  <c r="EN19" i="8"/>
  <c r="EO16" i="8" s="1"/>
  <c r="EO17" i="8"/>
  <c r="ES17" i="8"/>
  <c r="ES18" i="8"/>
  <c r="ES16" i="8"/>
  <c r="EW16" i="8"/>
  <c r="EW14" i="8"/>
  <c r="EW13" i="8"/>
  <c r="EA18" i="8"/>
  <c r="EA16" i="8"/>
  <c r="EA17" i="8"/>
  <c r="EA15" i="8"/>
  <c r="EA13" i="8"/>
  <c r="EE15" i="8"/>
  <c r="EE13" i="8"/>
  <c r="EE18" i="8"/>
  <c r="EE14" i="8"/>
  <c r="EI17" i="8"/>
  <c r="DM18" i="8"/>
  <c r="DM16" i="8"/>
  <c r="DM14" i="8"/>
  <c r="DM15" i="8"/>
  <c r="DM13" i="8"/>
  <c r="DQ17" i="8"/>
  <c r="DQ15" i="8"/>
  <c r="DQ13" i="8"/>
  <c r="DQ18" i="8"/>
  <c r="DQ16" i="8"/>
  <c r="DQ14" i="8"/>
  <c r="DU18" i="8"/>
  <c r="DU16" i="8"/>
  <c r="DU14" i="8"/>
  <c r="DU15" i="8"/>
  <c r="DU13" i="8"/>
  <c r="CY18" i="8"/>
  <c r="CY16" i="8"/>
  <c r="CY14" i="8"/>
  <c r="CY17" i="8"/>
  <c r="CY15" i="8"/>
  <c r="CY13" i="8"/>
  <c r="DC15" i="8"/>
  <c r="DC14" i="8"/>
  <c r="DG18" i="8"/>
  <c r="DG14" i="8"/>
  <c r="DG17" i="8"/>
  <c r="DG15" i="8"/>
  <c r="CK18" i="8"/>
  <c r="CK16" i="8"/>
  <c r="CK15" i="8"/>
  <c r="CK13" i="8"/>
  <c r="CO18" i="8"/>
  <c r="CS16" i="8"/>
  <c r="CS13" i="8"/>
  <c r="BW14" i="8"/>
  <c r="BW17" i="8"/>
  <c r="CA17" i="8"/>
  <c r="CA15" i="8"/>
  <c r="CA16" i="8"/>
  <c r="CA14" i="8"/>
  <c r="CE18" i="8"/>
  <c r="CE16" i="8"/>
  <c r="CE14" i="8"/>
  <c r="CE17" i="8"/>
  <c r="CE15" i="8"/>
  <c r="CE13" i="8"/>
  <c r="BI18" i="8"/>
  <c r="BI16" i="8"/>
  <c r="BI14" i="8"/>
  <c r="BI17" i="8"/>
  <c r="BI15" i="8"/>
  <c r="BI13" i="8"/>
  <c r="BM18" i="8"/>
  <c r="BQ18" i="8"/>
  <c r="BQ16" i="8"/>
  <c r="BQ14" i="8"/>
  <c r="BQ17" i="8"/>
  <c r="BQ15" i="8"/>
  <c r="BQ13" i="8"/>
  <c r="AY17" i="8"/>
  <c r="AY15" i="8"/>
  <c r="AY13" i="8"/>
  <c r="AY18" i="8"/>
  <c r="AY16" i="8"/>
  <c r="AY14" i="8"/>
  <c r="AU18" i="8"/>
  <c r="AU16" i="8"/>
  <c r="AU14" i="8"/>
  <c r="AU17" i="8"/>
  <c r="AU15" i="8"/>
  <c r="AU13" i="8"/>
  <c r="BC18" i="8"/>
  <c r="BC16" i="8"/>
  <c r="BC14" i="8"/>
  <c r="BC17" i="8"/>
  <c r="BC15" i="8"/>
  <c r="BC13" i="8"/>
  <c r="AG16" i="8"/>
  <c r="AG13" i="8"/>
  <c r="AK17" i="8"/>
  <c r="AK15" i="8"/>
  <c r="AK13" i="8"/>
  <c r="AK18" i="8"/>
  <c r="AK16" i="8"/>
  <c r="AK14" i="8"/>
  <c r="AO18" i="8"/>
  <c r="AO16" i="8"/>
  <c r="AO14" i="8"/>
  <c r="AO17" i="8"/>
  <c r="AO15" i="8"/>
  <c r="AO13" i="8"/>
  <c r="W17" i="8"/>
  <c r="S15" i="8"/>
  <c r="S14" i="8"/>
  <c r="AA17" i="8"/>
  <c r="AA15" i="8"/>
  <c r="AA13" i="8"/>
  <c r="AA18" i="8"/>
  <c r="AA16" i="8"/>
  <c r="AA14" i="8"/>
  <c r="E32" i="6"/>
  <c r="D32" i="6"/>
  <c r="AO2" i="6"/>
  <c r="A3" i="6"/>
  <c r="CC2" i="6"/>
  <c r="BU2" i="6"/>
  <c r="BM2" i="6"/>
  <c r="BE2" i="6"/>
  <c r="AW2" i="6"/>
  <c r="AG2" i="6"/>
  <c r="Y2" i="6"/>
  <c r="Q2" i="6"/>
  <c r="I2" i="6"/>
  <c r="A2" i="6"/>
  <c r="CG32" i="6"/>
  <c r="CF32" i="6"/>
  <c r="CE32" i="6"/>
  <c r="CD32" i="6"/>
  <c r="CI31" i="6"/>
  <c r="CH31" i="6"/>
  <c r="CI30" i="6"/>
  <c r="CH30" i="6"/>
  <c r="CI29" i="6"/>
  <c r="CH29" i="6"/>
  <c r="CI28" i="6"/>
  <c r="CI27" i="6"/>
  <c r="CH27" i="6"/>
  <c r="CH26" i="6"/>
  <c r="CI25" i="6"/>
  <c r="CH25" i="6"/>
  <c r="CI24" i="6"/>
  <c r="CH24" i="6"/>
  <c r="CI23" i="6"/>
  <c r="CH23" i="6"/>
  <c r="CH22" i="6"/>
  <c r="CH21" i="6"/>
  <c r="CH20" i="6"/>
  <c r="CI19" i="6"/>
  <c r="CH19" i="6"/>
  <c r="CI18" i="6"/>
  <c r="CH18" i="6"/>
  <c r="CH17" i="6"/>
  <c r="CH16" i="6"/>
  <c r="CI15" i="6"/>
  <c r="CH15" i="6"/>
  <c r="CH13" i="6"/>
  <c r="CF13" i="6"/>
  <c r="CD13" i="6"/>
  <c r="BY32" i="6"/>
  <c r="BX32" i="6"/>
  <c r="BW32" i="6"/>
  <c r="BV32" i="6"/>
  <c r="CA31" i="6"/>
  <c r="BZ31" i="6"/>
  <c r="CA30" i="6"/>
  <c r="BZ30" i="6"/>
  <c r="CA29" i="6"/>
  <c r="BZ29" i="6"/>
  <c r="CA28" i="6"/>
  <c r="CA27" i="6"/>
  <c r="BZ27" i="6"/>
  <c r="BZ26" i="6"/>
  <c r="CA25" i="6"/>
  <c r="BZ25" i="6"/>
  <c r="CA24" i="6"/>
  <c r="BZ24" i="6"/>
  <c r="CA23" i="6"/>
  <c r="BZ23" i="6"/>
  <c r="BZ22" i="6"/>
  <c r="BZ21" i="6"/>
  <c r="BZ20" i="6"/>
  <c r="CA19" i="6"/>
  <c r="BZ19" i="6"/>
  <c r="CA18" i="6"/>
  <c r="BZ18" i="6"/>
  <c r="BZ17" i="6"/>
  <c r="BZ16" i="6"/>
  <c r="CA15" i="6"/>
  <c r="BZ15" i="6"/>
  <c r="BZ13" i="6"/>
  <c r="BX13" i="6"/>
  <c r="BV13" i="6"/>
  <c r="BQ32" i="6"/>
  <c r="BP32" i="6"/>
  <c r="BO32" i="6"/>
  <c r="BN32" i="6"/>
  <c r="BS31" i="6"/>
  <c r="BR31" i="6"/>
  <c r="BS30" i="6"/>
  <c r="BR30" i="6"/>
  <c r="BS29" i="6"/>
  <c r="BR29" i="6"/>
  <c r="BS28" i="6"/>
  <c r="BS27" i="6"/>
  <c r="BR27" i="6"/>
  <c r="BR26" i="6"/>
  <c r="BS25" i="6"/>
  <c r="BR25" i="6"/>
  <c r="BS24" i="6"/>
  <c r="BR24" i="6"/>
  <c r="BS23" i="6"/>
  <c r="BR23" i="6"/>
  <c r="BR22" i="6"/>
  <c r="BR21" i="6"/>
  <c r="BR20" i="6"/>
  <c r="BS19" i="6"/>
  <c r="BR19" i="6"/>
  <c r="BS18" i="6"/>
  <c r="BR18" i="6"/>
  <c r="BR17" i="6"/>
  <c r="BR16" i="6"/>
  <c r="BS15" i="6"/>
  <c r="BR15" i="6"/>
  <c r="BR13" i="6"/>
  <c r="BP13" i="6"/>
  <c r="BN13" i="6"/>
  <c r="BI32" i="6"/>
  <c r="BH32" i="6"/>
  <c r="BG32" i="6"/>
  <c r="BF32" i="6"/>
  <c r="BK31" i="6"/>
  <c r="BJ31" i="6"/>
  <c r="BK30" i="6"/>
  <c r="BJ30" i="6"/>
  <c r="BK29" i="6"/>
  <c r="BJ29" i="6"/>
  <c r="BK28" i="6"/>
  <c r="BK27" i="6"/>
  <c r="BJ27" i="6"/>
  <c r="BJ26" i="6"/>
  <c r="BK25" i="6"/>
  <c r="BJ25" i="6"/>
  <c r="BK24" i="6"/>
  <c r="BJ24" i="6"/>
  <c r="BK23" i="6"/>
  <c r="BJ23" i="6"/>
  <c r="BJ22" i="6"/>
  <c r="BJ21" i="6"/>
  <c r="BJ20" i="6"/>
  <c r="BK19" i="6"/>
  <c r="BJ19" i="6"/>
  <c r="BK18" i="6"/>
  <c r="BJ18" i="6"/>
  <c r="BJ17" i="6"/>
  <c r="BJ16" i="6"/>
  <c r="BK15" i="6"/>
  <c r="BJ15" i="6"/>
  <c r="BJ13" i="6"/>
  <c r="BH13" i="6"/>
  <c r="BF13" i="6"/>
  <c r="BA32" i="6"/>
  <c r="AZ32" i="6"/>
  <c r="AY32" i="6"/>
  <c r="AX32" i="6"/>
  <c r="BC31" i="6"/>
  <c r="BB31" i="6"/>
  <c r="BC30" i="6"/>
  <c r="BB30" i="6"/>
  <c r="BC29" i="6"/>
  <c r="BB29" i="6"/>
  <c r="BC28" i="6"/>
  <c r="BC27" i="6"/>
  <c r="BB27" i="6"/>
  <c r="BB26" i="6"/>
  <c r="BC25" i="6"/>
  <c r="BB25" i="6"/>
  <c r="BC24" i="6"/>
  <c r="BB24" i="6"/>
  <c r="BC23" i="6"/>
  <c r="BB23" i="6"/>
  <c r="BB22" i="6"/>
  <c r="BB21" i="6"/>
  <c r="BB20" i="6"/>
  <c r="BC19" i="6"/>
  <c r="BB19" i="6"/>
  <c r="BC18" i="6"/>
  <c r="BB18" i="6"/>
  <c r="BB17" i="6"/>
  <c r="BB16" i="6"/>
  <c r="BC15" i="6"/>
  <c r="BB15" i="6"/>
  <c r="BB13" i="6"/>
  <c r="AZ13" i="6"/>
  <c r="AX13" i="6"/>
  <c r="AS32" i="6"/>
  <c r="AR32" i="6"/>
  <c r="AQ32" i="6"/>
  <c r="AP32" i="6"/>
  <c r="AU31" i="6"/>
  <c r="AT31" i="6"/>
  <c r="AU30" i="6"/>
  <c r="AT30" i="6"/>
  <c r="AU29" i="6"/>
  <c r="AT29" i="6"/>
  <c r="AU28" i="6"/>
  <c r="AU27" i="6"/>
  <c r="AT27" i="6"/>
  <c r="AT26" i="6"/>
  <c r="AU25" i="6"/>
  <c r="AT25" i="6"/>
  <c r="AU24" i="6"/>
  <c r="AT24" i="6"/>
  <c r="AU23" i="6"/>
  <c r="AT23" i="6"/>
  <c r="AT22" i="6"/>
  <c r="AT21" i="6"/>
  <c r="AT20" i="6"/>
  <c r="AU19" i="6"/>
  <c r="AT19" i="6"/>
  <c r="AU18" i="6"/>
  <c r="AT18" i="6"/>
  <c r="AT17" i="6"/>
  <c r="AT16" i="6"/>
  <c r="AU15" i="6"/>
  <c r="AT15" i="6"/>
  <c r="AT13" i="6"/>
  <c r="AR13" i="6"/>
  <c r="AP13" i="6"/>
  <c r="AK32" i="6"/>
  <c r="AJ32" i="6"/>
  <c r="AI32" i="6"/>
  <c r="AH32" i="6"/>
  <c r="AM31" i="6"/>
  <c r="AL31" i="6"/>
  <c r="AM30" i="6"/>
  <c r="AL30" i="6"/>
  <c r="AM29" i="6"/>
  <c r="AL29" i="6"/>
  <c r="AM28" i="6"/>
  <c r="AM27" i="6"/>
  <c r="AL27" i="6"/>
  <c r="AL26" i="6"/>
  <c r="AM25" i="6"/>
  <c r="AL25" i="6"/>
  <c r="AM24" i="6"/>
  <c r="AL24" i="6"/>
  <c r="AM23" i="6"/>
  <c r="AL23" i="6"/>
  <c r="AL22" i="6"/>
  <c r="AL21" i="6"/>
  <c r="AL20" i="6"/>
  <c r="AM19" i="6"/>
  <c r="AL19" i="6"/>
  <c r="AM18" i="6"/>
  <c r="AL18" i="6"/>
  <c r="AL17" i="6"/>
  <c r="AL16" i="6"/>
  <c r="AM15" i="6"/>
  <c r="AL15" i="6"/>
  <c r="AL13" i="6"/>
  <c r="AJ13" i="6"/>
  <c r="AH13" i="6"/>
  <c r="AC32" i="6"/>
  <c r="AB32" i="6"/>
  <c r="AA32" i="6"/>
  <c r="Z32" i="6"/>
  <c r="AE31" i="6"/>
  <c r="AD31" i="6"/>
  <c r="AE30" i="6"/>
  <c r="AD30" i="6"/>
  <c r="AE29" i="6"/>
  <c r="AD29" i="6"/>
  <c r="AE28" i="6"/>
  <c r="AE27" i="6"/>
  <c r="AD27" i="6"/>
  <c r="AD26" i="6"/>
  <c r="AE25" i="6"/>
  <c r="AD25" i="6"/>
  <c r="AE24" i="6"/>
  <c r="AD24" i="6"/>
  <c r="AE23" i="6"/>
  <c r="AD23" i="6"/>
  <c r="AD22" i="6"/>
  <c r="AD21" i="6"/>
  <c r="AD20" i="6"/>
  <c r="AE19" i="6"/>
  <c r="AD19" i="6"/>
  <c r="AE18" i="6"/>
  <c r="AD18" i="6"/>
  <c r="AD17" i="6"/>
  <c r="AD16" i="6"/>
  <c r="AE15" i="6"/>
  <c r="AD15" i="6"/>
  <c r="AD13" i="6"/>
  <c r="AB13" i="6"/>
  <c r="Z13" i="6"/>
  <c r="U32" i="6"/>
  <c r="T32" i="6"/>
  <c r="S32" i="6"/>
  <c r="R32" i="6"/>
  <c r="W31" i="6"/>
  <c r="V31" i="6"/>
  <c r="W30" i="6"/>
  <c r="V30" i="6"/>
  <c r="W29" i="6"/>
  <c r="V29" i="6"/>
  <c r="W28" i="6"/>
  <c r="W27" i="6"/>
  <c r="V27" i="6"/>
  <c r="V26" i="6"/>
  <c r="W25" i="6"/>
  <c r="V25" i="6"/>
  <c r="W24" i="6"/>
  <c r="V24" i="6"/>
  <c r="W23" i="6"/>
  <c r="V23" i="6"/>
  <c r="V22" i="6"/>
  <c r="V21" i="6"/>
  <c r="V20" i="6"/>
  <c r="W19" i="6"/>
  <c r="V19" i="6"/>
  <c r="W18" i="6"/>
  <c r="V18" i="6"/>
  <c r="V17" i="6"/>
  <c r="V16" i="6"/>
  <c r="W15" i="6"/>
  <c r="V15" i="6"/>
  <c r="V13" i="6"/>
  <c r="T13" i="6"/>
  <c r="R13" i="6"/>
  <c r="M32" i="6"/>
  <c r="L32" i="6"/>
  <c r="K32" i="6"/>
  <c r="J32" i="6"/>
  <c r="O31" i="6"/>
  <c r="N31" i="6"/>
  <c r="O30" i="6"/>
  <c r="N30" i="6"/>
  <c r="O29" i="6"/>
  <c r="N29" i="6"/>
  <c r="O28" i="6"/>
  <c r="O27" i="6"/>
  <c r="N27" i="6"/>
  <c r="N26" i="6"/>
  <c r="O25" i="6"/>
  <c r="N25" i="6"/>
  <c r="O24" i="6"/>
  <c r="N24" i="6"/>
  <c r="O23" i="6"/>
  <c r="N23" i="6"/>
  <c r="N22" i="6"/>
  <c r="N21" i="6"/>
  <c r="N20" i="6"/>
  <c r="O19" i="6"/>
  <c r="N19" i="6"/>
  <c r="O18" i="6"/>
  <c r="N18" i="6"/>
  <c r="N17" i="6"/>
  <c r="N16" i="6"/>
  <c r="F16" i="6" s="1"/>
  <c r="O15" i="6"/>
  <c r="G15" i="6" s="1"/>
  <c r="N15" i="6"/>
  <c r="F15" i="6" s="1"/>
  <c r="N13" i="6"/>
  <c r="L13" i="6"/>
  <c r="J13" i="6"/>
  <c r="S18" i="8" l="1"/>
  <c r="J27" i="35"/>
  <c r="F32" i="6"/>
  <c r="S13" i="8"/>
  <c r="W15" i="8"/>
  <c r="W18" i="8"/>
  <c r="AG14" i="8"/>
  <c r="BM16" i="8"/>
  <c r="BM17" i="8"/>
  <c r="CA13" i="8"/>
  <c r="CA19" i="8" s="1"/>
  <c r="BW15" i="8"/>
  <c r="BW18" i="8"/>
  <c r="CS14" i="8"/>
  <c r="CO16" i="8"/>
  <c r="CO19" i="8" s="1"/>
  <c r="CO17" i="8"/>
  <c r="CK14" i="8"/>
  <c r="DC13" i="8"/>
  <c r="EI15" i="8"/>
  <c r="EI19" i="8" s="1"/>
  <c r="EI18" i="8"/>
  <c r="EW17" i="8"/>
  <c r="ES14" i="8"/>
  <c r="ES15" i="8"/>
  <c r="B32" i="6"/>
  <c r="C32" i="6"/>
  <c r="S16" i="8"/>
  <c r="S17" i="8"/>
  <c r="W14" i="8"/>
  <c r="AG15" i="8"/>
  <c r="AG18" i="8"/>
  <c r="BM13" i="8"/>
  <c r="BM19" i="8" s="1"/>
  <c r="CS15" i="8"/>
  <c r="CS18" i="8"/>
  <c r="CO13" i="8"/>
  <c r="DC16" i="8"/>
  <c r="DC19" i="8" s="1"/>
  <c r="DC17" i="8"/>
  <c r="EI14" i="8"/>
  <c r="AH8" i="9"/>
  <c r="AO8" i="9"/>
  <c r="BC8" i="9"/>
  <c r="BX8" i="9"/>
  <c r="BO8" i="9"/>
  <c r="AG8" i="9"/>
  <c r="R8" i="9"/>
  <c r="G32" i="6"/>
  <c r="BR32" i="6"/>
  <c r="W13" i="8"/>
  <c r="BM14" i="8"/>
  <c r="CE19" i="8"/>
  <c r="BW13" i="8"/>
  <c r="BW19" i="8" s="1"/>
  <c r="CO14" i="8"/>
  <c r="DG13" i="8"/>
  <c r="DG19" i="8" s="1"/>
  <c r="EI13" i="8"/>
  <c r="EW15" i="8"/>
  <c r="EW19" i="8" s="1"/>
  <c r="M30" i="9"/>
  <c r="M8" i="9" s="1"/>
  <c r="AH30" i="9"/>
  <c r="AV16" i="9"/>
  <c r="T8" i="9"/>
  <c r="AV8" i="9"/>
  <c r="BJ16" i="9"/>
  <c r="BJ65" i="9"/>
  <c r="AF8" i="9"/>
  <c r="BJ77" i="9"/>
  <c r="S8" i="9"/>
  <c r="BQ8" i="9"/>
  <c r="BA8" i="9"/>
  <c r="EE16" i="8"/>
  <c r="EE19" i="8" s="1"/>
  <c r="EO15" i="8"/>
  <c r="EO18" i="8"/>
  <c r="EA19" i="8"/>
  <c r="EO14" i="8"/>
  <c r="EO19" i="8" s="1"/>
  <c r="AO19" i="8"/>
  <c r="AU19" i="8"/>
  <c r="CS19" i="8"/>
  <c r="EO13" i="8"/>
  <c r="ES19" i="8"/>
  <c r="DM19" i="8"/>
  <c r="DU19" i="8"/>
  <c r="DQ19" i="8"/>
  <c r="CY19" i="8"/>
  <c r="CK19" i="8"/>
  <c r="BQ19" i="8"/>
  <c r="BI19" i="8"/>
  <c r="AY19" i="8"/>
  <c r="BC19" i="8"/>
  <c r="AG19" i="8"/>
  <c r="AK19" i="8"/>
  <c r="AA19" i="8"/>
  <c r="W19" i="8"/>
  <c r="N32" i="6"/>
  <c r="V32" i="6"/>
  <c r="CA32" i="6"/>
  <c r="CI32" i="6"/>
  <c r="O32" i="6"/>
  <c r="W32" i="6"/>
  <c r="AD32" i="6"/>
  <c r="AL32" i="6"/>
  <c r="AT32" i="6"/>
  <c r="BB32" i="6"/>
  <c r="BJ32" i="6"/>
  <c r="AE32" i="6"/>
  <c r="AM32" i="6"/>
  <c r="AU32" i="6"/>
  <c r="BC32" i="6"/>
  <c r="BK32" i="6"/>
  <c r="BS32" i="6"/>
  <c r="BZ32" i="6"/>
  <c r="CH32" i="6"/>
  <c r="DL25" i="5"/>
  <c r="DK25" i="5"/>
  <c r="DI25" i="5"/>
  <c r="DH25" i="5"/>
  <c r="DO24" i="5"/>
  <c r="DN24" i="5"/>
  <c r="DM24" i="5"/>
  <c r="DJ24" i="5"/>
  <c r="DO23" i="5"/>
  <c r="DN23" i="5"/>
  <c r="DM23" i="5"/>
  <c r="DJ23" i="5"/>
  <c r="DO22" i="5"/>
  <c r="DN22" i="5"/>
  <c r="DM22" i="5"/>
  <c r="DJ22" i="5"/>
  <c r="DO21" i="5"/>
  <c r="DN21" i="5"/>
  <c r="DM21" i="5"/>
  <c r="DJ21" i="5"/>
  <c r="DO20" i="5"/>
  <c r="DN20" i="5"/>
  <c r="DM20" i="5"/>
  <c r="DJ20" i="5"/>
  <c r="DO19" i="5"/>
  <c r="DN19" i="5"/>
  <c r="DM19" i="5"/>
  <c r="DJ19" i="5"/>
  <c r="DO18" i="5"/>
  <c r="DN18" i="5"/>
  <c r="DM18" i="5"/>
  <c r="DJ18" i="5"/>
  <c r="DO17" i="5"/>
  <c r="DN17" i="5"/>
  <c r="DM17" i="5"/>
  <c r="DJ17" i="5"/>
  <c r="DO16" i="5"/>
  <c r="DN16" i="5"/>
  <c r="DM16" i="5"/>
  <c r="DJ16" i="5"/>
  <c r="DO15" i="5"/>
  <c r="DN15" i="5"/>
  <c r="DM15" i="5"/>
  <c r="DJ15" i="5"/>
  <c r="DO13" i="5"/>
  <c r="DN13" i="5"/>
  <c r="DM13" i="5"/>
  <c r="DJ13" i="5"/>
  <c r="DO12" i="5"/>
  <c r="DO25" i="5" s="1"/>
  <c r="DN12" i="5"/>
  <c r="DN25" i="5" s="1"/>
  <c r="DM12" i="5"/>
  <c r="DM25" i="5" s="1"/>
  <c r="DJ12" i="5"/>
  <c r="DN10" i="5"/>
  <c r="DK10" i="5"/>
  <c r="DH10" i="5"/>
  <c r="DG2" i="5"/>
  <c r="A3" i="5"/>
  <c r="CV2" i="5"/>
  <c r="CK2" i="5"/>
  <c r="BZ2" i="5"/>
  <c r="BO2" i="5"/>
  <c r="BD2" i="5"/>
  <c r="AS2" i="5"/>
  <c r="AH2" i="5"/>
  <c r="W2" i="5"/>
  <c r="L2" i="5"/>
  <c r="A2" i="5"/>
  <c r="DA25" i="5"/>
  <c r="CZ25" i="5"/>
  <c r="CX25" i="5"/>
  <c r="CW25" i="5"/>
  <c r="DD24" i="5"/>
  <c r="DC24" i="5"/>
  <c r="DB24" i="5"/>
  <c r="CY24" i="5"/>
  <c r="DE24" i="5" s="1"/>
  <c r="DD23" i="5"/>
  <c r="DC23" i="5"/>
  <c r="DB23" i="5"/>
  <c r="CY23" i="5"/>
  <c r="DE23" i="5" s="1"/>
  <c r="DD22" i="5"/>
  <c r="DC22" i="5"/>
  <c r="DB22" i="5"/>
  <c r="CY22" i="5"/>
  <c r="DE22" i="5" s="1"/>
  <c r="DD21" i="5"/>
  <c r="DC21" i="5"/>
  <c r="DB21" i="5"/>
  <c r="CY21" i="5"/>
  <c r="DE21" i="5" s="1"/>
  <c r="DD20" i="5"/>
  <c r="DC20" i="5"/>
  <c r="DB20" i="5"/>
  <c r="CY20" i="5"/>
  <c r="DE20" i="5" s="1"/>
  <c r="DD19" i="5"/>
  <c r="DC19" i="5"/>
  <c r="DB19" i="5"/>
  <c r="CY19" i="5"/>
  <c r="DE19" i="5" s="1"/>
  <c r="DD18" i="5"/>
  <c r="DC18" i="5"/>
  <c r="DB18" i="5"/>
  <c r="CY18" i="5"/>
  <c r="DE18" i="5" s="1"/>
  <c r="DD17" i="5"/>
  <c r="DC17" i="5"/>
  <c r="DB17" i="5"/>
  <c r="CY17" i="5"/>
  <c r="DE17" i="5" s="1"/>
  <c r="DD16" i="5"/>
  <c r="DC16" i="5"/>
  <c r="DB16" i="5"/>
  <c r="CY16" i="5"/>
  <c r="DE16" i="5" s="1"/>
  <c r="DD15" i="5"/>
  <c r="DC15" i="5"/>
  <c r="DB15" i="5"/>
  <c r="CY15" i="5"/>
  <c r="DE15" i="5" s="1"/>
  <c r="DD13" i="5"/>
  <c r="DC13" i="5"/>
  <c r="DB13" i="5"/>
  <c r="CY13" i="5"/>
  <c r="DE13" i="5" s="1"/>
  <c r="DD12" i="5"/>
  <c r="DD25" i="5" s="1"/>
  <c r="DC12" i="5"/>
  <c r="DC25" i="5" s="1"/>
  <c r="DB12" i="5"/>
  <c r="DB25" i="5" s="1"/>
  <c r="CY12" i="5"/>
  <c r="DE12" i="5" s="1"/>
  <c r="DC10" i="5"/>
  <c r="CZ10" i="5"/>
  <c r="CW10" i="5"/>
  <c r="CP25" i="5"/>
  <c r="CO25" i="5"/>
  <c r="CM25" i="5"/>
  <c r="CL25" i="5"/>
  <c r="CS24" i="5"/>
  <c r="CR24" i="5"/>
  <c r="CQ24" i="5"/>
  <c r="CN24" i="5"/>
  <c r="CS23" i="5"/>
  <c r="CR23" i="5"/>
  <c r="CQ23" i="5"/>
  <c r="CN23" i="5"/>
  <c r="CS22" i="5"/>
  <c r="CR22" i="5"/>
  <c r="CQ22" i="5"/>
  <c r="CN22" i="5"/>
  <c r="CS21" i="5"/>
  <c r="CR21" i="5"/>
  <c r="CQ21" i="5"/>
  <c r="CN21" i="5"/>
  <c r="CS20" i="5"/>
  <c r="CR20" i="5"/>
  <c r="CQ20" i="5"/>
  <c r="CN20" i="5"/>
  <c r="CS19" i="5"/>
  <c r="CR19" i="5"/>
  <c r="CQ19" i="5"/>
  <c r="CN19" i="5"/>
  <c r="CS18" i="5"/>
  <c r="CR18" i="5"/>
  <c r="CQ18" i="5"/>
  <c r="CN18" i="5"/>
  <c r="CS17" i="5"/>
  <c r="CR17" i="5"/>
  <c r="CQ17" i="5"/>
  <c r="CN17" i="5"/>
  <c r="CS16" i="5"/>
  <c r="CR16" i="5"/>
  <c r="CQ16" i="5"/>
  <c r="CN16" i="5"/>
  <c r="CS15" i="5"/>
  <c r="CR15" i="5"/>
  <c r="CQ15" i="5"/>
  <c r="CN15" i="5"/>
  <c r="CS13" i="5"/>
  <c r="CR13" i="5"/>
  <c r="CQ13" i="5"/>
  <c r="CN13" i="5"/>
  <c r="CS12" i="5"/>
  <c r="CS25" i="5" s="1"/>
  <c r="CR12" i="5"/>
  <c r="CR25" i="5" s="1"/>
  <c r="CQ12" i="5"/>
  <c r="CQ25" i="5" s="1"/>
  <c r="CN12" i="5"/>
  <c r="CR10" i="5"/>
  <c r="CO10" i="5"/>
  <c r="CL10" i="5"/>
  <c r="CE25" i="5"/>
  <c r="CD25" i="5"/>
  <c r="CB25" i="5"/>
  <c r="CA25" i="5"/>
  <c r="CH24" i="5"/>
  <c r="CG24" i="5"/>
  <c r="CF24" i="5"/>
  <c r="CC24" i="5"/>
  <c r="CH23" i="5"/>
  <c r="CG23" i="5"/>
  <c r="CF23" i="5"/>
  <c r="CC23" i="5"/>
  <c r="CH22" i="5"/>
  <c r="CG22" i="5"/>
  <c r="CF22" i="5"/>
  <c r="CC22" i="5"/>
  <c r="CH21" i="5"/>
  <c r="CG21" i="5"/>
  <c r="CF21" i="5"/>
  <c r="CC21" i="5"/>
  <c r="CH20" i="5"/>
  <c r="CG20" i="5"/>
  <c r="CF20" i="5"/>
  <c r="CC20" i="5"/>
  <c r="CH19" i="5"/>
  <c r="CG19" i="5"/>
  <c r="CF19" i="5"/>
  <c r="CC19" i="5"/>
  <c r="CH18" i="5"/>
  <c r="CG18" i="5"/>
  <c r="CF18" i="5"/>
  <c r="CC18" i="5"/>
  <c r="CH17" i="5"/>
  <c r="CG17" i="5"/>
  <c r="CF17" i="5"/>
  <c r="CC17" i="5"/>
  <c r="CH16" i="5"/>
  <c r="CG16" i="5"/>
  <c r="CF16" i="5"/>
  <c r="CC16" i="5"/>
  <c r="CH15" i="5"/>
  <c r="CG15" i="5"/>
  <c r="CF15" i="5"/>
  <c r="CC15" i="5"/>
  <c r="CH13" i="5"/>
  <c r="CG13" i="5"/>
  <c r="CF13" i="5"/>
  <c r="CC13" i="5"/>
  <c r="CH12" i="5"/>
  <c r="CH25" i="5" s="1"/>
  <c r="CG12" i="5"/>
  <c r="CG25" i="5" s="1"/>
  <c r="CF12" i="5"/>
  <c r="CF25" i="5" s="1"/>
  <c r="CC12" i="5"/>
  <c r="CG10" i="5"/>
  <c r="CD10" i="5"/>
  <c r="CA10" i="5"/>
  <c r="BT25" i="5"/>
  <c r="BS25" i="5"/>
  <c r="BQ25" i="5"/>
  <c r="BP25" i="5"/>
  <c r="BW24" i="5"/>
  <c r="BV24" i="5"/>
  <c r="BU24" i="5"/>
  <c r="BR24" i="5"/>
  <c r="BW23" i="5"/>
  <c r="BV23" i="5"/>
  <c r="BU23" i="5"/>
  <c r="BR23" i="5"/>
  <c r="BW22" i="5"/>
  <c r="BV22" i="5"/>
  <c r="BU22" i="5"/>
  <c r="BR22" i="5"/>
  <c r="BW21" i="5"/>
  <c r="BV21" i="5"/>
  <c r="BU21" i="5"/>
  <c r="BR21" i="5"/>
  <c r="BW20" i="5"/>
  <c r="BV20" i="5"/>
  <c r="BU20" i="5"/>
  <c r="BR20" i="5"/>
  <c r="BW19" i="5"/>
  <c r="BV19" i="5"/>
  <c r="BU19" i="5"/>
  <c r="BR19" i="5"/>
  <c r="BW18" i="5"/>
  <c r="BV18" i="5"/>
  <c r="BU18" i="5"/>
  <c r="BR18" i="5"/>
  <c r="BW17" i="5"/>
  <c r="BV17" i="5"/>
  <c r="BU17" i="5"/>
  <c r="BR17" i="5"/>
  <c r="BW16" i="5"/>
  <c r="BV16" i="5"/>
  <c r="BU16" i="5"/>
  <c r="BR16" i="5"/>
  <c r="BW15" i="5"/>
  <c r="BV15" i="5"/>
  <c r="BU15" i="5"/>
  <c r="BR15" i="5"/>
  <c r="BW13" i="5"/>
  <c r="BV13" i="5"/>
  <c r="BU13" i="5"/>
  <c r="BR13" i="5"/>
  <c r="BW12" i="5"/>
  <c r="BW25" i="5" s="1"/>
  <c r="BV12" i="5"/>
  <c r="BV25" i="5" s="1"/>
  <c r="BU12" i="5"/>
  <c r="BU25" i="5" s="1"/>
  <c r="BR12" i="5"/>
  <c r="BV10" i="5"/>
  <c r="BS10" i="5"/>
  <c r="BP10" i="5"/>
  <c r="BI25" i="5"/>
  <c r="BH25" i="5"/>
  <c r="BF25" i="5"/>
  <c r="BE25" i="5"/>
  <c r="BL24" i="5"/>
  <c r="BK24" i="5"/>
  <c r="BJ24" i="5"/>
  <c r="BG24" i="5"/>
  <c r="BL23" i="5"/>
  <c r="BK23" i="5"/>
  <c r="BJ23" i="5"/>
  <c r="BG23" i="5"/>
  <c r="BL22" i="5"/>
  <c r="BK22" i="5"/>
  <c r="BJ22" i="5"/>
  <c r="BG22" i="5"/>
  <c r="BL21" i="5"/>
  <c r="BK21" i="5"/>
  <c r="BJ21" i="5"/>
  <c r="BG21" i="5"/>
  <c r="BL20" i="5"/>
  <c r="BK20" i="5"/>
  <c r="BJ20" i="5"/>
  <c r="BG20" i="5"/>
  <c r="BL19" i="5"/>
  <c r="BK19" i="5"/>
  <c r="BJ19" i="5"/>
  <c r="BG19" i="5"/>
  <c r="BL18" i="5"/>
  <c r="BK18" i="5"/>
  <c r="BJ18" i="5"/>
  <c r="BG18" i="5"/>
  <c r="BL17" i="5"/>
  <c r="BK17" i="5"/>
  <c r="BJ17" i="5"/>
  <c r="BG17" i="5"/>
  <c r="BL16" i="5"/>
  <c r="BK16" i="5"/>
  <c r="BJ16" i="5"/>
  <c r="BG16" i="5"/>
  <c r="BL15" i="5"/>
  <c r="BK15" i="5"/>
  <c r="BJ15" i="5"/>
  <c r="BG15" i="5"/>
  <c r="BL13" i="5"/>
  <c r="BK13" i="5"/>
  <c r="BJ13" i="5"/>
  <c r="BG13" i="5"/>
  <c r="BL12" i="5"/>
  <c r="BL25" i="5" s="1"/>
  <c r="BK12" i="5"/>
  <c r="BK25" i="5" s="1"/>
  <c r="BJ12" i="5"/>
  <c r="BJ25" i="5" s="1"/>
  <c r="BG12" i="5"/>
  <c r="BK10" i="5"/>
  <c r="BH10" i="5"/>
  <c r="BE10" i="5"/>
  <c r="AX25" i="5"/>
  <c r="AW25" i="5"/>
  <c r="AU25" i="5"/>
  <c r="AT25" i="5"/>
  <c r="BA24" i="5"/>
  <c r="AZ24" i="5"/>
  <c r="AY24" i="5"/>
  <c r="AV24" i="5"/>
  <c r="BA23" i="5"/>
  <c r="AZ23" i="5"/>
  <c r="AY23" i="5"/>
  <c r="AV23" i="5"/>
  <c r="BA22" i="5"/>
  <c r="AZ22" i="5"/>
  <c r="AY22" i="5"/>
  <c r="AV22" i="5"/>
  <c r="BA21" i="5"/>
  <c r="AZ21" i="5"/>
  <c r="AY21" i="5"/>
  <c r="AV21" i="5"/>
  <c r="BA20" i="5"/>
  <c r="AZ20" i="5"/>
  <c r="AY20" i="5"/>
  <c r="AV20" i="5"/>
  <c r="BA19" i="5"/>
  <c r="AZ19" i="5"/>
  <c r="AY19" i="5"/>
  <c r="AV19" i="5"/>
  <c r="BA18" i="5"/>
  <c r="AZ18" i="5"/>
  <c r="AY18" i="5"/>
  <c r="AV18" i="5"/>
  <c r="BA17" i="5"/>
  <c r="AZ17" i="5"/>
  <c r="AY17" i="5"/>
  <c r="AV17" i="5"/>
  <c r="BA16" i="5"/>
  <c r="AZ16" i="5"/>
  <c r="AY16" i="5"/>
  <c r="AV16" i="5"/>
  <c r="BA15" i="5"/>
  <c r="AZ15" i="5"/>
  <c r="AY15" i="5"/>
  <c r="AV15" i="5"/>
  <c r="BA13" i="5"/>
  <c r="AZ13" i="5"/>
  <c r="AY13" i="5"/>
  <c r="AV13" i="5"/>
  <c r="BA12" i="5"/>
  <c r="BA25" i="5" s="1"/>
  <c r="AZ12" i="5"/>
  <c r="AZ25" i="5" s="1"/>
  <c r="AY12" i="5"/>
  <c r="AY25" i="5" s="1"/>
  <c r="AV12" i="5"/>
  <c r="AZ10" i="5"/>
  <c r="AW10" i="5"/>
  <c r="AT10" i="5"/>
  <c r="AM25" i="5"/>
  <c r="AL25" i="5"/>
  <c r="AJ25" i="5"/>
  <c r="AI25" i="5"/>
  <c r="AP24" i="5"/>
  <c r="AO24" i="5"/>
  <c r="AN24" i="5"/>
  <c r="AK24" i="5"/>
  <c r="AP23" i="5"/>
  <c r="AO23" i="5"/>
  <c r="AN23" i="5"/>
  <c r="AK23" i="5"/>
  <c r="AP22" i="5"/>
  <c r="AO22" i="5"/>
  <c r="AN22" i="5"/>
  <c r="AK22" i="5"/>
  <c r="AP21" i="5"/>
  <c r="AO21" i="5"/>
  <c r="AN21" i="5"/>
  <c r="AK21" i="5"/>
  <c r="AP20" i="5"/>
  <c r="AO20" i="5"/>
  <c r="AN20" i="5"/>
  <c r="AK20" i="5"/>
  <c r="AP19" i="5"/>
  <c r="AO19" i="5"/>
  <c r="AN19" i="5"/>
  <c r="AK19" i="5"/>
  <c r="AP18" i="5"/>
  <c r="AO18" i="5"/>
  <c r="AN18" i="5"/>
  <c r="AK18" i="5"/>
  <c r="AP17" i="5"/>
  <c r="AO17" i="5"/>
  <c r="AN17" i="5"/>
  <c r="AK17" i="5"/>
  <c r="AP16" i="5"/>
  <c r="AO16" i="5"/>
  <c r="AN16" i="5"/>
  <c r="AK16" i="5"/>
  <c r="AP15" i="5"/>
  <c r="AO15" i="5"/>
  <c r="AN15" i="5"/>
  <c r="AK15" i="5"/>
  <c r="AP13" i="5"/>
  <c r="AO13" i="5"/>
  <c r="AN13" i="5"/>
  <c r="AK13" i="5"/>
  <c r="AP12" i="5"/>
  <c r="AP25" i="5" s="1"/>
  <c r="AO12" i="5"/>
  <c r="AO25" i="5" s="1"/>
  <c r="AN12" i="5"/>
  <c r="AN25" i="5" s="1"/>
  <c r="AK12" i="5"/>
  <c r="AO10" i="5"/>
  <c r="AL10" i="5"/>
  <c r="AI10" i="5"/>
  <c r="AB25" i="5"/>
  <c r="AA25" i="5"/>
  <c r="Y25" i="5"/>
  <c r="X25" i="5"/>
  <c r="AE24" i="5"/>
  <c r="AD24" i="5"/>
  <c r="AC24" i="5"/>
  <c r="Z24" i="5"/>
  <c r="AE23" i="5"/>
  <c r="AD23" i="5"/>
  <c r="AC23" i="5"/>
  <c r="Z23" i="5"/>
  <c r="AE22" i="5"/>
  <c r="AD22" i="5"/>
  <c r="AC22" i="5"/>
  <c r="Z22" i="5"/>
  <c r="AE21" i="5"/>
  <c r="AD21" i="5"/>
  <c r="AC21" i="5"/>
  <c r="Z21" i="5"/>
  <c r="AE20" i="5"/>
  <c r="AD20" i="5"/>
  <c r="AC20" i="5"/>
  <c r="Z20" i="5"/>
  <c r="AE19" i="5"/>
  <c r="AD19" i="5"/>
  <c r="AC19" i="5"/>
  <c r="Z19" i="5"/>
  <c r="AE18" i="5"/>
  <c r="AD18" i="5"/>
  <c r="AC18" i="5"/>
  <c r="Z18" i="5"/>
  <c r="AE17" i="5"/>
  <c r="AD17" i="5"/>
  <c r="AC17" i="5"/>
  <c r="Z17" i="5"/>
  <c r="AE16" i="5"/>
  <c r="AD16" i="5"/>
  <c r="AC16" i="5"/>
  <c r="Z16" i="5"/>
  <c r="AE15" i="5"/>
  <c r="AD15" i="5"/>
  <c r="AC15" i="5"/>
  <c r="Z15" i="5"/>
  <c r="AE13" i="5"/>
  <c r="AD13" i="5"/>
  <c r="AC13" i="5"/>
  <c r="Z13" i="5"/>
  <c r="AE12" i="5"/>
  <c r="AD12" i="5"/>
  <c r="AD25" i="5" s="1"/>
  <c r="AC12" i="5"/>
  <c r="AC25" i="5" s="1"/>
  <c r="Z12" i="5"/>
  <c r="AD10" i="5"/>
  <c r="AA10" i="5"/>
  <c r="X10" i="5"/>
  <c r="Q25" i="5"/>
  <c r="P25" i="5"/>
  <c r="N25" i="5"/>
  <c r="M25" i="5"/>
  <c r="T24" i="5"/>
  <c r="S24" i="5"/>
  <c r="R24" i="5"/>
  <c r="O24" i="5"/>
  <c r="T23" i="5"/>
  <c r="S23" i="5"/>
  <c r="R23" i="5"/>
  <c r="O23" i="5"/>
  <c r="T22" i="5"/>
  <c r="S22" i="5"/>
  <c r="R22" i="5"/>
  <c r="O22" i="5"/>
  <c r="T21" i="5"/>
  <c r="S21" i="5"/>
  <c r="R21" i="5"/>
  <c r="O21" i="5"/>
  <c r="T20" i="5"/>
  <c r="S20" i="5"/>
  <c r="R20" i="5"/>
  <c r="O20" i="5"/>
  <c r="T19" i="5"/>
  <c r="S19" i="5"/>
  <c r="R19" i="5"/>
  <c r="O19" i="5"/>
  <c r="T18" i="5"/>
  <c r="S18" i="5"/>
  <c r="R18" i="5"/>
  <c r="O18" i="5"/>
  <c r="T17" i="5"/>
  <c r="S17" i="5"/>
  <c r="R17" i="5"/>
  <c r="O17" i="5"/>
  <c r="T16" i="5"/>
  <c r="S16" i="5"/>
  <c r="R16" i="5"/>
  <c r="O16" i="5"/>
  <c r="T15" i="5"/>
  <c r="S15" i="5"/>
  <c r="R15" i="5"/>
  <c r="O15" i="5"/>
  <c r="T13" i="5"/>
  <c r="S13" i="5"/>
  <c r="R13" i="5"/>
  <c r="O13" i="5"/>
  <c r="T12" i="5"/>
  <c r="T25" i="5" s="1"/>
  <c r="S12" i="5"/>
  <c r="R12" i="5"/>
  <c r="R25" i="5" s="1"/>
  <c r="O12" i="5"/>
  <c r="S10" i="5"/>
  <c r="P10" i="5"/>
  <c r="M10" i="5"/>
  <c r="S19" i="8" l="1"/>
  <c r="BJ8" i="9"/>
  <c r="DP12" i="5"/>
  <c r="DP13" i="5"/>
  <c r="DP15" i="5"/>
  <c r="DP16" i="5"/>
  <c r="DP17" i="5"/>
  <c r="DP18" i="5"/>
  <c r="DP19" i="5"/>
  <c r="DP20" i="5"/>
  <c r="DP21" i="5"/>
  <c r="DP22" i="5"/>
  <c r="DP23" i="5"/>
  <c r="DP24" i="5"/>
  <c r="AQ12" i="5"/>
  <c r="AF12" i="5"/>
  <c r="AF13" i="5"/>
  <c r="AF15" i="5"/>
  <c r="AF16" i="5"/>
  <c r="AF17" i="5"/>
  <c r="AF18" i="5"/>
  <c r="AF19" i="5"/>
  <c r="AF20" i="5"/>
  <c r="AF21" i="5"/>
  <c r="AF22" i="5"/>
  <c r="AF23" i="5"/>
  <c r="AF24" i="5"/>
  <c r="BX12" i="5"/>
  <c r="BX13" i="5"/>
  <c r="BX15" i="5"/>
  <c r="BX16" i="5"/>
  <c r="AQ13" i="5"/>
  <c r="AQ15" i="5"/>
  <c r="AQ16" i="5"/>
  <c r="AQ17" i="5"/>
  <c r="AQ18" i="5"/>
  <c r="AQ19" i="5"/>
  <c r="AQ20" i="5"/>
  <c r="AQ21" i="5"/>
  <c r="AQ22" i="5"/>
  <c r="AQ23" i="5"/>
  <c r="AQ24" i="5"/>
  <c r="CI12" i="5"/>
  <c r="CI13" i="5"/>
  <c r="CI15" i="5"/>
  <c r="CI16" i="5"/>
  <c r="CI17" i="5"/>
  <c r="CI18" i="5"/>
  <c r="CI19" i="5"/>
  <c r="CI20" i="5"/>
  <c r="CI21" i="5"/>
  <c r="CI22" i="5"/>
  <c r="CI23" i="5"/>
  <c r="CI24" i="5"/>
  <c r="BX17" i="5"/>
  <c r="BX18" i="5"/>
  <c r="BX19" i="5"/>
  <c r="BX20" i="5"/>
  <c r="BX21" i="5"/>
  <c r="BX22" i="5"/>
  <c r="BX23" i="5"/>
  <c r="BX24" i="5"/>
  <c r="U19" i="5"/>
  <c r="CT22" i="5"/>
  <c r="AE25" i="5"/>
  <c r="U20" i="5"/>
  <c r="U21" i="5"/>
  <c r="U22" i="5"/>
  <c r="U23" i="5"/>
  <c r="U24" i="5"/>
  <c r="BM12" i="5"/>
  <c r="BM13" i="5"/>
  <c r="BM15" i="5"/>
  <c r="BM16" i="5"/>
  <c r="BM17" i="5"/>
  <c r="BM18" i="5"/>
  <c r="BM19" i="5"/>
  <c r="BM20" i="5"/>
  <c r="BM21" i="5"/>
  <c r="BM22" i="5"/>
  <c r="BM23" i="5"/>
  <c r="BM24" i="5"/>
  <c r="CT23" i="5"/>
  <c r="CT24" i="5"/>
  <c r="S25" i="5"/>
  <c r="U12" i="5"/>
  <c r="O25" i="5"/>
  <c r="U15" i="5"/>
  <c r="U16" i="5"/>
  <c r="U17" i="5"/>
  <c r="U18" i="5"/>
  <c r="BB12" i="5"/>
  <c r="BB13" i="5"/>
  <c r="BB15" i="5"/>
  <c r="BB16" i="5"/>
  <c r="BB17" i="5"/>
  <c r="BB18" i="5"/>
  <c r="BB19" i="5"/>
  <c r="BB20" i="5"/>
  <c r="BB21" i="5"/>
  <c r="BB22" i="5"/>
  <c r="BB23" i="5"/>
  <c r="BB24" i="5"/>
  <c r="CT12" i="5"/>
  <c r="CT13" i="5"/>
  <c r="CT15" i="5"/>
  <c r="CT16" i="5"/>
  <c r="CT17" i="5"/>
  <c r="CT18" i="5"/>
  <c r="CT19" i="5"/>
  <c r="CT20" i="5"/>
  <c r="CT21" i="5"/>
  <c r="DJ25" i="5"/>
  <c r="DE25" i="5"/>
  <c r="CY25" i="5"/>
  <c r="CN25" i="5"/>
  <c r="CC25" i="5"/>
  <c r="BR25" i="5"/>
  <c r="BG25" i="5"/>
  <c r="AV25" i="5"/>
  <c r="AK25" i="5"/>
  <c r="Z25" i="5"/>
  <c r="U13" i="5"/>
  <c r="DG2" i="2"/>
  <c r="CV2" i="2"/>
  <c r="CK2" i="2"/>
  <c r="BZ2" i="2"/>
  <c r="BO2" i="2"/>
  <c r="BD2" i="2"/>
  <c r="AS2" i="2"/>
  <c r="AH2" i="2"/>
  <c r="W2" i="2"/>
  <c r="L2" i="2"/>
  <c r="A3" i="2"/>
  <c r="A2" i="2"/>
  <c r="DL26" i="2"/>
  <c r="DK26" i="2"/>
  <c r="DI26" i="2"/>
  <c r="DH26" i="2"/>
  <c r="DO25" i="2"/>
  <c r="DN25" i="2"/>
  <c r="DM25" i="2"/>
  <c r="DJ25" i="2"/>
  <c r="DP25" i="2" s="1"/>
  <c r="DO24" i="2"/>
  <c r="DN24" i="2"/>
  <c r="DM24" i="2"/>
  <c r="DJ24" i="2"/>
  <c r="DP24" i="2" s="1"/>
  <c r="DO23" i="2"/>
  <c r="DN23" i="2"/>
  <c r="DM23" i="2"/>
  <c r="DJ23" i="2"/>
  <c r="DP23" i="2" s="1"/>
  <c r="DO22" i="2"/>
  <c r="DN22" i="2"/>
  <c r="DM22" i="2"/>
  <c r="DJ22" i="2"/>
  <c r="DP22" i="2" s="1"/>
  <c r="DO21" i="2"/>
  <c r="DN21" i="2"/>
  <c r="DM21" i="2"/>
  <c r="DJ21" i="2"/>
  <c r="DP21" i="2" s="1"/>
  <c r="DO20" i="2"/>
  <c r="DO26" i="2" s="1"/>
  <c r="DN20" i="2"/>
  <c r="DN26" i="2" s="1"/>
  <c r="DM20" i="2"/>
  <c r="DM26" i="2" s="1"/>
  <c r="DJ20" i="2"/>
  <c r="DJ26" i="2" s="1"/>
  <c r="DN18" i="2"/>
  <c r="DK18" i="2"/>
  <c r="DH18" i="2"/>
  <c r="DJ15" i="2"/>
  <c r="DP14" i="2"/>
  <c r="DP15" i="2" s="1"/>
  <c r="DP28" i="2" s="1"/>
  <c r="DA26" i="2"/>
  <c r="CZ26" i="2"/>
  <c r="CX26" i="2"/>
  <c r="CW26" i="2"/>
  <c r="DD25" i="2"/>
  <c r="DC25" i="2"/>
  <c r="DB25" i="2"/>
  <c r="CY25" i="2"/>
  <c r="DD24" i="2"/>
  <c r="DC24" i="2"/>
  <c r="DB24" i="2"/>
  <c r="CY24" i="2"/>
  <c r="DD23" i="2"/>
  <c r="DC23" i="2"/>
  <c r="DB23" i="2"/>
  <c r="CY23" i="2"/>
  <c r="DD22" i="2"/>
  <c r="DC22" i="2"/>
  <c r="DB22" i="2"/>
  <c r="CY22" i="2"/>
  <c r="DD21" i="2"/>
  <c r="DC21" i="2"/>
  <c r="DB21" i="2"/>
  <c r="CY21" i="2"/>
  <c r="DD20" i="2"/>
  <c r="DD26" i="2" s="1"/>
  <c r="DC20" i="2"/>
  <c r="DB20" i="2"/>
  <c r="CY20" i="2"/>
  <c r="CY26" i="2" s="1"/>
  <c r="DC18" i="2"/>
  <c r="CZ18" i="2"/>
  <c r="CW18" i="2"/>
  <c r="CY15" i="2"/>
  <c r="DE14" i="2"/>
  <c r="DE15" i="2" s="1"/>
  <c r="DE28" i="2" s="1"/>
  <c r="CP26" i="2"/>
  <c r="CO26" i="2"/>
  <c r="CM26" i="2"/>
  <c r="CL26" i="2"/>
  <c r="CS25" i="2"/>
  <c r="CR25" i="2"/>
  <c r="CQ25" i="2"/>
  <c r="CN25" i="2"/>
  <c r="CT25" i="2" s="1"/>
  <c r="CS24" i="2"/>
  <c r="CR24" i="2"/>
  <c r="CQ24" i="2"/>
  <c r="CN24" i="2"/>
  <c r="CT24" i="2" s="1"/>
  <c r="CS23" i="2"/>
  <c r="CR23" i="2"/>
  <c r="CQ23" i="2"/>
  <c r="CN23" i="2"/>
  <c r="CT23" i="2" s="1"/>
  <c r="CS22" i="2"/>
  <c r="CR22" i="2"/>
  <c r="CQ22" i="2"/>
  <c r="CN22" i="2"/>
  <c r="CT22" i="2" s="1"/>
  <c r="CS21" i="2"/>
  <c r="CR21" i="2"/>
  <c r="CQ21" i="2"/>
  <c r="CN21" i="2"/>
  <c r="CT21" i="2" s="1"/>
  <c r="CS20" i="2"/>
  <c r="CS26" i="2" s="1"/>
  <c r="CR20" i="2"/>
  <c r="CR26" i="2" s="1"/>
  <c r="CQ20" i="2"/>
  <c r="CQ26" i="2" s="1"/>
  <c r="CN20" i="2"/>
  <c r="CN26" i="2" s="1"/>
  <c r="CR18" i="2"/>
  <c r="CO18" i="2"/>
  <c r="CL18" i="2"/>
  <c r="CQ15" i="2"/>
  <c r="CQ28" i="2" s="1"/>
  <c r="CN15" i="2"/>
  <c r="CT14" i="2"/>
  <c r="CT15" i="2" s="1"/>
  <c r="CT28" i="2" s="1"/>
  <c r="CE26" i="2"/>
  <c r="CD26" i="2"/>
  <c r="CB26" i="2"/>
  <c r="CA26" i="2"/>
  <c r="CH25" i="2"/>
  <c r="CG25" i="2"/>
  <c r="CF25" i="2"/>
  <c r="CC25" i="2"/>
  <c r="CH24" i="2"/>
  <c r="CG24" i="2"/>
  <c r="CF24" i="2"/>
  <c r="CC24" i="2"/>
  <c r="CH23" i="2"/>
  <c r="CG23" i="2"/>
  <c r="CF23" i="2"/>
  <c r="CC23" i="2"/>
  <c r="CH22" i="2"/>
  <c r="CG22" i="2"/>
  <c r="CF22" i="2"/>
  <c r="CC22" i="2"/>
  <c r="CH21" i="2"/>
  <c r="CG21" i="2"/>
  <c r="CF21" i="2"/>
  <c r="CC21" i="2"/>
  <c r="CH20" i="2"/>
  <c r="CG20" i="2"/>
  <c r="CG26" i="2" s="1"/>
  <c r="CF20" i="2"/>
  <c r="CF26" i="2" s="1"/>
  <c r="CC20" i="2"/>
  <c r="CC26" i="2" s="1"/>
  <c r="CG18" i="2"/>
  <c r="CD18" i="2"/>
  <c r="CA18" i="2"/>
  <c r="CC15" i="2"/>
  <c r="CI14" i="2"/>
  <c r="CI15" i="2" s="1"/>
  <c r="CI28" i="2" s="1"/>
  <c r="BT26" i="2"/>
  <c r="BS26" i="2"/>
  <c r="BQ26" i="2"/>
  <c r="BP26" i="2"/>
  <c r="BW25" i="2"/>
  <c r="BV25" i="2"/>
  <c r="BU25" i="2"/>
  <c r="BR25" i="2"/>
  <c r="BX25" i="2" s="1"/>
  <c r="BW24" i="2"/>
  <c r="BV24" i="2"/>
  <c r="BU24" i="2"/>
  <c r="BR24" i="2"/>
  <c r="BX24" i="2" s="1"/>
  <c r="BW23" i="2"/>
  <c r="BV23" i="2"/>
  <c r="BU23" i="2"/>
  <c r="BR23" i="2"/>
  <c r="BX23" i="2" s="1"/>
  <c r="BW22" i="2"/>
  <c r="BV22" i="2"/>
  <c r="BU22" i="2"/>
  <c r="BR22" i="2"/>
  <c r="BX22" i="2" s="1"/>
  <c r="BW21" i="2"/>
  <c r="BV21" i="2"/>
  <c r="BU21" i="2"/>
  <c r="BR21" i="2"/>
  <c r="BX21" i="2" s="1"/>
  <c r="BW20" i="2"/>
  <c r="BW26" i="2" s="1"/>
  <c r="BV20" i="2"/>
  <c r="BV26" i="2" s="1"/>
  <c r="BU20" i="2"/>
  <c r="BU26" i="2" s="1"/>
  <c r="BR20" i="2"/>
  <c r="BR26" i="2" s="1"/>
  <c r="BV18" i="2"/>
  <c r="BS18" i="2"/>
  <c r="BP18" i="2"/>
  <c r="BU15" i="2"/>
  <c r="BU28" i="2" s="1"/>
  <c r="BR15" i="2"/>
  <c r="BX14" i="2"/>
  <c r="BX15" i="2" s="1"/>
  <c r="BX28" i="2" s="1"/>
  <c r="BI26" i="2"/>
  <c r="BH26" i="2"/>
  <c r="BF26" i="2"/>
  <c r="BE26" i="2"/>
  <c r="BL25" i="2"/>
  <c r="BK25" i="2"/>
  <c r="BJ25" i="2"/>
  <c r="BG25" i="2"/>
  <c r="BL24" i="2"/>
  <c r="BK24" i="2"/>
  <c r="BJ24" i="2"/>
  <c r="BG24" i="2"/>
  <c r="BL23" i="2"/>
  <c r="BK23" i="2"/>
  <c r="BJ23" i="2"/>
  <c r="BG23" i="2"/>
  <c r="BL22" i="2"/>
  <c r="BK22" i="2"/>
  <c r="BJ22" i="2"/>
  <c r="BG22" i="2"/>
  <c r="BL21" i="2"/>
  <c r="BK21" i="2"/>
  <c r="BJ21" i="2"/>
  <c r="BG21" i="2"/>
  <c r="BL20" i="2"/>
  <c r="BL26" i="2" s="1"/>
  <c r="BK20" i="2"/>
  <c r="BJ20" i="2"/>
  <c r="BJ26" i="2" s="1"/>
  <c r="BG20" i="2"/>
  <c r="BG26" i="2" s="1"/>
  <c r="BK18" i="2"/>
  <c r="BH18" i="2"/>
  <c r="BE18" i="2"/>
  <c r="BJ15" i="2"/>
  <c r="BJ28" i="2" s="1"/>
  <c r="BG15" i="2"/>
  <c r="BM14" i="2"/>
  <c r="BM15" i="2" s="1"/>
  <c r="BM28" i="2" s="1"/>
  <c r="AX26" i="2"/>
  <c r="AW26" i="2"/>
  <c r="AU26" i="2"/>
  <c r="AT26" i="2"/>
  <c r="BA25" i="2"/>
  <c r="AZ25" i="2"/>
  <c r="AY25" i="2"/>
  <c r="AV25" i="2"/>
  <c r="BB25" i="2" s="1"/>
  <c r="BA24" i="2"/>
  <c r="AZ24" i="2"/>
  <c r="AY24" i="2"/>
  <c r="AV24" i="2"/>
  <c r="BB24" i="2" s="1"/>
  <c r="BA23" i="2"/>
  <c r="AZ23" i="2"/>
  <c r="AY23" i="2"/>
  <c r="AV23" i="2"/>
  <c r="BB23" i="2" s="1"/>
  <c r="BA22" i="2"/>
  <c r="AZ22" i="2"/>
  <c r="AY22" i="2"/>
  <c r="AV22" i="2"/>
  <c r="BB22" i="2" s="1"/>
  <c r="BA21" i="2"/>
  <c r="AZ21" i="2"/>
  <c r="AY21" i="2"/>
  <c r="AV21" i="2"/>
  <c r="BB21" i="2" s="1"/>
  <c r="BA20" i="2"/>
  <c r="BA26" i="2" s="1"/>
  <c r="AZ20" i="2"/>
  <c r="AZ26" i="2" s="1"/>
  <c r="AY20" i="2"/>
  <c r="AY26" i="2" s="1"/>
  <c r="AV20" i="2"/>
  <c r="AV26" i="2" s="1"/>
  <c r="AZ18" i="2"/>
  <c r="AW18" i="2"/>
  <c r="AT18" i="2"/>
  <c r="AY15" i="2"/>
  <c r="AY28" i="2" s="1"/>
  <c r="AV15" i="2"/>
  <c r="BB14" i="2"/>
  <c r="BB15" i="2" s="1"/>
  <c r="BB28" i="2" s="1"/>
  <c r="AM26" i="2"/>
  <c r="AL26" i="2"/>
  <c r="AJ26" i="2"/>
  <c r="AI26" i="2"/>
  <c r="AP25" i="2"/>
  <c r="AO25" i="2"/>
  <c r="AN25" i="2"/>
  <c r="AK25" i="2"/>
  <c r="AP24" i="2"/>
  <c r="AO24" i="2"/>
  <c r="AN24" i="2"/>
  <c r="AK24" i="2"/>
  <c r="AP23" i="2"/>
  <c r="AO23" i="2"/>
  <c r="AN23" i="2"/>
  <c r="AK23" i="2"/>
  <c r="AP22" i="2"/>
  <c r="AO22" i="2"/>
  <c r="AN22" i="2"/>
  <c r="AK22" i="2"/>
  <c r="AP21" i="2"/>
  <c r="AO21" i="2"/>
  <c r="AN21" i="2"/>
  <c r="AK21" i="2"/>
  <c r="AP20" i="2"/>
  <c r="AP26" i="2" s="1"/>
  <c r="AO20" i="2"/>
  <c r="AO26" i="2" s="1"/>
  <c r="AN20" i="2"/>
  <c r="AN26" i="2" s="1"/>
  <c r="AK20" i="2"/>
  <c r="AO18" i="2"/>
  <c r="AL18" i="2"/>
  <c r="AI18" i="2"/>
  <c r="AK15" i="2"/>
  <c r="AN15" i="2" s="1"/>
  <c r="AN28" i="2" s="1"/>
  <c r="AQ14" i="2"/>
  <c r="AQ15" i="2" s="1"/>
  <c r="AB26" i="2"/>
  <c r="AA26" i="2"/>
  <c r="Y26" i="2"/>
  <c r="X26" i="2"/>
  <c r="AE25" i="2"/>
  <c r="AD25" i="2"/>
  <c r="AC25" i="2"/>
  <c r="Z25" i="2"/>
  <c r="AE24" i="2"/>
  <c r="AD24" i="2"/>
  <c r="AC24" i="2"/>
  <c r="Z24" i="2"/>
  <c r="AE23" i="2"/>
  <c r="AD23" i="2"/>
  <c r="AC23" i="2"/>
  <c r="Z23" i="2"/>
  <c r="AE22" i="2"/>
  <c r="AD22" i="2"/>
  <c r="AC22" i="2"/>
  <c r="Z22" i="2"/>
  <c r="AE21" i="2"/>
  <c r="AD21" i="2"/>
  <c r="AC21" i="2"/>
  <c r="Z21" i="2"/>
  <c r="AE20" i="2"/>
  <c r="AD20" i="2"/>
  <c r="AD26" i="2" s="1"/>
  <c r="AC20" i="2"/>
  <c r="AC26" i="2" s="1"/>
  <c r="Z20" i="2"/>
  <c r="Z26" i="2" s="1"/>
  <c r="AD18" i="2"/>
  <c r="AA18" i="2"/>
  <c r="X18" i="2"/>
  <c r="Z15" i="2"/>
  <c r="AF14" i="2"/>
  <c r="AF15" i="2" s="1"/>
  <c r="AF28" i="2" s="1"/>
  <c r="Q26" i="2"/>
  <c r="P26" i="2"/>
  <c r="N26" i="2"/>
  <c r="M26" i="2"/>
  <c r="T25" i="2"/>
  <c r="S25" i="2"/>
  <c r="R25" i="2"/>
  <c r="O25" i="2"/>
  <c r="T24" i="2"/>
  <c r="S24" i="2"/>
  <c r="R24" i="2"/>
  <c r="O24" i="2"/>
  <c r="T23" i="2"/>
  <c r="S23" i="2"/>
  <c r="R23" i="2"/>
  <c r="O23" i="2"/>
  <c r="T22" i="2"/>
  <c r="S22" i="2"/>
  <c r="R22" i="2"/>
  <c r="O22" i="2"/>
  <c r="T21" i="2"/>
  <c r="S21" i="2"/>
  <c r="R21" i="2"/>
  <c r="O21" i="2"/>
  <c r="T20" i="2"/>
  <c r="T26" i="2" s="1"/>
  <c r="S20" i="2"/>
  <c r="R20" i="2"/>
  <c r="R26" i="2" s="1"/>
  <c r="O20" i="2"/>
  <c r="S18" i="2"/>
  <c r="P18" i="2"/>
  <c r="M18" i="2"/>
  <c r="O15" i="2"/>
  <c r="U14" i="2"/>
  <c r="U15" i="2" s="1"/>
  <c r="Z37" i="2" l="1"/>
  <c r="AC15" i="2"/>
  <c r="AC28" i="2" s="1"/>
  <c r="AF21" i="2"/>
  <c r="AF22" i="2"/>
  <c r="AF23" i="2"/>
  <c r="AF24" i="2"/>
  <c r="AF25" i="2"/>
  <c r="CH26" i="2"/>
  <c r="DM15" i="2"/>
  <c r="DM28" i="2" s="1"/>
  <c r="BK26" i="2"/>
  <c r="AQ21" i="2"/>
  <c r="AQ22" i="2"/>
  <c r="AQ23" i="2"/>
  <c r="AQ24" i="2"/>
  <c r="AQ25" i="2"/>
  <c r="BM21" i="2"/>
  <c r="BM22" i="2"/>
  <c r="BM23" i="2"/>
  <c r="BM24" i="2"/>
  <c r="BM25" i="2"/>
  <c r="CF15" i="2"/>
  <c r="CF28" i="2" s="1"/>
  <c r="CI21" i="2"/>
  <c r="CI22" i="2"/>
  <c r="CI23" i="2"/>
  <c r="CI24" i="2"/>
  <c r="CI25" i="2"/>
  <c r="DB15" i="2"/>
  <c r="DB28" i="2" s="1"/>
  <c r="DE21" i="2"/>
  <c r="DE22" i="2"/>
  <c r="DE23" i="2"/>
  <c r="DE24" i="2"/>
  <c r="DE25" i="2"/>
  <c r="CY28" i="2"/>
  <c r="CY37" i="2" s="1"/>
  <c r="DP25" i="5"/>
  <c r="AE26" i="2"/>
  <c r="DC26" i="2"/>
  <c r="U21" i="2"/>
  <c r="U22" i="2"/>
  <c r="U23" i="2"/>
  <c r="U24" i="2"/>
  <c r="U25" i="2"/>
  <c r="DB26" i="2"/>
  <c r="AQ25" i="5"/>
  <c r="AF25" i="5"/>
  <c r="U25" i="5"/>
  <c r="BX25" i="5"/>
  <c r="CI25" i="5"/>
  <c r="CT25" i="5"/>
  <c r="BB25" i="5"/>
  <c r="BM25" i="5"/>
  <c r="AK26" i="2"/>
  <c r="O26" i="2"/>
  <c r="S26" i="2"/>
  <c r="DJ28" i="2"/>
  <c r="DK28" i="2" s="1"/>
  <c r="DP20" i="2"/>
  <c r="DP26" i="2" s="1"/>
  <c r="DE20" i="2"/>
  <c r="CN28" i="2"/>
  <c r="CO28" i="2" s="1"/>
  <c r="CT20" i="2"/>
  <c r="CT26" i="2" s="1"/>
  <c r="CC28" i="2"/>
  <c r="CD28" i="2" s="1"/>
  <c r="CI20" i="2"/>
  <c r="BR28" i="2"/>
  <c r="BS28" i="2" s="1"/>
  <c r="BX20" i="2"/>
  <c r="BX26" i="2" s="1"/>
  <c r="BG28" i="2"/>
  <c r="BM20" i="2"/>
  <c r="AV28" i="2"/>
  <c r="AW28" i="2" s="1"/>
  <c r="BB20" i="2"/>
  <c r="BB26" i="2" s="1"/>
  <c r="AK28" i="2"/>
  <c r="AL28" i="2" s="1"/>
  <c r="AQ20" i="2"/>
  <c r="Z28" i="2"/>
  <c r="AA28" i="2" s="1"/>
  <c r="AF20" i="2"/>
  <c r="AF26" i="2" s="1"/>
  <c r="O28" i="2"/>
  <c r="P28" i="2" s="1"/>
  <c r="R15" i="2"/>
  <c r="R28" i="2" s="1"/>
  <c r="U20" i="2"/>
  <c r="A3" i="29"/>
  <c r="CN37" i="2" l="1"/>
  <c r="U26" i="2"/>
  <c r="U28" i="2" s="1"/>
  <c r="AQ26" i="2"/>
  <c r="AQ28" i="2" s="1"/>
  <c r="BM26" i="2"/>
  <c r="CI26" i="2"/>
  <c r="DE26" i="2"/>
  <c r="CZ28" i="2"/>
  <c r="BR37" i="2"/>
  <c r="CC37" i="2"/>
  <c r="BH28" i="2"/>
  <c r="BG37" i="2"/>
  <c r="AV37" i="2"/>
  <c r="DJ37" i="2"/>
  <c r="AK37" i="2"/>
  <c r="O37" i="2"/>
  <c r="D29" i="2" s="1"/>
  <c r="C12" i="14" l="1"/>
  <c r="B12" i="14"/>
  <c r="A12" i="14"/>
  <c r="P3014" i="14"/>
  <c r="O3014" i="14"/>
  <c r="P14" i="14"/>
  <c r="O14" i="14"/>
  <c r="J11" i="14"/>
  <c r="I11" i="14"/>
  <c r="F12" i="14"/>
  <c r="F76" i="9" l="1"/>
  <c r="F64" i="9"/>
  <c r="F51" i="9"/>
  <c r="F42" i="9"/>
  <c r="F29" i="9"/>
  <c r="F15" i="9"/>
  <c r="E79" i="9"/>
  <c r="D79" i="9"/>
  <c r="D77" i="9" s="1"/>
  <c r="F79" i="9" l="1"/>
  <c r="F65" i="9" s="1"/>
  <c r="D43" i="9"/>
  <c r="D52" i="9"/>
  <c r="D16" i="9"/>
  <c r="D65" i="9"/>
  <c r="D30" i="9"/>
  <c r="E16" i="9"/>
  <c r="E8" i="9" s="1"/>
  <c r="E43" i="9"/>
  <c r="E65" i="9"/>
  <c r="E30" i="9"/>
  <c r="E52" i="9"/>
  <c r="E77" i="9"/>
  <c r="K13" i="17"/>
  <c r="F16" i="9" l="1"/>
  <c r="F43" i="9"/>
  <c r="D8" i="9"/>
  <c r="F52" i="9"/>
  <c r="F77" i="9"/>
  <c r="F30" i="9"/>
  <c r="F23" i="22" l="1"/>
  <c r="F22" i="22"/>
  <c r="F21" i="22"/>
  <c r="F20" i="22"/>
  <c r="G24" i="22"/>
  <c r="G18" i="22"/>
  <c r="G19" i="22"/>
  <c r="G20" i="22"/>
  <c r="G17" i="22"/>
  <c r="E25" i="22"/>
  <c r="C25" i="22"/>
  <c r="F15" i="22"/>
  <c r="D15" i="22"/>
  <c r="B15" i="22"/>
  <c r="G25" i="22" l="1"/>
  <c r="A3" i="22"/>
  <c r="A2" i="21" l="1"/>
  <c r="A1" i="21"/>
  <c r="A2" i="20"/>
  <c r="A1" i="20"/>
  <c r="A2" i="19"/>
  <c r="A1" i="19"/>
  <c r="A2" i="18"/>
  <c r="A1" i="18"/>
  <c r="B13" i="17" l="1"/>
  <c r="C13" i="17"/>
  <c r="D13" i="17"/>
  <c r="E13" i="17"/>
  <c r="F13" i="17"/>
  <c r="G13" i="17"/>
  <c r="H13" i="17"/>
  <c r="I13" i="17"/>
  <c r="J13" i="17"/>
  <c r="L13" i="17"/>
  <c r="A13" i="17"/>
  <c r="A4" i="17"/>
  <c r="A3" i="17"/>
  <c r="N33" i="16"/>
  <c r="M33" i="16"/>
  <c r="L33" i="16"/>
  <c r="K33" i="16"/>
  <c r="J33" i="16"/>
  <c r="I33" i="16"/>
  <c r="G33" i="16"/>
  <c r="F33" i="16"/>
  <c r="E33" i="16"/>
  <c r="D33" i="16"/>
  <c r="C33" i="16"/>
  <c r="B33" i="16"/>
  <c r="O32" i="16"/>
  <c r="O31" i="16"/>
  <c r="O29" i="16"/>
  <c r="O28" i="16"/>
  <c r="O27" i="16"/>
  <c r="O26" i="16"/>
  <c r="O25" i="16"/>
  <c r="O24" i="16"/>
  <c r="O23" i="16"/>
  <c r="O22" i="16"/>
  <c r="O21" i="16"/>
  <c r="O19" i="16"/>
  <c r="O18" i="16"/>
  <c r="O17" i="16"/>
  <c r="O15" i="16"/>
  <c r="O14" i="16"/>
  <c r="O13" i="16"/>
  <c r="O12" i="16"/>
  <c r="H32" i="16"/>
  <c r="H31" i="16"/>
  <c r="H29" i="16"/>
  <c r="H28" i="16"/>
  <c r="H27" i="16"/>
  <c r="H26" i="16"/>
  <c r="H25" i="16"/>
  <c r="H24" i="16"/>
  <c r="H23" i="16"/>
  <c r="H22" i="16"/>
  <c r="H21" i="16"/>
  <c r="H19" i="16"/>
  <c r="H18" i="16"/>
  <c r="H17" i="16"/>
  <c r="H15" i="16"/>
  <c r="H14" i="16"/>
  <c r="P14" i="16" s="1"/>
  <c r="H13" i="16"/>
  <c r="H12" i="16"/>
  <c r="N10" i="16"/>
  <c r="M10" i="16"/>
  <c r="L10" i="16"/>
  <c r="K10" i="16"/>
  <c r="J10" i="16"/>
  <c r="I10" i="16"/>
  <c r="G10" i="16"/>
  <c r="F10" i="16"/>
  <c r="E10" i="16"/>
  <c r="D10" i="16"/>
  <c r="C10" i="16"/>
  <c r="B10" i="16"/>
  <c r="A10" i="16"/>
  <c r="A3" i="16"/>
  <c r="A3" i="15"/>
  <c r="A2" i="15"/>
  <c r="P15" i="16" l="1"/>
  <c r="P21" i="16"/>
  <c r="P25" i="16"/>
  <c r="P29" i="16"/>
  <c r="P19" i="16"/>
  <c r="O33" i="16"/>
  <c r="I34" i="16" s="1"/>
  <c r="P18" i="16"/>
  <c r="P23" i="16"/>
  <c r="P24" i="16"/>
  <c r="P28" i="16"/>
  <c r="P13" i="16"/>
  <c r="P17" i="16"/>
  <c r="P22" i="16"/>
  <c r="P26" i="16"/>
  <c r="P31" i="16"/>
  <c r="P32" i="16"/>
  <c r="P27" i="16"/>
  <c r="P12" i="16"/>
  <c r="H33" i="16"/>
  <c r="B34" i="16" s="1"/>
  <c r="L11" i="14"/>
  <c r="M11" i="14"/>
  <c r="N11" i="14"/>
  <c r="K11" i="14"/>
  <c r="H12" i="14"/>
  <c r="G12" i="14"/>
  <c r="E12" i="14"/>
  <c r="D12" i="14"/>
  <c r="A3" i="14"/>
  <c r="A2" i="14"/>
  <c r="O11" i="14" l="1"/>
  <c r="P33" i="16"/>
  <c r="P11" i="14"/>
  <c r="A2" i="12"/>
  <c r="A1" i="12"/>
  <c r="A2" i="3" l="1"/>
  <c r="F8" i="9" l="1"/>
  <c r="A3" i="9"/>
  <c r="L18" i="8"/>
  <c r="L17" i="8"/>
  <c r="L16" i="8"/>
  <c r="L15" i="8"/>
  <c r="L14" i="8"/>
  <c r="L13" i="8"/>
  <c r="G19" i="8"/>
  <c r="F19" i="8"/>
  <c r="C19" i="8"/>
  <c r="B19" i="8"/>
  <c r="H18" i="8"/>
  <c r="D18" i="8"/>
  <c r="H17" i="8"/>
  <c r="D17" i="8"/>
  <c r="H16" i="8"/>
  <c r="D16" i="8"/>
  <c r="H15" i="8"/>
  <c r="D15" i="8"/>
  <c r="H14" i="8"/>
  <c r="D14" i="8"/>
  <c r="K19" i="8"/>
  <c r="H13" i="8"/>
  <c r="D13" i="8"/>
  <c r="J11" i="8"/>
  <c r="F11" i="8"/>
  <c r="B11" i="8"/>
  <c r="A3" i="8"/>
  <c r="G43" i="7"/>
  <c r="G23" i="35" s="1"/>
  <c r="F43" i="7"/>
  <c r="F23" i="35" s="1"/>
  <c r="E43" i="7"/>
  <c r="E23" i="35" s="1"/>
  <c r="D43" i="7"/>
  <c r="D23" i="35" s="1"/>
  <c r="C43" i="7"/>
  <c r="C23" i="35" s="1"/>
  <c r="B43" i="7"/>
  <c r="B23" i="35" s="1"/>
  <c r="G38" i="7"/>
  <c r="G22" i="35" s="1"/>
  <c r="F38" i="7"/>
  <c r="F22" i="35" s="1"/>
  <c r="E38" i="7"/>
  <c r="E22" i="35" s="1"/>
  <c r="D38" i="7"/>
  <c r="D22" i="35" s="1"/>
  <c r="C38" i="7"/>
  <c r="C22" i="35" s="1"/>
  <c r="B38" i="7"/>
  <c r="B22" i="35" s="1"/>
  <c r="G33" i="7"/>
  <c r="G21" i="35" s="1"/>
  <c r="F33" i="7"/>
  <c r="F21" i="35" s="1"/>
  <c r="E33" i="7"/>
  <c r="E21" i="35" s="1"/>
  <c r="D33" i="7"/>
  <c r="D21" i="35" s="1"/>
  <c r="C33" i="7"/>
  <c r="C21" i="35" s="1"/>
  <c r="B33" i="7"/>
  <c r="B21" i="35" s="1"/>
  <c r="G23" i="7"/>
  <c r="G20" i="35" s="1"/>
  <c r="F23" i="7"/>
  <c r="F20" i="35" s="1"/>
  <c r="E23" i="7"/>
  <c r="E20" i="35" s="1"/>
  <c r="D23" i="7"/>
  <c r="D20" i="35" s="1"/>
  <c r="C23" i="7"/>
  <c r="C20" i="35" s="1"/>
  <c r="B23" i="7"/>
  <c r="B20" i="35" s="1"/>
  <c r="A3" i="7"/>
  <c r="F13" i="6"/>
  <c r="D13" i="6"/>
  <c r="B13" i="6"/>
  <c r="I16" i="5"/>
  <c r="H16" i="5"/>
  <c r="G16" i="5"/>
  <c r="D16" i="5"/>
  <c r="I22" i="5"/>
  <c r="H22" i="5"/>
  <c r="G22" i="5"/>
  <c r="D22" i="5"/>
  <c r="I21" i="5"/>
  <c r="H21" i="5"/>
  <c r="G21" i="5"/>
  <c r="D21" i="5"/>
  <c r="I20" i="5"/>
  <c r="H20" i="5"/>
  <c r="G20" i="5"/>
  <c r="D20" i="5"/>
  <c r="I19" i="5"/>
  <c r="H19" i="5"/>
  <c r="G19" i="5"/>
  <c r="D19" i="5"/>
  <c r="I18" i="5"/>
  <c r="H18" i="5"/>
  <c r="G18" i="5"/>
  <c r="D18" i="5"/>
  <c r="I17" i="5"/>
  <c r="H17" i="5"/>
  <c r="G17" i="5"/>
  <c r="D17" i="5"/>
  <c r="I15" i="5"/>
  <c r="H15" i="5"/>
  <c r="G15" i="5"/>
  <c r="D15" i="5"/>
  <c r="F25" i="5"/>
  <c r="E25" i="5"/>
  <c r="C25" i="5"/>
  <c r="B25" i="5"/>
  <c r="I24" i="5"/>
  <c r="H24" i="5"/>
  <c r="G24" i="5"/>
  <c r="D24" i="5"/>
  <c r="I23" i="5"/>
  <c r="H23" i="5"/>
  <c r="G23" i="5"/>
  <c r="D23" i="5"/>
  <c r="I13" i="5"/>
  <c r="H13" i="5"/>
  <c r="G13" i="5"/>
  <c r="D13" i="5"/>
  <c r="I12" i="5"/>
  <c r="H12" i="5"/>
  <c r="G12" i="5"/>
  <c r="D12" i="5"/>
  <c r="H10" i="5"/>
  <c r="E10" i="5"/>
  <c r="B10" i="5"/>
  <c r="H19" i="8" l="1"/>
  <c r="I14" i="8" s="1"/>
  <c r="J16" i="5"/>
  <c r="J12" i="5"/>
  <c r="J13" i="5"/>
  <c r="J23" i="5"/>
  <c r="J24" i="5"/>
  <c r="J15" i="5"/>
  <c r="J17" i="5"/>
  <c r="J18" i="5"/>
  <c r="J19" i="5"/>
  <c r="I13" i="8"/>
  <c r="D19" i="8"/>
  <c r="B27" i="35" s="1"/>
  <c r="J19" i="8"/>
  <c r="J20" i="5"/>
  <c r="J21" i="5"/>
  <c r="J22" i="5"/>
  <c r="D25" i="5"/>
  <c r="I25" i="5"/>
  <c r="H25" i="5"/>
  <c r="G25" i="5"/>
  <c r="H18" i="2"/>
  <c r="E18" i="2"/>
  <c r="B18" i="2"/>
  <c r="A3" i="3"/>
  <c r="D15" i="2"/>
  <c r="J14" i="2"/>
  <c r="J15" i="2" s="1"/>
  <c r="B9" i="1"/>
  <c r="I17" i="8" l="1"/>
  <c r="I18" i="8"/>
  <c r="I16" i="8"/>
  <c r="I15" i="8"/>
  <c r="G15" i="2"/>
  <c r="G28" i="2" s="1"/>
  <c r="E18" i="8"/>
  <c r="E14" i="8"/>
  <c r="E17" i="8"/>
  <c r="E13" i="8"/>
  <c r="E16" i="8"/>
  <c r="E15" i="8"/>
  <c r="L19" i="8"/>
  <c r="F27" i="35" s="1"/>
  <c r="J25" i="5"/>
  <c r="A52" i="4"/>
  <c r="A40" i="4"/>
  <c r="A28" i="4"/>
  <c r="A16" i="4"/>
  <c r="A4" i="4"/>
  <c r="B12" i="1"/>
  <c r="H18" i="1"/>
  <c r="H19" i="1" s="1"/>
  <c r="H20" i="1" s="1"/>
  <c r="B11" i="1" s="1"/>
  <c r="I18" i="1"/>
  <c r="I19" i="1" s="1"/>
  <c r="I20" i="1" s="1"/>
  <c r="F11" i="1"/>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I19" i="8" l="1"/>
  <c r="E19" i="8"/>
  <c r="M14" i="8"/>
  <c r="M15" i="8"/>
  <c r="M13" i="8"/>
  <c r="M16" i="8"/>
  <c r="M17" i="8"/>
  <c r="M18" i="8"/>
  <c r="G25" i="2"/>
  <c r="G24" i="2"/>
  <c r="J24" i="2" s="1"/>
  <c r="G23" i="2"/>
  <c r="G22" i="2"/>
  <c r="G21" i="2"/>
  <c r="G20" i="2"/>
  <c r="D21" i="2"/>
  <c r="D22" i="2"/>
  <c r="D23" i="2"/>
  <c r="D24" i="2"/>
  <c r="D25" i="2"/>
  <c r="D20" i="2"/>
  <c r="J20" i="2" s="1"/>
  <c r="I25" i="2"/>
  <c r="I24" i="2"/>
  <c r="I23" i="2"/>
  <c r="I22" i="2"/>
  <c r="I21" i="2"/>
  <c r="I20" i="2"/>
  <c r="H21" i="2"/>
  <c r="H22" i="2"/>
  <c r="H23" i="2"/>
  <c r="H24" i="2"/>
  <c r="H25" i="2"/>
  <c r="H20" i="2"/>
  <c r="C26" i="2"/>
  <c r="E26" i="2"/>
  <c r="F26" i="2"/>
  <c r="B26" i="2"/>
  <c r="J23" i="2" l="1"/>
  <c r="J25" i="2"/>
  <c r="J21" i="2"/>
  <c r="M19" i="8"/>
  <c r="G26" i="2"/>
  <c r="H26" i="2"/>
  <c r="I26" i="2"/>
  <c r="D26" i="2"/>
  <c r="D28" i="2" s="1"/>
  <c r="J22" i="2"/>
  <c r="E28" i="2" l="1"/>
  <c r="J26" i="2"/>
  <c r="K13" i="2" s="1"/>
  <c r="J28" i="2" l="1"/>
  <c r="K28" i="2" s="1"/>
</calcChain>
</file>

<file path=xl/comments1.xml><?xml version="1.0" encoding="utf-8"?>
<comments xmlns="http://schemas.openxmlformats.org/spreadsheetml/2006/main">
  <authors>
    <author>Michael Schwartz</author>
  </authors>
  <commentList>
    <comment ref="A8" authorId="0" shapeId="0">
      <text>
        <r>
          <rPr>
            <b/>
            <u/>
            <sz val="8"/>
            <color indexed="81"/>
            <rFont val="Tahoma"/>
            <family val="2"/>
          </rPr>
          <t>Position Title</t>
        </r>
        <r>
          <rPr>
            <b/>
            <sz val="8"/>
            <color indexed="81"/>
            <rFont val="Tahoma"/>
            <family val="2"/>
          </rPr>
          <t>:</t>
        </r>
        <r>
          <rPr>
            <sz val="8"/>
            <color indexed="81"/>
            <rFont val="Tahoma"/>
            <family val="2"/>
          </rPr>
          <t xml:space="preserve">
If one of the persons attesting to the accuracy and completeness changes during the 2nd 6 months period, copy and insert a 2nd row for that person.</t>
        </r>
      </text>
    </comment>
    <comment ref="B8" authorId="0" shapeId="0">
      <text>
        <r>
          <rPr>
            <b/>
            <u/>
            <sz val="8"/>
            <color indexed="81"/>
            <rFont val="Tahoma"/>
            <family val="2"/>
          </rPr>
          <t>Staff Name</t>
        </r>
        <r>
          <rPr>
            <b/>
            <sz val="8"/>
            <color indexed="81"/>
            <rFont val="Tahoma"/>
            <family val="2"/>
          </rPr>
          <t>:</t>
        </r>
        <r>
          <rPr>
            <sz val="8"/>
            <color indexed="81"/>
            <rFont val="Tahoma"/>
            <family val="2"/>
          </rPr>
          <t xml:space="preserve">
If one of the persons attesting to the accuracy and completeness changes during the 2nd 6 months period, copy and insert a 2nd row for that person.</t>
        </r>
      </text>
    </comment>
  </commentList>
</comments>
</file>

<file path=xl/comments10.xml><?xml version="1.0" encoding="utf-8"?>
<comments xmlns="http://schemas.openxmlformats.org/spreadsheetml/2006/main">
  <authors>
    <author>Michael Schwartz</author>
  </authors>
  <commentList>
    <comment ref="C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E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K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M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S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U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AA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AC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AI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AK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AQ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AS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AY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BA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BG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BI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BO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BQ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BW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BY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CE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CG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CM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CO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CU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 ref="CW16" authorId="0" shapeId="0">
      <text>
        <r>
          <rPr>
            <b/>
            <u/>
            <sz val="8"/>
            <color indexed="81"/>
            <rFont val="Tahoma"/>
            <family val="2"/>
          </rPr>
          <t>Number Hours</t>
        </r>
        <r>
          <rPr>
            <b/>
            <sz val="8"/>
            <color indexed="81"/>
            <rFont val="Tahoma"/>
            <family val="2"/>
          </rPr>
          <t>:</t>
        </r>
        <r>
          <rPr>
            <sz val="8"/>
            <color indexed="81"/>
            <rFont val="Tahoma"/>
            <family val="2"/>
          </rPr>
          <t xml:space="preserve">
This should be entered as decimal hours (e.g. 2.25 = 2 hours 15 min).
</t>
        </r>
      </text>
    </comment>
  </commentList>
</comments>
</file>

<file path=xl/comments11.xml><?xml version="1.0" encoding="utf-8"?>
<comments xmlns="http://schemas.openxmlformats.org/spreadsheetml/2006/main">
  <authors>
    <author>Michael Schwartz</author>
  </authors>
  <commentList>
    <comment ref="G11" authorId="0" shapeId="0">
      <text>
        <r>
          <rPr>
            <b/>
            <u/>
            <sz val="8"/>
            <color indexed="81"/>
            <rFont val="Tahoma"/>
            <family val="2"/>
          </rPr>
          <t>Date Began</t>
        </r>
        <r>
          <rPr>
            <b/>
            <sz val="8"/>
            <color indexed="81"/>
            <rFont val="Tahoma"/>
            <family val="2"/>
          </rPr>
          <t xml:space="preserve">:  
</t>
        </r>
        <r>
          <rPr>
            <b/>
            <sz val="8"/>
            <color indexed="81"/>
            <rFont val="Arial"/>
            <family val="2"/>
          </rPr>
          <t>●</t>
        </r>
        <r>
          <rPr>
            <b/>
            <sz val="8"/>
            <color indexed="81"/>
            <rFont val="Tahoma"/>
            <family val="2"/>
          </rPr>
          <t xml:space="preserve">  </t>
        </r>
        <r>
          <rPr>
            <sz val="8"/>
            <color indexed="81"/>
            <rFont val="Tahoma"/>
            <family val="2"/>
          </rPr>
          <t xml:space="preserve">Enter the date began HIV initiative work </t>
        </r>
        <r>
          <rPr>
            <b/>
            <sz val="8"/>
            <color indexed="81"/>
            <rFont val="Tahoma"/>
            <family val="2"/>
          </rPr>
          <t>for this agency</t>
        </r>
        <r>
          <rPr>
            <sz val="8"/>
            <color indexed="81"/>
            <rFont val="Tahoma"/>
            <family val="2"/>
          </rPr>
          <t xml:space="preserve"> in m/d/yy format.
</t>
        </r>
        <r>
          <rPr>
            <sz val="8"/>
            <color indexed="81"/>
            <rFont val="Arial"/>
            <family val="2"/>
          </rPr>
          <t>●</t>
        </r>
        <r>
          <rPr>
            <sz val="8"/>
            <color indexed="81"/>
            <rFont val="Tahoma"/>
            <family val="2"/>
          </rPr>
          <t xml:space="preserve">  Font will turn </t>
        </r>
        <r>
          <rPr>
            <b/>
            <sz val="8"/>
            <color indexed="81"/>
            <rFont val="Tahoma"/>
            <family val="2"/>
          </rPr>
          <t>blue</t>
        </r>
        <r>
          <rPr>
            <sz val="8"/>
            <color indexed="81"/>
            <rFont val="Tahoma"/>
            <family val="2"/>
          </rPr>
          <t xml:space="preserve"> (for information only) if this date is </t>
        </r>
        <r>
          <rPr>
            <b/>
            <sz val="8"/>
            <color indexed="81"/>
            <rFont val="Tahoma"/>
            <family val="2"/>
          </rPr>
          <t>on or after</t>
        </r>
        <r>
          <rPr>
            <sz val="8"/>
            <color indexed="81"/>
            <rFont val="Tahoma"/>
            <family val="2"/>
          </rPr>
          <t xml:space="preserve"> the "</t>
        </r>
        <r>
          <rPr>
            <b/>
            <sz val="8"/>
            <color indexed="81"/>
            <rFont val="Tahoma"/>
            <family val="2"/>
          </rPr>
          <t>New After</t>
        </r>
        <r>
          <rPr>
            <sz val="8"/>
            <color indexed="81"/>
            <rFont val="Tahoma"/>
            <family val="2"/>
          </rPr>
          <t>" date above the header.</t>
        </r>
      </text>
    </comment>
  </commentList>
</comments>
</file>

<file path=xl/comments2.xml><?xml version="1.0" encoding="utf-8"?>
<comments xmlns="http://schemas.openxmlformats.org/spreadsheetml/2006/main">
  <authors>
    <author>Michael Schwartz</author>
  </authors>
  <commentList>
    <comment ref="M6" authorId="0" shapeId="0">
      <text>
        <r>
          <rPr>
            <b/>
            <u/>
            <sz val="8"/>
            <color indexed="81"/>
            <rFont val="Tahoma"/>
            <family val="2"/>
          </rPr>
          <t>For each staff person, use the following codes to identify all program responsibilities that apply to each report period</t>
        </r>
        <r>
          <rPr>
            <b/>
            <sz val="8"/>
            <color indexed="81"/>
            <rFont val="Tahoma"/>
            <family val="2"/>
          </rPr>
          <t>:</t>
        </r>
        <r>
          <rPr>
            <sz val="8"/>
            <color indexed="81"/>
            <rFont val="Tahoma"/>
            <family val="2"/>
          </rPr>
          <t xml:space="preserve">
     </t>
        </r>
        <r>
          <rPr>
            <b/>
            <sz val="8"/>
            <color indexed="81"/>
            <rFont val="Tahoma"/>
            <family val="2"/>
          </rPr>
          <t>1</t>
        </r>
        <r>
          <rPr>
            <sz val="8"/>
            <color indexed="81"/>
            <rFont val="Tahoma"/>
            <family val="2"/>
          </rPr>
          <t xml:space="preserve"> = 1st 6 months only.
     </t>
        </r>
        <r>
          <rPr>
            <b/>
            <sz val="8"/>
            <color indexed="81"/>
            <rFont val="Tahoma"/>
            <family val="2"/>
          </rPr>
          <t>2</t>
        </r>
        <r>
          <rPr>
            <sz val="8"/>
            <color indexed="81"/>
            <rFont val="Tahoma"/>
            <family val="2"/>
          </rPr>
          <t xml:space="preserve"> = 2nd 6 months only.
     </t>
        </r>
        <r>
          <rPr>
            <b/>
            <sz val="8"/>
            <color indexed="81"/>
            <rFont val="Tahoma"/>
            <family val="2"/>
          </rPr>
          <t>B</t>
        </r>
        <r>
          <rPr>
            <sz val="8"/>
            <color indexed="81"/>
            <rFont val="Tahoma"/>
            <family val="2"/>
          </rPr>
          <t xml:space="preserve"> = Both periods.
Formulas above the headers will count the codes that apply to each 6-month period.</t>
        </r>
      </text>
    </comment>
  </commentList>
</comments>
</file>

<file path=xl/comments3.xml><?xml version="1.0" encoding="utf-8"?>
<comments xmlns="http://schemas.openxmlformats.org/spreadsheetml/2006/main">
  <authors>
    <author>Michael Schwartz</author>
  </authors>
  <commentList>
    <comment ref="A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U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AO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BI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CC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CW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DQ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EK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FE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FY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GS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HM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IG16"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A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U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AO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BI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CC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CW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DQ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EK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FE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FY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GS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HM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IG17"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A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U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AO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BI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CC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CW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DQ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EK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FE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FY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GS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HM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IG18"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A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U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AO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BI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CC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CW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DQ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EK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FE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FY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GS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HM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IG19"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List>
</comments>
</file>

<file path=xl/comments4.xml><?xml version="1.0" encoding="utf-8"?>
<comments xmlns="http://schemas.openxmlformats.org/spreadsheetml/2006/main">
  <authors>
    <author>Michael Schwartz</author>
  </authors>
  <commentList>
    <comment ref="C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F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N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Q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Y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AB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AJ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AM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AU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AX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BF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BI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BQ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BT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CB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CE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CM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CP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CX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DA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DI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DL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DT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DW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EE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 ref="EH11" authorId="0" shapeId="0">
      <text>
        <r>
          <rPr>
            <b/>
            <sz val="8"/>
            <color indexed="81"/>
            <rFont val="Tahoma"/>
            <family val="2"/>
          </rPr>
          <t>Adjustments (</t>
        </r>
        <r>
          <rPr>
            <b/>
            <sz val="8"/>
            <color indexed="81"/>
            <rFont val="Arial"/>
            <family val="2"/>
          </rPr>
          <t>±</t>
        </r>
        <r>
          <rPr>
            <b/>
            <sz val="8"/>
            <color indexed="81"/>
            <rFont val="Tahoma"/>
            <family val="2"/>
          </rPr>
          <t>):</t>
        </r>
        <r>
          <rPr>
            <sz val="8"/>
            <color indexed="81"/>
            <rFont val="Tahoma"/>
            <family val="2"/>
          </rPr>
          <t xml:space="preserve">
Enter positive adjustments as a positive number and negative adjustments as a negative number.</t>
        </r>
      </text>
    </comment>
  </commentList>
</comments>
</file>

<file path=xl/comments5.xml><?xml version="1.0" encoding="utf-8"?>
<comments xmlns="http://schemas.openxmlformats.org/spreadsheetml/2006/main">
  <authors>
    <author>Michael Schwartz</author>
  </authors>
  <commentList>
    <comment ref="G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O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W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AE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AM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AU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C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K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S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CA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CI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CQ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CY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D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E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F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G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J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K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L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M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N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O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R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S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T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U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V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W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Z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A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B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C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D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E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H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I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J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K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L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M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P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Q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R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S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T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U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X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Y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Z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A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B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C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F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G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H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I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J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K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N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O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P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Q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R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S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V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W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X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Y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Z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A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D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E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F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G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H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I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L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M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N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O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P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Q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T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U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V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W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X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Y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List>
</comments>
</file>

<file path=xl/comments6.xml><?xml version="1.0" encoding="utf-8"?>
<comments xmlns="http://schemas.openxmlformats.org/spreadsheetml/2006/main">
  <authors>
    <author>Michael Schwartz</author>
  </authors>
  <commentList>
    <comment ref="G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O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W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AE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AM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AU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C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K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S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CA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CI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CQ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CY9" authorId="0" shapeId="0">
      <text>
        <r>
          <rPr>
            <b/>
            <sz val="9"/>
            <color indexed="81"/>
            <rFont val="Tahoma"/>
            <family val="2"/>
          </rPr>
          <t>Persons Served For The SFY:</t>
        </r>
        <r>
          <rPr>
            <sz val="9"/>
            <color indexed="81"/>
            <rFont val="Tahoma"/>
            <family val="2"/>
          </rPr>
          <t xml:space="preserve">
An individual shall be counted as a person served only once within an individual program but if served by more than one program may be counted as a person served by each separate program.  Therefore, a person who participated in a single program that spanned both six month periods would be counted as one person served for the SFY.  However, a person who participated in two different programs during the year would be counted as two people served.</t>
        </r>
      </text>
    </comment>
    <comment ref="B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D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E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F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G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J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K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L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M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N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O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R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S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T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U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V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W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Z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A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B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C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D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E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H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I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J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K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L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M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P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Q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R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S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T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U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X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AY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Z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A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B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C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F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G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H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I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J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K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N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O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P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Q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R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S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V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W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X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BY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BZ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A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D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E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F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G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H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I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L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M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N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O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P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Q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T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U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V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W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CX11" authorId="0" shapeId="0">
      <text>
        <r>
          <rPr>
            <b/>
            <sz val="9"/>
            <color indexed="81"/>
            <rFont val="Tahoma"/>
            <family val="2"/>
          </rPr>
          <t>Individual-Based Programs and Strategies:</t>
        </r>
        <r>
          <rPr>
            <sz val="9"/>
            <color indexed="81"/>
            <rFont val="Tahoma"/>
            <family val="2"/>
          </rPr>
          <t xml:space="preserve">
These are programs and strategies provided to individuals or groups where individual-level information is recorded for participants -- e.g. school and community-based curricula and groups (SADD, 4-H, Peer Helpers), alternative activities (after-school programs), parent education classes, etc.
Persons served should be based on actual counts.  An individual who participates in more than one program shall be counted as a person served only once within an individual program but may be counted as a person served for each separate program.  Therefore, a person who participated in two different programs would be counted as two people served.</t>
        </r>
      </text>
    </comment>
    <comment ref="CY11" authorId="0" shapeId="0">
      <text>
        <r>
          <rPr>
            <b/>
            <sz val="9"/>
            <color indexed="81"/>
            <rFont val="Tahoma"/>
            <family val="2"/>
          </rPr>
          <t>Population-Based Programs and Strategies:</t>
        </r>
        <r>
          <rPr>
            <sz val="9"/>
            <color indexed="81"/>
            <rFont val="Tahoma"/>
            <family val="2"/>
          </rPr>
          <t xml:space="preserve">
These are programs and strategies intended to provide information to impact a broad population and may include environmental strategies (which establish or change written or unwritten community standards, codes, laws, and attitudes, thereby influencing incidence and prevalence of SU in the general population), one-time or single events (e.g. health fair, school assembly, or distribution of materials), and other activities intended to impact a broad population.  
Persons served should include actual numbers if known, but may include estimates.  Examples of how to record population-based estimates:
  ● brochure dissemination - number of people receiving brochure.
  ● radio/TV talk show - number of people listening to or viewing the show.
  ● health fair - number of people attending the fair.
  ● school assembly - number of people attending the assembly.
  ● PSA - number of people listening to or viewing the PSA.
  ● developing community policies (e.g. restrictions on advertising) - number of people in the community.
  ● media campaign - number of people living in the "community" impacted by the media campaign.
  ● other environmental strategies - number of people impacted by the strategy.</t>
        </r>
      </text>
    </comment>
    <comment ref="A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I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Q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Y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AG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AO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AW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BE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BM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BU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CC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CK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CS13" authorId="0" shapeId="0">
      <text>
        <r>
          <rPr>
            <b/>
            <sz val="9"/>
            <color indexed="81"/>
            <rFont val="Tahoma"/>
            <family val="2"/>
          </rPr>
          <t>Universal Direct:</t>
        </r>
        <r>
          <rPr>
            <sz val="9"/>
            <color indexed="81"/>
            <rFont val="Tahoma"/>
            <family val="2"/>
          </rPr>
          <t xml:space="preserve">
Interventions directly serve an identifiable group within the general public or a population group who have not been identified on the basis of individual risk (e.g. school curriculum, after-school program, parenting class).  This could also include interventions involving interpersonal and ongoing/repeated contact.</t>
        </r>
      </text>
    </comment>
    <comment ref="A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I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Q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Y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AG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AO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AW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BE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BM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BU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CC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CK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CS14" authorId="0" shapeId="0">
      <text>
        <r>
          <rPr>
            <b/>
            <sz val="9"/>
            <color indexed="81"/>
            <rFont val="Tahoma"/>
            <family val="2"/>
          </rPr>
          <t>Universal Indirect:</t>
        </r>
        <r>
          <rPr>
            <sz val="9"/>
            <color indexed="81"/>
            <rFont val="Tahoma"/>
            <family val="2"/>
          </rPr>
          <t xml:space="preserve">
Interventions support population-based programs and environmental strategies (e.g. establishing ATOD policies, modifying ATOD advertising practices).  This also could include interventions involving programs and policies implemented by coalitions.</t>
        </r>
      </text>
    </comment>
    <comment ref="A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I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Q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Y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AG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AO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AW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BE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BM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BU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CC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CK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CS15" authorId="0" shapeId="0">
      <text>
        <r>
          <rPr>
            <b/>
            <sz val="9"/>
            <color indexed="81"/>
            <rFont val="Tahoma"/>
            <family val="2"/>
          </rPr>
          <t>Selective:</t>
        </r>
        <r>
          <rPr>
            <sz val="9"/>
            <color indexed="81"/>
            <rFont val="Tahoma"/>
            <family val="2"/>
          </rPr>
          <t xml:space="preserve">
Activities targeted to individuals or a subgroup of a population whose risk of developing a disorder is significantly higher than average.</t>
        </r>
      </text>
    </comment>
    <comment ref="A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I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Q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Y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AG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AO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AW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BE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BM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BU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CC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CK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 ref="CS16" authorId="0" shapeId="0">
      <text>
        <r>
          <rPr>
            <b/>
            <sz val="9"/>
            <color indexed="81"/>
            <rFont val="Tahoma"/>
            <family val="2"/>
          </rPr>
          <t>Indicated:</t>
        </r>
        <r>
          <rPr>
            <sz val="9"/>
            <color indexed="81"/>
            <rFont val="Tahoma"/>
            <family val="2"/>
          </rPr>
          <t xml:space="preserve">
Activities targeted to individuals identified as having minimal but detectable signs or symptoms foreshadowing disorder or having biological markers indicating predisposition for disorder but not yet meeting diagnostic levels.</t>
        </r>
      </text>
    </comment>
  </commentList>
</comments>
</file>

<file path=xl/comments7.xml><?xml version="1.0" encoding="utf-8"?>
<comments xmlns="http://schemas.openxmlformats.org/spreadsheetml/2006/main">
  <authors>
    <author>Michael Schwartz</author>
  </authors>
  <commentList>
    <comment ref="D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E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K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L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R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S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Y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Z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AF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AG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AM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AN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AT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AU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A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B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H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I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O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P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V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W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CC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CD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CJ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CK7" authorId="0" shapeId="0">
      <text>
        <r>
          <rPr>
            <b/>
            <u/>
            <sz val="8"/>
            <color indexed="81"/>
            <rFont val="Tahoma"/>
            <family val="2"/>
          </rPr>
          <t xml:space="preserve">Entering Check marks </t>
        </r>
        <r>
          <rPr>
            <b/>
            <u/>
            <sz val="8"/>
            <color indexed="81"/>
            <rFont val="Wingdings 2"/>
            <family val="1"/>
            <charset val="2"/>
          </rPr>
          <t>P</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Select the item from the drop-down list </t>
        </r>
        <r>
          <rPr>
            <b/>
            <sz val="8"/>
            <color indexed="81"/>
            <rFont val="Tahoma"/>
            <family val="2"/>
          </rPr>
          <t>OR</t>
        </r>
        <r>
          <rPr>
            <sz val="8"/>
            <color indexed="81"/>
            <rFont val="Tahoma"/>
            <family val="2"/>
          </rPr>
          <t xml:space="preserve"> type a capital "</t>
        </r>
        <r>
          <rPr>
            <b/>
            <sz val="8"/>
            <color indexed="81"/>
            <rFont val="Tahoma"/>
            <family val="2"/>
          </rPr>
          <t>P</t>
        </r>
        <r>
          <rPr>
            <sz val="8"/>
            <color indexed="81"/>
            <rFont val="Tahoma"/>
            <family val="2"/>
          </rPr>
          <t xml:space="preserve">" in the cell.  
</t>
        </r>
        <r>
          <rPr>
            <sz val="8"/>
            <color indexed="81"/>
            <rFont val="Arial"/>
            <family val="2"/>
          </rPr>
          <t>●</t>
        </r>
        <r>
          <rPr>
            <sz val="8"/>
            <color indexed="81"/>
            <rFont val="Tahoma"/>
            <family val="2"/>
          </rPr>
          <t xml:space="preserve"> The capital "</t>
        </r>
        <r>
          <rPr>
            <b/>
            <sz val="8"/>
            <color indexed="81"/>
            <rFont val="Tahoma"/>
            <family val="2"/>
          </rPr>
          <t>P</t>
        </r>
        <r>
          <rPr>
            <sz val="8"/>
            <color indexed="81"/>
            <rFont val="Tahoma"/>
            <family val="2"/>
          </rPr>
          <t>" produces a check mark when the font is set to Wingdings2.</t>
        </r>
      </text>
    </comment>
    <comment ref="B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I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P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W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D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K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R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Y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F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M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T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A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H15"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I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P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W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D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K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R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Y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F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M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T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A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H29"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I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P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W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D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K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R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Y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F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M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T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A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H42"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I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P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W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D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K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R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Y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F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M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T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A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H51"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I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P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W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D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K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R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Y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F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M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T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A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H64"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I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P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W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D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K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R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AY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F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M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BT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A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 ref="CH76" authorId="0" shapeId="0">
      <text>
        <r>
          <rPr>
            <b/>
            <u/>
            <sz val="8"/>
            <color indexed="81"/>
            <rFont val="Tahoma"/>
            <family val="2"/>
          </rPr>
          <t>When Entering Decimal Hours</t>
        </r>
        <r>
          <rPr>
            <b/>
            <sz val="8"/>
            <color indexed="81"/>
            <rFont val="Tahoma"/>
            <family val="2"/>
          </rPr>
          <t>:</t>
        </r>
        <r>
          <rPr>
            <sz val="8"/>
            <color indexed="81"/>
            <rFont val="Tahoma"/>
            <family val="2"/>
          </rPr>
          <t xml:space="preserve">
15 minutes = 0.25 hours, 
30 minutes = 0.50 hours, 
45 minutes = 0.75 hours, etc.</t>
        </r>
      </text>
    </comment>
  </commentList>
</comments>
</file>

<file path=xl/comments8.xml><?xml version="1.0" encoding="utf-8"?>
<comments xmlns="http://schemas.openxmlformats.org/spreadsheetml/2006/main">
  <authors>
    <author>Michael Schwartz</author>
  </authors>
  <commentList>
    <comment ref="AG10" authorId="0" shapeId="0">
      <text>
        <r>
          <rPr>
            <b/>
            <u/>
            <sz val="8"/>
            <color indexed="81"/>
            <rFont val="Tahoma"/>
            <family val="2"/>
          </rPr>
          <t>For each staff person, use the following codes to identify primary practice counties that apply to each report period</t>
        </r>
        <r>
          <rPr>
            <b/>
            <sz val="8"/>
            <color indexed="81"/>
            <rFont val="Tahoma"/>
            <family val="2"/>
          </rPr>
          <t>:</t>
        </r>
        <r>
          <rPr>
            <sz val="8"/>
            <color indexed="81"/>
            <rFont val="Tahoma"/>
            <family val="2"/>
          </rPr>
          <t xml:space="preserve">
     </t>
        </r>
        <r>
          <rPr>
            <b/>
            <sz val="8"/>
            <color indexed="81"/>
            <rFont val="Tahoma"/>
            <family val="2"/>
          </rPr>
          <t>1</t>
        </r>
        <r>
          <rPr>
            <sz val="8"/>
            <color indexed="81"/>
            <rFont val="Tahoma"/>
            <family val="2"/>
          </rPr>
          <t xml:space="preserve"> = 1st 6 months only.
     </t>
        </r>
        <r>
          <rPr>
            <b/>
            <sz val="8"/>
            <color indexed="81"/>
            <rFont val="Tahoma"/>
            <family val="2"/>
          </rPr>
          <t>2</t>
        </r>
        <r>
          <rPr>
            <sz val="8"/>
            <color indexed="81"/>
            <rFont val="Tahoma"/>
            <family val="2"/>
          </rPr>
          <t xml:space="preserve"> = 2nd 6 months only.
     </t>
        </r>
        <r>
          <rPr>
            <b/>
            <sz val="8"/>
            <color indexed="81"/>
            <rFont val="Tahoma"/>
            <family val="2"/>
          </rPr>
          <t>B</t>
        </r>
        <r>
          <rPr>
            <sz val="8"/>
            <color indexed="81"/>
            <rFont val="Tahoma"/>
            <family val="2"/>
          </rPr>
          <t xml:space="preserve"> = Both periods.
Formulas above the headers will count the codes that apply to each 6-month period.</t>
        </r>
      </text>
    </comment>
    <comment ref="G11" authorId="0" shapeId="0">
      <text>
        <r>
          <rPr>
            <b/>
            <sz val="8"/>
            <color indexed="81"/>
            <rFont val="Tahoma"/>
            <family val="2"/>
          </rPr>
          <t xml:space="preserve">NC Substance Abuse Professional Practice Board Prevention Specialist Status:  
</t>
        </r>
        <r>
          <rPr>
            <sz val="8"/>
            <color indexed="81"/>
            <rFont val="Tahoma"/>
            <family val="2"/>
          </rPr>
          <t xml:space="preserve">Select certification status from the drop-down list (Certified, Registered, or None).  Do not leave blank.
</t>
        </r>
        <r>
          <rPr>
            <b/>
            <u/>
            <sz val="8"/>
            <color indexed="81"/>
            <rFont val="Tahoma"/>
            <family val="2"/>
          </rPr>
          <t>Error Check</t>
        </r>
        <r>
          <rPr>
            <sz val="8"/>
            <color indexed="81"/>
            <rFont val="Tahoma"/>
            <family val="2"/>
          </rPr>
          <t xml:space="preserve">:  The </t>
        </r>
        <r>
          <rPr>
            <b/>
            <sz val="8"/>
            <color indexed="81"/>
            <rFont val="Tahoma"/>
            <family val="2"/>
          </rPr>
          <t>cell border will turn red</t>
        </r>
        <r>
          <rPr>
            <sz val="8"/>
            <color indexed="81"/>
            <rFont val="Tahoma"/>
            <family val="2"/>
          </rPr>
          <t xml:space="preserve"> if the specialist status is </t>
        </r>
        <r>
          <rPr>
            <b/>
            <sz val="8"/>
            <color indexed="81"/>
            <rFont val="Tahoma"/>
            <family val="2"/>
          </rPr>
          <t>blank</t>
        </r>
        <r>
          <rPr>
            <sz val="8"/>
            <color indexed="81"/>
            <rFont val="Tahoma"/>
            <family val="2"/>
          </rPr>
          <t xml:space="preserve"> or entered as "</t>
        </r>
        <r>
          <rPr>
            <b/>
            <sz val="8"/>
            <color indexed="81"/>
            <rFont val="Tahoma"/>
            <family val="2"/>
          </rPr>
          <t>None</t>
        </r>
        <r>
          <rPr>
            <sz val="8"/>
            <color indexed="81"/>
            <rFont val="Tahoma"/>
            <family val="2"/>
          </rPr>
          <t xml:space="preserve">" and a </t>
        </r>
        <r>
          <rPr>
            <b/>
            <sz val="8"/>
            <color indexed="81"/>
            <rFont val="Tahoma"/>
            <family val="2"/>
          </rPr>
          <t>Date</t>
        </r>
        <r>
          <rPr>
            <sz val="8"/>
            <color indexed="81"/>
            <rFont val="Tahoma"/>
            <family val="2"/>
          </rPr>
          <t xml:space="preserve"> </t>
        </r>
        <r>
          <rPr>
            <b/>
            <sz val="8"/>
            <color indexed="81"/>
            <rFont val="Tahoma"/>
            <family val="2"/>
          </rPr>
          <t>Certified Or Registered is entered</t>
        </r>
        <r>
          <rPr>
            <sz val="8"/>
            <color indexed="81"/>
            <rFont val="Tahoma"/>
            <family val="2"/>
          </rPr>
          <t>.</t>
        </r>
      </text>
    </comment>
    <comment ref="H11" authorId="0" shapeId="0">
      <text>
        <r>
          <rPr>
            <b/>
            <u/>
            <sz val="8"/>
            <color indexed="81"/>
            <rFont val="Arial"/>
            <family val="2"/>
          </rPr>
          <t>Date Certified Or Registered</t>
        </r>
        <r>
          <rPr>
            <b/>
            <sz val="8"/>
            <color indexed="81"/>
            <rFont val="Arial"/>
            <family val="2"/>
          </rPr>
          <t>:</t>
        </r>
        <r>
          <rPr>
            <sz val="8"/>
            <color indexed="81"/>
            <rFont val="Arial"/>
            <family val="2"/>
          </rPr>
          <t xml:space="preserve">
●</t>
        </r>
        <r>
          <rPr>
            <sz val="8"/>
            <color indexed="81"/>
            <rFont val="Tahoma"/>
            <family val="2"/>
          </rPr>
          <t xml:space="preserve"> Enter </t>
        </r>
        <r>
          <rPr>
            <b/>
            <sz val="8"/>
            <color indexed="81"/>
            <rFont val="Tahoma"/>
            <family val="2"/>
          </rPr>
          <t>Date Certified</t>
        </r>
        <r>
          <rPr>
            <sz val="8"/>
            <color indexed="81"/>
            <rFont val="Tahoma"/>
            <family val="2"/>
          </rPr>
          <t xml:space="preserve"> in m/d/yy format.  
</t>
        </r>
        <r>
          <rPr>
            <sz val="8"/>
            <color indexed="81"/>
            <rFont val="Arial"/>
            <family val="2"/>
          </rPr>
          <t>●</t>
        </r>
        <r>
          <rPr>
            <sz val="8"/>
            <color indexed="81"/>
            <rFont val="Tahoma"/>
            <family val="2"/>
          </rPr>
          <t xml:space="preserve"> If not certified, enter </t>
        </r>
        <r>
          <rPr>
            <b/>
            <sz val="8"/>
            <color indexed="81"/>
            <rFont val="Tahoma"/>
            <family val="2"/>
          </rPr>
          <t>Date Registered</t>
        </r>
        <r>
          <rPr>
            <sz val="8"/>
            <color indexed="81"/>
            <rFont val="Tahoma"/>
            <family val="2"/>
          </rPr>
          <t xml:space="preserve">.
</t>
        </r>
        <r>
          <rPr>
            <sz val="8"/>
            <color indexed="81"/>
            <rFont val="Arial"/>
            <family val="2"/>
          </rPr>
          <t>●</t>
        </r>
        <r>
          <rPr>
            <sz val="8"/>
            <color indexed="81"/>
            <rFont val="Tahoma"/>
            <family val="2"/>
          </rPr>
          <t xml:space="preserve"> If not certified or registered, leave</t>
        </r>
        <r>
          <rPr>
            <b/>
            <sz val="8"/>
            <color indexed="81"/>
            <rFont val="Tahoma"/>
            <family val="2"/>
          </rPr>
          <t xml:space="preserve"> blank</t>
        </r>
        <r>
          <rPr>
            <sz val="8"/>
            <color indexed="81"/>
            <rFont val="Tahoma"/>
            <family val="2"/>
          </rPr>
          <t xml:space="preserve">.
</t>
        </r>
        <r>
          <rPr>
            <b/>
            <u/>
            <sz val="8"/>
            <color indexed="81"/>
            <rFont val="Tahoma"/>
            <family val="2"/>
          </rPr>
          <t>Error Checks</t>
        </r>
        <r>
          <rPr>
            <sz val="8"/>
            <color indexed="81"/>
            <rFont val="Tahoma"/>
            <family val="2"/>
          </rPr>
          <t xml:space="preserve">:
● The </t>
        </r>
        <r>
          <rPr>
            <b/>
            <sz val="8"/>
            <color indexed="81"/>
            <rFont val="Tahoma"/>
            <family val="2"/>
          </rPr>
          <t>cell border will turn red</t>
        </r>
        <r>
          <rPr>
            <sz val="8"/>
            <color indexed="81"/>
            <rFont val="Tahoma"/>
            <family val="2"/>
          </rPr>
          <t xml:space="preserve"> if the Prevention Specialist Status column shows the person is "</t>
        </r>
        <r>
          <rPr>
            <b/>
            <sz val="8"/>
            <color indexed="81"/>
            <rFont val="Tahoma"/>
            <family val="2"/>
          </rPr>
          <t>Certified</t>
        </r>
        <r>
          <rPr>
            <sz val="8"/>
            <color indexed="81"/>
            <rFont val="Tahoma"/>
            <family val="2"/>
          </rPr>
          <t>" or "</t>
        </r>
        <r>
          <rPr>
            <b/>
            <sz val="8"/>
            <color indexed="81"/>
            <rFont val="Tahoma"/>
            <family val="2"/>
          </rPr>
          <t>Registered</t>
        </r>
        <r>
          <rPr>
            <sz val="8"/>
            <color indexed="81"/>
            <rFont val="Tahoma"/>
            <family val="2"/>
          </rPr>
          <t xml:space="preserve">" but a </t>
        </r>
        <r>
          <rPr>
            <b/>
            <sz val="8"/>
            <color indexed="81"/>
            <rFont val="Tahoma"/>
            <family val="2"/>
          </rPr>
          <t>date</t>
        </r>
        <r>
          <rPr>
            <sz val="8"/>
            <color indexed="81"/>
            <rFont val="Tahoma"/>
            <family val="2"/>
          </rPr>
          <t xml:space="preserve"> has </t>
        </r>
        <r>
          <rPr>
            <b/>
            <sz val="8"/>
            <color indexed="81"/>
            <rFont val="Tahoma"/>
            <family val="2"/>
          </rPr>
          <t>not</t>
        </r>
        <r>
          <rPr>
            <sz val="8"/>
            <color indexed="81"/>
            <rFont val="Tahoma"/>
            <family val="2"/>
          </rPr>
          <t xml:space="preserve"> been </t>
        </r>
        <r>
          <rPr>
            <b/>
            <sz val="8"/>
            <color indexed="81"/>
            <rFont val="Tahoma"/>
            <family val="2"/>
          </rPr>
          <t>entered</t>
        </r>
        <r>
          <rPr>
            <sz val="8"/>
            <color indexed="81"/>
            <rFont val="Tahoma"/>
            <family val="2"/>
          </rPr>
          <t>.
● The</t>
        </r>
        <r>
          <rPr>
            <b/>
            <sz val="8"/>
            <color indexed="81"/>
            <rFont val="Tahoma"/>
            <family val="2"/>
          </rPr>
          <t xml:space="preserve"> date entered will turn red</t>
        </r>
        <r>
          <rPr>
            <sz val="8"/>
            <color indexed="81"/>
            <rFont val="Tahoma"/>
            <family val="2"/>
          </rPr>
          <t xml:space="preserve"> (indicating an erroneous entry) if the Prevention Specialist Status column is</t>
        </r>
        <r>
          <rPr>
            <b/>
            <sz val="8"/>
            <color indexed="81"/>
            <rFont val="Tahoma"/>
            <family val="2"/>
          </rPr>
          <t xml:space="preserve"> blank</t>
        </r>
        <r>
          <rPr>
            <sz val="8"/>
            <color indexed="81"/>
            <rFont val="Tahoma"/>
            <family val="2"/>
          </rPr>
          <t xml:space="preserve"> or the status entered = "</t>
        </r>
        <r>
          <rPr>
            <b/>
            <sz val="8"/>
            <color indexed="81"/>
            <rFont val="Tahoma"/>
            <family val="2"/>
          </rPr>
          <t>None</t>
        </r>
        <r>
          <rPr>
            <sz val="8"/>
            <color indexed="81"/>
            <rFont val="Tahoma"/>
            <family val="2"/>
          </rPr>
          <t>".</t>
        </r>
      </text>
    </comment>
    <comment ref="I11" authorId="0" shapeId="0">
      <text>
        <r>
          <rPr>
            <b/>
            <u/>
            <sz val="8"/>
            <color indexed="81"/>
            <rFont val="Tahoma"/>
            <family val="2"/>
          </rPr>
          <t>Date Began</t>
        </r>
        <r>
          <rPr>
            <b/>
            <sz val="8"/>
            <color indexed="81"/>
            <rFont val="Tahoma"/>
            <family val="2"/>
          </rPr>
          <t xml:space="preserve">:  
</t>
        </r>
        <r>
          <rPr>
            <b/>
            <sz val="8"/>
            <color indexed="81"/>
            <rFont val="Arial"/>
            <family val="2"/>
          </rPr>
          <t>●</t>
        </r>
        <r>
          <rPr>
            <b/>
            <sz val="8"/>
            <color indexed="81"/>
            <rFont val="Tahoma"/>
            <family val="2"/>
          </rPr>
          <t xml:space="preserve">  </t>
        </r>
        <r>
          <rPr>
            <sz val="8"/>
            <color indexed="81"/>
            <rFont val="Tahoma"/>
            <family val="2"/>
          </rPr>
          <t xml:space="preserve">Enter the date began SA Primary Prevention work </t>
        </r>
        <r>
          <rPr>
            <b/>
            <sz val="8"/>
            <color indexed="81"/>
            <rFont val="Tahoma"/>
            <family val="2"/>
          </rPr>
          <t>for this agency</t>
        </r>
        <r>
          <rPr>
            <sz val="8"/>
            <color indexed="81"/>
            <rFont val="Tahoma"/>
            <family val="2"/>
          </rPr>
          <t xml:space="preserve"> in m/d/yy format.
</t>
        </r>
        <r>
          <rPr>
            <sz val="8"/>
            <color indexed="81"/>
            <rFont val="Arial"/>
            <family val="2"/>
          </rPr>
          <t>●</t>
        </r>
        <r>
          <rPr>
            <sz val="8"/>
            <color indexed="81"/>
            <rFont val="Tahoma"/>
            <family val="2"/>
          </rPr>
          <t xml:space="preserve">  Font will turn </t>
        </r>
        <r>
          <rPr>
            <b/>
            <sz val="8"/>
            <color indexed="81"/>
            <rFont val="Tahoma"/>
            <family val="2"/>
          </rPr>
          <t>blue</t>
        </r>
        <r>
          <rPr>
            <sz val="8"/>
            <color indexed="81"/>
            <rFont val="Tahoma"/>
            <family val="2"/>
          </rPr>
          <t xml:space="preserve"> (for information only) if this date is </t>
        </r>
        <r>
          <rPr>
            <b/>
            <sz val="8"/>
            <color indexed="81"/>
            <rFont val="Tahoma"/>
            <family val="2"/>
          </rPr>
          <t>on or after</t>
        </r>
        <r>
          <rPr>
            <sz val="8"/>
            <color indexed="81"/>
            <rFont val="Tahoma"/>
            <family val="2"/>
          </rPr>
          <t xml:space="preserve"> the "</t>
        </r>
        <r>
          <rPr>
            <b/>
            <sz val="8"/>
            <color indexed="81"/>
            <rFont val="Tahoma"/>
            <family val="2"/>
          </rPr>
          <t>New After</t>
        </r>
        <r>
          <rPr>
            <sz val="8"/>
            <color indexed="81"/>
            <rFont val="Tahoma"/>
            <family val="2"/>
          </rPr>
          <t>" date above the header.</t>
        </r>
      </text>
    </comment>
    <comment ref="AH11" authorId="0" shapeId="0">
      <text>
        <r>
          <rPr>
            <b/>
            <u/>
            <sz val="8"/>
            <color indexed="81"/>
            <rFont val="Tahoma"/>
            <family val="2"/>
          </rPr>
          <t>Duplicate Indicator</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The formula in this column looks for duplicate staff names to row 100 of that column and places a "</t>
        </r>
        <r>
          <rPr>
            <b/>
            <sz val="8"/>
            <color indexed="81"/>
            <rFont val="Tahoma"/>
            <family val="2"/>
          </rPr>
          <t>1</t>
        </r>
        <r>
          <rPr>
            <sz val="8"/>
            <color indexed="81"/>
            <rFont val="Tahoma"/>
            <family val="2"/>
          </rPr>
          <t>" in this column for each duplicate staff name found.</t>
        </r>
      </text>
    </comment>
  </commentList>
</comments>
</file>

<file path=xl/comments9.xml><?xml version="1.0" encoding="utf-8"?>
<comments xmlns="http://schemas.openxmlformats.org/spreadsheetml/2006/main">
  <authors>
    <author>Michael Schwartz</author>
  </authors>
  <commentList>
    <comment ref="D13" authorId="0" shapeId="0">
      <text>
        <r>
          <rPr>
            <b/>
            <u/>
            <sz val="8"/>
            <color indexed="81"/>
            <rFont val="Tahoma"/>
            <family val="2"/>
          </rPr>
          <t>Evidence Based Programs</t>
        </r>
        <r>
          <rPr>
            <b/>
            <sz val="8"/>
            <color indexed="81"/>
            <rFont val="Tahoma"/>
            <family val="2"/>
          </rPr>
          <t>:</t>
        </r>
        <r>
          <rPr>
            <sz val="8"/>
            <color indexed="81"/>
            <rFont val="Tahoma"/>
            <family val="2"/>
          </rPr>
          <t xml:space="preserve">
</t>
        </r>
        <r>
          <rPr>
            <sz val="8"/>
            <color indexed="81"/>
            <rFont val="Arial"/>
            <family val="2"/>
          </rPr>
          <t>●</t>
        </r>
        <r>
          <rPr>
            <sz val="8"/>
            <color indexed="81"/>
            <rFont val="Tahoma"/>
            <family val="2"/>
          </rPr>
          <t xml:space="preserve"> Only include approved NREPP "</t>
        </r>
        <r>
          <rPr>
            <b/>
            <sz val="8"/>
            <color indexed="81"/>
            <rFont val="Tahoma"/>
            <family val="2"/>
          </rPr>
          <t>Universal</t>
        </r>
        <r>
          <rPr>
            <sz val="8"/>
            <color indexed="81"/>
            <rFont val="Tahoma"/>
            <family val="2"/>
          </rPr>
          <t>", "</t>
        </r>
        <r>
          <rPr>
            <b/>
            <sz val="8"/>
            <color indexed="81"/>
            <rFont val="Tahoma"/>
            <family val="2"/>
          </rPr>
          <t>Selective</t>
        </r>
        <r>
          <rPr>
            <sz val="8"/>
            <color indexed="81"/>
            <rFont val="Tahoma"/>
            <family val="2"/>
          </rPr>
          <t>" and "</t>
        </r>
        <r>
          <rPr>
            <b/>
            <sz val="8"/>
            <color indexed="81"/>
            <rFont val="Tahoma"/>
            <family val="2"/>
          </rPr>
          <t>Indicated</t>
        </r>
        <r>
          <rPr>
            <sz val="8"/>
            <color indexed="81"/>
            <rFont val="Tahoma"/>
            <family val="2"/>
          </rPr>
          <t xml:space="preserve">" SA Prevention Programs.
● The drop-down list was developed to standardize the names and spelling of approved NREPP programs to simplify data analysis.  The list includes all programs used in NC in the last two years.  
● The drop-down list contains two dashes at the bottom of the list as place holders for additional programs that may need to be added in the future.
● If it becomes necessary to modify the list of programs, the list is maintained on the </t>
        </r>
        <r>
          <rPr>
            <b/>
            <sz val="8"/>
            <color indexed="81"/>
            <rFont val="Tahoma"/>
            <family val="2"/>
          </rPr>
          <t>Data Validation &amp; Lookup Lists</t>
        </r>
        <r>
          <rPr>
            <sz val="8"/>
            <color indexed="81"/>
            <rFont val="Tahoma"/>
            <family val="2"/>
          </rPr>
          <t xml:space="preserve"> worksheet at the end of the workbook.  Go to that worksheet to modify the drop-down list.
● The list on that worksheet includes two yellow shaded cells at the bottom of the list (with dashes as place holders) to enable adding up to two programs.  Replace the dashes with a program name, and it will appear in the drop-down list in the column below. 
● To add more than two programs requires the extra step of adjusting the named range "</t>
        </r>
        <r>
          <rPr>
            <b/>
            <sz val="8"/>
            <color indexed="81"/>
            <rFont val="Tahoma"/>
            <family val="2"/>
          </rPr>
          <t>NREPP</t>
        </r>
        <r>
          <rPr>
            <sz val="8"/>
            <color indexed="81"/>
            <rFont val="Tahoma"/>
            <family val="2"/>
          </rPr>
          <t>".  
● The DMH/DD/SAS Prevention and Early Intervention Team has requested you contact Kim Lesane-Ratliff (kim.lesaneratliff@dhhs.nc.gov) when adding a program to the list or if more than two programs need to be added.</t>
        </r>
      </text>
    </comment>
    <comment ref="G13" authorId="0" shapeId="0">
      <text>
        <r>
          <rPr>
            <sz val="8"/>
            <color indexed="81"/>
            <rFont val="Tahoma"/>
            <family val="2"/>
          </rPr>
          <t>Enter the name of the host agency where the program was provided (e.g. John Doe Middle School, XXX County DSS, Jane Doe Girl's Club).</t>
        </r>
      </text>
    </comment>
  </commentList>
</comments>
</file>

<file path=xl/sharedStrings.xml><?xml version="1.0" encoding="utf-8"?>
<sst xmlns="http://schemas.openxmlformats.org/spreadsheetml/2006/main" count="5038" uniqueCount="584">
  <si>
    <t>Information Dissemination</t>
  </si>
  <si>
    <t>Education</t>
  </si>
  <si>
    <t>Alternatives</t>
  </si>
  <si>
    <t>Problem Identification and Referral</t>
  </si>
  <si>
    <t>Community Based Process</t>
  </si>
  <si>
    <t>Environmental</t>
  </si>
  <si>
    <t>Combined Total</t>
  </si>
  <si>
    <t>Child SA</t>
  </si>
  <si>
    <t>Adult SA</t>
  </si>
  <si>
    <t>Total SA</t>
  </si>
  <si>
    <t>First Six Months Expenditures</t>
  </si>
  <si>
    <t>Second Six Months Expenditures</t>
  </si>
  <si>
    <t>Annual Expenditures</t>
  </si>
  <si>
    <t>State Fiscal Year</t>
  </si>
  <si>
    <t>State Fiscal Year:</t>
  </si>
  <si>
    <t>Report Period:</t>
  </si>
  <si>
    <t>State Holidays</t>
  </si>
  <si>
    <t>New Years Day</t>
  </si>
  <si>
    <t>Martin Luther King's Day</t>
  </si>
  <si>
    <t>Good Friday</t>
  </si>
  <si>
    <t>Memorial Day</t>
  </si>
  <si>
    <t>Independence Day</t>
  </si>
  <si>
    <t>Labor Day</t>
  </si>
  <si>
    <t>Veteran's Day</t>
  </si>
  <si>
    <t>Thanksgiving</t>
  </si>
  <si>
    <t>Christmas</t>
  </si>
  <si>
    <t>Jul</t>
  </si>
  <si>
    <t>Jan</t>
  </si>
  <si>
    <t>Due Date:</t>
  </si>
  <si>
    <t>Adjusted Due Date if Weekend:</t>
  </si>
  <si>
    <t>Adjusted Due Date if Holiday:</t>
  </si>
  <si>
    <t>Report Due Date:</t>
  </si>
  <si>
    <t>Year-End</t>
  </si>
  <si>
    <t>Mid-Year</t>
  </si>
  <si>
    <t>After that year, these calculations will not adjust for holidays.</t>
  </si>
  <si>
    <t>LME-MCO:</t>
  </si>
  <si>
    <t>LME-MCOs</t>
  </si>
  <si>
    <t>Alliance Behavioral Healthcare</t>
  </si>
  <si>
    <t>Cardinal Innovations Healthcare Solutions</t>
  </si>
  <si>
    <t>Eastpointe</t>
  </si>
  <si>
    <t>Partners Behavioral Health Management</t>
  </si>
  <si>
    <t>Sandhills Center</t>
  </si>
  <si>
    <t>Date Report Submitted:</t>
  </si>
  <si>
    <t>Report Submitted By:</t>
  </si>
  <si>
    <t>Name:</t>
  </si>
  <si>
    <t>Title:</t>
  </si>
  <si>
    <t>Phone:</t>
  </si>
  <si>
    <t>Email:</t>
  </si>
  <si>
    <t>DO NOT DELETE OR WRITE OVER THIS SECTION</t>
  </si>
  <si>
    <r>
      <t xml:space="preserve">State Holidays may be updated on the </t>
    </r>
    <r>
      <rPr>
        <b/>
        <sz val="10"/>
        <color theme="1"/>
        <rFont val="Arial"/>
        <family val="2"/>
      </rPr>
      <t xml:space="preserve">Data Validation </t>
    </r>
  </si>
  <si>
    <r>
      <t xml:space="preserve"> </t>
    </r>
    <r>
      <rPr>
        <b/>
        <sz val="10"/>
        <color theme="1"/>
        <rFont val="Arial"/>
        <family val="2"/>
      </rPr>
      <t>&amp; Lookup</t>
    </r>
    <r>
      <rPr>
        <sz val="10"/>
        <color theme="1"/>
        <rFont val="Arial"/>
        <family val="2"/>
      </rPr>
      <t xml:space="preserve"> </t>
    </r>
    <r>
      <rPr>
        <b/>
        <sz val="10"/>
        <color theme="1"/>
        <rFont val="Arial"/>
        <family val="2"/>
      </rPr>
      <t>Lists</t>
    </r>
    <r>
      <rPr>
        <sz val="10"/>
        <color theme="1"/>
        <rFont val="Arial"/>
        <family val="2"/>
      </rPr>
      <t xml:space="preserve"> worksheet at the end of the workbook.</t>
    </r>
  </si>
  <si>
    <t>Section I.  Report of LME-MCO SAPTBG 20% SA Primary Prevention Set-Aside Funding, Expenditures, and Persons Served by CSAP Prevention Strategy</t>
  </si>
  <si>
    <t>Annual Allocation:</t>
  </si>
  <si>
    <t>First 6 Months</t>
  </si>
  <si>
    <t>Second 6 Months</t>
  </si>
  <si>
    <t>Adjustments Made (+ or -):</t>
  </si>
  <si>
    <t>Staff Name</t>
  </si>
  <si>
    <t>Position Title</t>
  </si>
  <si>
    <t>Phone Number</t>
  </si>
  <si>
    <t>Email</t>
  </si>
  <si>
    <t>Priority Admission</t>
  </si>
  <si>
    <t>TB Services</t>
  </si>
  <si>
    <t>HIV Services</t>
  </si>
  <si>
    <t>Prevention Services</t>
  </si>
  <si>
    <t>LME-MCO SA Point of Contact</t>
  </si>
  <si>
    <t>LME-MCO Prevention Point of Contact</t>
  </si>
  <si>
    <t>Synar  Services</t>
  </si>
  <si>
    <t>IV  Services</t>
  </si>
  <si>
    <t>A.1. Set-Aside Funds Received</t>
  </si>
  <si>
    <t>A.2. Set-Aside Funds Expended</t>
  </si>
  <si>
    <t>Allocation</t>
  </si>
  <si>
    <t>Adjustments (±)</t>
  </si>
  <si>
    <t>Adjusted Allocation</t>
  </si>
  <si>
    <t>Annual Funds Received</t>
  </si>
  <si>
    <t>Funds Received First Six Months</t>
  </si>
  <si>
    <t>Funds Received Second Six Months</t>
  </si>
  <si>
    <t>Other Federal, State, Local, Private or Foundation Funds (Describe Below)</t>
  </si>
  <si>
    <t>Part A.  Set-Aside Funds Received and Expended</t>
  </si>
  <si>
    <t>Source</t>
  </si>
  <si>
    <t>Adjusted Annual Allocation:</t>
  </si>
  <si>
    <t>By CSAP Prevention Strategy</t>
  </si>
  <si>
    <t>Part B.  All Other LME-MCO SA Primary Prevention Grant Funding Received By Source</t>
  </si>
  <si>
    <t>Recipient Primary High Risk Factor</t>
  </si>
  <si>
    <t>Other</t>
  </si>
  <si>
    <t>Count of Primary High Risk Factors Targeted</t>
  </si>
  <si>
    <t>Recipient Groups Targeted 
First Six Months</t>
  </si>
  <si>
    <t>Recipient Groups Targeted 
Second Six Months</t>
  </si>
  <si>
    <t>Recipient Groups Targeted 
During The SFY</t>
  </si>
  <si>
    <t>Persons Served First Six Months</t>
  </si>
  <si>
    <t>Persons Served Second Six Months</t>
  </si>
  <si>
    <t>Total</t>
  </si>
  <si>
    <t>Age Group</t>
  </si>
  <si>
    <t>15-17</t>
  </si>
  <si>
    <t>18-20</t>
  </si>
  <si>
    <t>21-24</t>
  </si>
  <si>
    <t>25-44</t>
  </si>
  <si>
    <t>45-64</t>
  </si>
  <si>
    <t>65+</t>
  </si>
  <si>
    <t>12-14</t>
  </si>
  <si>
    <t>Race</t>
  </si>
  <si>
    <t>Asian American</t>
  </si>
  <si>
    <t>African American</t>
  </si>
  <si>
    <t>Native Hawaiian/ Other Pacific Islander</t>
  </si>
  <si>
    <t>White</t>
  </si>
  <si>
    <t>More Than One Race</t>
  </si>
  <si>
    <t>Unknown</t>
  </si>
  <si>
    <t>Ethnicity</t>
  </si>
  <si>
    <t>Hispanic or Latino</t>
  </si>
  <si>
    <t>Not Hispanic or Latino</t>
  </si>
  <si>
    <t>Gender</t>
  </si>
  <si>
    <t>Male</t>
  </si>
  <si>
    <t>Female</t>
  </si>
  <si>
    <t>Native American/ Alaskan</t>
  </si>
  <si>
    <t>Age, Race, Ethnicity, Gender</t>
  </si>
  <si>
    <t>Error Checks</t>
  </si>
  <si>
    <t>% of Adjusted Annual Allocation Expended This Period:</t>
  </si>
  <si>
    <t>Percent</t>
  </si>
  <si>
    <t xml:space="preserve">Other (Specify):  </t>
  </si>
  <si>
    <t>Strategy</t>
  </si>
  <si>
    <t>Provider Agency</t>
  </si>
  <si>
    <t>Date Certified Or Registered</t>
  </si>
  <si>
    <t>County_Lookup</t>
  </si>
  <si>
    <t>Column:</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</si>
  <si>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</si>
  <si>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</si>
  <si>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</si>
  <si>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</si>
  <si>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</si>
  <si>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</si>
  <si>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</si>
  <si>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</si>
  <si>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</si>
  <si>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</si>
  <si>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</si>
  <si>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</si>
  <si>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</si>
  <si>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</si>
  <si>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</si>
  <si>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</si>
  <si>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</si>
  <si>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</si>
  <si>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</si>
  <si>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</si>
  <si>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</si>
  <si>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</si>
  <si>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</si>
  <si>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</si>
  <si>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</si>
  <si>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</si>
  <si>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</si>
  <si>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</si>
  <si>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</si>
  <si>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</si>
  <si>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</si>
  <si>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</si>
  <si>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</si>
  <si>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</si>
  <si>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</si>
  <si>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</si>
  <si>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</si>
  <si>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</si>
  <si>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</si>
  <si>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</si>
  <si>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</si>
  <si>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</si>
  <si>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</si>
  <si>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</si>
  <si>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</si>
  <si>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</si>
  <si>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</si>
  <si>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</si>
  <si>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</si>
  <si>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</si>
  <si>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</si>
  <si>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</si>
  <si>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</si>
  <si>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</si>
  <si>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</si>
  <si>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</si>
  <si>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</si>
  <si>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</si>
  <si>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</si>
  <si>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</si>
  <si>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</si>
  <si>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</si>
  <si>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</si>
  <si>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</si>
  <si>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</si>
  <si>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</si>
  <si>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</si>
  <si>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</si>
  <si>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</si>
  <si>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</si>
  <si>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</si>
  <si>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</si>
  <si>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</si>
  <si>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</si>
  <si>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</si>
  <si>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</si>
  <si>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</si>
  <si>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</si>
  <si>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</si>
  <si>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</si>
  <si>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</si>
  <si>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Caldwell</t>
  </si>
  <si>
    <t>Cherokee</t>
  </si>
  <si>
    <t>Clay</t>
  </si>
  <si>
    <t>Graham</t>
  </si>
  <si>
    <t>Haywood</t>
  </si>
  <si>
    <t>Jackson</t>
  </si>
  <si>
    <t>Macon</t>
  </si>
  <si>
    <t>McDowell</t>
  </si>
  <si>
    <t>Swain</t>
  </si>
  <si>
    <t>Watauga</t>
  </si>
  <si>
    <t>Wilkes</t>
  </si>
  <si>
    <t>Buncombe</t>
  </si>
  <si>
    <t>Henderson</t>
  </si>
  <si>
    <t>Madison</t>
  </si>
  <si>
    <t>Mitchell</t>
  </si>
  <si>
    <t>Polk</t>
  </si>
  <si>
    <t>Rutherford</t>
  </si>
  <si>
    <t>Transylvania</t>
  </si>
  <si>
    <t>Yancey</t>
  </si>
  <si>
    <t>LME_MCO</t>
  </si>
  <si>
    <t>NCSAPPB Prevention Specialist Status</t>
  </si>
  <si>
    <t xml:space="preserve">Date Began SA PP Work For This Agency </t>
  </si>
  <si>
    <t>Sum</t>
  </si>
  <si>
    <t>Count</t>
  </si>
  <si>
    <t>New After</t>
  </si>
  <si>
    <t>Active Parenting Now</t>
  </si>
  <si>
    <t>Active Parenting of Teens</t>
  </si>
  <si>
    <t>All Stars</t>
  </si>
  <si>
    <t>All Stars Junior</t>
  </si>
  <si>
    <t>Children in the Middle</t>
  </si>
  <si>
    <t>Dare To Be You</t>
  </si>
  <si>
    <t>Early Risers, Skills for Success</t>
  </si>
  <si>
    <t>Good Touch, Bad Touch</t>
  </si>
  <si>
    <t>Hip Hop to Prevent SA/HIV</t>
  </si>
  <si>
    <t>I'm Special</t>
  </si>
  <si>
    <t>Keepin It Real</t>
  </si>
  <si>
    <t>Nurturing Parent Programs</t>
  </si>
  <si>
    <t>Parenting Wisely</t>
  </si>
  <si>
    <t>Positive Action</t>
  </si>
  <si>
    <t>Prime For Life</t>
  </si>
  <si>
    <t>Project Alert</t>
  </si>
  <si>
    <t>Project SUCCESS</t>
  </si>
  <si>
    <t>Project Towards No Drug Abuse</t>
  </si>
  <si>
    <t>Project Venture</t>
  </si>
  <si>
    <t>Reconnecting Youth</t>
  </si>
  <si>
    <t>Staying Connected With Your Teen</t>
  </si>
  <si>
    <t>Storytelling for Empowerment</t>
  </si>
  <si>
    <t>Strengthening Families, 10-14</t>
  </si>
  <si>
    <t>Strengthening Families, 6-11</t>
  </si>
  <si>
    <t>Teen Intervene</t>
  </si>
  <si>
    <t>Systematic Training for Effective Parenting (STEP)</t>
  </si>
  <si>
    <t>NREPP</t>
  </si>
  <si>
    <t>Part B.  Annual Strategic Prevention Plan (Written Program Plan)</t>
  </si>
  <si>
    <r>
      <t xml:space="preserve">In order to strengthen Substance Abuse Prevention and Treatment Block Grant planning and accountability for the 20% Set-Aside for Substance Abuse Primary Prevention Services, each LME-MCO is required to </t>
    </r>
    <r>
      <rPr>
        <b/>
        <sz val="10"/>
        <color theme="1"/>
        <rFont val="Arial"/>
        <family val="2"/>
      </rPr>
      <t>submit a written Annual Strategic Prevention Plan</t>
    </r>
    <r>
      <rPr>
        <sz val="10"/>
        <color theme="1"/>
        <rFont val="Arial"/>
        <family val="2"/>
      </rPr>
      <t xml:space="preserve">.  </t>
    </r>
    <r>
      <rPr>
        <b/>
        <sz val="10"/>
        <color theme="3" tint="-0.249977111117893"/>
        <rFont val="Arial"/>
        <family val="2"/>
      </rPr>
      <t>This plan is to be submitted in January (with the Mid-Year Report) for the upcoming state fiscal year, and updated (as needed) in July (with the Year-End Report)</t>
    </r>
    <r>
      <rPr>
        <sz val="10"/>
        <color theme="1"/>
        <rFont val="Arial"/>
        <family val="2"/>
      </rPr>
      <t xml:space="preserve">.  </t>
    </r>
  </si>
  <si>
    <t>Part C.  Number of NREPP Evidence-Based Selective and Indicated Prevention Programs Implemented Through SAPTBG Funding</t>
  </si>
  <si>
    <t>Name of Facilitating Staff</t>
  </si>
  <si>
    <t>County</t>
  </si>
  <si>
    <t>Counties</t>
  </si>
  <si>
    <t>Selective Population</t>
  </si>
  <si>
    <t>Indicated Population</t>
  </si>
  <si>
    <t>.</t>
  </si>
  <si>
    <t>Report Period</t>
  </si>
  <si>
    <t>(blank)</t>
  </si>
  <si>
    <t>Grand Total</t>
  </si>
  <si>
    <t>NREPP Program</t>
  </si>
  <si>
    <r>
      <rPr>
        <b/>
        <sz val="10"/>
        <color rgb="FFFF0000"/>
        <rFont val="Arial"/>
        <family val="2"/>
      </rPr>
      <t>CAUTION:  This worksheet is not protected.  Be careful not to write over or delete items generated by formulas.</t>
    </r>
    <r>
      <rPr>
        <sz val="10"/>
        <color theme="3" tint="-0.249977111117893"/>
        <rFont val="Arial"/>
        <family val="2"/>
      </rPr>
      <t xml:space="preserve">  The pivot table below is linked to the data in the </t>
    </r>
    <r>
      <rPr>
        <b/>
        <sz val="10"/>
        <color theme="3" tint="-0.249977111117893"/>
        <rFont val="Arial"/>
        <family val="2"/>
      </rPr>
      <t>Section 3C</t>
    </r>
    <r>
      <rPr>
        <sz val="10"/>
        <color theme="3" tint="-0.249977111117893"/>
        <rFont val="Arial"/>
        <family val="2"/>
      </rPr>
      <t xml:space="preserve"> worksheet and is used to summarize that data.  To update the pivot table, right click on it and select "</t>
    </r>
    <r>
      <rPr>
        <b/>
        <sz val="10"/>
        <color theme="3" tint="-0.249977111117893"/>
        <rFont val="Arial"/>
        <family val="2"/>
      </rPr>
      <t>Refresh</t>
    </r>
    <r>
      <rPr>
        <sz val="10"/>
        <color theme="3" tint="-0.249977111117893"/>
        <rFont val="Arial"/>
        <family val="2"/>
      </rPr>
      <t>".</t>
    </r>
  </si>
  <si>
    <t>Section IV.  SAPTBG Activities For Reducing Youth Access To Tobaco Products Initiative (Synar Amendment)</t>
  </si>
  <si>
    <r>
      <t>Activities include</t>
    </r>
    <r>
      <rPr>
        <b/>
        <sz val="10"/>
        <color theme="1"/>
        <rFont val="Arial"/>
        <family val="2"/>
      </rPr>
      <t xml:space="preserve">:                                                                </t>
    </r>
    <r>
      <rPr>
        <b/>
        <sz val="10"/>
        <color theme="3" tint="-0.249977111117893"/>
        <rFont val="Arial"/>
        <family val="2"/>
      </rPr>
      <t>Count:</t>
    </r>
  </si>
  <si>
    <t>12 Month Total</t>
  </si>
  <si>
    <t>1st 6 Month Subtotal</t>
  </si>
  <si>
    <t>2nd 6 Month Subtotal</t>
  </si>
  <si>
    <t>1.  COMMUNITY COLLABORATION</t>
  </si>
  <si>
    <t>2.  MERCHANT EDUCATION</t>
  </si>
  <si>
    <t>3.  LAW ENFORCEMENT RELATED</t>
  </si>
  <si>
    <t>4.  MEDIA AND PUBLIC RELATIONS</t>
  </si>
  <si>
    <t>a. Collaborated with community partners to include news stories, letters to the editor, etc. to heighten awareness of youth access to tobacco products.</t>
  </si>
  <si>
    <t>b. Collaborated with community/youth organizations to conduct a Merchant Pledge Campaign and publicized results to recognize merchants and clerks who have pledged not to sell tobacco products to minors.</t>
  </si>
  <si>
    <t>TOTAL</t>
  </si>
  <si>
    <r>
      <rPr>
        <sz val="10"/>
        <color theme="1"/>
        <rFont val="Arial"/>
        <family val="2"/>
      </rPr>
      <t xml:space="preserve">a.  </t>
    </r>
    <r>
      <rPr>
        <b/>
        <sz val="10"/>
        <color theme="1"/>
        <rFont val="Arial"/>
        <family val="2"/>
      </rPr>
      <t xml:space="preserve">Identification of Community Partners: </t>
    </r>
    <r>
      <rPr>
        <sz val="10"/>
        <color theme="1"/>
        <rFont val="Arial"/>
        <family val="2"/>
      </rPr>
      <t xml:space="preserve"> Identified and determined the level of interest and involvement of community partners who share the goal of reducing youth access to tobacco products.</t>
    </r>
  </si>
  <si>
    <r>
      <t xml:space="preserve">b.  </t>
    </r>
    <r>
      <rPr>
        <b/>
        <sz val="10"/>
        <color theme="1"/>
        <rFont val="Arial"/>
        <family val="2"/>
      </rPr>
      <t>Community Leadership:</t>
    </r>
    <r>
      <rPr>
        <sz val="10"/>
        <color theme="1"/>
        <rFont val="Arial"/>
        <family val="2"/>
      </rPr>
      <t xml:space="preserve">  Took the lead in pulling together community partners to develop strategies to reduce access in the area(s) your program(s) served.</t>
    </r>
  </si>
  <si>
    <r>
      <t xml:space="preserve">c.  </t>
    </r>
    <r>
      <rPr>
        <b/>
        <sz val="10"/>
        <color theme="1"/>
        <rFont val="Arial"/>
        <family val="2"/>
      </rPr>
      <t>Group Participation:</t>
    </r>
    <r>
      <rPr>
        <sz val="10"/>
        <color theme="1"/>
        <rFont val="Arial"/>
        <family val="2"/>
      </rPr>
      <t xml:space="preserve">  Participated with an existing group that is collaborating on the issue of reducing youth access to tobacco products in the area(s) served.</t>
    </r>
  </si>
  <si>
    <r>
      <t xml:space="preserve">a.  </t>
    </r>
    <r>
      <rPr>
        <b/>
        <sz val="10"/>
        <color theme="1"/>
        <rFont val="Arial"/>
        <family val="2"/>
      </rPr>
      <t>Identification of Tobacco Retail Outlets:</t>
    </r>
    <r>
      <rPr>
        <sz val="10"/>
        <color theme="1"/>
        <rFont val="Arial"/>
        <family val="2"/>
      </rPr>
      <t xml:space="preserve">  Determined the number and location of all tobacco retail outlets including over-the-counter and vending machines in the area(s) served.</t>
    </r>
  </si>
  <si>
    <r>
      <t xml:space="preserve">b.  </t>
    </r>
    <r>
      <rPr>
        <b/>
        <sz val="10"/>
        <color theme="1"/>
        <rFont val="Arial"/>
        <family val="2"/>
      </rPr>
      <t>Merchant Education:</t>
    </r>
    <r>
      <rPr>
        <sz val="10"/>
        <color theme="1"/>
        <rFont val="Arial"/>
        <family val="2"/>
      </rPr>
      <t xml:space="preserve">  Contacted tobacco retail outlets in your area(s) to ensure that they have received specific information on their responsibilities and on the penalties for violation of state and federal youth access laws. </t>
    </r>
  </si>
  <si>
    <r>
      <t xml:space="preserve">a.  </t>
    </r>
    <r>
      <rPr>
        <b/>
        <sz val="10"/>
        <color theme="1"/>
        <rFont val="Arial"/>
        <family val="2"/>
      </rPr>
      <t>Promote Local Law Enforcement:</t>
    </r>
    <r>
      <rPr>
        <sz val="10"/>
        <color theme="1"/>
        <rFont val="Arial"/>
        <family val="2"/>
      </rPr>
      <t xml:space="preserve">  Contacted officers from your local police or sheriffs’ departments to promote increased enforcement of youth access laws.</t>
    </r>
  </si>
  <si>
    <r>
      <t xml:space="preserve">b. </t>
    </r>
    <r>
      <rPr>
        <b/>
        <sz val="10"/>
        <color theme="1"/>
        <rFont val="Arial"/>
        <family val="2"/>
      </rPr>
      <t xml:space="preserve"> Promote Model for Success:</t>
    </r>
    <r>
      <rPr>
        <sz val="10"/>
        <color theme="1"/>
        <rFont val="Arial"/>
        <family val="2"/>
      </rPr>
      <t xml:space="preserve">  Encouraged local law enforcement to implement the Model for Success Program incorporating merchant education and enforcement of the state youth access law.</t>
    </r>
  </si>
  <si>
    <t>●  Development of a comprehensive list of all retail tobacco outlets</t>
  </si>
  <si>
    <t>●  Recruitment and age testing of youth for an enforcement operation</t>
  </si>
  <si>
    <t>●  Serving as an adult observer or monitor during an enforcement operation</t>
  </si>
  <si>
    <t>●  Provision of incentives for clerks who don’t sell tobacco products to minors during enforcement operations</t>
  </si>
  <si>
    <t>●  Provision of refreshments and/or incentives to youth volunteers</t>
  </si>
  <si>
    <t>●  Assisting in coordination of a merchant education workshop with local retailers</t>
  </si>
  <si>
    <t>First Six Months Hours Completed (Decimal Hours)</t>
  </si>
  <si>
    <t>Second Six Months Hours Completed (Decimal Hours)</t>
  </si>
  <si>
    <t>Minimum Synar Hours Required Per 6-Months</t>
  </si>
  <si>
    <r>
      <t xml:space="preserve">c.  </t>
    </r>
    <r>
      <rPr>
        <b/>
        <sz val="10"/>
        <color theme="1"/>
        <rFont val="Arial"/>
        <family val="2"/>
      </rPr>
      <t>Assistance in Implementation of Model for Success:</t>
    </r>
    <r>
      <rPr>
        <sz val="10"/>
        <color theme="1"/>
        <rFont val="Arial"/>
        <family val="2"/>
      </rPr>
      <t xml:space="preserve">  Assisted local law enforcement/ALE officers in the implementation of the Model for Success Program by participating in any of the following tasks:  </t>
    </r>
    <r>
      <rPr>
        <b/>
        <sz val="10"/>
        <color theme="1"/>
        <rFont val="Arial"/>
        <family val="2"/>
      </rPr>
      <t>(Note: SAPTBG  Funds may not be used for actual enforcement activities.)</t>
    </r>
  </si>
  <si>
    <t>Please explain the reason(s) if the Synar Amendment activities Hours Completed did not meet the minimum required hours for either 6-month period.  If more space is needed, please use the companion Word document.</t>
  </si>
  <si>
    <t>Part B.  Merchant Education Activities Log</t>
  </si>
  <si>
    <t>Date of Visit</t>
  </si>
  <si>
    <t>Merchant</t>
  </si>
  <si>
    <t>Merchant Address</t>
  </si>
  <si>
    <t>City</t>
  </si>
  <si>
    <t>State</t>
  </si>
  <si>
    <t>Zip Code</t>
  </si>
  <si>
    <t>Merchant Phone Number</t>
  </si>
  <si>
    <t>Merchant Contact Name</t>
  </si>
  <si>
    <t>Person Who Conducted Visit</t>
  </si>
  <si>
    <t>Counts</t>
  </si>
  <si>
    <t>Section V.  Priority Admission Preference for Women Who are Pregnant and Injecting Drugs, Women Who are Pregnant and Using Substances and Other Individuals Who are Injecting Drugs</t>
  </si>
  <si>
    <t>Part A.  LME-MCO Program Policies and Practices Assuring Priority Admission Preference</t>
  </si>
  <si>
    <t xml:space="preserve">Section VI.  Capacity of Treatment for Individuals Who are Injecting Drugs </t>
  </si>
  <si>
    <t>First Six Months</t>
  </si>
  <si>
    <t>Second Six Months</t>
  </si>
  <si>
    <t>Type of Service</t>
  </si>
  <si>
    <t>1.  Appropriate pretest counseling for HIV/AIDS</t>
  </si>
  <si>
    <t>3.  Appropriate post-test counseling</t>
  </si>
  <si>
    <t>5.  Total number of tests that were positive for HIV</t>
  </si>
  <si>
    <t>6.  Total number of individuals who tested positive and were unaware of their HIV infection prior to testing</t>
  </si>
  <si>
    <t>7.  Total number of HIV-infected individuals who tested positive and were referred into treatment and care</t>
  </si>
  <si>
    <t>8.  Individuals tested for Hepatitis C (optional)</t>
  </si>
  <si>
    <t xml:space="preserve">Date Began HIV Initiative Work For This Agency </t>
  </si>
  <si>
    <t>2nd
6 Months</t>
  </si>
  <si>
    <t>1st
6 Months</t>
  </si>
  <si>
    <t>Date Attested</t>
  </si>
  <si>
    <t>Count:</t>
  </si>
  <si>
    <t># FTE Dedicated to SA Primary Prevention
2nd 6 Months</t>
  </si>
  <si>
    <t># FTE Dedicated to SA Primary Prevention
1st 6 Months</t>
  </si>
  <si>
    <t>Cell shading for Columns J, and K will change color for the year-end report if the following errors are detected:</t>
  </si>
  <si>
    <r>
      <t xml:space="preserve">If Col J &gt; sum of Col B + Col F </t>
    </r>
    <r>
      <rPr>
        <b/>
        <u/>
        <sz val="10"/>
        <color theme="3" tint="-0.249977111117893"/>
        <rFont val="Arial"/>
        <family val="2"/>
      </rPr>
      <t>OR</t>
    </r>
    <r>
      <rPr>
        <sz val="10"/>
        <color theme="1"/>
        <rFont val="Arial"/>
        <family val="2"/>
      </rPr>
      <t xml:space="preserve"> Col J &lt; the largest number in Col B or Col F.</t>
    </r>
  </si>
  <si>
    <r>
      <t xml:space="preserve">If Col K &gt; sum of Col C + Col G </t>
    </r>
    <r>
      <rPr>
        <b/>
        <u/>
        <sz val="10"/>
        <color theme="3" tint="-0.249977111117893"/>
        <rFont val="Arial"/>
        <family val="2"/>
      </rPr>
      <t>OR</t>
    </r>
    <r>
      <rPr>
        <sz val="10"/>
        <color theme="1"/>
        <rFont val="Arial"/>
        <family val="2"/>
      </rPr>
      <t xml:space="preserve"> Col K &lt; the largest number in Col C or Col G.</t>
    </r>
  </si>
  <si>
    <t>Agency</t>
  </si>
  <si>
    <t xml:space="preserve">Other Referral (Specify):  </t>
  </si>
  <si>
    <t>Ongoing classroom and/or small group sessions (evidence based programs) ……..</t>
  </si>
  <si>
    <t>Promoting establishment/review of alcohol/tobacco/other drug policies in schools</t>
  </si>
  <si>
    <t>1st Six Months: 
Jul - Dec</t>
  </si>
  <si>
    <t>2nd Six Months: 
Jan - Jun</t>
  </si>
  <si>
    <t>Health promotion, (e.g., conferences, meetings, seminars) ……….………………….</t>
  </si>
  <si>
    <t>Community resource directories ……………………………………………………….…</t>
  </si>
  <si>
    <t>Brochures/Prevention Resource ……………………………………………………….....</t>
  </si>
  <si>
    <t>Speaking engagements to strengthen prevention ……………………………………….</t>
  </si>
  <si>
    <t>Enter total staff hours (decimal hours) spent on this strategy: ……………………..…</t>
  </si>
  <si>
    <t>Parenting and family management classes ……………………………………………..</t>
  </si>
  <si>
    <t>Mentors ……………………………………………………………………………………...</t>
  </si>
  <si>
    <t>Peer leader/helper programs ……………………………………………......................</t>
  </si>
  <si>
    <t>Education programs for youth groups ……………………………………………………</t>
  </si>
  <si>
    <t>Preschool ATOD prevention programs …………………………………………………..</t>
  </si>
  <si>
    <t>Enter total staff hours (decimal hours) spent on this strategy: ……………………….</t>
  </si>
  <si>
    <t>Drug free dances and parties ……………………………………………………………..</t>
  </si>
  <si>
    <t>Youth/adult leadership activities ………………………………………………………….</t>
  </si>
  <si>
    <t>Community drop-in centers ……………………………………………………………….</t>
  </si>
  <si>
    <t>Community service activities ………………………………………………………………</t>
  </si>
  <si>
    <t>Outward Bound …………………………………………………..…………………………</t>
  </si>
  <si>
    <t>Recreation activities ……………………………………………………………………….</t>
  </si>
  <si>
    <t>Referral to Employee Assistance Programs …………………………………………….</t>
  </si>
  <si>
    <t>Referral to Student Assistance Programs ……………………………………………….</t>
  </si>
  <si>
    <t>Impacted training (key people in the system), staff/officials training …………………</t>
  </si>
  <si>
    <t>Community team-building …………………………………………………………………</t>
  </si>
  <si>
    <t>Multi-agency coordination and collaboration/coalition …………………………………</t>
  </si>
  <si>
    <t>Accessing services and funding ………………………………………………………….</t>
  </si>
  <si>
    <t>Development or support of student assistance programs ……………………………..</t>
  </si>
  <si>
    <t>Communication campaigns ……………………………………………………………….</t>
  </si>
  <si>
    <t>Product pricing strategies ………………………………………………………………...</t>
  </si>
  <si>
    <t>Modifying alcohol and tobacco advertising practices ………………………….……....</t>
  </si>
  <si>
    <t>Guidance and technical assistance to communities to monitor and maximize local enforcement procedures governing availability and distribution of alcohol, tobacco and other drug use ………..….……………………………………………………….…..</t>
  </si>
  <si>
    <r>
      <t xml:space="preserve">Total Staff Hours For All Strategies: </t>
    </r>
    <r>
      <rPr>
        <sz val="10"/>
        <color theme="1"/>
        <rFont val="Arial"/>
        <family val="2"/>
      </rPr>
      <t>………………………………………………….</t>
    </r>
  </si>
  <si>
    <t>Percent of total staff hours for all strategies spent on this strategy: …………………</t>
  </si>
  <si>
    <t>Community-Based Alternatives (CBA) or Other DJJDP Grant(s) for SA Primary Prevention</t>
  </si>
  <si>
    <t># Consumers Completed</t>
  </si>
  <si>
    <t>Center for Substance Abuse Prevention Partnership For Success (PFS) or Other SAMHSA Grant</t>
  </si>
  <si>
    <t>The Local Management Entity-Managed Care Organization (LME-MCO) is required to ensure the expenditure of no less than its designated allocation amount of the SAPTBG 20% Prevention Set-Aside Funding.  The LME-MCO agrees to ensure the maintenance of adequate provider records, including consumer records with individual consumer prevention outcomes, programmatic data and fiscal records to provide full details of such recipients, activities and expenditures for SAPTBG monitoring, reporting and audit purposes, in accordance with the requirements of the SAPTBG, as contained in 45 CFR, Part 96. See Section II for definitions of CSAP Prevention Strategies.</t>
  </si>
  <si>
    <t>Comprehensive primary prevention programs should give priority to target population sub-groups that are at risk of developing a pattern of substance use.  Programs should include activities and services provided in a variety of settings that address specific risk factors and that may be broken down by age, race/ethnicity, gender and other characteristics of the population being served. (Summary of Significant Federal Funding Requirements, SAMHSA, 45 CFR Part 96, March 31, 1993)</t>
  </si>
  <si>
    <t>Individuals Served First Six Months</t>
  </si>
  <si>
    <t>Individuals Served Second Six Months</t>
  </si>
  <si>
    <t>Unduplicated Individuals Served for the State Fiscal Year</t>
  </si>
  <si>
    <t>The following LME-MCO staff are responsible for SAPTBG compliance, monitoring and quality management:</t>
  </si>
  <si>
    <t>If expenditures half way through the year are less than 35% of the adjusted annual allocation, please provide a brief explanation and a projection of whether this is expected to be an issue for the remainder of the year.</t>
  </si>
  <si>
    <r>
      <rPr>
        <b/>
        <sz val="10"/>
        <color theme="1"/>
        <rFont val="Arial"/>
        <family val="2"/>
      </rPr>
      <t>Substance Abuse Primary Prevention Programs are those directed at individuals who do not require treatment for substance use.</t>
    </r>
    <r>
      <rPr>
        <sz val="10"/>
        <color theme="1"/>
        <rFont val="Arial"/>
        <family val="2"/>
      </rPr>
      <t xml:space="preserve">  Such programs are aimed at educating and counseling individuals on such use and providing for designated non-treatment activities to reduce the risk of such.</t>
    </r>
    <r>
      <rPr>
        <b/>
        <sz val="10"/>
        <color theme="1"/>
        <rFont val="Arial"/>
        <family val="2"/>
      </rPr>
      <t xml:space="preserve">  </t>
    </r>
    <r>
      <rPr>
        <sz val="10"/>
        <color theme="1"/>
        <rFont val="Arial"/>
        <family val="2"/>
      </rPr>
      <t xml:space="preserve">Early intervention activities which were previously counted as part of the Block Grant's 20% Prevention Set-Aside </t>
    </r>
    <r>
      <rPr>
        <u/>
        <sz val="10"/>
        <color theme="1"/>
        <rFont val="Arial"/>
        <family val="2"/>
      </rPr>
      <t>may not</t>
    </r>
    <r>
      <rPr>
        <sz val="10"/>
        <color theme="1"/>
        <rFont val="Arial"/>
        <family val="2"/>
      </rPr>
      <t xml:space="preserve"> be counted towards the required 20% Primary Prevention Program Set-Aside in the new Block Grant regulations, nor may primary prevention services include any activity designed to determine if a person is in need of treatment</t>
    </r>
    <r>
      <rPr>
        <b/>
        <sz val="10"/>
        <color theme="1"/>
        <rFont val="Arial"/>
        <family val="2"/>
      </rPr>
      <t xml:space="preserve">.  </t>
    </r>
    <r>
      <rPr>
        <b/>
        <sz val="10"/>
        <color theme="3" tint="-0.249977111117893"/>
        <rFont val="Arial"/>
        <family val="2"/>
      </rPr>
      <t>Check (</t>
    </r>
    <r>
      <rPr>
        <b/>
        <sz val="10"/>
        <color theme="3" tint="-0.249977111117893"/>
        <rFont val="Wingdings"/>
        <charset val="2"/>
      </rPr>
      <t>ü</t>
    </r>
    <r>
      <rPr>
        <b/>
        <sz val="10"/>
        <color theme="3" tint="-0.249977111117893"/>
        <rFont val="Arial"/>
        <family val="2"/>
      </rPr>
      <t>) all activities and methods supported for the applicable six month period through actual SAPTBG expenditures, and enter total staff hours spent on each strategy.</t>
    </r>
  </si>
  <si>
    <t>Community and volunteer training (e.g., neighborhood action training) ……………….</t>
  </si>
  <si>
    <t>Strategic/system planning ………………………………………………………………..</t>
  </si>
  <si>
    <t>Groups for children of individuals with substance use disorders……….………………..</t>
  </si>
  <si>
    <r>
      <t xml:space="preserve">d.  </t>
    </r>
    <r>
      <rPr>
        <b/>
        <sz val="10"/>
        <color theme="1"/>
        <rFont val="Arial"/>
        <family val="2"/>
      </rPr>
      <t>Community Education:</t>
    </r>
    <r>
      <rPr>
        <sz val="10"/>
        <color theme="1"/>
        <rFont val="Arial"/>
        <family val="2"/>
      </rPr>
      <t xml:space="preserve"> Provided information on youth access (i.e., laws, penalties) to youth organizations and community groups to educate and actively involve them in efforts to reduce youth access to tobacco products.</t>
    </r>
  </si>
  <si>
    <r>
      <t>c.  </t>
    </r>
    <r>
      <rPr>
        <b/>
        <sz val="10"/>
        <color theme="1"/>
        <rFont val="Arial"/>
        <family val="2"/>
      </rPr>
      <t>Community Youth Groups Partnership:</t>
    </r>
    <r>
      <rPr>
        <sz val="10"/>
        <color theme="1"/>
        <rFont val="Arial"/>
        <family val="2"/>
      </rPr>
      <t xml:space="preserve">  Partnered with community youth groups to visit tobacco retail outlets in your area(s) to provide information and materials (i.e., brochures, signs) on state youth access law.  </t>
    </r>
  </si>
  <si>
    <t xml:space="preserve">Please complete all requested information in the Merchant Education Activities Log below for merchant education activities included in the Synar hours reported in Section IV, Part A.  Add the data for the second six-month report period immediately below the first report period. </t>
  </si>
  <si>
    <r>
      <rPr>
        <b/>
        <sz val="12"/>
        <color theme="3" tint="-0.249977111117893"/>
        <rFont val="Arial"/>
        <family val="2"/>
      </rPr>
      <t xml:space="preserve">Please use the companion SAPTBG Compliance Report Template (Microsoft Word file) to complete Part A of this section. </t>
    </r>
    <r>
      <rPr>
        <sz val="10"/>
        <rFont val="Arial"/>
        <family val="2"/>
      </rPr>
      <t>The Word template is used to complete the narrative portions of the</t>
    </r>
    <r>
      <rPr>
        <sz val="10"/>
        <color theme="1"/>
        <rFont val="Arial"/>
        <family val="2"/>
      </rPr>
      <t xml:space="preserve"> Semi-Annual report and explains requirements.  </t>
    </r>
  </si>
  <si>
    <r>
      <rPr>
        <b/>
        <sz val="12"/>
        <color theme="3" tint="-0.249977111117893"/>
        <rFont val="Arial"/>
        <family val="2"/>
      </rPr>
      <t xml:space="preserve">Please use the companion SAPTBG Compliance Report Template (Microsoft Word file) to complete Parts A and B of this section. </t>
    </r>
    <r>
      <rPr>
        <sz val="10"/>
        <rFont val="Arial"/>
        <family val="2"/>
      </rPr>
      <t>The Word template is used to complete the narrative portions of the</t>
    </r>
    <r>
      <rPr>
        <sz val="10"/>
        <color theme="1"/>
        <rFont val="Arial"/>
        <family val="2"/>
      </rPr>
      <t xml:space="preserve"> Semi-Annual report and explains requirements.  </t>
    </r>
  </si>
  <si>
    <t xml:space="preserve">LME-MCOs and contract agencies that receive SAPTBG HIV/Early Intervention Services Set-Aside Funds are required to provide HIV/Early Intervention Services to individuals participating in treatment for a substance use disorder who are at risk for HIV disease.  Programs receiving these funds are required to submit documentation of the number of individuals participating in treatment who have received designated HIV/Early Intervention Services and the number of hours of HIV/Early Intervention Services provided in each of these services.   </t>
  </si>
  <si>
    <r>
      <t xml:space="preserve">2.  Number of individuals tested for HIV/AIDS </t>
    </r>
    <r>
      <rPr>
        <b/>
        <sz val="10"/>
        <color theme="1"/>
        <rFont val="Arial"/>
        <family val="2"/>
      </rPr>
      <t>(unduplicated count)</t>
    </r>
  </si>
  <si>
    <t>Number of Individuals Served</t>
  </si>
  <si>
    <t>Number of Hours Provided</t>
  </si>
  <si>
    <t>Section VIII.  HIV/Early Intervention Services</t>
  </si>
  <si>
    <t>This section is required to be completed only by LME-MCOs receiving specialized funding for HIV/Early Intervention Services (Federal SA Non-UCR HIV Account 536194, Fund 1463), which includes the following LME-MCOs: Alliance Behavioral Healthcare, Cardinal Innovations, CenterPoint Human Services, CoastalCare, East Carolina Behavioral Health, Eastpointe and Sandhills Center.</t>
  </si>
  <si>
    <r>
      <t xml:space="preserve">This section is required to be completed </t>
    </r>
    <r>
      <rPr>
        <b/>
        <u/>
        <sz val="10"/>
        <color theme="1"/>
        <rFont val="Arial"/>
        <family val="2"/>
      </rPr>
      <t>only</t>
    </r>
    <r>
      <rPr>
        <b/>
        <sz val="10"/>
        <color theme="1"/>
        <rFont val="Arial"/>
        <family val="2"/>
      </rPr>
      <t xml:space="preserve"> by LME-MCOs receiving specialized funding for HIV/Early Intervention Services (Federal SA Non-UCR HIV Account 536194, Fund 1463), which includes the following LME-MCOs: Alliance Behavioral Healthcare, Cardinal Innovations, CenterPoint Human Services, CoastalCare, East Carolina Behavioral Health, Eastpointe and Sandhills Center.</t>
    </r>
  </si>
  <si>
    <t xml:space="preserve">Child </t>
  </si>
  <si>
    <t xml:space="preserve">Adult </t>
  </si>
  <si>
    <t>Part C.  SUBSTANCE USE PRIMARY PREVENTION RECIPIENTS TARGETED BY CHILD/ADULT PRIMARY HIGH RISK FACTOR</t>
  </si>
  <si>
    <t>Section I.  Report of LME-MCO SAPTBG 20% Primary Prevention Set-Aside Funding, Expenditures and Persons Served by CSAP Prevention Strategy</t>
  </si>
  <si>
    <t>1.  General Group with No Identified Risk Factor</t>
  </si>
  <si>
    <t>2.  School Drop-Out (&lt; Age 18)</t>
  </si>
  <si>
    <t>3.  Repeated Failure in School (&lt; Age 18)</t>
  </si>
  <si>
    <t>5.  Economically Disadvantaged</t>
  </si>
  <si>
    <t>6.  Child (&lt; Age 18) of an Individual with a Substance Use Disorder</t>
  </si>
  <si>
    <t>8.  Has Committed a Violent Or Delinquent Act (&lt; Age 18)</t>
  </si>
  <si>
    <t>9.  Current or Past Mental Health Issues/Disorders</t>
  </si>
  <si>
    <t>10.  Has Attempted Suicide in the Past</t>
  </si>
  <si>
    <t>11.  Current or Past Long-term Physical Pain Due to Injury</t>
  </si>
  <si>
    <t>12.  Is or Has Been Involved in the Juvenile Justice System (&lt; Age 18)</t>
  </si>
  <si>
    <t>13.  Is Physically Disabled</t>
  </si>
  <si>
    <t xml:space="preserve">14. Legally Uses Alcohol Without Evidence of Abuse </t>
  </si>
  <si>
    <t xml:space="preserve">15. Legally Uses Prescribed Drugs without Evidence of Abuse </t>
  </si>
  <si>
    <t>16.  Is a Homeless and/or Runaway Youth (&lt; Age 18)</t>
  </si>
  <si>
    <t xml:space="preserve">17.  Other (Describe):  </t>
  </si>
  <si>
    <r>
      <rPr>
        <b/>
        <sz val="10"/>
        <color theme="3" tint="-0.249977111117893"/>
        <rFont val="Arial"/>
        <family val="2"/>
      </rPr>
      <t>Place a check mark (</t>
    </r>
    <r>
      <rPr>
        <b/>
        <sz val="10"/>
        <color theme="3" tint="-0.249977111117893"/>
        <rFont val="Wingdings 2"/>
        <family val="1"/>
        <charset val="2"/>
      </rPr>
      <t>P</t>
    </r>
    <r>
      <rPr>
        <b/>
        <sz val="10"/>
        <color theme="3" tint="-0.249977111117893"/>
        <rFont val="Arial"/>
        <family val="2"/>
      </rPr>
      <t>) in the appropriate cells</t>
    </r>
    <r>
      <rPr>
        <b/>
        <sz val="10"/>
        <color theme="1"/>
        <rFont val="Arial"/>
        <family val="2"/>
      </rPr>
      <t xml:space="preserve">, </t>
    </r>
    <r>
      <rPr>
        <sz val="10"/>
        <color theme="1"/>
        <rFont val="Arial"/>
        <family val="2"/>
      </rPr>
      <t xml:space="preserve">by primary risk factor and age group, for recipient groups targeted each report period in non-treatment services </t>
    </r>
    <r>
      <rPr>
        <sz val="10"/>
        <rFont val="Arial"/>
        <family val="2"/>
      </rPr>
      <t>provided by the contrac</t>
    </r>
    <r>
      <rPr>
        <sz val="10"/>
        <color theme="1"/>
        <rFont val="Arial"/>
        <family val="2"/>
      </rPr>
      <t>t agency staff through Substance Use Primary Prevention Programs.  Please note that Child is &lt; Age 18 and Adult is ≥ Age 18.</t>
    </r>
  </si>
  <si>
    <t>4.  Pregnant Teen (&lt; Age 18) or Woman ( ≥ Age 18)</t>
  </si>
  <si>
    <t>7.  Victim of Physical, Sexual or Psychological Abuse or Other Trauma        (&lt; Age 18)</t>
  </si>
  <si>
    <t>Section II.  LME-MCO Contracted Agency(ies) SAPTBG Primary Prevention Strategies and Activities Checklist</t>
  </si>
  <si>
    <t>Section III.  SAPTBG Primary Prevention Program Staff, Written Program Plan (APSM 30-1, T10: 14 V .4200 and .6900) and NREPP Programs Implemented</t>
  </si>
  <si>
    <t>Part A.  Contract Agency SAPTBG Primary Prevention Program Staff Information, FTEs and Counties Covered</t>
  </si>
  <si>
    <t>Name of NREPP Evidence-Based Universal, Selective or Indicated SA Prevention Program Implemented</t>
  </si>
  <si>
    <t>Part C.  Number of NREPP Evidence-Based Universal, Selective and Indicated Prevention Programs Implemented Through SAPTBG Funding (Continued)</t>
  </si>
  <si>
    <t>Provider Agency Name</t>
  </si>
  <si>
    <t>Universal Population</t>
  </si>
  <si>
    <t># Consumers Enrolled</t>
  </si>
  <si>
    <t>Date Program Started</t>
  </si>
  <si>
    <t>Date Program Completed</t>
  </si>
  <si>
    <t>Host Agency Where Program Was Provided</t>
  </si>
  <si>
    <t>NREPP Evidence Based Universal, Selective, and Indicated SA Prevention Programs</t>
  </si>
  <si>
    <t>Total # Universal Consumers Enrolled</t>
  </si>
  <si>
    <t># Universal Consumers Enrolled</t>
  </si>
  <si>
    <t>Total # Universal Consumers Completed</t>
  </si>
  <si>
    <t># Universal Consumers Completed</t>
  </si>
  <si>
    <t>Total # Selective Consumers Enrolled</t>
  </si>
  <si>
    <t># Selective Consumers Enrolled</t>
  </si>
  <si>
    <t>Total # Selective Consumers Completed</t>
  </si>
  <si>
    <t># Selective Consumers Completed</t>
  </si>
  <si>
    <t>Total # Indicated Consumers Enrolled</t>
  </si>
  <si>
    <t># Indicated Consumers Enrolled</t>
  </si>
  <si>
    <t>Total # Indicated Consumers Completed</t>
  </si>
  <si>
    <t># Indicated Consumers Completed</t>
  </si>
  <si>
    <t>Total # Consumers Enrolled (All 3 Programs)</t>
  </si>
  <si>
    <t># Consumers Enrolled (All 3 Programs)</t>
  </si>
  <si>
    <t>Total # Consumers Completed (All 3 Programs)</t>
  </si>
  <si>
    <t># Consumers Completed (All 3 Programs)</t>
  </si>
  <si>
    <t>Mid-Year Report</t>
  </si>
  <si>
    <t>4. Number of HIV tests conducted (may be duplicated; include individuals tested more than once)</t>
  </si>
  <si>
    <r>
      <rPr>
        <b/>
        <sz val="12"/>
        <color theme="3" tint="-0.249977111117893"/>
        <rFont val="Arial"/>
        <family val="2"/>
      </rPr>
      <t>Please use the companion SAPTBG Compliance Report Template (Microsoft Word file) for information and instructions on how to complete and submit this plan.</t>
    </r>
    <r>
      <rPr>
        <sz val="10"/>
        <color theme="1"/>
        <rFont val="Arial"/>
        <family val="2"/>
      </rPr>
      <t xml:space="preserve">  The Word template is used to complete the narrative portions of this Semi-Annual Compliance report, and explains requirements and provides an outline of required content.  </t>
    </r>
  </si>
  <si>
    <r>
      <t xml:space="preserve">For each report period, list the evidence–based "Universal," "Selective" and "Indicated" prevention programs provided with SAPTBG funding  </t>
    </r>
    <r>
      <rPr>
        <b/>
        <sz val="10"/>
        <color theme="3" tint="-0.249977111117893"/>
        <rFont val="Arial"/>
        <family val="2"/>
      </rPr>
      <t>that were provided and completed during the report period</t>
    </r>
    <r>
      <rPr>
        <sz val="10"/>
        <color theme="1"/>
        <rFont val="Arial"/>
        <family val="2"/>
      </rPr>
      <t xml:space="preserve"> and enter the information requested in each column.  If a program started during the report period but will not be completed until a future report period, do not enter anything until the report period when the program is actually completed.  Add the data for the second six-month report period immediately below the first report period.  Evidence-based programs are listed on the SAMHSA National Registry of Evidence-based Programs and Practices (NREPP) website which can be found at</t>
    </r>
    <r>
      <rPr>
        <sz val="10"/>
        <color rgb="FF000000"/>
        <rFont val="Arial"/>
        <family val="2"/>
      </rPr>
      <t>:  http://www.nrepp.samhsa.gov/AdvancedSearch.aspx.</t>
    </r>
  </si>
  <si>
    <r>
      <rPr>
        <b/>
        <sz val="12"/>
        <color theme="1"/>
        <rFont val="Arial"/>
        <family val="2"/>
      </rPr>
      <t>Part A.  LME-MCO Synar Performance Measure:</t>
    </r>
    <r>
      <rPr>
        <sz val="12"/>
        <color theme="1"/>
        <rFont val="Arial"/>
        <family val="2"/>
      </rPr>
      <t xml:space="preserve"> </t>
    </r>
    <r>
      <rPr>
        <sz val="10"/>
        <color theme="1"/>
        <rFont val="Arial"/>
        <family val="2"/>
      </rPr>
      <t xml:space="preserve"> Demonstrate LME-MCO leadership to insure local community implementation of Synar Amendment provisions towards Reducing Youth Access to Tobacco Products and </t>
    </r>
    <r>
      <rPr>
        <b/>
        <u/>
        <sz val="10"/>
        <color theme="1"/>
        <rFont val="Arial"/>
        <family val="2"/>
      </rPr>
      <t>provide a minimum of 48 hours per six month reporting period</t>
    </r>
    <r>
      <rPr>
        <sz val="10"/>
        <color theme="1"/>
        <rFont val="Arial"/>
        <family val="2"/>
      </rPr>
      <t xml:space="preserve"> of Substance Abuse Consultation, Education, and Primary Prevention Services specifically directed towards Youth Access,</t>
    </r>
    <r>
      <rPr>
        <b/>
        <sz val="10"/>
        <color theme="1"/>
        <rFont val="Arial"/>
        <family val="2"/>
      </rPr>
      <t xml:space="preserve"> Community Collaboration, Merchant Education, Law Enforcement-Related</t>
    </r>
    <r>
      <rPr>
        <sz val="10"/>
        <color theme="1"/>
        <rFont val="Arial"/>
        <family val="2"/>
      </rPr>
      <t xml:space="preserve"> activities.  </t>
    </r>
    <r>
      <rPr>
        <u/>
        <sz val="10"/>
        <color theme="1"/>
        <rFont val="Arial"/>
        <family val="2"/>
      </rPr>
      <t>Implement Synar Amendment activities continuously during each month of the six month reporting period</t>
    </r>
    <r>
      <rPr>
        <sz val="10"/>
        <color theme="1"/>
        <rFont val="Arial"/>
        <family val="2"/>
      </rPr>
      <t xml:space="preserve">. Maintain appropriate event documentation utilizing the standardized reporting format found in the following section, Section IV, Part B.  </t>
    </r>
    <r>
      <rPr>
        <b/>
        <sz val="10"/>
        <color theme="3"/>
        <rFont val="Arial"/>
        <family val="2"/>
      </rPr>
      <t>The LME-MCO is encouraged to include a narrative of specific Synar activities - please see Section IV, Part A in the</t>
    </r>
    <r>
      <rPr>
        <sz val="10"/>
        <color theme="3"/>
        <rFont val="Arial"/>
        <family val="2"/>
      </rPr>
      <t xml:space="preserve"> </t>
    </r>
    <r>
      <rPr>
        <b/>
        <sz val="10"/>
        <color theme="3"/>
        <rFont val="Arial"/>
        <family val="2"/>
      </rPr>
      <t xml:space="preserve">companion Word document. </t>
    </r>
  </si>
  <si>
    <t xml:space="preserve">Part B.  Documentation of Efforts to Publicize Priority Admission </t>
  </si>
  <si>
    <t>Section VII.  Universal TB Screening, Testing, Referral &amp; Case Management Services</t>
  </si>
  <si>
    <t>Part A.  LME-MCO Policies and Practices Assuring TB Screening for Individuals with a Substance Use Disorder</t>
  </si>
  <si>
    <t>Part B.  LME-MCO Policies and Practices Assuring Services for Individuals Identified as High Risk For TB</t>
  </si>
  <si>
    <t>Part A.  LME-MCO Policies and Practices For HIV Testing, Pre- and Post-Test Counseling and Referral Services</t>
  </si>
  <si>
    <t>Part B.  Number of Individuals Served Who Also Received HIV/AIDS-Related Early Intervention Services and Number of Hours Provided</t>
  </si>
  <si>
    <t>Part C.  SAPTBG 5% HIV/Early Intervention Services Set-Aside - Staff FTEs and Longevity</t>
  </si>
  <si>
    <r>
      <t xml:space="preserve">Provide the number of individuals involved in SUD treatment services who were also provided HIV/AIDS-related early intervention services and the number of hours these services were provided for each type of service indicated in the table below.  </t>
    </r>
    <r>
      <rPr>
        <b/>
        <sz val="10"/>
        <color theme="3" tint="-0.249977111117893"/>
        <rFont val="Arial"/>
        <family val="2"/>
      </rPr>
      <t>Please note</t>
    </r>
    <r>
      <rPr>
        <sz val="10"/>
        <color theme="3" tint="-0.249977111117893"/>
        <rFont val="Arial"/>
        <family val="2"/>
      </rPr>
      <t>: the "Number of Individuals Served" for the State Fiscal Year should be an unduplicated count.</t>
    </r>
  </si>
  <si>
    <t>Part A.  LME-MCO Policies and Practices Assuring Timely Admission</t>
  </si>
  <si>
    <r>
      <rPr>
        <b/>
        <sz val="10"/>
        <color theme="1"/>
        <rFont val="Arial"/>
        <family val="2"/>
      </rPr>
      <t>1.  Information Dissemination:</t>
    </r>
    <r>
      <rPr>
        <sz val="10"/>
        <color theme="1"/>
        <rFont val="Arial"/>
        <family val="2"/>
      </rPr>
      <t xml:space="preserve">  This strategy provides awareness and knowledge of the nature and extent of alcohol, tobacco and drug use, abuse and addiction and their effects on individuals, families and communities.  It also provides knowledge and awareness of available prevention programs and services.  Information dissemination is characterized by one-way communication from the source to the audience, with limited contact between the two. </t>
    </r>
    <r>
      <rPr>
        <sz val="10"/>
        <color theme="3" tint="-0.249977111117893"/>
        <rFont val="Arial"/>
        <family val="2"/>
      </rPr>
      <t xml:space="preserve"> 
</t>
    </r>
    <r>
      <rPr>
        <b/>
        <sz val="10"/>
        <color theme="3"/>
        <rFont val="Arial"/>
        <family val="2"/>
      </rPr>
      <t>It is recommended that not more than 5% of the provider agency time be spent on this strategy.</t>
    </r>
  </si>
  <si>
    <r>
      <rPr>
        <b/>
        <sz val="10"/>
        <color theme="1"/>
        <rFont val="Arial"/>
        <family val="2"/>
      </rPr>
      <t>2.  Education:</t>
    </r>
    <r>
      <rPr>
        <sz val="10"/>
        <color theme="1"/>
        <rFont val="Arial"/>
        <family val="2"/>
      </rPr>
      <t xml:space="preserve">  This strategy involves two-way communication and is distinguished from the Information Dissemination strategy by the fact that interaction between the educator/facilitator and the participants is the basis of its activities.  Activities under this strategy aim to affect critical life and social skills, including decision-making, refusal skills, critical analysis (e.g., of media messages) and systematic judgment abilities. 
</t>
    </r>
    <r>
      <rPr>
        <b/>
        <sz val="10"/>
        <color theme="3"/>
        <rFont val="Arial"/>
        <family val="2"/>
      </rPr>
      <t>It is recommended that not more than 30% of the provider agency time be spent on this strategy.</t>
    </r>
  </si>
  <si>
    <t>LME-MCO Executive Director/CEO</t>
  </si>
  <si>
    <t>LME-MCO Finance Officer/CFO</t>
  </si>
  <si>
    <t>10.  As per Section 511 of P.L. 102-170, when issuing statements, press releases, requests for proposals and other documents describing projects, services or programs funded in whole or in part with federal funds, the LME-MCO and/or contracted provider agency must clearly state the following: (1) the percentage of the total costs of the program or project which will be financed with federal funds, (2) the dollar amount of the federal funds for the program or project and (3) the percentage and dollar amount of the total costs of the program or project that will be financed with non-governmental sources.</t>
  </si>
  <si>
    <t xml:space="preserve">1.  LME-MCOs and Subrecipient contractors of these funds shall comply with all requirements, restrictions, terms and conditions, and reporting requirements of the SAPTBG as contained in 45 CFR Part 96 and any subsequent revision to such regulations; </t>
  </si>
  <si>
    <r>
      <t xml:space="preserve">2.  SAPTBG funds are prohibited to be used to provide or purchase inpatient hospital services, except that SAPTBG funds may be used with the exception as described in 45 CFR 96.135 (c) with documentation of the receipt of prior written approval of the </t>
    </r>
    <r>
      <rPr>
        <sz val="10"/>
        <rFont val="Arial"/>
        <family val="2"/>
        <scheme val="minor"/>
      </rPr>
      <t>DMHDDSAS Director of Financial Operations and the CPM Director of Operations and Clinical Services</t>
    </r>
    <r>
      <rPr>
        <sz val="10"/>
        <color rgb="FF000000"/>
        <rFont val="Arial"/>
        <family val="2"/>
        <scheme val="minor"/>
      </rPr>
      <t>;</t>
    </r>
  </si>
  <si>
    <t>3.  SAPTBG funds are prohibited to be used to make, or to allow to be made, any cash payments to any recipients or intended recipients of health or behavioral health services;</t>
  </si>
  <si>
    <t>4.  SAPTBG funds are prohibited to be used for the purchase or improvement of land, purchase, construction or permanent improvement (other than minor remodeling) of any building or other facility, or purchase of major equipment, including medical equipment;</t>
  </si>
  <si>
    <t>5.  SAPTBG funds are prohibited to be used to satisfy any requirement for the expenditure of non-federal funds as a condition of receipt of federal funds; i.e., federal funds may not be used to satisfy any condition for any state, local or other funding match requirement;</t>
  </si>
  <si>
    <t>6.  SAPTBG funds are prohibited to be used to provide financial assistance to any entity other than a public or nonprofit private entity;</t>
  </si>
  <si>
    <t>7.  SAPTBG funds are prohibited to be used to provide individuals with hypodermic needles or syringes so that such individuals may use illegal drugs;</t>
  </si>
  <si>
    <t xml:space="preserve">8.  SAPTBG funds are prohibited to be used to provide individuals with treatment services in penal or correctional institutions of the State. This includes jails, prisons, adult and juvenile detention centers, juvenile training schools, holding facilities, etc.; </t>
  </si>
  <si>
    <t xml:space="preserve">9.  SAPTBG funds are prohibited to be used towards the annual salary of any LME-MCO staff, provider, contractor employee, consultant or other individual that is in excess of Level I of the most current US Office of Personnel Management Federal Executive Salary Schedule. This amount is currently designated for the calendar year effective January, 2014 at an annual salary of $201,700; </t>
  </si>
  <si>
    <t xml:space="preserve">11.  SAPTBG funds shall not be utilized for law enforcement activities; </t>
  </si>
  <si>
    <t>12.  No part of any SAPTBG funding shall be used for publicity or propaganda purposes, for the preparation, distribution, or use of any kit, pamphlet, booklet, publication, radio, television or video presentation designed to support or defeat legislation pending before Congress or any state legislature, except in presentation to Congress or any state legislative body itself; and</t>
  </si>
  <si>
    <t xml:space="preserve">13.  No part of any SAPTBG funding shall be used to pay the salary or expenses of any grant or contract recipient, or agent acting for such recipient, related to any activity designed to influence legislation or appropriations pending before the Congress or any state legislature. </t>
  </si>
  <si>
    <t>Selected Requirements and Restrictions on the Use of Federal SAPTBG Funds</t>
  </si>
  <si>
    <t>The following LME-MCO staff attest to the accuracy and completeness of the information provided in this report and adherence of their organization to the requirements and restrictions on the use of Federal SAPTBG Funds listed below:</t>
  </si>
  <si>
    <t>A written signature is no longer required.  The Date Attested is the date the responsible person reviewed and approved the report, attests to its accuracy and completeness, and attests to the organization's adherence to the requirements and restrictions of the SAPTBG funds listed below.</t>
  </si>
  <si>
    <t>Local Management Entity-Managed Care Organization (LME-MCO) Semi-Annual Substance Abuse Prevention and Treatment Block Grant (SAPTBG) Compliance Report</t>
  </si>
  <si>
    <t>It is used to automatically calculate the report due date (to the left).</t>
  </si>
  <si>
    <t># of LME-MCOs &lt;35% at Mid-Year Report:</t>
  </si>
  <si>
    <t>&lt; 35% at Mid-Year:</t>
  </si>
  <si>
    <r>
      <t xml:space="preserve">DO NOT PASTE OVER THIS ROW </t>
    </r>
    <r>
      <rPr>
        <b/>
        <sz val="10"/>
        <color theme="3" tint="-0.249977111117893"/>
        <rFont val="Wingdings 3"/>
        <family val="1"/>
        <charset val="2"/>
      </rPr>
      <t>Æ</t>
    </r>
  </si>
  <si>
    <t>Active Parenting</t>
  </si>
  <si>
    <t>Class Action</t>
  </si>
  <si>
    <t>Communities Mobilizing for Change on Alcohol</t>
  </si>
  <si>
    <t>Great Body Shop</t>
  </si>
  <si>
    <t>Guiding Good Choices(GCC)</t>
  </si>
  <si>
    <t>HALO</t>
  </si>
  <si>
    <t>I’m Special</t>
  </si>
  <si>
    <t>Life Skills Training (LST)</t>
  </si>
  <si>
    <t>Media Detective</t>
  </si>
  <si>
    <t>Media Ready</t>
  </si>
  <si>
    <t>Project Toward No Tobacco Use</t>
  </si>
  <si>
    <t>Safe Dates</t>
  </si>
  <si>
    <t>Stay on Track</t>
  </si>
  <si>
    <t>Too Good For Drugs</t>
  </si>
  <si>
    <t>-</t>
  </si>
  <si>
    <t>LME-MCO</t>
  </si>
  <si>
    <t>Copy and Paste Values for the data from the individual LME-MCO reports in the appropriate LME-MCO section below.</t>
  </si>
  <si>
    <t>Numbers are the number of LME-MCOs that checked each risk factor</t>
  </si>
  <si>
    <r>
      <rPr>
        <b/>
        <sz val="10"/>
        <color theme="1"/>
        <rFont val="Arial"/>
        <family val="2"/>
      </rPr>
      <t>Substance Abuse Primary Prevention Programs are those directed at individuals who do not require treatment for substance use.</t>
    </r>
    <r>
      <rPr>
        <sz val="10"/>
        <color theme="1"/>
        <rFont val="Arial"/>
        <family val="2"/>
      </rPr>
      <t xml:space="preserve">  Such programs are aimed at educating and counseling individuals on such use and providing for designated non-treatment activities to reduce the risk of such.</t>
    </r>
    <r>
      <rPr>
        <b/>
        <sz val="10"/>
        <color theme="1"/>
        <rFont val="Arial"/>
        <family val="2"/>
      </rPr>
      <t xml:space="preserve">  </t>
    </r>
    <r>
      <rPr>
        <sz val="10"/>
        <color theme="1"/>
        <rFont val="Arial"/>
        <family val="2"/>
      </rPr>
      <t xml:space="preserve">Early intervention activities which were previously counted as part of the Block Grant's 20% Prevention Set-Aside </t>
    </r>
    <r>
      <rPr>
        <u/>
        <sz val="10"/>
        <color theme="1"/>
        <rFont val="Arial"/>
        <family val="2"/>
      </rPr>
      <t>may not</t>
    </r>
    <r>
      <rPr>
        <sz val="10"/>
        <color theme="1"/>
        <rFont val="Arial"/>
        <family val="2"/>
      </rPr>
      <t xml:space="preserve"> be counted towards the required 20% Primary Prevention Program Set-Aside in the new Block Grant regulations, nor may primary prevention services include any activity designed to determine if a person is in need of treatment</t>
    </r>
    <r>
      <rPr>
        <b/>
        <sz val="10"/>
        <color theme="1"/>
        <rFont val="Arial"/>
        <family val="2"/>
      </rPr>
      <t xml:space="preserve">.  </t>
    </r>
    <r>
      <rPr>
        <b/>
        <sz val="10"/>
        <color theme="3" tint="-0.249977111117893"/>
        <rFont val="Arial"/>
        <family val="2"/>
      </rPr>
      <t>Check (</t>
    </r>
    <r>
      <rPr>
        <b/>
        <sz val="10"/>
        <color theme="3" tint="-0.249977111117893"/>
        <rFont val="Wingdings"/>
        <charset val="2"/>
      </rPr>
      <t>ü</t>
    </r>
    <r>
      <rPr>
        <b/>
        <sz val="10"/>
        <color theme="3" tint="-0.249977111117893"/>
        <rFont val="Arial"/>
        <family val="2"/>
      </rPr>
      <t>) all activities and methods supported for the applicable six month period through actual SAPTBG expenditures, and enter total staff hours spent on each strategy.  Numbers are the number of LME-MCOs that checked each activity.</t>
    </r>
  </si>
  <si>
    <t>Staff Member's Primary Practice County(ies)</t>
  </si>
  <si>
    <t>(All)</t>
  </si>
  <si>
    <t>2nd 6 Months</t>
  </si>
  <si>
    <t>Please enter all requested data for each merchant education visit during the report period.  3,300 rows have been formatted.  Read the instructions below the last row if more rows are needed.
Recommend hiding unused rows or adjusting your print range before printing.  Enter data for the year-end report below the data for the mid-year report.  Be sure to indicate the appropriate "Report Period".</t>
  </si>
  <si>
    <t># FTE Dedicated to HIV Initiative
1st 6 Months</t>
  </si>
  <si>
    <t># FTE Dedicated to HIV Initiative
2nd 6 Months</t>
  </si>
  <si>
    <t>Program Component Responsibility (Identify all that apply)</t>
  </si>
  <si>
    <t>Count (1st 6 Months):</t>
  </si>
  <si>
    <t>Count (2nd 6 Months):</t>
  </si>
  <si>
    <t>Duplicate Indicator</t>
  </si>
  <si>
    <t>Highest number of staff during the SFY</t>
  </si>
  <si>
    <t># Counties</t>
  </si>
  <si>
    <t>Trillium Health Resources</t>
  </si>
  <si>
    <t>&lt; - - - - - - - - - - - - - - - - - - - - - - - - - - - - - - - -  1st row counts the number of staff responsible for each county during the 1st 6-month period.  2nd row counts the number of staff responsible for each county during the 2nd 6-month period.  - - - - - - - - - - - - - - - - - - - - - - - - - - - - - - - - &gt;</t>
  </si>
  <si>
    <t>●  Please enter the information requested in the yellow shaded cells below.  Completion of this section is an attestation that these individuals have read and understand the listed requirements and
    prohibitions of the SAPT Block Grant.  It also serves as an attestation that the listed individuals have reviewed and approved this report and attest to its accuracy.  
●  Use one row per position unless the person performing that position changes during the 2nd report period.  In that case, copy and insert an additional row for that position and enter the date
    attested in the appropriate column for the report period.</t>
  </si>
  <si>
    <r>
      <t xml:space="preserve">List all LME-MCO staff responsible for various components of SAPTBG compliance, monitoring and quality management using as many rows as needed.  
</t>
    </r>
    <r>
      <rPr>
        <b/>
        <u/>
        <sz val="10"/>
        <color theme="3" tint="-0.249977111117893"/>
        <rFont val="Arial"/>
        <family val="2"/>
      </rPr>
      <t>Use one row per staff member for the entire year</t>
    </r>
    <r>
      <rPr>
        <sz val="10"/>
        <color theme="3" tint="-0.249977111117893"/>
        <rFont val="Arial"/>
        <family val="2"/>
      </rPr>
      <t>.  Check the appropriate 6-month period in columns B and C, and enter the appropriate Program Component Responsibility code in columns H - M.</t>
    </r>
  </si>
  <si>
    <r>
      <rPr>
        <b/>
        <sz val="12"/>
        <color rgb="FFFF0000"/>
        <rFont val="Arial"/>
        <family val="2"/>
      </rPr>
      <t>Enter provider data on worksheets to the right.</t>
    </r>
    <r>
      <rPr>
        <b/>
        <sz val="12"/>
        <color theme="3" tint="-0.249977111117893"/>
        <rFont val="Arial"/>
        <family val="2"/>
      </rPr>
      <t xml:space="preserve">  Blue shaded cells in the LME-MCO Summary (below) contain formulas that sum the provider data to the right.</t>
    </r>
  </si>
  <si>
    <t>SAPTBG Providers:</t>
  </si>
  <si>
    <t>Copy and Paste Values for the data from the individual provider reports in the appropriate section below.</t>
  </si>
  <si>
    <r>
      <rPr>
        <b/>
        <sz val="12"/>
        <color theme="3" tint="-0.249977111117893"/>
        <rFont val="Arial"/>
        <family val="2"/>
      </rPr>
      <t>Copy and Paste Values for the data from the individual provider reports below.</t>
    </r>
    <r>
      <rPr>
        <sz val="12"/>
        <color theme="3" tint="-0.249977111117893"/>
        <rFont val="Arial"/>
        <family val="2"/>
      </rPr>
      <t xml:space="preserve">
[Enter data for the next provider immediately below the previous one.  3,000 rows have been formatted.  Read the instructions below the last row if more rows are needed.]</t>
    </r>
  </si>
  <si>
    <t># Providers with Synar Hours &gt;0.</t>
  </si>
  <si>
    <t>1st 6 
Months</t>
  </si>
  <si>
    <t xml:space="preserve">Copy and Paste Values for the data from the individual provider reports in the rows below (one provider below the other). </t>
  </si>
  <si>
    <r>
      <rPr>
        <b/>
        <sz val="12"/>
        <color rgb="FFFF0000"/>
        <rFont val="Arial"/>
        <family val="2"/>
      </rPr>
      <t>Enter individual provider data on worksheets to the right.</t>
    </r>
    <r>
      <rPr>
        <b/>
        <sz val="12"/>
        <color theme="3" tint="-0.249977111117893"/>
        <rFont val="Arial"/>
        <family val="2"/>
      </rPr>
      <t xml:space="preserve">  
Blue shaded cells in the LME-MCO Summary (below) contain formulas that sum the provider data to the right.</t>
    </r>
  </si>
  <si>
    <t>Copy and Paste Values for the data from the individual provider reports in the appropriate provider section below.</t>
  </si>
  <si>
    <t>Copy and Paste Values for the data from the individual provider reports below (one below the other).  Use one row per staff member for the entire year.  Only relevant primary practice counties are shown.</t>
  </si>
  <si>
    <t>Copy and Paste Values for the data from the individual provider reports below (one below the other).
Use one row per staff member for the entire year.  Indicate FTEs for the appropriate report period in columns (E and F).</t>
  </si>
  <si>
    <t>July 1, 2016 configuration</t>
  </si>
  <si>
    <r>
      <t xml:space="preserve">This worksheet contains data validation and look-up lists used in this workbook.  Except for updating State Holidays or adding an NREPP Program as explained below, 
</t>
    </r>
    <r>
      <rPr>
        <b/>
        <sz val="10"/>
        <color rgb="FFFF0000"/>
        <rFont val="Arial"/>
        <family val="2"/>
      </rPr>
      <t>DO NOT DELETE OR MODIFY</t>
    </r>
    <r>
      <rPr>
        <b/>
        <sz val="10"/>
        <color theme="3" tint="-0.249977111117893"/>
        <rFont val="Arial"/>
        <family val="2"/>
      </rPr>
      <t xml:space="preserve"> without prior approval from DMH/DD/SAS Addictions Management Operations Sections (email: ContactDMHAddictions@dhhs.nc.gov  phone: (919) 715-2281).</t>
    </r>
  </si>
  <si>
    <t>Please enter data in the yellow shaded cells (as applicable).</t>
  </si>
  <si>
    <t>Section I.  Report of LME-MCO SAPTBG 20% SA Primary Prevention Set-Aside Funding, Expenditures, and Persons Served by CSAP Prevention Strategy and IOM Target</t>
  </si>
  <si>
    <t>By IOM Target</t>
  </si>
  <si>
    <t>SAPTBG</t>
  </si>
  <si>
    <t>Other Federal Funds</t>
  </si>
  <si>
    <t>State Funds</t>
  </si>
  <si>
    <t>Local Funds</t>
  </si>
  <si>
    <t>Universal Direct</t>
  </si>
  <si>
    <t>Universal Indirect</t>
  </si>
  <si>
    <t>Selective</t>
  </si>
  <si>
    <t>Indicated</t>
  </si>
  <si>
    <t>Consistency Check</t>
  </si>
  <si>
    <r>
      <t xml:space="preserve">Cell shading and font for </t>
    </r>
    <r>
      <rPr>
        <b/>
        <sz val="11"/>
        <color theme="3"/>
        <rFont val="Arial"/>
        <family val="2"/>
      </rPr>
      <t>SAPTBG expenditures</t>
    </r>
    <r>
      <rPr>
        <sz val="11"/>
        <color theme="3"/>
        <rFont val="Arial"/>
        <family val="2"/>
      </rPr>
      <t xml:space="preserve"> in </t>
    </r>
    <r>
      <rPr>
        <b/>
        <sz val="11"/>
        <color theme="3"/>
        <rFont val="Arial"/>
        <family val="2"/>
      </rPr>
      <t>row</t>
    </r>
    <r>
      <rPr>
        <sz val="11"/>
        <color theme="3"/>
        <rFont val="Arial"/>
        <family val="2"/>
      </rPr>
      <t xml:space="preserve"> </t>
    </r>
    <r>
      <rPr>
        <b/>
        <sz val="11"/>
        <color theme="3"/>
        <rFont val="Arial"/>
        <family val="2"/>
      </rPr>
      <t>20</t>
    </r>
    <r>
      <rPr>
        <sz val="11"/>
        <color theme="3"/>
        <rFont val="Arial"/>
        <family val="2"/>
      </rPr>
      <t xml:space="preserve"> will turn </t>
    </r>
    <r>
      <rPr>
        <b/>
        <sz val="11"/>
        <color rgb="FFFF0000"/>
        <rFont val="Arial"/>
        <family val="2"/>
      </rPr>
      <t>red</t>
    </r>
    <r>
      <rPr>
        <sz val="11"/>
        <color theme="3"/>
        <rFont val="Arial"/>
        <family val="2"/>
      </rPr>
      <t xml:space="preserve"> and an error message will appear below the table if the amount is not equal to the total expenditures reported in the </t>
    </r>
    <r>
      <rPr>
        <b/>
        <sz val="11"/>
        <color theme="3"/>
        <rFont val="Arial"/>
        <family val="2"/>
      </rPr>
      <t xml:space="preserve">Section I-A </t>
    </r>
    <r>
      <rPr>
        <sz val="11"/>
        <color theme="3"/>
        <rFont val="Arial"/>
        <family val="2"/>
      </rPr>
      <t>worksheet.</t>
    </r>
  </si>
  <si>
    <t>Remarks</t>
  </si>
  <si>
    <t>Persons Served For The SFY</t>
  </si>
  <si>
    <t>Individual-Based Programs and Strategies</t>
  </si>
  <si>
    <t>Population-Based Programs and Strategies</t>
  </si>
  <si>
    <t>0-4</t>
  </si>
  <si>
    <t>Cell shading for Columns F and G will change color for the year-end report if the following errors are detected:</t>
  </si>
  <si>
    <t>5-11</t>
  </si>
  <si>
    <r>
      <t xml:space="preserve">If Col F &gt; sum of Col B + Col D </t>
    </r>
    <r>
      <rPr>
        <b/>
        <u/>
        <sz val="10"/>
        <color theme="3" tint="-0.249977111117893"/>
        <rFont val="Arial"/>
        <family val="2"/>
      </rPr>
      <t>OR</t>
    </r>
    <r>
      <rPr>
        <sz val="10"/>
        <color theme="1"/>
        <rFont val="Arial"/>
        <family val="2"/>
      </rPr>
      <t xml:space="preserve"> Col F &lt; the largest number in Col B or Col D.</t>
    </r>
  </si>
  <si>
    <r>
      <t xml:space="preserve">If Col G &gt; sum of Col C + Col E </t>
    </r>
    <r>
      <rPr>
        <b/>
        <u/>
        <sz val="10"/>
        <color theme="3" tint="-0.249977111117893"/>
        <rFont val="Arial"/>
        <family val="2"/>
      </rPr>
      <t>OR</t>
    </r>
    <r>
      <rPr>
        <sz val="10"/>
        <color theme="1"/>
        <rFont val="Arial"/>
        <family val="2"/>
      </rPr>
      <t xml:space="preserve"> Col G &lt; the largest number in Col C or Col E.</t>
    </r>
  </si>
  <si>
    <r>
      <rPr>
        <b/>
        <sz val="10"/>
        <color theme="3" tint="-0.249977111117893"/>
        <rFont val="Wingdings 3"/>
        <family val="1"/>
        <charset val="2"/>
      </rPr>
      <t>Å</t>
    </r>
    <r>
      <rPr>
        <b/>
        <sz val="10"/>
        <color theme="3" tint="-0.249977111117893"/>
        <rFont val="Arial"/>
        <family val="2"/>
      </rPr>
      <t xml:space="preserve"> Cell shading for Columns F and G will change color for the year-end report if the following errors are detected:</t>
    </r>
  </si>
  <si>
    <r>
      <rPr>
        <b/>
        <sz val="10"/>
        <color theme="3" tint="-0.249977111117893"/>
        <rFont val="Wingdings 3"/>
        <family val="1"/>
        <charset val="2"/>
      </rPr>
      <t>Å</t>
    </r>
    <r>
      <rPr>
        <b/>
        <sz val="10"/>
        <color theme="3" tint="-0.249977111117893"/>
        <rFont val="Arial"/>
        <family val="2"/>
      </rPr>
      <t xml:space="preserve"> Cell shading and font color for Totals in Rows 23, 33, 38, and 43 will change color if the totals in those rows do not match:</t>
    </r>
  </si>
  <si>
    <t>If B23 ≠ B33 ≠ B38 ≠ B43</t>
  </si>
  <si>
    <t>If E23 ≠ E33 ≠ E38 ≠ E43</t>
  </si>
  <si>
    <t>If C23 ≠ C33 ≠ C38 ≠ C43</t>
  </si>
  <si>
    <t>If F23 ≠ F33 ≠ F38 ≠ F43</t>
  </si>
  <si>
    <t>If D23 ≠ D33 ≠ D38 ≠ D43</t>
  </si>
  <si>
    <t>If G23 ≠ G33 ≠ G38 ≠ G43</t>
  </si>
  <si>
    <t>Part F.  SAPTBG Primary Prevention Number Of Consumers Served By Prevention Strategy (See Section II For Definitions Of Strategies)</t>
  </si>
  <si>
    <t>IOM Category</t>
  </si>
  <si>
    <t>Consistency Check - Total Persons Served Reported in Section I-E</t>
  </si>
  <si>
    <t>Section I-E Age</t>
  </si>
  <si>
    <t>Section I-E Race</t>
  </si>
  <si>
    <t>Section I-E Ethnicity</t>
  </si>
  <si>
    <t>Section I-E Gender</t>
  </si>
  <si>
    <t>Consistency Check - Total Persons Served Reported in Section I-F</t>
  </si>
  <si>
    <t>Indiv + Popn-Based Persons Served (Row 17)</t>
  </si>
  <si>
    <t>Section I-F CSAP Strategy</t>
  </si>
  <si>
    <r>
      <rPr>
        <b/>
        <sz val="10"/>
        <color theme="1"/>
        <rFont val="Arial"/>
        <family val="2"/>
      </rPr>
      <t>1.  Information Dissemination:</t>
    </r>
    <r>
      <rPr>
        <sz val="10"/>
        <color theme="1"/>
        <rFont val="Arial"/>
        <family val="2"/>
      </rPr>
      <t xml:space="preserve">  This strategy provides awareness and knowledge of the nature and extent of alcohol, tobacco and drug use, abuse and addiction and their effects on individuals, families and communities.  It also provides knowledge and awareness of available prevention programs and services.  Information dissemination is characterized by one-way communication from the source to the audience, with limited contact between the two. </t>
    </r>
    <r>
      <rPr>
        <sz val="10"/>
        <color theme="3" tint="-0.249977111117893"/>
        <rFont val="Arial"/>
        <family val="2"/>
      </rPr>
      <t xml:space="preserve"> 
</t>
    </r>
    <r>
      <rPr>
        <b/>
        <sz val="10"/>
        <color theme="3"/>
        <rFont val="Arial"/>
        <family val="2"/>
      </rPr>
      <t>It is recommended that not more than 12% of the provider agency time be spent on this strategy.</t>
    </r>
  </si>
  <si>
    <r>
      <rPr>
        <b/>
        <sz val="10"/>
        <color theme="1"/>
        <rFont val="Arial"/>
        <family val="2"/>
      </rPr>
      <t>3.  Alternatives:</t>
    </r>
    <r>
      <rPr>
        <sz val="10"/>
        <color theme="1"/>
        <rFont val="Arial"/>
        <family val="2"/>
      </rPr>
      <t xml:space="preserve">  This strategy provides for the participation of the target populations in activities that exclude alcohol, tobacco and other drug use.  The assumption is that constructive and healthy activities offset the attraction to, or otherwise meet the needs usually filled by alcohol, tobacco and other drugs and would, therefore, minimize or obviate resort to the latter. 
</t>
    </r>
    <r>
      <rPr>
        <b/>
        <sz val="10"/>
        <color theme="3"/>
        <rFont val="Arial"/>
        <family val="2"/>
      </rPr>
      <t>It is recommended that not more than 3% of the provider agency time be spent on this strategy.</t>
    </r>
  </si>
  <si>
    <r>
      <rPr>
        <b/>
        <sz val="10"/>
        <color theme="1"/>
        <rFont val="Arial"/>
        <family val="2"/>
      </rPr>
      <t>4.  Problem Identification and Referral:</t>
    </r>
    <r>
      <rPr>
        <sz val="10"/>
        <color theme="1"/>
        <rFont val="Arial"/>
        <family val="2"/>
      </rPr>
      <t xml:space="preserve">  This strategy aims at identification of those youth who have indulged in illegal/age-inappropriate use of tobacco or alcohol and those individuals who have indulged in the first use of illicit drugs in order to assess if their behavior can be reversed through education.  It should be noted, however, that this strategy does not include any activity designed to determine if a person is in need of treatment. 
</t>
    </r>
    <r>
      <rPr>
        <b/>
        <sz val="10"/>
        <color theme="3"/>
        <rFont val="Arial"/>
        <family val="2"/>
      </rPr>
      <t>It is recommended that not more than 4% of the provider agency time be spent on this strategy.</t>
    </r>
  </si>
  <si>
    <r>
      <rPr>
        <b/>
        <sz val="10"/>
        <color theme="1"/>
        <rFont val="Arial"/>
        <family val="2"/>
      </rPr>
      <t>5.  Community-Based Process:</t>
    </r>
    <r>
      <rPr>
        <sz val="10"/>
        <color theme="1"/>
        <rFont val="Arial"/>
        <family val="2"/>
      </rPr>
      <t xml:space="preserve">  This strategy aims to enhance the ability of the community to more effectively provide prevention and treatment services for alcohol, tobacco and other drug use disorders.  Activities in this strategy include organizing, planning, enhancing efficiency and effectiveness of services implementation, inter-agency collaboration, coalition building and networking.  
</t>
    </r>
    <r>
      <rPr>
        <b/>
        <sz val="10"/>
        <color theme="3"/>
        <rFont val="Arial"/>
        <family val="2"/>
      </rPr>
      <t>It is recommended that at least 51% of the provider agency time be spent between this strategy and Environmental strategy.</t>
    </r>
  </si>
  <si>
    <r>
      <rPr>
        <b/>
        <sz val="10"/>
        <color theme="1"/>
        <rFont val="Arial"/>
        <family val="2"/>
      </rPr>
      <t>6.  Environmental:</t>
    </r>
    <r>
      <rPr>
        <sz val="10"/>
        <color theme="1"/>
        <rFont val="Arial"/>
        <family val="2"/>
      </rPr>
      <t xml:space="preserve">  This strategy establishes or changes written and unwritten community standards, codes and attitudes, thereby influencing incidence and prevalence of alcohol, tobacco and other drugs used in the general population.  This strategy is divided into two subcategories to permit distinction between activities which center on legal and regulatory initiatives and those that relate to service and action-oriented initiatives. 
</t>
    </r>
    <r>
      <rPr>
        <b/>
        <sz val="10"/>
        <color theme="3"/>
        <rFont val="Arial"/>
        <family val="2"/>
      </rPr>
      <t>It is recommended that at least 51% of the provider agency time be spent between this strategy and Community-Based Process strategy.</t>
    </r>
  </si>
  <si>
    <r>
      <t>Part G.  Report Of Persons Served</t>
    </r>
    <r>
      <rPr>
        <b/>
        <sz val="12"/>
        <rFont val="Arial"/>
        <family val="2"/>
      </rPr>
      <t xml:space="preserve"> In LME-MCO </t>
    </r>
    <r>
      <rPr>
        <b/>
        <sz val="12"/>
        <color theme="1"/>
        <rFont val="Arial"/>
        <family val="2"/>
      </rPr>
      <t>Contracted Agency SAPTBG Prevention Programs By IOM Category</t>
    </r>
  </si>
  <si>
    <r>
      <t>Part E.  Report Of Persons Served</t>
    </r>
    <r>
      <rPr>
        <b/>
        <sz val="12"/>
        <rFont val="Arial"/>
        <family val="2"/>
      </rPr>
      <t xml:space="preserve"> In LME-MCO </t>
    </r>
    <r>
      <rPr>
        <b/>
        <sz val="12"/>
        <color theme="1"/>
        <rFont val="Arial"/>
        <family val="2"/>
      </rPr>
      <t>Contracted Agency Individual and Population Based SAPTBG Prevention Programs By Age, Race, Ethnicity and Gender</t>
    </r>
  </si>
  <si>
    <t>Part D.  SUBSTANCE USE PRIMARY PREVENTION RECIPIENTS TARGETED BY CHILD/ADULT PRIMARY HIGH RISK FACTOR</t>
  </si>
  <si>
    <t>Part C.  All Other LME-MCO SA Primary Prevention Grant Funding Received By Source</t>
  </si>
  <si>
    <t>Part B.  Set-Aside Funds Expended By IOM Target</t>
  </si>
  <si>
    <t>Vaya Health</t>
  </si>
  <si>
    <r>
      <rPr>
        <b/>
        <sz val="12"/>
        <color rgb="FFFF0000"/>
        <rFont val="Arial"/>
        <family val="2"/>
      </rPr>
      <t>Enter provider data on worksheets to the right.</t>
    </r>
    <r>
      <rPr>
        <b/>
        <sz val="12"/>
        <color theme="3" tint="-0.249977111117893"/>
        <rFont val="Arial"/>
        <family val="2"/>
      </rPr>
      <t xml:space="preserve">  
Blue shaded cells in the LME-MCO Summary (below) contain formulas that sum the provider data to the right.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</si>
</sst>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m/d/yy;@"/>
    <numFmt numFmtId="165" formatCode="[$-F800]dddd\,\ mmmm\ dd\,\ yyyy"/>
    <numFmt numFmtId="166" formatCode="0.0%"/>
    <numFmt numFmtId="167" formatCode="0_);[Red]\(0\)"/>
  </numFmts>
  <fonts count="64" x14ac:knownFonts="1">
    <font>
      <sz val="10"/>
      <color theme="1"/>
      <name val="Arial"/>
      <family val="2"/>
    </font>
    <font>
      <sz val="10"/>
      <color theme="1"/>
      <name val="Arial"/>
      <family val="2"/>
    </font>
    <font>
      <sz val="10"/>
      <color rgb="FFFF0000"/>
      <name val="Arial"/>
      <family val="2"/>
    </font>
    <font>
      <b/>
      <sz val="10"/>
      <color theme="1"/>
      <name val="Arial"/>
      <family val="2"/>
    </font>
    <font>
      <b/>
      <sz val="14"/>
      <color theme="1"/>
      <name val="Arial"/>
      <family val="2"/>
    </font>
    <font>
      <sz val="26"/>
      <name val="Arial"/>
      <family val="2"/>
    </font>
    <font>
      <sz val="30"/>
      <name val="Arial"/>
      <family val="2"/>
    </font>
    <font>
      <sz val="48"/>
      <name val="Arial"/>
      <family val="2"/>
    </font>
    <font>
      <sz val="24"/>
      <name val="Arial"/>
      <family val="2"/>
    </font>
    <font>
      <b/>
      <sz val="100"/>
      <name val="Arial"/>
      <family val="2"/>
    </font>
    <font>
      <sz val="12"/>
      <name val="Arial"/>
      <family val="2"/>
    </font>
    <font>
      <sz val="10"/>
      <name val="Arial"/>
      <family val="2"/>
    </font>
    <font>
      <b/>
      <sz val="10"/>
      <color rgb="FFFF0000"/>
      <name val="Arial"/>
      <family val="2"/>
    </font>
    <font>
      <sz val="10"/>
      <color theme="3" tint="-0.249977111117893"/>
      <name val="Arial"/>
      <family val="2"/>
    </font>
    <font>
      <sz val="10"/>
      <color theme="1"/>
      <name val="Wingdings 3"/>
      <family val="1"/>
      <charset val="2"/>
    </font>
    <font>
      <sz val="14"/>
      <color theme="3" tint="-0.249977111117893"/>
      <name val="Wingdings 3"/>
      <family val="1"/>
      <charset val="2"/>
    </font>
    <font>
      <sz val="11"/>
      <color theme="3" tint="-0.249977111117893"/>
      <name val="Arial"/>
      <family val="2"/>
    </font>
    <font>
      <b/>
      <sz val="12"/>
      <color theme="1"/>
      <name val="Arial"/>
      <family val="2"/>
    </font>
    <font>
      <b/>
      <u/>
      <sz val="10"/>
      <color theme="1"/>
      <name val="Arial"/>
      <family val="2"/>
    </font>
    <font>
      <u/>
      <sz val="10"/>
      <color theme="1"/>
      <name val="Arial"/>
      <family val="2"/>
    </font>
    <font>
      <b/>
      <sz val="14"/>
      <color theme="1"/>
      <name val="Wingdings 2"/>
      <family val="1"/>
      <charset val="2"/>
    </font>
    <font>
      <b/>
      <sz val="10"/>
      <name val="Arial"/>
      <family val="2"/>
    </font>
    <font>
      <b/>
      <sz val="11"/>
      <color theme="1"/>
      <name val="Arial"/>
      <family val="2"/>
    </font>
    <font>
      <b/>
      <sz val="10"/>
      <color theme="3" tint="-0.249977111117893"/>
      <name val="Arial"/>
      <family val="2"/>
    </font>
    <font>
      <sz val="8"/>
      <color indexed="81"/>
      <name val="Tahoma"/>
      <family val="2"/>
    </font>
    <font>
      <b/>
      <sz val="8"/>
      <color indexed="81"/>
      <name val="Tahoma"/>
      <family val="2"/>
    </font>
    <font>
      <b/>
      <sz val="8"/>
      <color indexed="81"/>
      <name val="Arial"/>
      <family val="2"/>
    </font>
    <font>
      <b/>
      <sz val="14"/>
      <color theme="1"/>
      <name val="Arial"/>
      <family val="2"/>
      <scheme val="minor"/>
    </font>
    <font>
      <sz val="11"/>
      <color theme="1"/>
      <name val="Arial"/>
      <family val="2"/>
    </font>
    <font>
      <sz val="12"/>
      <color theme="1"/>
      <name val="Arial"/>
      <family val="2"/>
    </font>
    <font>
      <b/>
      <u/>
      <sz val="10"/>
      <color theme="3" tint="-0.249977111117893"/>
      <name val="Arial"/>
      <family val="2"/>
    </font>
    <font>
      <b/>
      <sz val="10"/>
      <color theme="3" tint="-0.249977111117893"/>
      <name val="Wingdings"/>
      <charset val="2"/>
    </font>
    <font>
      <sz val="10"/>
      <color theme="1"/>
      <name val="Arial"/>
      <family val="2"/>
      <scheme val="major"/>
    </font>
    <font>
      <sz val="8"/>
      <color indexed="81"/>
      <name val="Arial"/>
      <family val="2"/>
    </font>
    <font>
      <b/>
      <u/>
      <sz val="8"/>
      <color indexed="81"/>
      <name val="Tahoma"/>
      <family val="2"/>
    </font>
    <font>
      <b/>
      <u/>
      <sz val="8"/>
      <color indexed="81"/>
      <name val="Arial"/>
      <family val="2"/>
    </font>
    <font>
      <b/>
      <u/>
      <sz val="8"/>
      <color indexed="81"/>
      <name val="Wingdings 2"/>
      <family val="1"/>
      <charset val="2"/>
    </font>
    <font>
      <b/>
      <sz val="10"/>
      <color theme="3" tint="-0.249977111117893"/>
      <name val="Wingdings 2"/>
      <family val="1"/>
      <charset val="2"/>
    </font>
    <font>
      <sz val="9"/>
      <color theme="1"/>
      <name val="Arial"/>
      <family val="2"/>
    </font>
    <font>
      <sz val="10"/>
      <color rgb="FF000000"/>
      <name val="Arial"/>
      <family val="2"/>
    </font>
    <font>
      <b/>
      <sz val="12"/>
      <color theme="3" tint="-0.249977111117893"/>
      <name val="Arial"/>
      <family val="2"/>
    </font>
    <font>
      <b/>
      <sz val="10"/>
      <color theme="1"/>
      <name val="Arial"/>
      <family val="2"/>
      <scheme val="major"/>
    </font>
    <font>
      <b/>
      <sz val="10"/>
      <color rgb="FFFF0000"/>
      <name val="Arial"/>
      <family val="2"/>
      <scheme val="major"/>
    </font>
    <font>
      <sz val="10"/>
      <name val="Arial"/>
      <family val="2"/>
      <scheme val="major"/>
    </font>
    <font>
      <b/>
      <sz val="12"/>
      <color rgb="FFFF0000"/>
      <name val="Arial"/>
      <family val="2"/>
    </font>
    <font>
      <b/>
      <sz val="12"/>
      <name val="Arial"/>
      <family val="2"/>
    </font>
    <font>
      <b/>
      <sz val="11"/>
      <color theme="3" tint="-0.249977111117893"/>
      <name val="Arial"/>
      <family val="2"/>
    </font>
    <font>
      <b/>
      <sz val="10"/>
      <color theme="3"/>
      <name val="Arial"/>
      <family val="2"/>
    </font>
    <font>
      <sz val="10"/>
      <color theme="3"/>
      <name val="Arial"/>
      <family val="2"/>
    </font>
    <font>
      <sz val="10"/>
      <color theme="1"/>
      <name val="Arial"/>
      <family val="2"/>
      <scheme val="minor"/>
    </font>
    <font>
      <sz val="10"/>
      <color rgb="FF000000"/>
      <name val="Arial"/>
      <family val="2"/>
      <scheme val="minor"/>
    </font>
    <font>
      <sz val="10"/>
      <name val="Arial"/>
      <family val="2"/>
      <scheme val="minor"/>
    </font>
    <font>
      <b/>
      <sz val="12"/>
      <name val="Arial"/>
      <family val="2"/>
      <scheme val="minor"/>
    </font>
    <font>
      <b/>
      <sz val="14"/>
      <color theme="3" tint="-0.249977111117893"/>
      <name val="Arial"/>
      <family val="2"/>
    </font>
    <font>
      <b/>
      <sz val="10"/>
      <color theme="3" tint="-0.249977111117893"/>
      <name val="Wingdings 3"/>
      <family val="1"/>
      <charset val="2"/>
    </font>
    <font>
      <b/>
      <sz val="14"/>
      <color theme="1"/>
      <name val="Arial"/>
      <family val="2"/>
      <scheme val="major"/>
    </font>
    <font>
      <sz val="12"/>
      <color theme="1"/>
      <name val="Arial"/>
      <family val="2"/>
      <scheme val="major"/>
    </font>
    <font>
      <sz val="12"/>
      <color theme="3" tint="-0.249977111117893"/>
      <name val="Arial"/>
      <family val="2"/>
    </font>
    <font>
      <b/>
      <sz val="12"/>
      <color theme="1"/>
      <name val="Arial"/>
      <family val="2"/>
      <scheme val="major"/>
    </font>
    <font>
      <b/>
      <sz val="11"/>
      <color theme="3"/>
      <name val="Arial"/>
      <family val="2"/>
    </font>
    <font>
      <sz val="11"/>
      <color theme="3"/>
      <name val="Arial"/>
      <family val="2"/>
    </font>
    <font>
      <b/>
      <sz val="11"/>
      <color rgb="FFFF0000"/>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indexed="42"/>
        <bgColor indexed="64"/>
      </patternFill>
    </fill>
    <fill>
      <patternFill patternType="solid">
        <fgColor theme="7"/>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right style="thick">
        <color indexed="64"/>
      </right>
      <top style="thin">
        <color indexed="64"/>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style="thin">
        <color theme="3" tint="-0.24994659260841701"/>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ck">
        <color auto="1"/>
      </right>
      <top style="thin">
        <color indexed="64"/>
      </top>
      <bottom style="thin">
        <color theme="0" tint="-0.24994659260841701"/>
      </bottom>
      <diagonal/>
    </border>
    <border>
      <left/>
      <right style="thick">
        <color auto="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right style="thin">
        <color indexed="64"/>
      </right>
      <top style="thin">
        <color theme="0" tint="-0.24994659260841701"/>
      </top>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double">
        <color indexed="64"/>
      </right>
      <top style="thin">
        <color indexed="64"/>
      </top>
      <bottom style="thin">
        <color indexed="64"/>
      </bottom>
      <diagonal/>
    </border>
    <border>
      <left/>
      <right style="thick">
        <color auto="1"/>
      </right>
      <top style="thin">
        <color theme="0" tint="-0.24994659260841701"/>
      </top>
      <bottom/>
      <diagonal/>
    </border>
    <border>
      <left/>
      <right style="thick">
        <color auto="1"/>
      </right>
      <top/>
      <bottom style="thin">
        <color indexed="64"/>
      </bottom>
      <diagonal/>
    </border>
    <border>
      <left style="thin">
        <color theme="0" tint="-0.24994659260841701"/>
      </left>
      <right style="double">
        <color auto="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diagonal/>
    </border>
    <border>
      <left style="thin">
        <color theme="0" tint="-0.24994659260841701"/>
      </left>
      <right style="double">
        <color auto="1"/>
      </right>
      <top style="double">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theme="0" tint="-0.499984740745262"/>
      </left>
      <right style="thick">
        <color theme="0" tint="-0.499984740745262"/>
      </right>
      <top/>
      <bottom/>
      <diagonal/>
    </border>
    <border>
      <left style="thin">
        <color theme="0" tint="-0.499984740745262"/>
      </left>
      <right style="thick">
        <color theme="0" tint="-0.499984740745262"/>
      </right>
      <top/>
      <bottom style="thick">
        <color theme="0" tint="-0.499984740745262"/>
      </bottom>
      <diagonal/>
    </border>
    <border>
      <left style="thick">
        <color indexed="64"/>
      </left>
      <right style="thin">
        <color indexed="64"/>
      </right>
      <top style="thin">
        <color indexed="64"/>
      </top>
      <bottom style="double">
        <color indexed="64"/>
      </bottom>
      <diagonal/>
    </border>
    <border>
      <left style="thin">
        <color theme="0" tint="-0.499984740745262"/>
      </left>
      <right/>
      <top/>
      <bottom style="thick">
        <color theme="0" tint="-0.499984740745262"/>
      </bottom>
      <diagonal/>
    </border>
    <border>
      <left style="thin">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diagonal/>
    </border>
    <border>
      <left style="thick">
        <color theme="0" tint="-0.499984740745262"/>
      </left>
      <right style="thick">
        <color theme="0" tint="-0.499984740745262"/>
      </right>
      <top/>
      <bottom style="thick">
        <color theme="0" tint="-0.499984740745262"/>
      </bottom>
      <diagonal/>
    </border>
    <border>
      <left style="thick">
        <color theme="0" tint="-0.499984740745262"/>
      </left>
      <right style="thick">
        <color theme="0" tint="-0.499984740745262"/>
      </right>
      <top/>
      <bottom/>
      <diagonal/>
    </border>
    <border>
      <left/>
      <right style="thin">
        <color theme="0" tint="-0.499984740745262"/>
      </right>
      <top style="thick">
        <color theme="0" tint="-0.499984740745262"/>
      </top>
      <bottom style="thick">
        <color theme="0" tint="-0.499984740745262"/>
      </bottom>
      <diagonal/>
    </border>
    <border>
      <left/>
      <right style="thin">
        <color theme="0" tint="-0.499984740745262"/>
      </right>
      <top/>
      <bottom/>
      <diagonal/>
    </border>
    <border>
      <left/>
      <right style="thin">
        <color theme="0" tint="-0.499984740745262"/>
      </right>
      <top/>
      <bottom style="thick">
        <color theme="0" tint="-0.499984740745262"/>
      </bottom>
      <diagonal/>
    </border>
    <border>
      <left style="thin">
        <color theme="3" tint="-0.24994659260841701"/>
      </left>
      <right style="thin">
        <color theme="3" tint="-0.24994659260841701"/>
      </right>
      <top/>
      <bottom/>
      <diagonal/>
    </border>
    <border>
      <left style="thin">
        <color indexed="64"/>
      </left>
      <right style="thin">
        <color indexed="64"/>
      </right>
      <top/>
      <bottom style="double">
        <color indexed="64"/>
      </bottom>
      <diagonal/>
    </border>
    <border>
      <left/>
      <right style="thin">
        <color theme="0" tint="-0.24994659260841701"/>
      </right>
      <top/>
      <bottom style="double">
        <color indexed="64"/>
      </bottom>
      <diagonal/>
    </border>
    <border>
      <left style="thin">
        <color theme="0" tint="-0.24994659260841701"/>
      </left>
      <right style="thin">
        <color theme="0" tint="-0.24994659260841701"/>
      </right>
      <top/>
      <bottom style="double">
        <color indexed="64"/>
      </bottom>
      <diagonal/>
    </border>
    <border>
      <left style="thin">
        <color theme="0" tint="-0.24994659260841701"/>
      </left>
      <right style="double">
        <color auto="1"/>
      </right>
      <top/>
      <bottom style="double">
        <color indexed="64"/>
      </bottom>
      <diagonal/>
    </border>
    <border>
      <left/>
      <right style="thick">
        <color auto="1"/>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medium">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9" fontId="1" fillId="0" borderId="0" applyFon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1" fillId="0" borderId="0"/>
    <xf numFmtId="0" fontId="11" fillId="0" borderId="0"/>
    <xf numFmtId="0" fontId="11" fillId="0" borderId="0"/>
    <xf numFmtId="9" fontId="11" fillId="0" borderId="0" applyFont="0" applyFill="0" applyBorder="0" applyAlignment="0" applyProtection="0"/>
  </cellStyleXfs>
  <cellXfs count="668">
    <xf numFmtId="0" fontId="0" fillId="0" borderId="0" xfId="0"/>
    <xf numFmtId="0" fontId="0" fillId="0" borderId="0" xfId="0" applyAlignment="1">
      <alignment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0" xfId="0" applyAlignment="1">
      <alignment horizontal="center" vertical="center"/>
    </xf>
    <xf numFmtId="0" fontId="3" fillId="0" borderId="1" xfId="0" applyFont="1" applyBorder="1" applyAlignment="1">
      <alignment horizontal="centerContinuous" vertical="center"/>
    </xf>
    <xf numFmtId="0" fontId="3" fillId="0" borderId="5" xfId="0" applyFont="1" applyBorder="1" applyAlignment="1">
      <alignment horizontal="centerContinuous" vertical="center"/>
    </xf>
    <xf numFmtId="0" fontId="3" fillId="0" borderId="4" xfId="0" applyFont="1" applyBorder="1" applyAlignment="1">
      <alignment horizontal="centerContinuous"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4" fillId="0" borderId="0" xfId="2" applyFont="1" applyAlignment="1">
      <alignment horizontal="centerContinuous" vertical="center"/>
    </xf>
    <xf numFmtId="0" fontId="1" fillId="0" borderId="0" xfId="2" applyAlignment="1">
      <alignment horizontal="centerContinuous" vertical="center"/>
    </xf>
    <xf numFmtId="14" fontId="1" fillId="0" borderId="0" xfId="2" applyNumberFormat="1" applyAlignment="1">
      <alignment horizontal="centerContinuous" vertical="center"/>
    </xf>
    <xf numFmtId="0" fontId="1" fillId="0" borderId="0" xfId="2" applyAlignment="1">
      <alignment vertical="center"/>
    </xf>
    <xf numFmtId="0" fontId="3" fillId="0" borderId="12" xfId="2" applyFont="1" applyBorder="1" applyAlignment="1">
      <alignment horizontal="center" vertical="center"/>
    </xf>
    <xf numFmtId="0" fontId="1" fillId="0" borderId="13" xfId="2" applyBorder="1" applyAlignment="1">
      <alignment vertical="center"/>
    </xf>
    <xf numFmtId="0" fontId="1" fillId="0" borderId="14" xfId="2" applyBorder="1" applyAlignment="1">
      <alignment horizontal="center" vertical="center"/>
    </xf>
    <xf numFmtId="0" fontId="1" fillId="0" borderId="15" xfId="2" applyBorder="1" applyAlignment="1">
      <alignment vertical="center"/>
    </xf>
    <xf numFmtId="0" fontId="1" fillId="0" borderId="16" xfId="2" applyBorder="1" applyAlignment="1">
      <alignment vertical="center"/>
    </xf>
    <xf numFmtId="0" fontId="1" fillId="0" borderId="17" xfId="2" applyBorder="1" applyAlignment="1">
      <alignment horizontal="center" vertical="center"/>
    </xf>
    <xf numFmtId="0" fontId="1" fillId="0" borderId="18" xfId="2" applyBorder="1" applyAlignment="1">
      <alignment vertical="center"/>
    </xf>
    <xf numFmtId="0" fontId="1" fillId="0" borderId="19" xfId="2" applyBorder="1" applyAlignment="1">
      <alignment vertical="center"/>
    </xf>
    <xf numFmtId="0" fontId="1" fillId="0" borderId="20" xfId="2" applyBorder="1" applyAlignment="1">
      <alignment horizontal="center" vertical="center"/>
    </xf>
    <xf numFmtId="14" fontId="1" fillId="0" borderId="0" xfId="2" applyNumberFormat="1" applyAlignment="1">
      <alignment horizontal="center" vertical="center"/>
    </xf>
    <xf numFmtId="0" fontId="11" fillId="0" borderId="0" xfId="12" applyFont="1" applyFill="1" applyBorder="1" applyAlignment="1">
      <alignment horizontal="center"/>
    </xf>
    <xf numFmtId="164" fontId="11" fillId="2" borderId="21" xfId="12" applyNumberFormat="1" applyFill="1" applyBorder="1" applyAlignment="1">
      <alignment horizontal="center" vertical="center"/>
    </xf>
    <xf numFmtId="164" fontId="11" fillId="2" borderId="22" xfId="12" applyNumberFormat="1" applyFill="1" applyBorder="1" applyAlignment="1">
      <alignment horizontal="center" vertical="center"/>
    </xf>
    <xf numFmtId="164" fontId="11" fillId="3" borderId="7" xfId="12" applyNumberFormat="1" applyFill="1" applyBorder="1" applyAlignment="1">
      <alignment horizontal="center" vertical="center"/>
    </xf>
    <xf numFmtId="0" fontId="0" fillId="0" borderId="0" xfId="0" applyAlignment="1">
      <alignment horizontal="centerContinuous" vertical="center"/>
    </xf>
    <xf numFmtId="0" fontId="2" fillId="0" borderId="0" xfId="0" applyFont="1" applyAlignment="1">
      <alignment horizontal="center" vertical="center"/>
    </xf>
    <xf numFmtId="0" fontId="3" fillId="0" borderId="0" xfId="2" applyFont="1" applyAlignment="1">
      <alignment vertical="center"/>
    </xf>
    <xf numFmtId="14" fontId="1" fillId="4" borderId="13" xfId="2" applyNumberFormat="1" applyFill="1" applyBorder="1" applyAlignment="1" applyProtection="1">
      <alignment horizontal="center" vertical="center"/>
      <protection locked="0"/>
    </xf>
    <xf numFmtId="14" fontId="1" fillId="4" borderId="16" xfId="2" applyNumberFormat="1" applyFill="1" applyBorder="1" applyAlignment="1" applyProtection="1">
      <alignment horizontal="center" vertical="center"/>
      <protection locked="0"/>
    </xf>
    <xf numFmtId="14" fontId="1" fillId="4" borderId="19" xfId="2"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4" fillId="0" borderId="0" xfId="0" applyFont="1" applyAlignment="1">
      <alignment horizontal="centerContinuous" vertical="center"/>
    </xf>
    <xf numFmtId="14" fontId="0" fillId="4" borderId="1" xfId="0" applyNumberFormat="1" applyFon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12" fillId="0" borderId="23" xfId="0" applyFont="1" applyBorder="1" applyAlignment="1">
      <alignment horizontal="centerContinuous" vertical="center"/>
    </xf>
    <xf numFmtId="0" fontId="0" fillId="0" borderId="24" xfId="0" applyBorder="1" applyAlignment="1">
      <alignment horizontal="centerContinuous" vertical="center"/>
    </xf>
    <xf numFmtId="0" fontId="0" fillId="0" borderId="26" xfId="0" applyBorder="1" applyAlignment="1">
      <alignment horizontal="centerContinuous" vertical="center"/>
    </xf>
    <xf numFmtId="0" fontId="0" fillId="0" borderId="0" xfId="0" applyBorder="1" applyAlignment="1">
      <alignment horizontal="centerContinuous" vertical="center"/>
    </xf>
    <xf numFmtId="0" fontId="0" fillId="0" borderId="27"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12" applyBorder="1" applyAlignment="1">
      <alignment vertical="center"/>
    </xf>
    <xf numFmtId="0" fontId="11" fillId="0" borderId="0" xfId="12" applyBorder="1" applyAlignment="1">
      <alignment horizontal="right" vertical="center"/>
    </xf>
    <xf numFmtId="0" fontId="11" fillId="0" borderId="0" xfId="12" applyBorder="1" applyAlignment="1">
      <alignment horizontal="right"/>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centerContinuous" vertical="center"/>
    </xf>
    <xf numFmtId="0" fontId="0" fillId="0" borderId="27" xfId="0" applyBorder="1" applyAlignment="1">
      <alignment horizontal="centerContinuous" vertical="center"/>
    </xf>
    <xf numFmtId="0" fontId="13" fillId="0" borderId="26" xfId="0" applyFont="1" applyBorder="1" applyAlignment="1">
      <alignment horizontal="centerContinuous"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31" xfId="0" applyFont="1" applyBorder="1" applyAlignment="1">
      <alignment horizontal="centerContinuous"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3" fillId="0" borderId="0" xfId="0" applyFont="1" applyAlignment="1">
      <alignment horizontal="centerContinuous" vertical="center"/>
    </xf>
    <xf numFmtId="0" fontId="3"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1" fillId="0" borderId="2" xfId="0" applyFont="1" applyBorder="1" applyAlignment="1">
      <alignment horizontal="centerContinuous"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Font="1" applyAlignment="1">
      <alignment vertical="center"/>
    </xf>
    <xf numFmtId="0" fontId="3" fillId="0" borderId="5" xfId="0" applyFont="1" applyBorder="1" applyAlignment="1">
      <alignment horizontal="center" vertical="center" wrapText="1"/>
    </xf>
    <xf numFmtId="165" fontId="3" fillId="0" borderId="0" xfId="0" applyNumberFormat="1" applyFont="1" applyAlignment="1">
      <alignment horizontal="center" vertical="center"/>
    </xf>
    <xf numFmtId="0" fontId="23" fillId="0" borderId="0" xfId="0" applyFont="1" applyAlignment="1">
      <alignment horizontal="centerContinuous" vertical="center"/>
    </xf>
    <xf numFmtId="0" fontId="3" fillId="5"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4" borderId="1" xfId="0" applyFill="1" applyBorder="1" applyAlignment="1" applyProtection="1">
      <alignment horizontal="left" vertical="center" wrapText="1" indent="1"/>
      <protection locked="0"/>
    </xf>
    <xf numFmtId="0" fontId="0" fillId="4" borderId="6" xfId="0" applyFill="1" applyBorder="1" applyAlignment="1" applyProtection="1">
      <alignment horizontal="left" vertical="center" indent="1"/>
      <protection locked="0"/>
    </xf>
    <xf numFmtId="0" fontId="3" fillId="0" borderId="7" xfId="0" applyFont="1" applyBorder="1" applyAlignment="1">
      <alignment horizontal="left" vertical="center" indent="1"/>
    </xf>
    <xf numFmtId="0" fontId="20" fillId="4" borderId="1" xfId="0" applyNumberFormat="1" applyFont="1" applyFill="1" applyBorder="1" applyAlignment="1" applyProtection="1">
      <alignment horizontal="center" vertical="center"/>
      <protection locked="0"/>
    </xf>
    <xf numFmtId="0" fontId="20" fillId="4" borderId="4" xfId="0" applyNumberFormat="1" applyFont="1" applyFill="1" applyBorder="1" applyAlignment="1" applyProtection="1">
      <alignment horizontal="center" vertical="center"/>
      <protection locked="0"/>
    </xf>
    <xf numFmtId="167" fontId="3" fillId="0" borderId="7" xfId="0" applyNumberFormat="1" applyFont="1" applyBorder="1" applyAlignment="1">
      <alignment horizontal="center" vertical="center"/>
    </xf>
    <xf numFmtId="0" fontId="3" fillId="0" borderId="1" xfId="0" applyFont="1" applyBorder="1" applyAlignment="1">
      <alignment horizontal="centerContinuous" vertical="center" wrapText="1"/>
    </xf>
    <xf numFmtId="0" fontId="23" fillId="0" borderId="0" xfId="0" applyFont="1" applyAlignment="1">
      <alignment horizontal="center" vertical="center"/>
    </xf>
    <xf numFmtId="0" fontId="0" fillId="0" borderId="0" xfId="0" applyAlignment="1">
      <alignment horizontal="right" vertical="center"/>
    </xf>
    <xf numFmtId="0" fontId="3" fillId="0" borderId="4" xfId="0" applyFont="1" applyBorder="1" applyAlignment="1">
      <alignment horizontal="centerContinuous" vertical="center" wrapText="1"/>
    </xf>
    <xf numFmtId="167" fontId="3" fillId="0" borderId="9" xfId="0" applyNumberFormat="1" applyFont="1" applyBorder="1" applyAlignment="1">
      <alignment horizontal="center" vertical="center"/>
    </xf>
    <xf numFmtId="0" fontId="3" fillId="0" borderId="5" xfId="0" applyFont="1" applyBorder="1" applyAlignment="1">
      <alignment horizontal="centerContinuous" vertical="center" wrapText="1"/>
    </xf>
    <xf numFmtId="0" fontId="20" fillId="4" borderId="5" xfId="0" applyNumberFormat="1" applyFont="1" applyFill="1" applyBorder="1" applyAlignment="1" applyProtection="1">
      <alignment horizontal="center" vertical="center"/>
      <protection locked="0"/>
    </xf>
    <xf numFmtId="167" fontId="3" fillId="0" borderId="8" xfId="0" applyNumberFormat="1" applyFont="1" applyBorder="1" applyAlignment="1">
      <alignment horizontal="center" vertical="center"/>
    </xf>
    <xf numFmtId="0" fontId="20" fillId="0" borderId="4" xfId="0" applyNumberFormat="1" applyFont="1" applyFill="1" applyBorder="1" applyAlignment="1" applyProtection="1">
      <alignment horizontal="center" vertical="center"/>
    </xf>
    <xf numFmtId="0" fontId="20" fillId="0" borderId="1" xfId="0" applyNumberFormat="1" applyFont="1" applyFill="1" applyBorder="1" applyAlignment="1" applyProtection="1">
      <alignment horizontal="center" vertical="center"/>
    </xf>
    <xf numFmtId="167" fontId="3" fillId="0" borderId="9" xfId="0" applyNumberFormat="1" applyFont="1" applyBorder="1" applyAlignment="1" applyProtection="1">
      <alignment horizontal="center" vertical="center"/>
    </xf>
    <xf numFmtId="167" fontId="3" fillId="0" borderId="7" xfId="0" applyNumberFormat="1" applyFont="1" applyBorder="1" applyAlignment="1" applyProtection="1">
      <alignment horizontal="center" vertical="center"/>
    </xf>
    <xf numFmtId="0" fontId="0" fillId="0" borderId="1" xfId="0" applyBorder="1" applyAlignment="1" applyProtection="1">
      <alignment horizontal="left" vertical="center"/>
    </xf>
    <xf numFmtId="0" fontId="0" fillId="0" borderId="1" xfId="0" applyBorder="1" applyAlignment="1" applyProtection="1">
      <alignment horizontal="left" vertical="center" wrapText="1"/>
    </xf>
    <xf numFmtId="0" fontId="0" fillId="0" borderId="1" xfId="0" applyFill="1" applyBorder="1" applyAlignment="1" applyProtection="1">
      <alignment horizontal="left" vertical="center" wrapText="1"/>
    </xf>
    <xf numFmtId="0" fontId="3" fillId="0" borderId="7" xfId="0" applyFont="1" applyBorder="1" applyAlignment="1" applyProtection="1">
      <alignment horizontal="left" vertical="center" indent="1"/>
    </xf>
    <xf numFmtId="0" fontId="27" fillId="5" borderId="5" xfId="0" applyNumberFormat="1" applyFont="1" applyFill="1" applyBorder="1" applyAlignment="1" applyProtection="1">
      <alignment horizontal="center" vertical="center"/>
    </xf>
    <xf numFmtId="0" fontId="27" fillId="5" borderId="1" xfId="0" applyNumberFormat="1" applyFont="1" applyFill="1" applyBorder="1" applyAlignment="1" applyProtection="1">
      <alignment horizontal="center" vertical="center"/>
    </xf>
    <xf numFmtId="38" fontId="29" fillId="4" borderId="1" xfId="0" applyNumberFormat="1" applyFont="1" applyFill="1" applyBorder="1" applyAlignment="1" applyProtection="1">
      <alignment horizontal="center" vertical="center"/>
      <protection locked="0"/>
    </xf>
    <xf numFmtId="38" fontId="29" fillId="4" borderId="4" xfId="0" applyNumberFormat="1" applyFont="1" applyFill="1" applyBorder="1" applyAlignment="1" applyProtection="1">
      <alignment horizontal="center" vertical="center"/>
      <protection locked="0"/>
    </xf>
    <xf numFmtId="38" fontId="29" fillId="4" borderId="6" xfId="0" applyNumberFormat="1" applyFont="1" applyFill="1" applyBorder="1" applyAlignment="1" applyProtection="1">
      <alignment horizontal="center" vertical="center"/>
      <protection locked="0"/>
    </xf>
    <xf numFmtId="38" fontId="29" fillId="4" borderId="11" xfId="0" applyNumberFormat="1" applyFont="1" applyFill="1" applyBorder="1" applyAlignment="1" applyProtection="1">
      <alignment horizontal="center" vertical="center"/>
      <protection locked="0"/>
    </xf>
    <xf numFmtId="0" fontId="3" fillId="0" borderId="21" xfId="0" applyFont="1" applyBorder="1" applyAlignment="1">
      <alignment horizontal="left" vertical="center" wrapText="1" indent="1"/>
    </xf>
    <xf numFmtId="0" fontId="3" fillId="0" borderId="21" xfId="0" applyFont="1" applyBorder="1" applyAlignment="1">
      <alignment horizontal="center" vertical="center" wrapText="1"/>
    </xf>
    <xf numFmtId="0" fontId="3" fillId="0" borderId="35" xfId="0" applyFont="1" applyBorder="1" applyAlignment="1">
      <alignment horizontal="center" vertical="center" wrapText="1"/>
    </xf>
    <xf numFmtId="49" fontId="0" fillId="0" borderId="40" xfId="0" applyNumberFormat="1" applyBorder="1" applyAlignment="1">
      <alignment horizontal="left" vertical="center" wrapText="1" indent="1"/>
    </xf>
    <xf numFmtId="49" fontId="0" fillId="0" borderId="40" xfId="0" applyNumberFormat="1" applyFont="1" applyFill="1" applyBorder="1" applyAlignment="1">
      <alignment horizontal="left" vertical="center" wrapText="1" indent="1"/>
    </xf>
    <xf numFmtId="49" fontId="0" fillId="0" borderId="40" xfId="0" applyNumberFormat="1" applyFill="1" applyBorder="1" applyAlignment="1" applyProtection="1">
      <alignment horizontal="left" vertical="center" wrapText="1" indent="1"/>
    </xf>
    <xf numFmtId="49" fontId="3" fillId="0" borderId="44" xfId="0" applyNumberFormat="1" applyFont="1" applyFill="1" applyBorder="1" applyAlignment="1" applyProtection="1">
      <alignment horizontal="left" vertical="center" wrapText="1" indent="1"/>
    </xf>
    <xf numFmtId="0" fontId="0" fillId="0" borderId="40" xfId="0" applyFill="1" applyBorder="1" applyAlignment="1" applyProtection="1">
      <alignment horizontal="left" vertical="center" wrapText="1" indent="1"/>
    </xf>
    <xf numFmtId="0" fontId="0" fillId="0" borderId="49" xfId="0" applyFill="1" applyBorder="1" applyAlignment="1" applyProtection="1">
      <alignment horizontal="left" vertical="center" wrapText="1" indent="1"/>
    </xf>
    <xf numFmtId="0" fontId="0" fillId="0" borderId="42" xfId="0" applyFill="1" applyBorder="1" applyAlignment="1" applyProtection="1">
      <alignment horizontal="left" vertical="center" wrapText="1" indent="1"/>
    </xf>
    <xf numFmtId="0" fontId="3" fillId="0" borderId="44" xfId="0" applyFont="1" applyFill="1" applyBorder="1" applyAlignment="1" applyProtection="1">
      <alignment horizontal="left" vertical="center" wrapText="1" indent="1"/>
    </xf>
    <xf numFmtId="0" fontId="3" fillId="0" borderId="44" xfId="0" applyFont="1" applyFill="1" applyBorder="1" applyAlignment="1" applyProtection="1">
      <alignment horizontal="left" vertical="center" indent="1"/>
    </xf>
    <xf numFmtId="38" fontId="29" fillId="0" borderId="46" xfId="0" applyNumberFormat="1" applyFont="1" applyFill="1" applyBorder="1" applyAlignment="1" applyProtection="1">
      <alignment horizontal="center" vertical="center"/>
    </xf>
    <xf numFmtId="38" fontId="29" fillId="0" borderId="47" xfId="0" applyNumberFormat="1" applyFont="1" applyFill="1" applyBorder="1" applyAlignment="1" applyProtection="1">
      <alignment horizontal="center" vertical="center"/>
    </xf>
    <xf numFmtId="38" fontId="29" fillId="0" borderId="48" xfId="0" applyNumberFormat="1" applyFont="1" applyFill="1" applyBorder="1" applyAlignment="1" applyProtection="1">
      <alignment horizontal="center" vertical="center"/>
    </xf>
    <xf numFmtId="38" fontId="0" fillId="5" borderId="38" xfId="0" applyNumberFormat="1" applyFill="1" applyBorder="1" applyAlignment="1" applyProtection="1">
      <alignment horizontal="centerContinuous" vertical="center"/>
    </xf>
    <xf numFmtId="38" fontId="0" fillId="5" borderId="39" xfId="0" applyNumberFormat="1" applyFill="1" applyBorder="1" applyAlignment="1" applyProtection="1">
      <alignment horizontal="centerContinuous" vertical="center"/>
    </xf>
    <xf numFmtId="0" fontId="22" fillId="5" borderId="37" xfId="0" applyFont="1" applyFill="1" applyBorder="1" applyAlignment="1" applyProtection="1">
      <alignment horizontal="centerContinuous" vertical="center"/>
    </xf>
    <xf numFmtId="38" fontId="29" fillId="4" borderId="5" xfId="0" applyNumberFormat="1" applyFont="1" applyFill="1" applyBorder="1" applyAlignment="1" applyProtection="1">
      <alignment horizontal="center" vertical="center"/>
      <protection locked="0"/>
    </xf>
    <xf numFmtId="38" fontId="29" fillId="4" borderId="41" xfId="0" applyNumberFormat="1" applyFont="1" applyFill="1" applyBorder="1" applyAlignment="1" applyProtection="1">
      <alignment horizontal="center" vertical="center"/>
      <protection locked="0"/>
    </xf>
    <xf numFmtId="0" fontId="0" fillId="6" borderId="0" xfId="0" applyFill="1" applyAlignment="1">
      <alignment vertical="center"/>
    </xf>
    <xf numFmtId="0" fontId="0" fillId="0" borderId="0" xfId="0" applyAlignment="1">
      <alignment horizontal="centerContinuous" vertical="center" wrapText="1"/>
    </xf>
    <xf numFmtId="0" fontId="12" fillId="6" borderId="0" xfId="0" applyFont="1" applyFill="1" applyAlignment="1">
      <alignment horizontal="left" vertical="center" indent="1"/>
    </xf>
    <xf numFmtId="0" fontId="0" fillId="6" borderId="0" xfId="0" applyFill="1" applyAlignment="1">
      <alignment horizontal="left" vertical="center" indent="1"/>
    </xf>
    <xf numFmtId="0" fontId="23" fillId="0" borderId="0" xfId="0" applyFont="1" applyAlignment="1">
      <alignment vertical="center"/>
    </xf>
    <xf numFmtId="0" fontId="23" fillId="0" borderId="0" xfId="0" applyFont="1" applyAlignment="1">
      <alignment horizontal="left" vertical="center"/>
    </xf>
    <xf numFmtId="8" fontId="28" fillId="4" borderId="1" xfId="0" applyNumberFormat="1" applyFont="1" applyFill="1" applyBorder="1" applyAlignment="1" applyProtection="1">
      <alignment vertical="center"/>
      <protection locked="0"/>
    </xf>
    <xf numFmtId="8" fontId="28" fillId="0" borderId="5" xfId="0" applyNumberFormat="1" applyFont="1" applyBorder="1" applyAlignment="1">
      <alignment vertical="center"/>
    </xf>
    <xf numFmtId="8" fontId="28" fillId="4" borderId="4" xfId="0" applyNumberFormat="1" applyFont="1" applyFill="1" applyBorder="1" applyAlignment="1" applyProtection="1">
      <alignment vertical="center"/>
      <protection locked="0"/>
    </xf>
    <xf numFmtId="8" fontId="28" fillId="0" borderId="4" xfId="0" applyNumberFormat="1" applyFont="1" applyBorder="1" applyAlignment="1">
      <alignment vertical="center"/>
    </xf>
    <xf numFmtId="8" fontId="28" fillId="0" borderId="1" xfId="0" applyNumberFormat="1" applyFont="1" applyBorder="1" applyAlignment="1">
      <alignment vertical="center"/>
    </xf>
    <xf numFmtId="8" fontId="28" fillId="4" borderId="6" xfId="0" applyNumberFormat="1" applyFont="1" applyFill="1" applyBorder="1" applyAlignment="1" applyProtection="1">
      <alignment vertical="center"/>
      <protection locked="0"/>
    </xf>
    <xf numFmtId="8" fontId="28" fillId="0" borderId="10" xfId="0" applyNumberFormat="1" applyFont="1" applyBorder="1" applyAlignment="1">
      <alignment vertical="center"/>
    </xf>
    <xf numFmtId="8" fontId="28" fillId="4" borderId="11" xfId="0" applyNumberFormat="1" applyFont="1" applyFill="1" applyBorder="1" applyAlignment="1" applyProtection="1">
      <alignment vertical="center"/>
      <protection locked="0"/>
    </xf>
    <xf numFmtId="8" fontId="28" fillId="0" borderId="11" xfId="0" applyNumberFormat="1" applyFont="1" applyBorder="1" applyAlignment="1">
      <alignment vertical="center"/>
    </xf>
    <xf numFmtId="8" fontId="28" fillId="0" borderId="6" xfId="0" applyNumberFormat="1" applyFont="1" applyBorder="1" applyAlignment="1">
      <alignment vertical="center"/>
    </xf>
    <xf numFmtId="8" fontId="22" fillId="0" borderId="7" xfId="0" applyNumberFormat="1" applyFont="1" applyBorder="1" applyAlignment="1">
      <alignment vertical="center"/>
    </xf>
    <xf numFmtId="8" fontId="22" fillId="0" borderId="8" xfId="0" applyNumberFormat="1" applyFont="1" applyBorder="1" applyAlignment="1">
      <alignment vertical="center"/>
    </xf>
    <xf numFmtId="8" fontId="22" fillId="0" borderId="9" xfId="0" applyNumberFormat="1" applyFont="1" applyBorder="1" applyAlignment="1">
      <alignment vertical="center"/>
    </xf>
    <xf numFmtId="0" fontId="28" fillId="0" borderId="0" xfId="0" applyFont="1" applyAlignment="1">
      <alignment vertical="center"/>
    </xf>
    <xf numFmtId="166" fontId="28" fillId="0" borderId="0" xfId="1" applyNumberFormat="1" applyFont="1" applyAlignment="1">
      <alignment vertical="center"/>
    </xf>
    <xf numFmtId="8" fontId="28" fillId="5" borderId="2" xfId="0" applyNumberFormat="1" applyFont="1" applyFill="1" applyBorder="1" applyAlignment="1" applyProtection="1">
      <alignment vertical="center"/>
    </xf>
    <xf numFmtId="8" fontId="28" fillId="5" borderId="3" xfId="0" applyNumberFormat="1" applyFont="1" applyFill="1" applyBorder="1" applyAlignment="1" applyProtection="1">
      <alignment vertical="center"/>
    </xf>
    <xf numFmtId="8" fontId="28" fillId="5" borderId="31" xfId="0" applyNumberFormat="1" applyFont="1" applyFill="1" applyBorder="1" applyAlignment="1" applyProtection="1">
      <alignment vertical="center"/>
    </xf>
    <xf numFmtId="8" fontId="28" fillId="5" borderId="4" xfId="0" applyNumberFormat="1" applyFont="1" applyFill="1" applyBorder="1" applyAlignment="1" applyProtection="1">
      <alignment vertical="center"/>
    </xf>
    <xf numFmtId="0" fontId="20" fillId="0" borderId="1" xfId="0" applyFont="1" applyBorder="1"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indent="1"/>
    </xf>
    <xf numFmtId="0" fontId="3" fillId="0" borderId="2" xfId="0" applyFont="1" applyBorder="1" applyAlignment="1">
      <alignment horizontal="center" vertical="center" wrapText="1"/>
    </xf>
    <xf numFmtId="38" fontId="29" fillId="0" borderId="1" xfId="0" applyNumberFormat="1" applyFont="1" applyBorder="1" applyAlignment="1">
      <alignment horizontal="center" vertical="center"/>
    </xf>
    <xf numFmtId="38" fontId="29" fillId="0" borderId="6" xfId="0" applyNumberFormat="1" applyFont="1" applyBorder="1" applyAlignment="1">
      <alignment horizontal="center" vertical="center"/>
    </xf>
    <xf numFmtId="38" fontId="17" fillId="0" borderId="7" xfId="0" applyNumberFormat="1" applyFont="1" applyBorder="1" applyAlignment="1">
      <alignment horizontal="center" vertical="center"/>
    </xf>
    <xf numFmtId="38" fontId="17" fillId="0" borderId="9" xfId="0" applyNumberFormat="1" applyFont="1" applyBorder="1" applyAlignment="1">
      <alignment horizontal="center" vertical="center"/>
    </xf>
    <xf numFmtId="166" fontId="29" fillId="0" borderId="1" xfId="1" applyNumberFormat="1" applyFont="1" applyBorder="1" applyAlignment="1">
      <alignment horizontal="center" vertical="center"/>
    </xf>
    <xf numFmtId="166" fontId="29" fillId="0" borderId="6" xfId="1" applyNumberFormat="1" applyFont="1" applyBorder="1" applyAlignment="1">
      <alignment horizontal="center" vertical="center"/>
    </xf>
    <xf numFmtId="166" fontId="17" fillId="0" borderId="7" xfId="0" applyNumberFormat="1" applyFont="1" applyBorder="1" applyAlignment="1">
      <alignment horizontal="center" vertical="center"/>
    </xf>
    <xf numFmtId="0" fontId="0" fillId="0" borderId="31" xfId="0" applyBorder="1" applyAlignment="1">
      <alignment horizontal="centerContinuous" vertical="center"/>
    </xf>
    <xf numFmtId="166" fontId="29" fillId="0" borderId="5" xfId="1" applyNumberFormat="1" applyFont="1" applyBorder="1" applyAlignment="1">
      <alignment horizontal="center" vertical="center"/>
    </xf>
    <xf numFmtId="166" fontId="29" fillId="0" borderId="10" xfId="1" applyNumberFormat="1" applyFont="1" applyBorder="1" applyAlignment="1">
      <alignment horizontal="center" vertical="center"/>
    </xf>
    <xf numFmtId="166" fontId="17" fillId="0" borderId="8" xfId="0" applyNumberFormat="1" applyFont="1" applyBorder="1" applyAlignment="1">
      <alignment horizontal="center" vertical="center"/>
    </xf>
    <xf numFmtId="0" fontId="12" fillId="0" borderId="0" xfId="0" applyFont="1" applyAlignment="1">
      <alignment horizontal="centerContinuous" vertical="center"/>
    </xf>
    <xf numFmtId="0" fontId="3" fillId="0" borderId="0" xfId="0" applyFont="1" applyAlignment="1">
      <alignment horizontal="left" vertical="center" indent="1"/>
    </xf>
    <xf numFmtId="0" fontId="0" fillId="0" borderId="0" xfId="0" applyBorder="1" applyAlignment="1">
      <alignment horizontal="left" vertical="center" indent="1"/>
    </xf>
    <xf numFmtId="0" fontId="20" fillId="4" borderId="1" xfId="0" applyFont="1" applyFill="1" applyBorder="1" applyAlignment="1" applyProtection="1">
      <alignment horizontal="center" vertical="center"/>
      <protection locked="0"/>
    </xf>
    <xf numFmtId="0" fontId="0" fillId="4" borderId="0" xfId="0" applyFill="1" applyBorder="1" applyAlignment="1" applyProtection="1">
      <alignment horizontal="left" vertical="center" indent="1"/>
      <protection locked="0"/>
    </xf>
    <xf numFmtId="0" fontId="0" fillId="0" borderId="0" xfId="0" applyAlignment="1">
      <alignment horizontal="left" vertical="top" wrapText="1" indent="1"/>
    </xf>
    <xf numFmtId="0" fontId="18" fillId="0" borderId="0" xfId="0" applyFont="1" applyAlignment="1">
      <alignment horizontal="left" vertical="top"/>
    </xf>
    <xf numFmtId="0" fontId="18" fillId="0" borderId="0" xfId="0" applyFont="1" applyAlignment="1">
      <alignment horizontal="left" vertical="top" indent="1"/>
    </xf>
    <xf numFmtId="0" fontId="13" fillId="0" borderId="0" xfId="0" applyFont="1" applyAlignment="1">
      <alignment vertical="center"/>
    </xf>
    <xf numFmtId="0" fontId="1" fillId="0" borderId="0" xfId="10" applyAlignment="1">
      <alignment vertical="center"/>
    </xf>
    <xf numFmtId="0" fontId="38" fillId="0" borderId="51"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left" indent="1"/>
    </xf>
    <xf numFmtId="0" fontId="23" fillId="0" borderId="0" xfId="0" applyFont="1" applyAlignment="1">
      <alignment horizontal="left" vertical="top" indent="1"/>
    </xf>
    <xf numFmtId="2" fontId="23" fillId="0" borderId="0" xfId="0" applyNumberFormat="1" applyFont="1" applyAlignment="1">
      <alignment horizontal="center" vertical="top"/>
    </xf>
    <xf numFmtId="0" fontId="23" fillId="0" borderId="0" xfId="0" applyFont="1" applyAlignment="1">
      <alignment horizontal="center" vertical="top"/>
    </xf>
    <xf numFmtId="0" fontId="23" fillId="0" borderId="55" xfId="0" applyFont="1" applyBorder="1" applyAlignment="1">
      <alignment horizontal="centerContinuous"/>
    </xf>
    <xf numFmtId="14" fontId="23" fillId="0" borderId="56" xfId="0" applyNumberFormat="1" applyFont="1" applyBorder="1" applyAlignment="1">
      <alignment horizontal="center" vertical="center"/>
    </xf>
    <xf numFmtId="0" fontId="23" fillId="0" borderId="54" xfId="0" applyFont="1" applyBorder="1" applyAlignment="1">
      <alignment horizontal="center" vertical="center"/>
    </xf>
    <xf numFmtId="0" fontId="0" fillId="0" borderId="0" xfId="2" applyFont="1" applyAlignment="1">
      <alignment vertical="center"/>
    </xf>
    <xf numFmtId="0" fontId="13" fillId="0" borderId="0" xfId="2" applyFont="1" applyAlignment="1">
      <alignment vertical="center"/>
    </xf>
    <xf numFmtId="0" fontId="23" fillId="0" borderId="0" xfId="0" applyFont="1" applyAlignment="1">
      <alignment horizontal="left" vertical="center" indent="1"/>
    </xf>
    <xf numFmtId="0" fontId="4" fillId="0" borderId="0" xfId="0" applyFont="1" applyAlignment="1">
      <alignment horizontal="center" vertical="center"/>
    </xf>
    <xf numFmtId="0" fontId="0" fillId="0" borderId="0" xfId="0" applyFont="1" applyAlignment="1">
      <alignment horizontal="justify" vertical="top" wrapText="1"/>
    </xf>
    <xf numFmtId="0" fontId="17" fillId="0" borderId="0" xfId="0" applyFont="1" applyAlignment="1">
      <alignment vertical="center" wrapText="1"/>
    </xf>
    <xf numFmtId="0" fontId="0" fillId="0" borderId="1" xfId="0" applyBorder="1" applyAlignment="1">
      <alignment horizontal="center" vertical="center"/>
    </xf>
    <xf numFmtId="0" fontId="0" fillId="0" borderId="7" xfId="0" applyBorder="1" applyAlignment="1">
      <alignment horizontal="center" vertical="center" wrapText="1"/>
    </xf>
    <xf numFmtId="0" fontId="0" fillId="5" borderId="0" xfId="0" applyFill="1" applyAlignment="1">
      <alignment horizontal="center" vertical="center"/>
    </xf>
    <xf numFmtId="0" fontId="0" fillId="4" borderId="54" xfId="10" applyFont="1" applyFill="1" applyBorder="1" applyAlignment="1" applyProtection="1">
      <alignment vertical="center"/>
      <protection locked="0"/>
    </xf>
    <xf numFmtId="3" fontId="23" fillId="0" borderId="0" xfId="0" applyNumberFormat="1" applyFont="1" applyAlignment="1">
      <alignment horizontal="center" vertical="center"/>
    </xf>
    <xf numFmtId="0" fontId="0" fillId="5" borderId="0" xfId="0" applyFill="1" applyAlignment="1" applyProtection="1">
      <alignment horizontal="center" vertical="center"/>
    </xf>
    <xf numFmtId="0" fontId="0" fillId="0" borderId="0" xfId="0" applyFont="1" applyAlignment="1">
      <alignment horizontal="justify" vertical="top" wrapText="1"/>
    </xf>
    <xf numFmtId="0" fontId="13" fillId="0" borderId="0" xfId="0" applyFont="1" applyAlignment="1">
      <alignment horizontal="center" vertical="center"/>
    </xf>
    <xf numFmtId="0" fontId="4" fillId="0" borderId="0" xfId="0" applyFont="1" applyAlignment="1">
      <alignment horizontal="centerContinuous"/>
    </xf>
    <xf numFmtId="0" fontId="0" fillId="0" borderId="0" xfId="0" applyAlignment="1">
      <alignment horizontal="centerContinuous"/>
    </xf>
    <xf numFmtId="0" fontId="0" fillId="0" borderId="0" xfId="0" applyAlignment="1"/>
    <xf numFmtId="0" fontId="0" fillId="0" borderId="59" xfId="0" pivotButton="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0" xfId="0" applyBorder="1" applyAlignment="1">
      <alignment horizontal="centerContinuous" vertical="center"/>
    </xf>
    <xf numFmtId="0" fontId="0" fillId="0" borderId="61" xfId="0" applyBorder="1" applyAlignment="1">
      <alignment horizontal="centerContinuous" vertical="center"/>
    </xf>
    <xf numFmtId="0" fontId="0" fillId="0" borderId="62" xfId="0" applyBorder="1" applyAlignment="1">
      <alignment horizontal="centerContinuous" vertical="center"/>
    </xf>
    <xf numFmtId="0" fontId="3" fillId="0" borderId="60" xfId="0" applyFont="1" applyBorder="1" applyAlignment="1">
      <alignment horizontal="centerContinuous" vertical="center"/>
    </xf>
    <xf numFmtId="0" fontId="13" fillId="8" borderId="0" xfId="0" applyFont="1" applyFill="1" applyAlignment="1">
      <alignment horizontal="centerContinuous" vertical="center"/>
    </xf>
    <xf numFmtId="0" fontId="0" fillId="8" borderId="0" xfId="0" applyFill="1" applyAlignment="1">
      <alignment horizontal="centerContinuous" vertical="center"/>
    </xf>
    <xf numFmtId="0" fontId="13" fillId="0" borderId="0" xfId="0" applyFont="1" applyFill="1" applyAlignment="1">
      <alignment vertical="center"/>
    </xf>
    <xf numFmtId="0" fontId="0" fillId="0" borderId="0" xfId="0" applyAlignment="1">
      <alignment vertical="top"/>
    </xf>
    <xf numFmtId="0" fontId="17" fillId="0" borderId="0" xfId="0" applyFont="1" applyAlignment="1">
      <alignment vertical="top"/>
    </xf>
    <xf numFmtId="0" fontId="0" fillId="8" borderId="0" xfId="0" applyFill="1" applyAlignment="1">
      <alignment vertical="center"/>
    </xf>
    <xf numFmtId="0" fontId="3" fillId="0" borderId="4" xfId="0" applyFont="1" applyBorder="1" applyAlignment="1">
      <alignment horizontal="center" vertical="center" wrapText="1"/>
    </xf>
    <xf numFmtId="0" fontId="13" fillId="0" borderId="0" xfId="0" applyFont="1" applyAlignment="1">
      <alignment horizontal="center" vertical="center" wrapText="1"/>
    </xf>
    <xf numFmtId="0" fontId="0" fillId="5" borderId="32" xfId="0" applyFill="1" applyBorder="1" applyAlignment="1">
      <alignment vertical="center"/>
    </xf>
    <xf numFmtId="0" fontId="0" fillId="5" borderId="66" xfId="0" applyFill="1" applyBorder="1" applyAlignment="1">
      <alignment vertical="center"/>
    </xf>
    <xf numFmtId="0" fontId="0" fillId="5" borderId="63" xfId="0" applyFill="1" applyBorder="1" applyAlignment="1">
      <alignment vertical="center"/>
    </xf>
    <xf numFmtId="0" fontId="17" fillId="0" borderId="72" xfId="0" applyFont="1" applyBorder="1" applyAlignment="1">
      <alignment vertical="center" wrapText="1"/>
    </xf>
    <xf numFmtId="0" fontId="3" fillId="0" borderId="73" xfId="0" applyFont="1" applyBorder="1" applyAlignment="1">
      <alignment horizontal="left" vertical="top" wrapText="1" indent="2"/>
    </xf>
    <xf numFmtId="0" fontId="0" fillId="0" borderId="73" xfId="0" applyBorder="1" applyAlignment="1">
      <alignment horizontal="left" vertical="top" wrapText="1" indent="2"/>
    </xf>
    <xf numFmtId="0" fontId="0" fillId="0" borderId="73" xfId="0" applyBorder="1" applyAlignment="1">
      <alignment horizontal="left" vertical="top" wrapText="1" indent="4"/>
    </xf>
    <xf numFmtId="0" fontId="0" fillId="0" borderId="74" xfId="0" applyBorder="1" applyAlignment="1">
      <alignment horizontal="left" vertical="top" wrapText="1" indent="2"/>
    </xf>
    <xf numFmtId="0" fontId="17" fillId="0" borderId="7" xfId="0" applyFont="1" applyBorder="1" applyAlignment="1">
      <alignment horizontal="center" vertical="center"/>
    </xf>
    <xf numFmtId="0" fontId="0" fillId="0" borderId="74" xfId="0" applyBorder="1" applyAlignment="1">
      <alignment horizontal="left" vertical="top" wrapText="1" indent="4"/>
    </xf>
    <xf numFmtId="4" fontId="0" fillId="5" borderId="32" xfId="0" applyNumberFormat="1" applyFill="1" applyBorder="1" applyAlignment="1">
      <alignment horizontal="center" vertical="center"/>
    </xf>
    <xf numFmtId="4" fontId="3" fillId="0" borderId="71" xfId="0" applyNumberFormat="1" applyFont="1" applyBorder="1" applyAlignment="1">
      <alignment horizontal="center" vertical="center"/>
    </xf>
    <xf numFmtId="4" fontId="3" fillId="0" borderId="19" xfId="0" applyNumberFormat="1" applyFont="1" applyBorder="1" applyAlignment="1">
      <alignment horizontal="center" vertical="center"/>
    </xf>
    <xf numFmtId="4" fontId="3" fillId="0" borderId="9" xfId="0" applyNumberFormat="1" applyFont="1" applyBorder="1" applyAlignment="1">
      <alignment horizontal="center" vertical="center"/>
    </xf>
    <xf numFmtId="4" fontId="3" fillId="5" borderId="66" xfId="0" applyNumberFormat="1" applyFont="1" applyFill="1" applyBorder="1" applyAlignment="1">
      <alignment horizontal="center" vertical="center"/>
    </xf>
    <xf numFmtId="4" fontId="3" fillId="0" borderId="64" xfId="0" applyNumberFormat="1" applyFont="1" applyBorder="1" applyAlignment="1">
      <alignment horizontal="center" vertical="center"/>
    </xf>
    <xf numFmtId="4" fontId="3" fillId="0" borderId="70" xfId="0" applyNumberFormat="1" applyFont="1" applyBorder="1" applyAlignment="1">
      <alignment horizontal="center" vertical="center"/>
    </xf>
    <xf numFmtId="4" fontId="3" fillId="5" borderId="63" xfId="0" applyNumberFormat="1" applyFont="1" applyFill="1" applyBorder="1" applyAlignment="1">
      <alignment horizontal="center" vertical="center"/>
    </xf>
    <xf numFmtId="0" fontId="3" fillId="0" borderId="31" xfId="0" applyFont="1" applyBorder="1" applyAlignment="1">
      <alignment horizontal="center" vertical="center" wrapText="1"/>
    </xf>
    <xf numFmtId="0" fontId="3" fillId="0" borderId="75" xfId="0" applyFont="1" applyBorder="1" applyAlignment="1">
      <alignment horizontal="center" vertical="center" wrapText="1"/>
    </xf>
    <xf numFmtId="4" fontId="3" fillId="0" borderId="67" xfId="0" applyNumberFormat="1" applyFont="1" applyBorder="1" applyAlignment="1">
      <alignment horizontal="center" vertical="center"/>
    </xf>
    <xf numFmtId="4" fontId="3" fillId="0" borderId="76" xfId="0" applyNumberFormat="1" applyFont="1" applyBorder="1" applyAlignment="1">
      <alignment horizontal="center" vertical="center"/>
    </xf>
    <xf numFmtId="4" fontId="3" fillId="0" borderId="77" xfId="0" applyNumberFormat="1" applyFont="1" applyBorder="1" applyAlignment="1">
      <alignment horizontal="center" vertical="center"/>
    </xf>
    <xf numFmtId="4" fontId="3" fillId="0" borderId="80" xfId="0" applyNumberFormat="1" applyFont="1" applyBorder="1" applyAlignment="1">
      <alignment horizontal="center" vertical="center"/>
    </xf>
    <xf numFmtId="0" fontId="21" fillId="0" borderId="0" xfId="0" applyFont="1" applyAlignment="1">
      <alignment horizontal="centerContinuous" vertical="center"/>
    </xf>
    <xf numFmtId="4" fontId="0" fillId="4" borderId="65" xfId="0" applyNumberFormat="1" applyFill="1" applyBorder="1" applyAlignment="1" applyProtection="1">
      <alignment horizontal="center" vertical="center"/>
      <protection locked="0"/>
    </xf>
    <xf numFmtId="4" fontId="0" fillId="4" borderId="16" xfId="0" applyNumberFormat="1" applyFill="1" applyBorder="1" applyAlignment="1" applyProtection="1">
      <alignment horizontal="center" vertical="center"/>
      <protection locked="0"/>
    </xf>
    <xf numFmtId="4" fontId="0" fillId="4" borderId="78" xfId="0" applyNumberFormat="1" applyFill="1" applyBorder="1" applyAlignment="1" applyProtection="1">
      <alignment horizontal="center" vertical="center"/>
      <protection locked="0"/>
    </xf>
    <xf numFmtId="4" fontId="0" fillId="4" borderId="69" xfId="0" applyNumberFormat="1" applyFill="1" applyBorder="1" applyAlignment="1" applyProtection="1">
      <alignment horizontal="center" vertical="center"/>
      <protection locked="0"/>
    </xf>
    <xf numFmtId="4" fontId="0" fillId="4" borderId="68" xfId="0" applyNumberFormat="1" applyFill="1" applyBorder="1" applyAlignment="1" applyProtection="1">
      <alignment horizontal="center" vertical="center"/>
      <protection locked="0"/>
    </xf>
    <xf numFmtId="4" fontId="0" fillId="4" borderId="79" xfId="0" applyNumberFormat="1" applyFill="1" applyBorder="1" applyAlignment="1" applyProtection="1">
      <alignment horizontal="center" vertical="center"/>
      <protection locked="0"/>
    </xf>
    <xf numFmtId="0" fontId="0" fillId="9" borderId="0" xfId="0" applyFill="1" applyAlignment="1">
      <alignment horizontal="center" vertical="center"/>
    </xf>
    <xf numFmtId="0" fontId="13" fillId="8" borderId="0" xfId="0" applyFont="1" applyFill="1" applyAlignment="1">
      <alignment horizontal="centerContinuous" vertical="center" wrapText="1"/>
    </xf>
    <xf numFmtId="0" fontId="0" fillId="8" borderId="0" xfId="0" applyFill="1" applyAlignment="1">
      <alignment horizontal="centerContinuous" vertical="center" wrapText="1"/>
    </xf>
    <xf numFmtId="0" fontId="0" fillId="0" borderId="54" xfId="0" applyBorder="1" applyAlignment="1">
      <alignment horizontal="justify" vertical="center" wrapText="1"/>
    </xf>
    <xf numFmtId="0" fontId="0" fillId="0" borderId="1" xfId="0" applyBorder="1" applyAlignment="1">
      <alignment vertical="center" wrapText="1"/>
    </xf>
    <xf numFmtId="0" fontId="3" fillId="0" borderId="7" xfId="0" applyFont="1" applyBorder="1" applyAlignment="1">
      <alignment horizontal="center" vertical="center" wrapText="1"/>
    </xf>
    <xf numFmtId="0" fontId="0" fillId="0" borderId="6" xfId="0" applyBorder="1" applyAlignment="1">
      <alignment vertical="center" wrapText="1"/>
    </xf>
    <xf numFmtId="3" fontId="29" fillId="0" borderId="4" xfId="0" applyNumberFormat="1" applyFont="1" applyBorder="1" applyAlignment="1">
      <alignment horizontal="center" vertical="center"/>
    </xf>
    <xf numFmtId="4" fontId="17" fillId="0" borderId="8" xfId="0" applyNumberFormat="1" applyFont="1" applyBorder="1" applyAlignment="1">
      <alignment horizontal="center" vertical="center"/>
    </xf>
    <xf numFmtId="4" fontId="29" fillId="0" borderId="1" xfId="0" applyNumberFormat="1" applyFont="1" applyBorder="1" applyAlignment="1">
      <alignment horizontal="center" vertical="center"/>
    </xf>
    <xf numFmtId="4" fontId="29" fillId="0" borderId="6" xfId="0" applyNumberFormat="1" applyFont="1" applyBorder="1" applyAlignment="1">
      <alignment horizontal="center" vertical="center"/>
    </xf>
    <xf numFmtId="4" fontId="17" fillId="0" borderId="7" xfId="0" applyNumberFormat="1" applyFont="1" applyBorder="1" applyAlignment="1">
      <alignment horizontal="center" vertical="center"/>
    </xf>
    <xf numFmtId="3" fontId="17" fillId="5" borderId="7" xfId="0" applyNumberFormat="1" applyFont="1" applyFill="1" applyBorder="1" applyAlignment="1">
      <alignment horizontal="center" vertical="center"/>
    </xf>
    <xf numFmtId="4" fontId="29" fillId="5" borderId="5" xfId="0" applyNumberFormat="1" applyFont="1" applyFill="1" applyBorder="1" applyAlignment="1">
      <alignment horizontal="center" vertical="center"/>
    </xf>
    <xf numFmtId="3" fontId="17" fillId="5" borderId="9" xfId="0" applyNumberFormat="1" applyFont="1" applyFill="1" applyBorder="1" applyAlignment="1">
      <alignment horizontal="center" vertical="center"/>
    </xf>
    <xf numFmtId="4" fontId="29" fillId="5" borderId="1" xfId="0" applyNumberFormat="1" applyFont="1" applyFill="1" applyBorder="1" applyAlignment="1">
      <alignment horizontal="center" vertical="center"/>
    </xf>
    <xf numFmtId="3" fontId="29" fillId="4" borderId="1" xfId="0" applyNumberFormat="1" applyFont="1" applyFill="1" applyBorder="1" applyAlignment="1" applyProtection="1">
      <alignment horizontal="center" vertical="center"/>
      <protection locked="0"/>
    </xf>
    <xf numFmtId="4" fontId="29" fillId="4" borderId="5" xfId="0" applyNumberFormat="1" applyFont="1" applyFill="1" applyBorder="1" applyAlignment="1" applyProtection="1">
      <alignment horizontal="center" vertical="center"/>
      <protection locked="0"/>
    </xf>
    <xf numFmtId="3" fontId="29" fillId="4" borderId="4" xfId="0" applyNumberFormat="1" applyFont="1" applyFill="1" applyBorder="1" applyAlignment="1" applyProtection="1">
      <alignment horizontal="center" vertical="center"/>
      <protection locked="0"/>
    </xf>
    <xf numFmtId="3" fontId="29" fillId="4" borderId="6" xfId="0" applyNumberFormat="1" applyFont="1" applyFill="1" applyBorder="1" applyAlignment="1" applyProtection="1">
      <alignment horizontal="center" vertical="center"/>
      <protection locked="0"/>
    </xf>
    <xf numFmtId="3" fontId="29" fillId="4" borderId="11" xfId="0" applyNumberFormat="1" applyFont="1" applyFill="1" applyBorder="1" applyAlignment="1" applyProtection="1">
      <alignment horizontal="center" vertical="center"/>
      <protection locked="0"/>
    </xf>
    <xf numFmtId="4" fontId="29" fillId="4" borderId="10" xfId="0" applyNumberFormat="1" applyFont="1" applyFill="1" applyBorder="1" applyAlignment="1" applyProtection="1">
      <alignment horizontal="center" vertical="center"/>
      <protection locked="0"/>
    </xf>
    <xf numFmtId="0" fontId="23" fillId="0" borderId="0" xfId="0" applyFont="1" applyAlignment="1">
      <alignment horizontal="right" vertical="center"/>
    </xf>
    <xf numFmtId="0" fontId="3" fillId="8" borderId="0" xfId="2" applyFont="1" applyFill="1" applyAlignment="1">
      <alignment vertical="center"/>
    </xf>
    <xf numFmtId="0" fontId="3" fillId="8" borderId="0" xfId="2" applyFont="1" applyFill="1" applyAlignment="1">
      <alignment horizontal="centerContinuous" vertical="center"/>
    </xf>
    <xf numFmtId="14" fontId="3" fillId="8" borderId="0" xfId="2" applyNumberFormat="1" applyFont="1" applyFill="1" applyAlignment="1">
      <alignment horizontal="centerContinuous" vertical="center"/>
    </xf>
    <xf numFmtId="0" fontId="23" fillId="8" borderId="0" xfId="2" applyFont="1" applyFill="1" applyAlignment="1">
      <alignment horizontal="centerContinuous" vertical="center" wrapText="1"/>
    </xf>
    <xf numFmtId="0" fontId="13" fillId="8" borderId="0" xfId="0" applyFont="1" applyFill="1" applyAlignment="1">
      <alignment horizontal="centerContinuous" vertical="top" wrapText="1"/>
    </xf>
    <xf numFmtId="0" fontId="12" fillId="0" borderId="0" xfId="0" applyFont="1" applyAlignment="1">
      <alignment vertical="center"/>
    </xf>
    <xf numFmtId="0" fontId="0" fillId="0" borderId="12" xfId="0" applyBorder="1" applyAlignment="1">
      <alignment vertical="center"/>
    </xf>
    <xf numFmtId="0" fontId="0" fillId="0" borderId="82" xfId="0" applyBorder="1" applyAlignment="1">
      <alignment vertical="center"/>
    </xf>
    <xf numFmtId="0" fontId="0" fillId="0" borderId="36" xfId="0" applyBorder="1" applyAlignment="1">
      <alignment vertical="center"/>
    </xf>
    <xf numFmtId="0" fontId="0" fillId="0" borderId="15" xfId="0" applyBorder="1" applyAlignment="1">
      <alignment vertical="center"/>
    </xf>
    <xf numFmtId="0" fontId="0" fillId="0" borderId="81" xfId="0" applyBorder="1" applyAlignment="1">
      <alignment vertical="center"/>
    </xf>
    <xf numFmtId="0" fontId="0" fillId="0" borderId="18" xfId="0" applyBorder="1" applyAlignment="1">
      <alignment vertical="center"/>
    </xf>
    <xf numFmtId="0" fontId="0" fillId="0" borderId="83" xfId="0" applyBorder="1" applyAlignment="1">
      <alignment vertical="center"/>
    </xf>
    <xf numFmtId="0" fontId="0" fillId="0" borderId="9" xfId="0" applyBorder="1" applyAlignment="1">
      <alignment vertical="center"/>
    </xf>
    <xf numFmtId="0" fontId="20" fillId="4" borderId="32" xfId="0" applyFont="1" applyFill="1" applyBorder="1" applyAlignment="1" applyProtection="1">
      <alignment horizontal="center" vertical="center"/>
      <protection locked="0"/>
    </xf>
    <xf numFmtId="0" fontId="0" fillId="4" borderId="32" xfId="0" applyFill="1" applyBorder="1" applyAlignment="1" applyProtection="1">
      <alignment vertical="center"/>
      <protection locked="0"/>
    </xf>
    <xf numFmtId="0" fontId="0" fillId="4" borderId="32" xfId="0" applyFill="1" applyBorder="1" applyAlignment="1" applyProtection="1">
      <alignment horizontal="center" vertical="center"/>
      <protection locked="0"/>
    </xf>
    <xf numFmtId="0" fontId="20" fillId="4" borderId="33" xfId="0" applyFont="1" applyFill="1" applyBorder="1" applyAlignment="1" applyProtection="1">
      <alignment horizontal="center" vertical="center"/>
      <protection locked="0"/>
    </xf>
    <xf numFmtId="0" fontId="0" fillId="4" borderId="33" xfId="0" applyFill="1" applyBorder="1" applyAlignment="1" applyProtection="1">
      <alignment vertical="center"/>
      <protection locked="0"/>
    </xf>
    <xf numFmtId="0" fontId="0" fillId="4" borderId="33" xfId="0" applyFill="1" applyBorder="1" applyAlignment="1" applyProtection="1">
      <alignment horizontal="center" vertical="center"/>
      <protection locked="0"/>
    </xf>
    <xf numFmtId="0" fontId="13" fillId="4" borderId="33" xfId="0" applyFont="1" applyFill="1" applyBorder="1" applyAlignment="1" applyProtection="1">
      <alignment horizontal="left" vertical="center"/>
      <protection locked="0"/>
    </xf>
    <xf numFmtId="2" fontId="0" fillId="4" borderId="32" xfId="0" applyNumberFormat="1" applyFill="1" applyBorder="1" applyAlignment="1" applyProtection="1">
      <alignment horizontal="center" vertical="center"/>
      <protection locked="0"/>
    </xf>
    <xf numFmtId="0" fontId="32" fillId="4" borderId="32" xfId="0" applyFont="1" applyFill="1" applyBorder="1" applyAlignment="1" applyProtection="1">
      <alignment horizontal="center" vertical="center"/>
      <protection locked="0"/>
    </xf>
    <xf numFmtId="14" fontId="32" fillId="4" borderId="32" xfId="0" applyNumberFormat="1" applyFont="1" applyFill="1" applyBorder="1" applyAlignment="1" applyProtection="1">
      <alignment horizontal="center" vertical="center"/>
      <protection locked="0"/>
    </xf>
    <xf numFmtId="2" fontId="0" fillId="4" borderId="33" xfId="0" applyNumberFormat="1" applyFill="1" applyBorder="1" applyAlignment="1" applyProtection="1">
      <alignment horizontal="center" vertical="center"/>
      <protection locked="0"/>
    </xf>
    <xf numFmtId="0" fontId="32" fillId="4" borderId="33" xfId="0" applyFont="1" applyFill="1" applyBorder="1" applyAlignment="1" applyProtection="1">
      <alignment horizontal="center" vertical="center"/>
      <protection locked="0"/>
    </xf>
    <xf numFmtId="14" fontId="32" fillId="4" borderId="33" xfId="0" applyNumberFormat="1" applyFont="1" applyFill="1" applyBorder="1" applyAlignment="1" applyProtection="1">
      <alignment horizontal="center" vertical="center"/>
      <protection locked="0"/>
    </xf>
    <xf numFmtId="0" fontId="3" fillId="7" borderId="37" xfId="0" applyFont="1" applyFill="1" applyBorder="1" applyAlignment="1">
      <alignment horizontal="centerContinuous" vertical="center"/>
    </xf>
    <xf numFmtId="0" fontId="0" fillId="7" borderId="38" xfId="0" applyFill="1" applyBorder="1" applyAlignment="1">
      <alignment horizontal="centerContinuous" vertical="center"/>
    </xf>
    <xf numFmtId="0" fontId="0" fillId="7" borderId="39" xfId="0" applyFill="1" applyBorder="1" applyAlignment="1">
      <alignment horizontal="centerContinuous" vertical="center"/>
    </xf>
    <xf numFmtId="0" fontId="0" fillId="4" borderId="57" xfId="0" applyFill="1" applyBorder="1" applyAlignment="1" applyProtection="1">
      <alignment horizontal="center" vertical="center"/>
      <protection locked="0"/>
    </xf>
    <xf numFmtId="0" fontId="0" fillId="4" borderId="57" xfId="0" applyFill="1" applyBorder="1" applyAlignment="1" applyProtection="1">
      <alignment vertical="center"/>
      <protection locked="0"/>
    </xf>
    <xf numFmtId="38" fontId="0" fillId="4" borderId="57" xfId="0" applyNumberFormat="1" applyFill="1" applyBorder="1" applyAlignment="1" applyProtection="1">
      <alignment horizontal="center" vertical="center"/>
      <protection locked="0"/>
    </xf>
    <xf numFmtId="0" fontId="0" fillId="4" borderId="58" xfId="0" applyFill="1" applyBorder="1" applyAlignment="1" applyProtection="1">
      <alignment horizontal="center" vertical="center"/>
      <protection locked="0"/>
    </xf>
    <xf numFmtId="0" fontId="0" fillId="4" borderId="58" xfId="0" applyFill="1" applyBorder="1" applyAlignment="1" applyProtection="1">
      <alignment vertical="center"/>
      <protection locked="0"/>
    </xf>
    <xf numFmtId="38" fontId="0" fillId="4" borderId="58" xfId="0" applyNumberFormat="1" applyFill="1" applyBorder="1" applyAlignment="1" applyProtection="1">
      <alignment horizontal="center" vertical="center"/>
      <protection locked="0"/>
    </xf>
    <xf numFmtId="14" fontId="0" fillId="4" borderId="32" xfId="0" applyNumberFormat="1" applyFill="1" applyBorder="1" applyAlignment="1" applyProtection="1">
      <alignment horizontal="center" vertical="center"/>
      <protection locked="0"/>
    </xf>
    <xf numFmtId="14" fontId="0" fillId="4" borderId="33" xfId="0" applyNumberFormat="1" applyFill="1" applyBorder="1" applyAlignment="1" applyProtection="1">
      <alignment horizontal="center" vertical="center"/>
      <protection locked="0"/>
    </xf>
    <xf numFmtId="0" fontId="0" fillId="8" borderId="0" xfId="0" applyFill="1" applyAlignment="1">
      <alignment vertical="top"/>
    </xf>
    <xf numFmtId="0" fontId="0" fillId="0" borderId="0" xfId="0" applyFill="1" applyBorder="1" applyAlignment="1" applyProtection="1">
      <alignment horizontal="left" vertical="center" indent="1"/>
    </xf>
    <xf numFmtId="4" fontId="41" fillId="0" borderId="1" xfId="0" applyNumberFormat="1" applyFont="1" applyBorder="1" applyAlignment="1">
      <alignment horizontal="center" vertical="center"/>
    </xf>
    <xf numFmtId="4" fontId="3" fillId="4" borderId="1" xfId="0" applyNumberFormat="1" applyFont="1" applyFill="1" applyBorder="1" applyAlignment="1" applyProtection="1">
      <alignment horizontal="center" vertical="center"/>
      <protection locked="0"/>
    </xf>
    <xf numFmtId="10" fontId="3" fillId="0" borderId="0" xfId="1" applyNumberFormat="1" applyFont="1" applyAlignment="1">
      <alignment horizontal="center" vertical="center"/>
    </xf>
    <xf numFmtId="4" fontId="3" fillId="0" borderId="1" xfId="0" applyNumberFormat="1" applyFont="1" applyBorder="1" applyAlignment="1">
      <alignment horizontal="center" vertical="center"/>
    </xf>
    <xf numFmtId="0" fontId="0" fillId="9" borderId="0" xfId="0" applyFill="1" applyAlignment="1">
      <alignment vertical="center"/>
    </xf>
    <xf numFmtId="0" fontId="0" fillId="9" borderId="0" xfId="0" applyFill="1" applyBorder="1" applyAlignment="1">
      <alignment horizontal="left" vertical="center" indent="1"/>
    </xf>
    <xf numFmtId="0" fontId="0" fillId="0" borderId="0" xfId="0" applyFont="1" applyBorder="1" applyAlignment="1">
      <alignment horizontal="justify" vertical="top" wrapText="1"/>
    </xf>
    <xf numFmtId="10" fontId="3" fillId="0" borderId="0" xfId="1" applyNumberFormat="1" applyFont="1" applyBorder="1" applyAlignment="1">
      <alignment horizontal="center" vertical="center"/>
    </xf>
    <xf numFmtId="0" fontId="42" fillId="0" borderId="0" xfId="0" applyFont="1" applyBorder="1" applyAlignment="1">
      <alignment horizontal="centerContinuous" vertical="center"/>
    </xf>
    <xf numFmtId="0" fontId="11" fillId="0" borderId="0" xfId="0" applyFont="1" applyAlignment="1">
      <alignment horizontal="centerContinuous" vertical="center"/>
    </xf>
    <xf numFmtId="0" fontId="43" fillId="0" borderId="0" xfId="0" applyFont="1" applyBorder="1" applyAlignment="1">
      <alignment horizontal="centerContinuous" vertical="center"/>
    </xf>
    <xf numFmtId="0" fontId="11" fillId="0" borderId="0" xfId="0" applyFont="1" applyAlignment="1">
      <alignment horizontal="centerContinuous" vertical="center" wrapText="1"/>
    </xf>
    <xf numFmtId="0" fontId="43" fillId="0" borderId="0" xfId="0" applyFont="1" applyBorder="1" applyAlignment="1">
      <alignment horizontal="centerContinuous" vertical="center" wrapText="1"/>
    </xf>
    <xf numFmtId="3" fontId="29" fillId="0" borderId="84" xfId="0" applyNumberFormat="1" applyFont="1" applyBorder="1" applyAlignment="1">
      <alignment horizontal="center" vertical="center"/>
    </xf>
    <xf numFmtId="0" fontId="2" fillId="0" borderId="0" xfId="0" applyFont="1" applyAlignment="1">
      <alignment vertical="center"/>
    </xf>
    <xf numFmtId="0" fontId="44" fillId="0" borderId="0" xfId="0" applyFont="1" applyAlignment="1">
      <alignment vertical="center"/>
    </xf>
    <xf numFmtId="0" fontId="0" fillId="0" borderId="0" xfId="0" applyBorder="1" applyAlignment="1">
      <alignment horizontal="justify" vertical="center" wrapText="1"/>
    </xf>
    <xf numFmtId="0" fontId="3" fillId="0" borderId="0" xfId="0" applyFont="1" applyAlignment="1">
      <alignment horizontal="justify" vertical="top" wrapText="1"/>
    </xf>
    <xf numFmtId="0" fontId="1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xf>
    <xf numFmtId="0" fontId="0" fillId="0" borderId="1" xfId="0" applyFill="1" applyBorder="1" applyAlignment="1" applyProtection="1">
      <alignment horizontal="left" vertical="center"/>
    </xf>
    <xf numFmtId="0" fontId="0" fillId="4" borderId="6" xfId="0" applyFill="1" applyBorder="1" applyAlignment="1" applyProtection="1">
      <alignment horizontal="left" vertical="center" wrapText="1"/>
      <protection locked="0"/>
    </xf>
    <xf numFmtId="0" fontId="20" fillId="4" borderId="6" xfId="0" applyNumberFormat="1" applyFont="1" applyFill="1" applyBorder="1" applyAlignment="1" applyProtection="1">
      <alignment horizontal="center" vertical="center"/>
      <protection locked="0"/>
    </xf>
    <xf numFmtId="0" fontId="20" fillId="4" borderId="10" xfId="0" applyNumberFormat="1" applyFont="1" applyFill="1" applyBorder="1" applyAlignment="1" applyProtection="1">
      <alignment horizontal="center" vertical="center"/>
      <protection locked="0"/>
    </xf>
    <xf numFmtId="0" fontId="20" fillId="4" borderId="86" xfId="0" applyNumberFormat="1" applyFont="1" applyFill="1" applyBorder="1" applyAlignment="1" applyProtection="1">
      <alignment horizontal="center" vertical="center"/>
      <protection locked="0"/>
    </xf>
    <xf numFmtId="0" fontId="20" fillId="0" borderId="86" xfId="0" applyNumberFormat="1" applyFont="1" applyFill="1" applyBorder="1" applyAlignment="1" applyProtection="1">
      <alignment horizontal="center" vertical="center"/>
    </xf>
    <xf numFmtId="0" fontId="20" fillId="0" borderId="6" xfId="0" applyNumberFormat="1" applyFont="1" applyFill="1" applyBorder="1" applyAlignment="1" applyProtection="1">
      <alignment horizontal="center" vertical="center"/>
    </xf>
    <xf numFmtId="0" fontId="20" fillId="4" borderId="8" xfId="0" applyNumberFormat="1" applyFont="1" applyFill="1" applyBorder="1" applyAlignment="1" applyProtection="1">
      <alignment horizontal="center" vertical="center"/>
      <protection locked="0"/>
    </xf>
    <xf numFmtId="164" fontId="0" fillId="4" borderId="57" xfId="0" applyNumberFormat="1" applyFill="1" applyBorder="1" applyAlignment="1" applyProtection="1">
      <alignment horizontal="center" vertical="center"/>
      <protection locked="0"/>
    </xf>
    <xf numFmtId="164" fontId="0" fillId="4" borderId="58" xfId="0" applyNumberFormat="1" applyFill="1" applyBorder="1" applyAlignment="1" applyProtection="1">
      <alignment horizontal="center" vertical="center"/>
      <protection locked="0"/>
    </xf>
    <xf numFmtId="3" fontId="29" fillId="0" borderId="0" xfId="0" applyNumberFormat="1" applyFont="1" applyAlignment="1">
      <alignment horizontal="center" vertical="center"/>
    </xf>
    <xf numFmtId="0" fontId="0" fillId="3" borderId="0" xfId="0" applyFill="1" applyAlignment="1">
      <alignment horizontal="center" vertical="center" wrapText="1"/>
    </xf>
    <xf numFmtId="3" fontId="29" fillId="4" borderId="88" xfId="0" applyNumberFormat="1" applyFont="1" applyFill="1" applyBorder="1" applyAlignment="1">
      <alignment horizontal="center" vertical="center"/>
    </xf>
    <xf numFmtId="3" fontId="29" fillId="3" borderId="88" xfId="0" applyNumberFormat="1" applyFont="1" applyFill="1" applyBorder="1" applyAlignment="1">
      <alignment horizontal="center" vertical="center"/>
    </xf>
    <xf numFmtId="0" fontId="11" fillId="3" borderId="85" xfId="0" applyFont="1" applyFill="1" applyBorder="1" applyAlignment="1">
      <alignment horizontal="center" vertical="center" wrapText="1"/>
    </xf>
    <xf numFmtId="0" fontId="0" fillId="7" borderId="85" xfId="0" applyFill="1" applyBorder="1" applyAlignment="1">
      <alignment horizontal="center" vertical="center" wrapText="1"/>
    </xf>
    <xf numFmtId="3" fontId="29" fillId="7" borderId="88" xfId="0" applyNumberFormat="1" applyFont="1" applyFill="1" applyBorder="1" applyAlignment="1">
      <alignment horizontal="center" vertical="center"/>
    </xf>
    <xf numFmtId="0" fontId="11" fillId="7" borderId="85" xfId="0" applyFont="1" applyFill="1" applyBorder="1" applyAlignment="1">
      <alignment horizontal="center" vertical="center" wrapText="1"/>
    </xf>
    <xf numFmtId="0" fontId="0" fillId="0" borderId="89" xfId="0" applyBorder="1" applyAlignment="1">
      <alignment vertical="center"/>
    </xf>
    <xf numFmtId="0" fontId="0" fillId="0" borderId="90" xfId="0" applyBorder="1" applyAlignment="1">
      <alignment vertical="center"/>
    </xf>
    <xf numFmtId="0" fontId="0" fillId="0" borderId="91" xfId="0" pivotButton="1" applyBorder="1" applyAlignment="1">
      <alignment vertical="center"/>
    </xf>
    <xf numFmtId="0" fontId="0" fillId="0" borderId="91" xfId="0" applyBorder="1" applyAlignment="1">
      <alignment horizontal="left" vertical="center"/>
    </xf>
    <xf numFmtId="0" fontId="0" fillId="0" borderId="59" xfId="0" applyBorder="1" applyAlignment="1">
      <alignment horizontal="left" vertical="center"/>
    </xf>
    <xf numFmtId="3" fontId="29" fillId="7" borderId="61" xfId="0" applyNumberFormat="1" applyFont="1" applyFill="1" applyBorder="1" applyAlignment="1">
      <alignment horizontal="center" vertical="center"/>
    </xf>
    <xf numFmtId="3" fontId="29" fillId="3" borderId="61" xfId="0" applyNumberFormat="1" applyFont="1" applyFill="1" applyBorder="1" applyAlignment="1">
      <alignment horizontal="center" vertical="center"/>
    </xf>
    <xf numFmtId="3" fontId="29" fillId="4" borderId="61" xfId="0" applyNumberFormat="1" applyFont="1" applyFill="1" applyBorder="1" applyAlignment="1">
      <alignment horizontal="center" vertical="center"/>
    </xf>
    <xf numFmtId="0" fontId="0" fillId="0" borderId="0" xfId="0" applyBorder="1"/>
    <xf numFmtId="3" fontId="29" fillId="0" borderId="88" xfId="0" applyNumberFormat="1" applyFont="1" applyBorder="1" applyAlignment="1">
      <alignment horizontal="center" vertical="center"/>
    </xf>
    <xf numFmtId="3" fontId="29" fillId="0" borderId="92" xfId="0" applyNumberFormat="1" applyFont="1" applyBorder="1" applyAlignment="1">
      <alignment horizontal="center" vertical="center"/>
    </xf>
    <xf numFmtId="3" fontId="29" fillId="0" borderId="93" xfId="0" applyNumberFormat="1" applyFont="1" applyBorder="1" applyAlignment="1">
      <alignment horizontal="center" vertical="center"/>
    </xf>
    <xf numFmtId="0" fontId="0" fillId="0" borderId="93" xfId="0" applyBorder="1" applyAlignment="1">
      <alignment horizontal="center" vertical="center" wrapText="1"/>
    </xf>
    <xf numFmtId="0" fontId="0" fillId="0" borderId="84" xfId="0" applyBorder="1" applyAlignment="1">
      <alignment horizontal="center" vertical="center" wrapText="1"/>
    </xf>
    <xf numFmtId="0" fontId="11" fillId="4" borderId="94" xfId="0" applyFont="1" applyFill="1" applyBorder="1" applyAlignment="1">
      <alignment horizontal="center" vertical="center" wrapText="1"/>
    </xf>
    <xf numFmtId="0" fontId="11" fillId="4" borderId="85" xfId="0" applyFont="1" applyFill="1" applyBorder="1" applyAlignment="1">
      <alignment horizontal="center" vertical="center" wrapText="1"/>
    </xf>
    <xf numFmtId="0" fontId="11" fillId="7" borderId="94" xfId="0" applyFont="1" applyFill="1" applyBorder="1" applyAlignment="1">
      <alignment horizontal="center" vertical="center" wrapText="1"/>
    </xf>
    <xf numFmtId="0" fontId="0" fillId="0" borderId="94" xfId="0" applyBorder="1" applyAlignment="1">
      <alignment horizontal="center" vertical="center" wrapText="1"/>
    </xf>
    <xf numFmtId="0" fontId="0" fillId="0" borderId="87" xfId="0" applyBorder="1" applyAlignment="1">
      <alignment horizontal="center" vertical="center" wrapText="1"/>
    </xf>
    <xf numFmtId="0" fontId="0" fillId="4" borderId="94" xfId="0" applyFill="1" applyBorder="1" applyAlignment="1">
      <alignment horizontal="center" vertical="center" wrapText="1"/>
    </xf>
    <xf numFmtId="0" fontId="0" fillId="7" borderId="94" xfId="0" applyFill="1" applyBorder="1" applyAlignment="1">
      <alignment horizontal="center" vertical="center" wrapText="1"/>
    </xf>
    <xf numFmtId="0" fontId="11" fillId="7" borderId="91" xfId="0" applyFont="1" applyFill="1" applyBorder="1" applyAlignment="1">
      <alignment horizontal="center" vertical="center" wrapText="1"/>
    </xf>
    <xf numFmtId="3" fontId="29" fillId="0" borderId="92" xfId="0" applyNumberFormat="1" applyFont="1" applyFill="1" applyBorder="1" applyAlignment="1">
      <alignment horizontal="center" vertical="center"/>
    </xf>
    <xf numFmtId="3" fontId="29" fillId="0" borderId="88" xfId="0" applyNumberFormat="1" applyFont="1" applyFill="1" applyBorder="1" applyAlignment="1">
      <alignment horizontal="center" vertical="center"/>
    </xf>
    <xf numFmtId="0" fontId="11" fillId="7" borderId="90" xfId="0" applyFont="1" applyFill="1" applyBorder="1" applyAlignment="1">
      <alignment horizontal="center" vertical="center" wrapText="1"/>
    </xf>
    <xf numFmtId="3" fontId="29" fillId="7" borderId="92" xfId="0" applyNumberFormat="1" applyFont="1" applyFill="1" applyBorder="1" applyAlignment="1">
      <alignment horizontal="center" vertical="center"/>
    </xf>
    <xf numFmtId="38" fontId="13" fillId="10" borderId="57" xfId="0" applyNumberFormat="1" applyFont="1" applyFill="1" applyBorder="1" applyAlignment="1" applyProtection="1">
      <alignment horizontal="center" vertical="center"/>
    </xf>
    <xf numFmtId="38" fontId="13" fillId="10" borderId="58" xfId="0" applyNumberFormat="1" applyFont="1" applyFill="1" applyBorder="1" applyAlignment="1" applyProtection="1">
      <alignment horizontal="center" vertical="center"/>
    </xf>
    <xf numFmtId="0" fontId="20" fillId="5" borderId="2" xfId="0" applyNumberFormat="1" applyFont="1" applyFill="1" applyBorder="1" applyAlignment="1" applyProtection="1">
      <alignment horizontal="center" vertical="center"/>
    </xf>
    <xf numFmtId="0" fontId="0" fillId="0" borderId="0" xfId="0" applyAlignment="1" applyProtection="1">
      <alignment vertical="center"/>
    </xf>
    <xf numFmtId="4" fontId="46" fillId="4" borderId="54" xfId="0" applyNumberFormat="1" applyFont="1" applyFill="1" applyBorder="1" applyAlignment="1" applyProtection="1">
      <alignment horizontal="center" vertical="center"/>
      <protection locked="0"/>
    </xf>
    <xf numFmtId="0" fontId="0" fillId="0" borderId="96" xfId="0" applyBorder="1" applyAlignment="1">
      <alignment horizontal="left" vertical="top" wrapText="1" indent="2"/>
    </xf>
    <xf numFmtId="4" fontId="0" fillId="4" borderId="97" xfId="0" applyNumberFormat="1" applyFill="1" applyBorder="1" applyAlignment="1" applyProtection="1">
      <alignment horizontal="center" vertical="center"/>
      <protection locked="0"/>
    </xf>
    <xf numFmtId="4" fontId="0" fillId="4" borderId="98" xfId="0" applyNumberFormat="1" applyFill="1" applyBorder="1" applyAlignment="1" applyProtection="1">
      <alignment horizontal="center" vertical="center"/>
      <protection locked="0"/>
    </xf>
    <xf numFmtId="4" fontId="0" fillId="4" borderId="99" xfId="0" applyNumberFormat="1" applyFill="1" applyBorder="1" applyAlignment="1" applyProtection="1">
      <alignment horizontal="center" vertical="center"/>
      <protection locked="0"/>
    </xf>
    <xf numFmtId="4" fontId="3" fillId="0" borderId="100" xfId="0" applyNumberFormat="1" applyFont="1" applyBorder="1" applyAlignment="1">
      <alignment horizontal="center" vertical="center"/>
    </xf>
    <xf numFmtId="4" fontId="3" fillId="0" borderId="101" xfId="0" applyNumberFormat="1" applyFont="1" applyBorder="1" applyAlignment="1">
      <alignment horizontal="center" vertical="center"/>
    </xf>
    <xf numFmtId="0" fontId="0" fillId="11" borderId="0" xfId="0" applyFill="1"/>
    <xf numFmtId="0" fontId="0" fillId="4" borderId="63" xfId="0" applyFill="1" applyBorder="1" applyAlignment="1" applyProtection="1">
      <alignment horizontal="left" vertical="center" indent="1"/>
      <protection locked="0"/>
    </xf>
    <xf numFmtId="0" fontId="0" fillId="4" borderId="64" xfId="0" applyFill="1" applyBorder="1" applyAlignment="1" applyProtection="1">
      <alignment horizontal="left" vertical="center" indent="1"/>
      <protection locked="0"/>
    </xf>
    <xf numFmtId="0" fontId="0" fillId="4" borderId="72" xfId="0" applyFill="1" applyBorder="1" applyAlignment="1" applyProtection="1">
      <alignment horizontal="left" vertical="center" indent="1"/>
      <protection locked="0"/>
    </xf>
    <xf numFmtId="0" fontId="0" fillId="4" borderId="73" xfId="0" applyFill="1" applyBorder="1" applyAlignment="1" applyProtection="1">
      <alignment horizontal="left" vertical="center" indent="1"/>
      <protection locked="0"/>
    </xf>
    <xf numFmtId="0" fontId="0" fillId="4" borderId="72" xfId="0" applyFill="1" applyBorder="1" applyAlignment="1" applyProtection="1">
      <alignment vertical="center"/>
      <protection locked="0"/>
    </xf>
    <xf numFmtId="0" fontId="0" fillId="4" borderId="73" xfId="0" applyFill="1" applyBorder="1" applyAlignment="1" applyProtection="1">
      <alignment vertical="center"/>
      <protection locked="0"/>
    </xf>
    <xf numFmtId="0" fontId="49" fillId="0" borderId="0" xfId="0" applyFont="1"/>
    <xf numFmtId="0" fontId="52" fillId="0" borderId="0" xfId="0" applyFont="1" applyAlignment="1">
      <alignment vertical="center"/>
    </xf>
    <xf numFmtId="0" fontId="51" fillId="0" borderId="0" xfId="0" applyFont="1"/>
    <xf numFmtId="0" fontId="0" fillId="0" borderId="72" xfId="0" applyBorder="1" applyAlignment="1" applyProtection="1">
      <alignment horizontal="left" vertical="center" indent="1"/>
      <protection locked="0"/>
    </xf>
    <xf numFmtId="0" fontId="0" fillId="0" borderId="73" xfId="0" applyBorder="1" applyAlignment="1" applyProtection="1">
      <alignment horizontal="left" vertical="center" indent="1"/>
      <protection locked="0"/>
    </xf>
    <xf numFmtId="0" fontId="0" fillId="0" borderId="102" xfId="0" applyBorder="1" applyAlignment="1" applyProtection="1">
      <alignment horizontal="left" vertical="center" indent="1"/>
      <protection locked="0"/>
    </xf>
    <xf numFmtId="0" fontId="0" fillId="4" borderId="102" xfId="0" applyFill="1" applyBorder="1" applyAlignment="1" applyProtection="1">
      <alignment horizontal="left" vertical="center" indent="1"/>
      <protection locked="0"/>
    </xf>
    <xf numFmtId="0" fontId="0" fillId="4" borderId="103" xfId="0" applyFill="1" applyBorder="1" applyAlignment="1" applyProtection="1">
      <alignment horizontal="left" vertical="center" indent="1"/>
      <protection locked="0"/>
    </xf>
    <xf numFmtId="0" fontId="0" fillId="4" borderId="102" xfId="0" applyFill="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8" fontId="0" fillId="0" borderId="0" xfId="0" applyNumberFormat="1" applyAlignment="1" applyProtection="1">
      <alignment vertical="center"/>
    </xf>
    <xf numFmtId="0" fontId="28" fillId="0" borderId="0" xfId="0" applyFont="1" applyAlignment="1" applyProtection="1">
      <alignment vertical="center"/>
    </xf>
    <xf numFmtId="8" fontId="28" fillId="0" borderId="0" xfId="0" applyNumberFormat="1" applyFont="1" applyAlignment="1" applyProtection="1">
      <alignment vertical="center"/>
    </xf>
    <xf numFmtId="0" fontId="3" fillId="0" borderId="1" xfId="0" applyFont="1" applyBorder="1" applyAlignment="1" applyProtection="1">
      <alignment horizontal="centerContinuous" vertical="center"/>
    </xf>
    <xf numFmtId="0" fontId="3" fillId="0" borderId="5" xfId="0" applyFont="1" applyBorder="1" applyAlignment="1" applyProtection="1">
      <alignment horizontal="centerContinuous" vertical="center"/>
    </xf>
    <xf numFmtId="0" fontId="3" fillId="0" borderId="4" xfId="0" applyFont="1" applyBorder="1" applyAlignment="1" applyProtection="1">
      <alignment horizontal="centerContinuous" vertical="center"/>
    </xf>
    <xf numFmtId="0" fontId="3" fillId="0" borderId="2" xfId="0" applyFont="1" applyBorder="1" applyAlignment="1" applyProtection="1">
      <alignment horizontal="centerContinuous" vertical="center"/>
    </xf>
    <xf numFmtId="0" fontId="3" fillId="0" borderId="3" xfId="0" applyFont="1" applyBorder="1" applyAlignment="1" applyProtection="1">
      <alignment horizontal="centerContinuous" vertical="center"/>
    </xf>
    <xf numFmtId="0" fontId="3" fillId="0" borderId="31" xfId="0" applyFont="1" applyBorder="1" applyAlignment="1" applyProtection="1">
      <alignment horizontal="centerContinuous" vertical="center"/>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 xfId="0" applyFont="1" applyBorder="1" applyAlignment="1" applyProtection="1">
      <alignment horizontal="center" vertical="center"/>
    </xf>
    <xf numFmtId="8" fontId="28" fillId="0" borderId="5" xfId="0" applyNumberFormat="1" applyFont="1" applyBorder="1" applyAlignment="1" applyProtection="1">
      <alignment vertical="center"/>
    </xf>
    <xf numFmtId="8" fontId="28" fillId="0" borderId="4" xfId="0" applyNumberFormat="1" applyFont="1" applyBorder="1" applyAlignment="1" applyProtection="1">
      <alignment vertical="center"/>
    </xf>
    <xf numFmtId="8" fontId="28" fillId="0" borderId="1" xfId="0" applyNumberFormat="1" applyFont="1" applyBorder="1" applyAlignment="1" applyProtection="1">
      <alignment vertical="center"/>
    </xf>
    <xf numFmtId="8" fontId="28" fillId="0" borderId="10" xfId="0" applyNumberFormat="1" applyFont="1" applyBorder="1" applyAlignment="1" applyProtection="1">
      <alignment vertical="center"/>
    </xf>
    <xf numFmtId="8" fontId="28" fillId="0" borderId="11" xfId="0" applyNumberFormat="1" applyFont="1" applyBorder="1" applyAlignment="1" applyProtection="1">
      <alignment vertical="center"/>
    </xf>
    <xf numFmtId="8" fontId="28" fillId="0" borderId="6" xfId="0" applyNumberFormat="1" applyFont="1" applyBorder="1" applyAlignment="1" applyProtection="1">
      <alignment vertical="center"/>
    </xf>
    <xf numFmtId="0" fontId="12" fillId="8" borderId="0" xfId="0" applyFont="1" applyFill="1" applyAlignment="1">
      <alignment horizontal="left" vertical="center" indent="1"/>
    </xf>
    <xf numFmtId="0" fontId="0" fillId="8" borderId="0" xfId="0" applyFill="1" applyAlignment="1" applyProtection="1">
      <alignment vertical="center"/>
    </xf>
    <xf numFmtId="8" fontId="28" fillId="7" borderId="1" xfId="0" applyNumberFormat="1" applyFont="1" applyFill="1" applyBorder="1" applyAlignment="1" applyProtection="1">
      <alignment vertical="center"/>
    </xf>
    <xf numFmtId="8" fontId="28" fillId="7" borderId="6" xfId="0" applyNumberFormat="1" applyFont="1" applyFill="1" applyBorder="1" applyAlignment="1" applyProtection="1">
      <alignment vertical="center"/>
    </xf>
    <xf numFmtId="8" fontId="28" fillId="7" borderId="4" xfId="0" applyNumberFormat="1" applyFont="1" applyFill="1" applyBorder="1" applyAlignment="1" applyProtection="1">
      <alignment vertical="center"/>
    </xf>
    <xf numFmtId="8" fontId="28" fillId="7" borderId="11" xfId="0" applyNumberFormat="1" applyFont="1" applyFill="1" applyBorder="1" applyAlignment="1" applyProtection="1">
      <alignment vertical="center"/>
    </xf>
    <xf numFmtId="0" fontId="13" fillId="8" borderId="0" xfId="0" applyFont="1" applyFill="1" applyAlignment="1">
      <alignment vertical="center"/>
    </xf>
    <xf numFmtId="0" fontId="23" fillId="12" borderId="0" xfId="0" applyFont="1" applyFill="1" applyAlignment="1">
      <alignment horizontal="center" vertical="center"/>
    </xf>
    <xf numFmtId="0" fontId="13" fillId="12" borderId="0" xfId="0" applyFont="1" applyFill="1" applyAlignment="1">
      <alignment vertical="center"/>
    </xf>
    <xf numFmtId="0" fontId="13" fillId="12" borderId="0" xfId="0" applyFont="1" applyFill="1" applyAlignment="1">
      <alignment horizontal="right" vertical="center"/>
    </xf>
    <xf numFmtId="0" fontId="16" fillId="12" borderId="0" xfId="0" applyFont="1" applyFill="1" applyAlignment="1">
      <alignment vertical="center"/>
    </xf>
    <xf numFmtId="0" fontId="17" fillId="0" borderId="0" xfId="0" applyFont="1" applyAlignment="1" applyProtection="1">
      <alignment vertical="center"/>
      <protection locked="0"/>
    </xf>
    <xf numFmtId="0" fontId="13"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0" fillId="0" borderId="12" xfId="0" applyBorder="1" applyAlignment="1" applyProtection="1">
      <alignment vertical="center"/>
      <protection locked="0"/>
    </xf>
    <xf numFmtId="0" fontId="0" fillId="0" borderId="82" xfId="0" applyBorder="1" applyAlignment="1" applyProtection="1">
      <alignment vertical="center"/>
      <protection locked="0"/>
    </xf>
    <xf numFmtId="0" fontId="0" fillId="0" borderId="36"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0" fillId="0" borderId="81" xfId="0" applyBorder="1" applyAlignment="1" applyProtection="1">
      <alignment vertical="center"/>
      <protection locked="0"/>
    </xf>
    <xf numFmtId="0" fontId="0" fillId="0" borderId="18" xfId="0" applyBorder="1" applyAlignment="1" applyProtection="1">
      <alignment vertical="center"/>
      <protection locked="0"/>
    </xf>
    <xf numFmtId="0" fontId="0" fillId="0" borderId="83" xfId="0" applyBorder="1" applyAlignment="1" applyProtection="1">
      <alignment vertical="center"/>
      <protection locked="0"/>
    </xf>
    <xf numFmtId="0" fontId="0" fillId="0" borderId="9" xfId="0" applyBorder="1" applyAlignment="1" applyProtection="1">
      <alignment vertical="center"/>
      <protection locked="0"/>
    </xf>
    <xf numFmtId="0" fontId="40" fillId="8" borderId="0" xfId="0" applyFont="1" applyFill="1" applyAlignment="1">
      <alignment horizontal="centerContinuous" vertical="center"/>
    </xf>
    <xf numFmtId="0" fontId="0" fillId="8" borderId="0" xfId="0" applyFill="1" applyAlignment="1" applyProtection="1">
      <alignment vertical="center"/>
      <protection locked="0"/>
    </xf>
    <xf numFmtId="0" fontId="18"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19" fillId="0" borderId="0" xfId="0" applyFont="1" applyAlignment="1" applyProtection="1">
      <alignment vertical="center"/>
    </xf>
    <xf numFmtId="0" fontId="14" fillId="8" borderId="0" xfId="0" applyFont="1" applyFill="1" applyAlignment="1" applyProtection="1">
      <alignment vertical="center"/>
    </xf>
    <xf numFmtId="8" fontId="22" fillId="0" borderId="7" xfId="0" applyNumberFormat="1" applyFont="1" applyBorder="1" applyAlignment="1" applyProtection="1">
      <alignment vertical="center"/>
    </xf>
    <xf numFmtId="8" fontId="22" fillId="0" borderId="8" xfId="0" applyNumberFormat="1" applyFont="1" applyBorder="1" applyAlignment="1" applyProtection="1">
      <alignment vertical="center"/>
    </xf>
    <xf numFmtId="8" fontId="22" fillId="0" borderId="9" xfId="0" applyNumberFormat="1" applyFont="1" applyBorder="1" applyAlignment="1" applyProtection="1">
      <alignment vertical="center"/>
    </xf>
    <xf numFmtId="166" fontId="28" fillId="0" borderId="0" xfId="1" applyNumberFormat="1" applyFont="1" applyAlignment="1" applyProtection="1">
      <alignment vertical="center"/>
    </xf>
    <xf numFmtId="0" fontId="12" fillId="0" borderId="0" xfId="0" applyFont="1" applyAlignment="1" applyProtection="1">
      <alignment vertical="center"/>
    </xf>
    <xf numFmtId="0" fontId="13" fillId="8" borderId="0" xfId="0" applyFont="1" applyFill="1" applyAlignment="1">
      <alignment horizontal="center" vertical="center"/>
    </xf>
    <xf numFmtId="0" fontId="0" fillId="8" borderId="0" xfId="0" applyFill="1" applyAlignment="1">
      <alignment horizontal="center" vertical="center"/>
    </xf>
    <xf numFmtId="0" fontId="4" fillId="0" borderId="0" xfId="0" applyFont="1" applyFill="1" applyAlignment="1">
      <alignment horizontal="centerContinuous"/>
    </xf>
    <xf numFmtId="0" fontId="0" fillId="0" borderId="0" xfId="0" applyFill="1" applyAlignment="1">
      <alignment horizontal="centerContinuous" vertical="center"/>
    </xf>
    <xf numFmtId="0" fontId="53" fillId="0" borderId="0" xfId="0" applyFont="1" applyFill="1" applyAlignment="1">
      <alignment horizontal="centerContinuous" vertical="center"/>
    </xf>
    <xf numFmtId="0" fontId="0" fillId="0" borderId="0" xfId="0" applyFill="1" applyAlignment="1">
      <alignment vertical="center"/>
    </xf>
    <xf numFmtId="0" fontId="53" fillId="0" borderId="0" xfId="0" applyFont="1" applyAlignment="1">
      <alignment horizontal="centerContinuous" vertical="center"/>
    </xf>
    <xf numFmtId="0" fontId="55" fillId="5" borderId="5" xfId="0" applyNumberFormat="1" applyFont="1" applyFill="1" applyBorder="1" applyAlignment="1" applyProtection="1">
      <alignment horizontal="center" vertical="center"/>
    </xf>
    <xf numFmtId="167" fontId="17" fillId="0" borderId="7" xfId="0" applyNumberFormat="1" applyFont="1" applyBorder="1" applyAlignment="1">
      <alignment horizontal="center" vertical="center"/>
    </xf>
    <xf numFmtId="167" fontId="17" fillId="0" borderId="8"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9" xfId="0" applyNumberFormat="1" applyFont="1" applyBorder="1" applyAlignment="1" applyProtection="1">
      <alignment horizontal="center" vertical="center"/>
    </xf>
    <xf numFmtId="167" fontId="17" fillId="0" borderId="7" xfId="0" applyNumberFormat="1" applyFont="1" applyBorder="1" applyAlignment="1" applyProtection="1">
      <alignment horizontal="center" vertical="center"/>
    </xf>
    <xf numFmtId="0" fontId="56" fillId="5" borderId="2" xfId="0" applyNumberFormat="1" applyFont="1" applyFill="1" applyBorder="1" applyAlignment="1" applyProtection="1">
      <alignment horizontal="center" vertical="center"/>
    </xf>
    <xf numFmtId="0" fontId="56" fillId="5" borderId="5" xfId="0" applyNumberFormat="1" applyFont="1" applyFill="1" applyBorder="1" applyAlignment="1" applyProtection="1">
      <alignment horizontal="center" vertical="center"/>
    </xf>
    <xf numFmtId="0" fontId="13" fillId="0" borderId="0" xfId="0" applyFont="1" applyAlignment="1">
      <alignment vertical="center" wrapText="1"/>
    </xf>
    <xf numFmtId="0" fontId="56" fillId="5" borderId="1" xfId="0" applyNumberFormat="1" applyFont="1" applyFill="1" applyBorder="1" applyAlignment="1" applyProtection="1">
      <alignment horizontal="center" vertical="center"/>
    </xf>
    <xf numFmtId="0" fontId="56" fillId="7" borderId="4" xfId="0" applyNumberFormat="1" applyFont="1" applyFill="1" applyBorder="1" applyAlignment="1" applyProtection="1">
      <alignment horizontal="center" vertical="center"/>
    </xf>
    <xf numFmtId="0" fontId="56" fillId="7" borderId="1" xfId="0" applyNumberFormat="1" applyFont="1" applyFill="1" applyBorder="1" applyAlignment="1" applyProtection="1">
      <alignment horizontal="center" vertical="center"/>
    </xf>
    <xf numFmtId="0" fontId="56" fillId="7" borderId="86" xfId="0" applyNumberFormat="1" applyFont="1" applyFill="1" applyBorder="1" applyAlignment="1" applyProtection="1">
      <alignment horizontal="center" vertical="center"/>
    </xf>
    <xf numFmtId="0" fontId="56" fillId="7" borderId="6" xfId="0" applyNumberFormat="1" applyFont="1" applyFill="1" applyBorder="1" applyAlignment="1" applyProtection="1">
      <alignment horizontal="center" vertical="center"/>
    </xf>
    <xf numFmtId="0" fontId="56" fillId="7" borderId="5" xfId="0" applyNumberFormat="1" applyFont="1" applyFill="1" applyBorder="1" applyAlignment="1" applyProtection="1">
      <alignment horizontal="center" vertical="center"/>
    </xf>
    <xf numFmtId="0" fontId="56" fillId="7" borderId="8" xfId="0" applyNumberFormat="1" applyFont="1" applyFill="1" applyBorder="1" applyAlignment="1" applyProtection="1">
      <alignment horizontal="center" vertical="center"/>
    </xf>
    <xf numFmtId="0" fontId="56" fillId="7" borderId="10" xfId="0" applyNumberFormat="1" applyFont="1" applyFill="1" applyBorder="1" applyAlignment="1" applyProtection="1">
      <alignment horizontal="center" vertical="center"/>
    </xf>
    <xf numFmtId="38" fontId="29" fillId="7" borderId="1" xfId="0" applyNumberFormat="1" applyFont="1" applyFill="1" applyBorder="1" applyAlignment="1" applyProtection="1">
      <alignment horizontal="center" vertical="center"/>
    </xf>
    <xf numFmtId="38" fontId="29" fillId="7" borderId="5" xfId="0" applyNumberFormat="1" applyFont="1" applyFill="1" applyBorder="1" applyAlignment="1" applyProtection="1">
      <alignment horizontal="center" vertical="center"/>
    </xf>
    <xf numFmtId="38" fontId="29" fillId="7" borderId="4" xfId="0" applyNumberFormat="1" applyFont="1" applyFill="1" applyBorder="1" applyAlignment="1" applyProtection="1">
      <alignment horizontal="center" vertical="center"/>
    </xf>
    <xf numFmtId="38" fontId="29" fillId="7" borderId="41" xfId="0" applyNumberFormat="1" applyFont="1" applyFill="1" applyBorder="1" applyAlignment="1" applyProtection="1">
      <alignment horizontal="center" vertical="center"/>
    </xf>
    <xf numFmtId="38" fontId="29" fillId="7" borderId="6" xfId="0" applyNumberFormat="1" applyFont="1" applyFill="1" applyBorder="1" applyAlignment="1" applyProtection="1">
      <alignment horizontal="center" vertical="center"/>
    </xf>
    <xf numFmtId="38" fontId="29" fillId="7" borderId="11" xfId="0" applyNumberFormat="1" applyFont="1" applyFill="1" applyBorder="1" applyAlignment="1" applyProtection="1">
      <alignment horizontal="center" vertical="center"/>
    </xf>
    <xf numFmtId="0" fontId="14" fillId="8" borderId="0" xfId="0" applyFont="1" applyFill="1" applyAlignment="1">
      <alignment vertical="center"/>
    </xf>
    <xf numFmtId="0" fontId="11" fillId="0" borderId="0" xfId="0" applyFont="1" applyAlignment="1" applyProtection="1">
      <alignment horizontal="centerContinuous" vertical="center"/>
    </xf>
    <xf numFmtId="0" fontId="12" fillId="0" borderId="0" xfId="0" applyFont="1" applyAlignment="1" applyProtection="1">
      <alignment horizontal="centerContinuous" vertical="center"/>
    </xf>
    <xf numFmtId="0" fontId="42" fillId="0" borderId="0" xfId="0" applyFont="1" applyBorder="1" applyAlignment="1" applyProtection="1">
      <alignment horizontal="centerContinuous" vertical="center"/>
    </xf>
    <xf numFmtId="4" fontId="3" fillId="7" borderId="1" xfId="0" applyNumberFormat="1" applyFont="1" applyFill="1" applyBorder="1" applyAlignment="1" applyProtection="1">
      <alignment horizontal="center" vertical="center"/>
    </xf>
    <xf numFmtId="4" fontId="41" fillId="0" borderId="1" xfId="0" applyNumberFormat="1" applyFont="1" applyBorder="1" applyAlignment="1" applyProtection="1">
      <alignment horizontal="center" vertical="center"/>
    </xf>
    <xf numFmtId="10" fontId="3" fillId="0" borderId="0" xfId="1" applyNumberFormat="1" applyFont="1" applyBorder="1" applyAlignment="1" applyProtection="1">
      <alignment horizontal="center" vertical="center"/>
    </xf>
    <xf numFmtId="0" fontId="0" fillId="9" borderId="0" xfId="0" applyFill="1" applyAlignment="1" applyProtection="1">
      <alignment vertical="center"/>
    </xf>
    <xf numFmtId="0" fontId="43" fillId="0" borderId="0" xfId="0" applyFont="1" applyBorder="1" applyAlignment="1" applyProtection="1">
      <alignment horizontal="centerContinuous" vertical="center"/>
    </xf>
    <xf numFmtId="10" fontId="3" fillId="0" borderId="0" xfId="1" applyNumberFormat="1" applyFont="1" applyAlignment="1" applyProtection="1">
      <alignment horizontal="center" vertical="center"/>
    </xf>
    <xf numFmtId="0" fontId="11" fillId="0" borderId="0" xfId="0" applyFont="1" applyAlignment="1" applyProtection="1">
      <alignment horizontal="centerContinuous" vertical="center" wrapText="1"/>
    </xf>
    <xf numFmtId="0" fontId="43" fillId="0" borderId="0" xfId="0" applyFont="1" applyBorder="1" applyAlignment="1" applyProtection="1">
      <alignment horizontal="centerContinuous" vertical="center" wrapText="1"/>
    </xf>
    <xf numFmtId="4" fontId="3" fillId="0" borderId="1" xfId="0" applyNumberFormat="1" applyFont="1" applyBorder="1" applyAlignment="1" applyProtection="1">
      <alignment horizontal="center" vertical="center"/>
    </xf>
    <xf numFmtId="0" fontId="0" fillId="8" borderId="0" xfId="0" applyFill="1" applyAlignment="1"/>
    <xf numFmtId="0" fontId="57" fillId="8" borderId="0" xfId="0" applyFont="1" applyFill="1" applyAlignment="1">
      <alignment horizontal="centerContinuous" vertical="top" wrapText="1"/>
    </xf>
    <xf numFmtId="0" fontId="3" fillId="0" borderId="0" xfId="0" applyFont="1" applyBorder="1" applyAlignment="1">
      <alignment horizontal="centerContinuous" vertical="center"/>
    </xf>
    <xf numFmtId="0" fontId="11" fillId="3" borderId="91" xfId="0" applyFont="1" applyFill="1" applyBorder="1" applyAlignment="1">
      <alignment horizontal="center" vertical="center" wrapText="1"/>
    </xf>
    <xf numFmtId="0" fontId="11" fillId="4" borderId="91" xfId="0" applyFont="1" applyFill="1" applyBorder="1" applyAlignment="1">
      <alignment horizontal="center" vertical="center" wrapText="1"/>
    </xf>
    <xf numFmtId="0" fontId="11" fillId="11" borderId="91" xfId="0" applyFont="1" applyFill="1" applyBorder="1" applyAlignment="1">
      <alignment horizontal="center" vertical="center" wrapText="1"/>
    </xf>
    <xf numFmtId="0" fontId="11" fillId="3" borderId="90" xfId="0" applyFont="1" applyFill="1" applyBorder="1" applyAlignment="1">
      <alignment horizontal="center" vertical="center" wrapText="1"/>
    </xf>
    <xf numFmtId="0" fontId="11" fillId="4" borderId="90" xfId="0" applyFont="1" applyFill="1" applyBorder="1" applyAlignment="1">
      <alignment horizontal="center" vertical="center" wrapText="1"/>
    </xf>
    <xf numFmtId="0" fontId="11" fillId="11" borderId="90" xfId="0" applyFont="1" applyFill="1" applyBorder="1" applyAlignment="1">
      <alignment horizontal="center" vertical="center" wrapText="1"/>
    </xf>
    <xf numFmtId="4" fontId="0" fillId="0" borderId="0" xfId="0" applyNumberFormat="1" applyBorder="1" applyAlignment="1">
      <alignment horizontal="center" vertical="center"/>
    </xf>
    <xf numFmtId="4" fontId="0" fillId="7" borderId="65" xfId="0" applyNumberFormat="1" applyFill="1" applyBorder="1" applyAlignment="1" applyProtection="1">
      <alignment horizontal="center" vertical="center"/>
    </xf>
    <xf numFmtId="4" fontId="0" fillId="7" borderId="16" xfId="0" applyNumberFormat="1" applyFill="1" applyBorder="1" applyAlignment="1" applyProtection="1">
      <alignment horizontal="center" vertical="center"/>
    </xf>
    <xf numFmtId="4" fontId="0" fillId="7" borderId="78" xfId="0" applyNumberFormat="1" applyFill="1" applyBorder="1" applyAlignment="1" applyProtection="1">
      <alignment horizontal="center" vertical="center"/>
    </xf>
    <xf numFmtId="4" fontId="3" fillId="0" borderId="67" xfId="0" applyNumberFormat="1" applyFont="1" applyBorder="1" applyAlignment="1" applyProtection="1">
      <alignment horizontal="center" vertical="center"/>
    </xf>
    <xf numFmtId="4" fontId="0" fillId="7" borderId="69" xfId="0" applyNumberFormat="1" applyFill="1" applyBorder="1" applyAlignment="1" applyProtection="1">
      <alignment horizontal="center" vertical="center"/>
    </xf>
    <xf numFmtId="4" fontId="0" fillId="7" borderId="68" xfId="0" applyNumberFormat="1" applyFill="1" applyBorder="1" applyAlignment="1" applyProtection="1">
      <alignment horizontal="center" vertical="center"/>
    </xf>
    <xf numFmtId="4" fontId="0" fillId="7" borderId="79" xfId="0" applyNumberFormat="1" applyFill="1" applyBorder="1" applyAlignment="1" applyProtection="1">
      <alignment horizontal="center" vertical="center"/>
    </xf>
    <xf numFmtId="4" fontId="3" fillId="0" borderId="76" xfId="0" applyNumberFormat="1" applyFont="1" applyBorder="1" applyAlignment="1" applyProtection="1">
      <alignment horizontal="center" vertical="center"/>
    </xf>
    <xf numFmtId="4" fontId="0" fillId="5" borderId="32" xfId="0" applyNumberFormat="1" applyFill="1" applyBorder="1" applyAlignment="1" applyProtection="1">
      <alignment horizontal="center" vertical="center"/>
    </xf>
    <xf numFmtId="4" fontId="3" fillId="5" borderId="66" xfId="0" applyNumberFormat="1" applyFont="1" applyFill="1" applyBorder="1" applyAlignment="1" applyProtection="1">
      <alignment horizontal="center" vertical="center"/>
    </xf>
    <xf numFmtId="4" fontId="0" fillId="7" borderId="97" xfId="0" applyNumberFormat="1" applyFill="1" applyBorder="1" applyAlignment="1" applyProtection="1">
      <alignment horizontal="center" vertical="center"/>
    </xf>
    <xf numFmtId="4" fontId="0" fillId="7" borderId="98" xfId="0" applyNumberFormat="1" applyFill="1" applyBorder="1" applyAlignment="1" applyProtection="1">
      <alignment horizontal="center" vertical="center"/>
    </xf>
    <xf numFmtId="4" fontId="0" fillId="7" borderId="99" xfId="0" applyNumberFormat="1" applyFill="1" applyBorder="1" applyAlignment="1" applyProtection="1">
      <alignment horizontal="center" vertical="center"/>
    </xf>
    <xf numFmtId="4" fontId="3" fillId="0" borderId="100" xfId="0" applyNumberFormat="1" applyFont="1" applyBorder="1" applyAlignment="1" applyProtection="1">
      <alignment horizontal="center" vertical="center"/>
    </xf>
    <xf numFmtId="3" fontId="13" fillId="7" borderId="56" xfId="0" applyNumberFormat="1" applyFont="1" applyFill="1" applyBorder="1" applyAlignment="1">
      <alignment horizontal="center" vertical="center"/>
    </xf>
    <xf numFmtId="14" fontId="0" fillId="4" borderId="72" xfId="0" applyNumberFormat="1" applyFill="1" applyBorder="1" applyAlignment="1" applyProtection="1">
      <alignment horizontal="center" vertical="center"/>
      <protection locked="0"/>
    </xf>
    <xf numFmtId="14" fontId="0" fillId="4" borderId="73" xfId="0" applyNumberFormat="1" applyFill="1" applyBorder="1" applyAlignment="1" applyProtection="1">
      <alignment horizontal="center" vertical="center"/>
      <protection locked="0"/>
    </xf>
    <xf numFmtId="14" fontId="0" fillId="4" borderId="102" xfId="0" applyNumberFormat="1" applyFill="1" applyBorder="1" applyAlignment="1" applyProtection="1">
      <alignment horizontal="center" vertical="center"/>
      <protection locked="0"/>
    </xf>
    <xf numFmtId="0" fontId="49" fillId="8" borderId="0" xfId="0" applyFont="1" applyFill="1" applyAlignment="1">
      <alignment vertical="center"/>
    </xf>
    <xf numFmtId="0" fontId="0" fillId="6" borderId="59" xfId="0" applyFill="1" applyBorder="1" applyAlignment="1">
      <alignment horizontal="center" vertical="center"/>
    </xf>
    <xf numFmtId="0" fontId="22" fillId="0" borderId="0" xfId="0" pivotButton="1" applyFont="1" applyAlignment="1">
      <alignment horizontal="right" vertical="center" indent="1"/>
    </xf>
    <xf numFmtId="0" fontId="40" fillId="8" borderId="0" xfId="0" applyFont="1" applyFill="1" applyAlignment="1">
      <alignment horizontal="centerContinuous" vertical="center" wrapText="1"/>
    </xf>
    <xf numFmtId="0" fontId="0" fillId="8" borderId="0" xfId="0" applyFont="1" applyFill="1" applyAlignment="1">
      <alignment horizontal="justify" vertical="top" wrapText="1"/>
    </xf>
    <xf numFmtId="0" fontId="0" fillId="8" borderId="0" xfId="0" applyFill="1" applyAlignment="1">
      <alignment vertical="center" wrapText="1"/>
    </xf>
    <xf numFmtId="3" fontId="29" fillId="7" borderId="1" xfId="0" applyNumberFormat="1" applyFont="1" applyFill="1" applyBorder="1" applyAlignment="1" applyProtection="1">
      <alignment horizontal="center" vertical="center"/>
    </xf>
    <xf numFmtId="4" fontId="29" fillId="7" borderId="5" xfId="0" applyNumberFormat="1" applyFont="1" applyFill="1" applyBorder="1" applyAlignment="1" applyProtection="1">
      <alignment horizontal="center" vertical="center"/>
    </xf>
    <xf numFmtId="3" fontId="29" fillId="7" borderId="4" xfId="0" applyNumberFormat="1" applyFont="1" applyFill="1" applyBorder="1" applyAlignment="1" applyProtection="1">
      <alignment horizontal="center" vertical="center"/>
    </xf>
    <xf numFmtId="3" fontId="29" fillId="0" borderId="4" xfId="0" applyNumberFormat="1" applyFont="1" applyBorder="1" applyAlignment="1" applyProtection="1">
      <alignment horizontal="center" vertical="center"/>
    </xf>
    <xf numFmtId="4" fontId="29" fillId="5" borderId="5" xfId="0" applyNumberFormat="1" applyFont="1" applyFill="1" applyBorder="1" applyAlignment="1" applyProtection="1">
      <alignment horizontal="center" vertical="center"/>
    </xf>
    <xf numFmtId="3" fontId="29" fillId="7" borderId="6" xfId="0" applyNumberFormat="1" applyFont="1" applyFill="1" applyBorder="1" applyAlignment="1" applyProtection="1">
      <alignment horizontal="center" vertical="center"/>
    </xf>
    <xf numFmtId="4" fontId="29" fillId="7" borderId="10" xfId="0" applyNumberFormat="1" applyFont="1" applyFill="1" applyBorder="1" applyAlignment="1" applyProtection="1">
      <alignment horizontal="center" vertical="center"/>
    </xf>
    <xf numFmtId="3" fontId="29" fillId="7" borderId="11" xfId="0" applyNumberFormat="1" applyFont="1" applyFill="1" applyBorder="1" applyAlignment="1" applyProtection="1">
      <alignment horizontal="center" vertical="center"/>
    </xf>
    <xf numFmtId="0" fontId="0" fillId="8" borderId="1" xfId="0" applyFill="1" applyBorder="1" applyAlignment="1">
      <alignment horizontal="center" vertical="center" wrapText="1"/>
    </xf>
    <xf numFmtId="0" fontId="23" fillId="8" borderId="0" xfId="0" applyFont="1" applyFill="1" applyAlignment="1">
      <alignment horizontal="center"/>
    </xf>
    <xf numFmtId="0" fontId="23" fillId="8" borderId="0" xfId="0" applyFont="1" applyFill="1" applyAlignment="1">
      <alignment horizontal="center" vertical="top"/>
    </xf>
    <xf numFmtId="0" fontId="58" fillId="4" borderId="34" xfId="0" applyFont="1" applyFill="1" applyBorder="1" applyAlignment="1" applyProtection="1">
      <alignment horizontal="center" vertical="center"/>
      <protection locked="0"/>
    </xf>
    <xf numFmtId="0" fontId="58" fillId="4" borderId="33" xfId="0" applyFont="1" applyFill="1" applyBorder="1" applyAlignment="1" applyProtection="1">
      <alignment horizontal="center" vertical="center"/>
      <protection locked="0"/>
    </xf>
    <xf numFmtId="0" fontId="1" fillId="0" borderId="0" xfId="2" applyAlignment="1">
      <alignment horizontal="center" vertical="center"/>
    </xf>
    <xf numFmtId="0" fontId="13" fillId="0" borderId="0" xfId="2" applyFont="1" applyAlignment="1">
      <alignment horizontal="center" vertical="center"/>
    </xf>
    <xf numFmtId="0" fontId="0" fillId="0" borderId="54" xfId="0" applyBorder="1" applyAlignment="1">
      <alignment horizontal="center" vertical="center" wrapText="1"/>
    </xf>
    <xf numFmtId="0" fontId="23" fillId="0" borderId="104" xfId="0" applyFont="1" applyBorder="1" applyAlignment="1">
      <alignment horizontal="centerContinuous" vertical="center" wrapText="1"/>
    </xf>
    <xf numFmtId="0" fontId="0" fillId="0" borderId="105" xfId="0" applyBorder="1" applyAlignment="1">
      <alignment horizontal="centerContinuous" vertical="center"/>
    </xf>
    <xf numFmtId="0" fontId="40" fillId="8" borderId="0" xfId="0" applyFont="1" applyFill="1" applyAlignment="1">
      <alignment horizontal="left" vertical="center"/>
    </xf>
    <xf numFmtId="0" fontId="0" fillId="0" borderId="1" xfId="0" applyBorder="1" applyAlignment="1" applyProtection="1">
      <alignment vertical="center"/>
      <protection locked="0"/>
    </xf>
    <xf numFmtId="0" fontId="0" fillId="0" borderId="0" xfId="0" applyAlignment="1">
      <alignment horizontal="right" vertical="center" indent="1"/>
    </xf>
    <xf numFmtId="0" fontId="48" fillId="0" borderId="0" xfId="2" applyFont="1" applyAlignment="1">
      <alignment vertical="center"/>
    </xf>
    <xf numFmtId="0" fontId="23" fillId="0" borderId="0" xfId="0" applyFont="1" applyAlignment="1">
      <alignment horizontal="left" vertical="center" wrapText="1"/>
    </xf>
    <xf numFmtId="0" fontId="3" fillId="0" borderId="36" xfId="0" applyFont="1" applyBorder="1" applyAlignment="1">
      <alignment horizontal="center" vertical="center" wrapText="1"/>
    </xf>
    <xf numFmtId="49" fontId="0" fillId="0" borderId="81" xfId="0" applyNumberFormat="1" applyBorder="1" applyAlignment="1">
      <alignment horizontal="left" vertical="center" wrapText="1" indent="1"/>
    </xf>
    <xf numFmtId="8" fontId="0" fillId="4" borderId="1" xfId="0" applyNumberFormat="1" applyFont="1" applyFill="1" applyBorder="1" applyAlignment="1" applyProtection="1">
      <alignment vertical="center"/>
      <protection locked="0"/>
    </xf>
    <xf numFmtId="8" fontId="0" fillId="0" borderId="5" xfId="0" applyNumberFormat="1" applyFont="1" applyBorder="1" applyAlignment="1">
      <alignment vertical="center"/>
    </xf>
    <xf numFmtId="8" fontId="0" fillId="4" borderId="4" xfId="0" applyNumberFormat="1" applyFont="1" applyFill="1" applyBorder="1" applyAlignment="1" applyProtection="1">
      <alignment vertical="center"/>
      <protection locked="0"/>
    </xf>
    <xf numFmtId="8" fontId="0" fillId="0" borderId="4" xfId="0" applyNumberFormat="1" applyFont="1" applyBorder="1" applyAlignment="1">
      <alignment vertical="center"/>
    </xf>
    <xf numFmtId="8" fontId="0" fillId="0" borderId="1" xfId="0" applyNumberFormat="1" applyFont="1" applyBorder="1" applyAlignment="1">
      <alignment vertical="center"/>
    </xf>
    <xf numFmtId="8" fontId="0" fillId="4" borderId="6" xfId="0" applyNumberFormat="1" applyFont="1" applyFill="1" applyBorder="1" applyAlignment="1" applyProtection="1">
      <alignment vertical="center"/>
      <protection locked="0"/>
    </xf>
    <xf numFmtId="8" fontId="0" fillId="0" borderId="10" xfId="0" applyNumberFormat="1" applyFont="1" applyBorder="1" applyAlignment="1">
      <alignment vertical="center"/>
    </xf>
    <xf numFmtId="8" fontId="0" fillId="4" borderId="11" xfId="0" applyNumberFormat="1" applyFont="1" applyFill="1" applyBorder="1" applyAlignment="1" applyProtection="1">
      <alignment vertical="center"/>
      <protection locked="0"/>
    </xf>
    <xf numFmtId="8" fontId="0" fillId="0" borderId="11" xfId="0" applyNumberFormat="1" applyFont="1" applyBorder="1" applyAlignment="1">
      <alignment vertical="center"/>
    </xf>
    <xf numFmtId="8" fontId="0" fillId="0" borderId="6" xfId="0" applyNumberFormat="1" applyFont="1" applyBorder="1" applyAlignment="1">
      <alignment vertical="center"/>
    </xf>
    <xf numFmtId="0" fontId="59" fillId="0" borderId="0" xfId="0" applyFont="1" applyAlignment="1">
      <alignment vertical="center"/>
    </xf>
    <xf numFmtId="8" fontId="3" fillId="0" borderId="7" xfId="0" applyNumberFormat="1" applyFont="1" applyBorder="1" applyAlignment="1">
      <alignment vertical="center"/>
    </xf>
    <xf numFmtId="8" fontId="3" fillId="0" borderId="8" xfId="0" applyNumberFormat="1" applyFont="1" applyBorder="1" applyAlignment="1">
      <alignment vertical="center"/>
    </xf>
    <xf numFmtId="8" fontId="3" fillId="0" borderId="9" xfId="0" applyNumberFormat="1" applyFont="1" applyBorder="1" applyAlignment="1">
      <alignment vertical="center"/>
    </xf>
    <xf numFmtId="0" fontId="47" fillId="0" borderId="0" xfId="0" applyFont="1" applyAlignment="1">
      <alignment vertical="center"/>
    </xf>
    <xf numFmtId="49" fontId="0" fillId="0" borderId="106" xfId="0" applyNumberFormat="1" applyFill="1" applyBorder="1" applyAlignment="1" applyProtection="1">
      <alignment horizontal="left" vertical="center" wrapText="1" indent="1"/>
    </xf>
    <xf numFmtId="0" fontId="17" fillId="0" borderId="0" xfId="0" applyFont="1" applyFill="1" applyAlignment="1">
      <alignment horizontal="centerContinuous" vertical="center" wrapText="1"/>
    </xf>
    <xf numFmtId="0" fontId="0" fillId="0" borderId="0" xfId="0" applyFill="1" applyAlignment="1">
      <alignment horizontal="centerContinuous" vertical="center" wrapText="1"/>
    </xf>
    <xf numFmtId="0" fontId="48" fillId="0" borderId="0" xfId="0" applyFont="1" applyAlignment="1">
      <alignment vertical="center"/>
    </xf>
    <xf numFmtId="38" fontId="29" fillId="0" borderId="5" xfId="0" applyNumberFormat="1" applyFont="1" applyBorder="1" applyAlignment="1">
      <alignment horizontal="center" vertical="center"/>
    </xf>
    <xf numFmtId="38" fontId="29" fillId="0" borderId="4" xfId="0" applyNumberFormat="1" applyFont="1" applyBorder="1" applyAlignment="1">
      <alignment horizontal="center" vertical="center"/>
    </xf>
    <xf numFmtId="0" fontId="48" fillId="0" borderId="0" xfId="0" applyFont="1" applyAlignment="1">
      <alignment horizontal="left" vertical="center" wrapText="1"/>
    </xf>
    <xf numFmtId="38" fontId="29" fillId="0" borderId="2" xfId="0" applyNumberFormat="1" applyFont="1" applyBorder="1" applyAlignment="1">
      <alignment horizontal="centerContinuous" vertical="center"/>
    </xf>
    <xf numFmtId="38" fontId="29" fillId="0" borderId="4" xfId="0" applyNumberFormat="1" applyFont="1" applyBorder="1" applyAlignment="1">
      <alignment horizontal="centerContinuous" vertical="center"/>
    </xf>
    <xf numFmtId="8" fontId="0" fillId="7" borderId="1" xfId="0" applyNumberFormat="1" applyFont="1" applyFill="1" applyBorder="1" applyAlignment="1" applyProtection="1">
      <alignment vertical="center"/>
    </xf>
    <xf numFmtId="8" fontId="0" fillId="7" borderId="6" xfId="0" applyNumberFormat="1" applyFont="1" applyFill="1" applyBorder="1" applyAlignment="1" applyProtection="1">
      <alignment vertical="center"/>
    </xf>
    <xf numFmtId="3" fontId="29" fillId="7" borderId="5" xfId="0" applyNumberFormat="1" applyFont="1" applyFill="1" applyBorder="1" applyAlignment="1" applyProtection="1">
      <alignment horizontal="center" vertical="center"/>
    </xf>
    <xf numFmtId="3" fontId="29" fillId="7" borderId="41" xfId="0" applyNumberFormat="1" applyFont="1" applyFill="1" applyBorder="1" applyAlignment="1" applyProtection="1">
      <alignment horizontal="center" vertical="center"/>
    </xf>
    <xf numFmtId="3" fontId="0" fillId="8" borderId="0" xfId="0" applyNumberFormat="1" applyFill="1" applyAlignment="1">
      <alignment vertical="center"/>
    </xf>
    <xf numFmtId="3" fontId="29" fillId="4" borderId="5" xfId="0" applyNumberFormat="1" applyFont="1" applyFill="1" applyBorder="1" applyAlignment="1" applyProtection="1">
      <alignment horizontal="center" vertical="center"/>
      <protection locked="0"/>
    </xf>
    <xf numFmtId="3" fontId="29" fillId="4" borderId="41" xfId="0" applyNumberFormat="1" applyFont="1" applyFill="1" applyBorder="1" applyAlignment="1" applyProtection="1">
      <alignment horizontal="center" vertical="center"/>
      <protection locked="0"/>
    </xf>
    <xf numFmtId="3" fontId="0" fillId="0" borderId="0" xfId="0" applyNumberFormat="1" applyAlignment="1">
      <alignment vertical="center"/>
    </xf>
    <xf numFmtId="3" fontId="0" fillId="6" borderId="0" xfId="0" applyNumberFormat="1" applyFill="1" applyAlignment="1">
      <alignment horizontal="left" vertical="center" indent="1"/>
    </xf>
    <xf numFmtId="3" fontId="0" fillId="6" borderId="0" xfId="0" applyNumberFormat="1" applyFill="1" applyAlignment="1">
      <alignment vertical="center"/>
    </xf>
    <xf numFmtId="3" fontId="0" fillId="0" borderId="40" xfId="0" quotePrefix="1" applyNumberFormat="1" applyBorder="1" applyAlignment="1">
      <alignment horizontal="left" vertical="center" wrapText="1" indent="1"/>
    </xf>
    <xf numFmtId="0" fontId="0" fillId="8" borderId="110" xfId="0" applyFill="1" applyBorder="1" applyAlignment="1">
      <alignment vertical="center"/>
    </xf>
    <xf numFmtId="38" fontId="0" fillId="5" borderId="111" xfId="0" applyNumberFormat="1" applyFill="1" applyBorder="1" applyAlignment="1" applyProtection="1">
      <alignment horizontal="centerContinuous" vertical="center"/>
    </xf>
    <xf numFmtId="0" fontId="3" fillId="0" borderId="112" xfId="0" applyFont="1" applyBorder="1" applyAlignment="1">
      <alignment horizontal="centerContinuous" vertical="center"/>
    </xf>
    <xf numFmtId="0" fontId="3" fillId="0" borderId="53" xfId="0" applyFont="1" applyBorder="1" applyAlignment="1">
      <alignment horizontal="center" vertical="center" wrapText="1"/>
    </xf>
    <xf numFmtId="0" fontId="3" fillId="0" borderId="113" xfId="0" applyFont="1" applyBorder="1" applyAlignment="1">
      <alignment horizontal="centerContinuous" vertical="center"/>
    </xf>
    <xf numFmtId="0" fontId="3" fillId="0" borderId="114" xfId="0" applyFont="1" applyBorder="1" applyAlignment="1">
      <alignment horizontal="centerContinuous" vertical="center"/>
    </xf>
    <xf numFmtId="0" fontId="3" fillId="0" borderId="115" xfId="0" applyFont="1" applyBorder="1" applyAlignment="1">
      <alignment horizontal="centerContinuous" vertical="center" wrapText="1"/>
    </xf>
    <xf numFmtId="0" fontId="3" fillId="0" borderId="114" xfId="0" applyFont="1" applyBorder="1" applyAlignment="1">
      <alignment horizontal="centerContinuous" vertical="center" wrapText="1"/>
    </xf>
    <xf numFmtId="0" fontId="3" fillId="0" borderId="116" xfId="0" applyFont="1" applyBorder="1" applyAlignment="1">
      <alignment horizontal="centerContinuous" vertical="center" wrapText="1"/>
    </xf>
    <xf numFmtId="0" fontId="3" fillId="0" borderId="117" xfId="0" applyFont="1" applyBorder="1" applyAlignment="1">
      <alignment horizontal="centerContinuous" vertical="center"/>
    </xf>
    <xf numFmtId="0" fontId="3" fillId="0" borderId="118" xfId="0" applyFont="1" applyBorder="1" applyAlignment="1">
      <alignment horizontal="centerContinuous" vertical="center"/>
    </xf>
    <xf numFmtId="0" fontId="3" fillId="0" borderId="120" xfId="0" applyFont="1" applyBorder="1" applyAlignment="1">
      <alignment horizontal="left" vertical="center" wrapText="1" indent="1"/>
    </xf>
    <xf numFmtId="49" fontId="0" fillId="0" borderId="109" xfId="0" applyNumberFormat="1" applyBorder="1" applyAlignment="1">
      <alignment horizontal="left" vertical="center" wrapText="1" indent="1"/>
    </xf>
    <xf numFmtId="49" fontId="3" fillId="0" borderId="119" xfId="0" applyNumberFormat="1" applyFont="1" applyFill="1" applyBorder="1" applyAlignment="1" applyProtection="1">
      <alignment horizontal="left" vertical="center" wrapText="1" indent="1"/>
    </xf>
    <xf numFmtId="0" fontId="3" fillId="0" borderId="115" xfId="0" applyFont="1" applyBorder="1" applyAlignment="1">
      <alignment horizontal="centerContinuous" vertical="center"/>
    </xf>
    <xf numFmtId="3" fontId="29" fillId="7" borderId="96" xfId="0" applyNumberFormat="1" applyFont="1" applyFill="1" applyBorder="1" applyAlignment="1" applyProtection="1">
      <alignment horizontal="center" vertical="center"/>
    </xf>
    <xf numFmtId="3" fontId="29" fillId="7" borderId="107" xfId="0" applyNumberFormat="1" applyFont="1" applyFill="1" applyBorder="1" applyAlignment="1" applyProtection="1">
      <alignment horizontal="center" vertical="center"/>
    </xf>
    <xf numFmtId="3" fontId="29" fillId="7" borderId="101" xfId="0" applyNumberFormat="1" applyFont="1" applyFill="1" applyBorder="1" applyAlignment="1" applyProtection="1">
      <alignment horizontal="center" vertical="center"/>
    </xf>
    <xf numFmtId="3" fontId="29" fillId="7" borderId="108" xfId="0" applyNumberFormat="1" applyFont="1" applyFill="1" applyBorder="1" applyAlignment="1" applyProtection="1">
      <alignment horizontal="center" vertical="center"/>
    </xf>
    <xf numFmtId="3" fontId="29" fillId="0" borderId="45" xfId="0" applyNumberFormat="1" applyFont="1" applyFill="1" applyBorder="1" applyAlignment="1" applyProtection="1">
      <alignment horizontal="center" vertical="center"/>
    </xf>
    <xf numFmtId="3" fontId="29" fillId="0" borderId="46" xfId="0" applyNumberFormat="1" applyFont="1" applyFill="1" applyBorder="1" applyAlignment="1" applyProtection="1">
      <alignment horizontal="center" vertical="center"/>
    </xf>
    <xf numFmtId="3" fontId="29" fillId="0" borderId="47" xfId="0" applyNumberFormat="1" applyFont="1" applyFill="1" applyBorder="1" applyAlignment="1" applyProtection="1">
      <alignment horizontal="center" vertical="center"/>
    </xf>
    <xf numFmtId="3" fontId="29" fillId="0" borderId="48" xfId="0" applyNumberFormat="1" applyFont="1" applyFill="1" applyBorder="1" applyAlignment="1" applyProtection="1">
      <alignment horizontal="center" vertical="center"/>
    </xf>
    <xf numFmtId="3" fontId="29" fillId="7" borderId="21" xfId="0" applyNumberFormat="1" applyFont="1" applyFill="1" applyBorder="1" applyAlignment="1" applyProtection="1">
      <alignment horizontal="center" vertical="center"/>
    </xf>
    <xf numFmtId="3" fontId="29" fillId="7" borderId="35" xfId="0" applyNumberFormat="1" applyFont="1" applyFill="1" applyBorder="1" applyAlignment="1" applyProtection="1">
      <alignment horizontal="center" vertical="center"/>
    </xf>
    <xf numFmtId="3" fontId="29" fillId="7" borderId="36" xfId="0" applyNumberFormat="1" applyFont="1" applyFill="1" applyBorder="1" applyAlignment="1" applyProtection="1">
      <alignment horizontal="center" vertical="center"/>
    </xf>
    <xf numFmtId="3" fontId="29" fillId="7" borderId="50" xfId="0" applyNumberFormat="1" applyFont="1" applyFill="1" applyBorder="1" applyAlignment="1" applyProtection="1">
      <alignment horizontal="center" vertical="center"/>
    </xf>
    <xf numFmtId="3" fontId="29" fillId="7" borderId="10" xfId="0" applyNumberFormat="1" applyFont="1" applyFill="1" applyBorder="1" applyAlignment="1" applyProtection="1">
      <alignment horizontal="center" vertical="center"/>
    </xf>
    <xf numFmtId="3" fontId="29" fillId="7" borderId="43" xfId="0" applyNumberFormat="1" applyFont="1" applyFill="1" applyBorder="1" applyAlignment="1" applyProtection="1">
      <alignment horizontal="center" vertical="center"/>
    </xf>
    <xf numFmtId="3" fontId="29" fillId="4" borderId="96" xfId="0" applyNumberFormat="1" applyFont="1" applyFill="1" applyBorder="1" applyAlignment="1" applyProtection="1">
      <alignment horizontal="center" vertical="center"/>
      <protection locked="0"/>
    </xf>
    <xf numFmtId="3" fontId="29" fillId="4" borderId="107" xfId="0" applyNumberFormat="1" applyFont="1" applyFill="1" applyBorder="1" applyAlignment="1" applyProtection="1">
      <alignment horizontal="center" vertical="center"/>
      <protection locked="0"/>
    </xf>
    <xf numFmtId="3" fontId="29" fillId="4" borderId="101" xfId="0" applyNumberFormat="1" applyFont="1" applyFill="1" applyBorder="1" applyAlignment="1" applyProtection="1">
      <alignment horizontal="center" vertical="center"/>
      <protection locked="0"/>
    </xf>
    <xf numFmtId="3" fontId="29" fillId="4" borderId="108" xfId="0" applyNumberFormat="1" applyFont="1" applyFill="1" applyBorder="1" applyAlignment="1" applyProtection="1">
      <alignment horizontal="center" vertical="center"/>
      <protection locked="0"/>
    </xf>
    <xf numFmtId="3" fontId="29" fillId="4" borderId="21" xfId="0" applyNumberFormat="1" applyFont="1" applyFill="1" applyBorder="1" applyAlignment="1" applyProtection="1">
      <alignment horizontal="center" vertical="center"/>
      <protection locked="0"/>
    </xf>
    <xf numFmtId="3" fontId="29" fillId="4" borderId="35" xfId="0" applyNumberFormat="1" applyFont="1" applyFill="1" applyBorder="1" applyAlignment="1" applyProtection="1">
      <alignment horizontal="center" vertical="center"/>
      <protection locked="0"/>
    </xf>
    <xf numFmtId="3" fontId="29" fillId="4" borderId="36" xfId="0" applyNumberFormat="1" applyFont="1" applyFill="1" applyBorder="1" applyAlignment="1" applyProtection="1">
      <alignment horizontal="center" vertical="center"/>
      <protection locked="0"/>
    </xf>
    <xf numFmtId="3" fontId="29" fillId="4" borderId="50" xfId="0" applyNumberFormat="1" applyFont="1" applyFill="1" applyBorder="1" applyAlignment="1" applyProtection="1">
      <alignment horizontal="center" vertical="center"/>
      <protection locked="0"/>
    </xf>
    <xf numFmtId="3" fontId="29" fillId="4" borderId="10" xfId="0" applyNumberFormat="1" applyFont="1" applyFill="1" applyBorder="1" applyAlignment="1" applyProtection="1">
      <alignment horizontal="center" vertical="center"/>
      <protection locked="0"/>
    </xf>
    <xf numFmtId="3" fontId="29" fillId="4" borderId="43" xfId="0" applyNumberFormat="1" applyFont="1" applyFill="1" applyBorder="1" applyAlignment="1" applyProtection="1">
      <alignment horizontal="center" vertical="center"/>
      <protection locked="0"/>
    </xf>
    <xf numFmtId="0" fontId="4" fillId="0" borderId="0" xfId="0" applyFont="1" applyAlignment="1">
      <alignment horizontal="center" vertical="center" wrapText="1"/>
    </xf>
    <xf numFmtId="0" fontId="50" fillId="0" borderId="0" xfId="0" applyFont="1" applyAlignment="1">
      <alignment horizontal="justify" vertical="center" wrapText="1"/>
    </xf>
    <xf numFmtId="0" fontId="50" fillId="0" borderId="0" xfId="0" applyFont="1" applyAlignment="1">
      <alignment horizontal="justify" vertical="center"/>
    </xf>
    <xf numFmtId="0" fontId="13" fillId="8" borderId="0" xfId="0" applyFont="1" applyFill="1" applyAlignment="1">
      <alignment horizontal="left" vertical="center" wrapText="1" indent="2"/>
    </xf>
    <xf numFmtId="0" fontId="17" fillId="0" borderId="0" xfId="0" applyFont="1" applyAlignment="1">
      <alignment horizontal="justify" vertical="center" wrapText="1"/>
    </xf>
    <xf numFmtId="0" fontId="13" fillId="0" borderId="0" xfId="0" applyFont="1" applyAlignment="1">
      <alignment horizontal="left" vertical="center" wrapText="1" indent="2"/>
    </xf>
    <xf numFmtId="0" fontId="51" fillId="0" borderId="0" xfId="0" applyFont="1" applyAlignment="1">
      <alignment horizontal="justify" vertical="center" wrapText="1"/>
    </xf>
    <xf numFmtId="0" fontId="0" fillId="0" borderId="0" xfId="0" applyFont="1" applyAlignment="1" applyProtection="1">
      <alignment horizontal="justify" vertical="center" wrapText="1"/>
      <protection locked="0"/>
    </xf>
    <xf numFmtId="0" fontId="0" fillId="0" borderId="0" xfId="0" applyFont="1" applyAlignment="1">
      <alignment horizontal="justify" vertical="center" wrapText="1"/>
    </xf>
    <xf numFmtId="0" fontId="60" fillId="8" borderId="0" xfId="0" applyFont="1" applyFill="1" applyAlignment="1">
      <alignment horizontal="justify" vertical="center" wrapText="1"/>
    </xf>
    <xf numFmtId="0" fontId="0" fillId="0" borderId="0" xfId="0" applyFont="1" applyAlignment="1">
      <alignment horizontal="justify" vertical="top" wrapText="1"/>
    </xf>
    <xf numFmtId="0" fontId="3" fillId="0" borderId="0" xfId="0" applyFont="1" applyAlignment="1">
      <alignment horizontal="justify" vertical="center" wrapText="1"/>
    </xf>
    <xf numFmtId="0" fontId="17" fillId="0" borderId="0" xfId="0" applyFont="1" applyAlignment="1">
      <alignment vertical="center" wrapText="1"/>
    </xf>
    <xf numFmtId="0" fontId="40" fillId="8" borderId="0" xfId="0" applyFont="1" applyFill="1" applyAlignment="1">
      <alignment horizontal="center" vertical="center" wrapText="1"/>
    </xf>
    <xf numFmtId="0" fontId="23" fillId="0" borderId="0" xfId="0" applyFont="1" applyAlignment="1">
      <alignment vertical="top" wrapText="1"/>
    </xf>
    <xf numFmtId="0" fontId="23" fillId="0" borderId="0" xfId="0" applyFont="1" applyAlignment="1">
      <alignment horizontal="left" vertical="center" wrapText="1"/>
    </xf>
    <xf numFmtId="0" fontId="12" fillId="0" borderId="0" xfId="0" applyFont="1" applyFill="1" applyAlignment="1">
      <alignment horizontal="left" vertical="center" wrapText="1"/>
    </xf>
    <xf numFmtId="0" fontId="0" fillId="0" borderId="0" xfId="0" applyAlignment="1">
      <alignment horizontal="justify" vertical="top" wrapText="1"/>
    </xf>
    <xf numFmtId="0" fontId="19" fillId="0" borderId="0" xfId="0" applyFont="1" applyAlignment="1">
      <alignment horizontal="justify" vertical="top"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9" xfId="0" applyFont="1" applyBorder="1" applyAlignment="1">
      <alignment horizontal="center" vertical="center" wrapText="1"/>
    </xf>
    <xf numFmtId="0" fontId="0" fillId="4" borderId="2" xfId="0" applyFill="1" applyBorder="1" applyAlignment="1" applyProtection="1">
      <alignment vertical="top"/>
      <protection locked="0"/>
    </xf>
    <xf numFmtId="0" fontId="0" fillId="4" borderId="3" xfId="0" applyFill="1" applyBorder="1" applyAlignment="1" applyProtection="1">
      <alignment vertical="top"/>
      <protection locked="0"/>
    </xf>
    <xf numFmtId="0" fontId="0" fillId="4" borderId="4" xfId="0" applyFill="1" applyBorder="1" applyAlignment="1" applyProtection="1">
      <alignment vertical="top"/>
      <protection locked="0"/>
    </xf>
    <xf numFmtId="0" fontId="13" fillId="0" borderId="55" xfId="0" applyFont="1" applyBorder="1" applyAlignment="1">
      <alignment horizontal="center" vertical="center" wrapText="1"/>
    </xf>
    <xf numFmtId="0" fontId="13" fillId="0" borderId="95" xfId="0" applyFont="1" applyBorder="1" applyAlignment="1">
      <alignment horizontal="center" vertical="center" wrapText="1"/>
    </xf>
    <xf numFmtId="0" fontId="3" fillId="0" borderId="0" xfId="0" applyFont="1" applyAlignment="1">
      <alignment horizontal="justify" vertical="top" wrapText="1"/>
    </xf>
    <xf numFmtId="0" fontId="13" fillId="0" borderId="0" xfId="0" applyFont="1" applyAlignment="1">
      <alignment horizontal="justify" vertical="top" wrapText="1"/>
    </xf>
  </cellXfs>
  <cellStyles count="14">
    <cellStyle name="Map Data Values" xfId="3"/>
    <cellStyle name="Map Distance" xfId="4"/>
    <cellStyle name="Map Labels" xfId="5"/>
    <cellStyle name="Map Legend" xfId="6"/>
    <cellStyle name="Map Object Names" xfId="7"/>
    <cellStyle name="Map Title" xfId="8"/>
    <cellStyle name="Normal" xfId="0" builtinId="0"/>
    <cellStyle name="Normal 2" xfId="9"/>
    <cellStyle name="Normal 3" xfId="10"/>
    <cellStyle name="Normal 4" xfId="11"/>
    <cellStyle name="Normal 5" xfId="2"/>
    <cellStyle name="Normal_FM2-QFiscal Monitoring Report, Q3" xfId="12"/>
    <cellStyle name="Percent" xfId="1" builtinId="5"/>
    <cellStyle name="Percent 2" xfId="13"/>
  </cellStyles>
  <dxfs count="83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color theme="5" tint="0.79998168889431442"/>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rgb="FFFF0000"/>
      </font>
    </dxf>
    <dxf>
      <font>
        <b/>
        <i val="0"/>
        <color theme="3" tint="-0.24994659260841701"/>
      </font>
    </dxf>
    <dxf>
      <font>
        <b/>
        <i val="0"/>
        <color theme="3" tint="-0.24994659260841701"/>
      </font>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color theme="5" tint="0.79998168889431442"/>
      </font>
    </dxf>
    <dxf>
      <font>
        <b/>
        <i val="0"/>
        <color rgb="FFFF0000"/>
      </font>
    </dxf>
    <dxf>
      <font>
        <b/>
        <i val="0"/>
        <color theme="7" tint="-0.749961851863155"/>
      </font>
    </dxf>
    <dxf>
      <font>
        <b/>
        <i val="0"/>
        <color rgb="FFFF0000"/>
      </font>
      <fill>
        <patternFill patternType="none">
          <bgColor auto="1"/>
        </patternFill>
      </fill>
    </dxf>
    <dxf>
      <font>
        <b/>
        <i val="0"/>
        <color rgb="FFFF0000"/>
      </font>
    </dxf>
    <dxf>
      <font>
        <b/>
        <i val="0"/>
        <color theme="7" tint="-0.749961851863155"/>
      </font>
    </dxf>
    <dxf>
      <font>
        <b/>
        <i val="0"/>
        <color rgb="FFFF0000"/>
      </font>
      <fill>
        <patternFill patternType="none">
          <bgColor auto="1"/>
        </patternFill>
      </fill>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dxf>
    <dxf>
      <font>
        <b/>
        <i val="0"/>
        <color theme="7" tint="-0.749961851863155"/>
      </font>
    </dxf>
    <dxf>
      <font>
        <b/>
        <i val="0"/>
        <color rgb="FFFF0000"/>
      </font>
      <fill>
        <patternFill patternType="none">
          <bgColor auto="1"/>
        </patternFill>
      </fill>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rgb="FFFF0000"/>
      </font>
      <fill>
        <patternFill>
          <bgColor theme="8" tint="0.79998168889431442"/>
        </patternFill>
      </fill>
    </dxf>
    <dxf>
      <font>
        <b/>
        <i val="0"/>
        <color theme="7" tint="-0.749961851863155"/>
      </font>
      <fill>
        <patternFill>
          <bgColor theme="7"/>
        </patternFill>
      </fill>
    </dxf>
    <dxf>
      <font>
        <b/>
        <i val="0"/>
        <color rgb="FFFF0000"/>
      </font>
      <fill>
        <patternFill>
          <bgColor theme="8" tint="0.79998168889431442"/>
        </patternFill>
      </fill>
    </dxf>
    <dxf>
      <font>
        <b/>
        <i val="0"/>
        <color theme="7" tint="-0.749961851863155"/>
      </font>
      <fill>
        <patternFill>
          <bgColor theme="7"/>
        </patternFill>
      </fill>
    </dxf>
    <dxf>
      <font>
        <b/>
        <i val="0"/>
        <color theme="3" tint="-0.24994659260841701"/>
      </font>
    </dxf>
    <dxf>
      <font>
        <b/>
        <i val="0"/>
        <color theme="3" tint="-0.24994659260841701"/>
      </font>
    </dxf>
    <dxf>
      <alignment horizontal="right" readingOrder="0"/>
    </dxf>
    <dxf>
      <alignment vertical="center" readingOrder="0"/>
    </dxf>
    <dxf>
      <fill>
        <patternFill patternType="solid">
          <bgColor theme="8" tint="0.59999389629810485"/>
        </patternFill>
      </fill>
    </dxf>
    <dxf>
      <alignment horizontal="center" readingOrder="0"/>
    </dxf>
    <dxf>
      <alignment vertical="center" readingOrder="0"/>
    </dxf>
    <dxf>
      <border>
        <left style="thick">
          <color theme="0" tint="-0.499984740745262"/>
        </left>
        <right style="thick">
          <color theme="0" tint="-0.499984740745262"/>
        </right>
        <top style="thick">
          <color theme="0" tint="-0.499984740745262"/>
        </top>
      </border>
    </dxf>
    <dxf>
      <font>
        <sz val="11"/>
      </font>
    </dxf>
    <dxf>
      <alignment horizontal="left" readingOrder="0"/>
    </dxf>
    <dxf>
      <alignment vertical="top" readingOrder="0"/>
    </dxf>
    <dxf>
      <alignment vertical="top"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alignment horizontal="left" readingOrder="0"/>
    </dxf>
    <dxf>
      <alignment horizontal="general" readingOrder="0"/>
    </dxf>
    <dxf>
      <border>
        <right style="thick">
          <color theme="0" tint="-0.499984740745262"/>
        </right>
        <vertical style="thin">
          <color theme="0" tint="-0.499984740745262"/>
        </vertical>
      </border>
    </dxf>
    <dxf>
      <border>
        <vertical style="thin">
          <color theme="0" tint="-0.499984740745262"/>
        </vertical>
      </border>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7"/>
        </patternFill>
      </fill>
    </dxf>
    <dxf>
      <fill>
        <patternFill patternType="none">
          <bgColor auto="1"/>
        </patternFill>
      </fill>
    </dxf>
    <dxf>
      <border>
        <right style="thick">
          <color theme="0" tint="-0.499984740745262"/>
        </right>
        <vertical style="thin">
          <color theme="0" tint="-0.499984740745262"/>
        </vertical>
      </border>
    </dxf>
    <dxf>
      <border>
        <vertical style="thin">
          <color theme="0" tint="-0.499984740745262"/>
        </vertical>
      </border>
    </dxf>
    <dxf>
      <border>
        <right style="thick">
          <color theme="0" tint="-0.499984740745262"/>
        </right>
        <vertical style="thin">
          <color theme="0" tint="-0.499984740745262"/>
        </vertical>
      </border>
    </dxf>
    <dxf>
      <border>
        <vertical style="thin">
          <color theme="0" tint="-0.499984740745262"/>
        </vertical>
      </border>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bgColor theme="5" tint="0.79998168889431442"/>
        </patternFill>
      </fill>
    </dxf>
    <dxf>
      <fill>
        <patternFill patternType="solid">
          <bgColor theme="5" tint="0.79998168889431442"/>
        </patternFill>
      </fill>
    </dxf>
    <dxf>
      <fill>
        <patternFill>
          <bgColor theme="4" tint="0.79998168889431442"/>
        </patternFill>
      </fill>
    </dxf>
    <dxf>
      <fill>
        <patternFill patternType="solid">
          <bgColor theme="4" tint="0.79998168889431442"/>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solid">
          <fgColor indexed="64"/>
          <bgColor theme="5" tint="0.79998168889431442"/>
        </patternFill>
      </fill>
    </dxf>
    <dxf>
      <fill>
        <patternFill patternType="solid">
          <fgColor indexed="64"/>
          <bgColor theme="4" tint="0.79998168889431442"/>
        </patternFill>
      </fill>
    </dxf>
    <dxf>
      <border>
        <bottom style="thick">
          <color theme="0" tint="-0.499984740745262"/>
        </bottom>
        <vertical style="thin">
          <color theme="0" tint="-0.499984740745262"/>
        </vertical>
      </border>
    </dxf>
    <dxf>
      <border>
        <bottom style="thick">
          <color theme="0" tint="-0.499984740745262"/>
        </bottom>
        <vertical style="thin">
          <color theme="0" tint="-0.499984740745262"/>
        </vertical>
      </border>
    </dxf>
    <dxf>
      <border>
        <bottom style="thick">
          <color theme="0" tint="-0.499984740745262"/>
        </bottom>
        <vertical style="thin">
          <color theme="0" tint="-0.499984740745262"/>
        </vertical>
      </border>
    </dxf>
    <dxf>
      <border>
        <bottom style="thick">
          <color theme="0" tint="-0.499984740745262"/>
        </bottom>
        <vertical style="thin">
          <color theme="0" tint="-0.499984740745262"/>
        </vertical>
      </border>
    </dxf>
    <dxf>
      <border>
        <bottom style="thick">
          <color theme="0" tint="-0.499984740745262"/>
        </bottom>
        <vertical style="thin">
          <color theme="0" tint="-0.499984740745262"/>
        </vertical>
      </border>
    </dxf>
    <dxf>
      <border>
        <right/>
      </border>
    </dxf>
    <dxf>
      <border>
        <left/>
        <right/>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border>
        <left style="thick">
          <color theme="0" tint="-0.499984740745262"/>
        </left>
        <right style="thick">
          <color theme="0" tint="-0.499984740745262"/>
        </right>
        <bottom style="thick">
          <color theme="0" tint="-0.499984740745262"/>
        </bottom>
        <vertical style="thin">
          <color theme="0" tint="-0.499984740745262"/>
        </vertic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right style="thick">
          <color theme="0" tint="-0.499984740745262"/>
        </right>
        <vertical style="thin">
          <color theme="0" tint="-0.499984740745262"/>
        </vertical>
      </border>
    </dxf>
    <dxf>
      <border>
        <right style="thick">
          <color theme="0" tint="-0.499984740745262"/>
        </right>
        <vertical style="thin">
          <color theme="0" tint="-0.499984740745262"/>
        </vertical>
      </border>
    </dxf>
    <dxf>
      <border>
        <right style="thick">
          <color theme="0" tint="-0.499984740745262"/>
        </right>
        <vertical style="thin">
          <color theme="0" tint="-0.499984740745262"/>
        </vertical>
      </border>
    </dxf>
    <dxf>
      <fill>
        <patternFill>
          <bgColor theme="5" tint="0.79998168889431442"/>
        </patternFill>
      </fill>
    </dxf>
    <dxf>
      <fill>
        <patternFill patternType="solid">
          <bgColor theme="4" tint="0.79998168889431442"/>
        </patternFill>
      </fill>
    </dxf>
    <dxf>
      <fill>
        <patternFill>
          <bgColor theme="4" tint="0.79998168889431442"/>
        </patternFill>
      </fill>
    </dxf>
    <dxf>
      <fill>
        <patternFill patternType="solid">
          <bgColor theme="5" tint="0.79998168889431442"/>
        </patternFill>
      </fill>
    </dxf>
    <dxf>
      <fill>
        <patternFill>
          <bgColor theme="7"/>
        </patternFill>
      </fill>
    </dxf>
    <dxf>
      <fill>
        <patternFill>
          <bgColor theme="7"/>
        </patternFill>
      </fill>
    </dxf>
    <dxf>
      <fill>
        <patternFill patternType="solid">
          <bgColor theme="7" tint="-9.9978637043366805E-2"/>
        </patternFill>
      </fill>
    </dxf>
    <dxf>
      <fill>
        <patternFill patternType="solid">
          <bgColor theme="7"/>
        </patternFill>
      </fill>
    </dxf>
    <dxf>
      <fill>
        <patternFill patternType="solid">
          <bgColor theme="6" tint="0.79998168889431442"/>
        </patternFill>
      </fill>
    </dxf>
    <dxf>
      <border>
        <left style="thick">
          <color theme="0" tint="-0.499984740745262"/>
        </left>
        <right style="thick">
          <color theme="0" tint="-0.499984740745262"/>
        </right>
      </border>
    </dxf>
    <dxf>
      <border>
        <left style="thick">
          <color theme="0" tint="-0.499984740745262"/>
        </left>
        <right style="thick">
          <color theme="0" tint="-0.499984740745262"/>
        </right>
      </border>
    </dxf>
    <dxf>
      <border>
        <left style="thick">
          <color theme="0" tint="-0.499984740745262"/>
        </left>
        <right style="thick">
          <color theme="0" tint="-0.499984740745262"/>
        </right>
      </border>
    </dxf>
    <dxf>
      <border>
        <left style="thick">
          <color theme="0" tint="-0.499984740745262"/>
        </left>
        <right style="thick">
          <color theme="0" tint="-0.499984740745262"/>
        </right>
      </border>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ill>
        <patternFill patternType="solid">
          <fgColor indexed="64"/>
          <bgColor theme="7"/>
        </patternFill>
      </fill>
    </dxf>
    <dxf>
      <font>
        <color auto="1"/>
      </font>
    </dxf>
    <dxf>
      <fill>
        <patternFill>
          <bgColor theme="5" tint="0.79998168889431442"/>
        </patternFill>
      </fill>
    </dxf>
    <dxf>
      <fill>
        <patternFill>
          <bgColor theme="4" tint="0.79998168889431442"/>
        </patternFill>
      </fill>
    </dxf>
    <dxf>
      <font>
        <color auto="1"/>
      </font>
    </dxf>
    <dxf>
      <fill>
        <patternFill>
          <bgColor theme="7"/>
        </patternFill>
      </fill>
    </dxf>
    <dxf>
      <border>
        <right style="thick">
          <color theme="0" tint="-0.499984740745262"/>
        </right>
        <top style="thick">
          <color theme="0" tint="-0.499984740745262"/>
        </top>
        <bottom style="thick">
          <color theme="0" tint="-0.499984740745262"/>
        </bottom>
      </border>
    </dxf>
    <dxf>
      <border>
        <right style="thick">
          <color theme="0" tint="-0.499984740745262"/>
        </right>
        <top style="thick">
          <color theme="0" tint="-0.499984740745262"/>
        </top>
        <bottom style="thick">
          <color theme="0" tint="-0.499984740745262"/>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
      <numFmt numFmtId="3" formatCode="#,##0"/>
    </dxf>
    <dxf>
      <numFmt numFmtId="3" formatCode="#,##0"/>
    </dxf>
    <dxf>
      <alignment wrapText="1" readingOrder="0"/>
    </dxf>
    <dxf>
      <alignment wrapText="1" readingOrder="0"/>
    </dxf>
    <dxf>
      <alignment horizontal="center" readingOrder="0"/>
    </dxf>
    <dxf>
      <alignment horizontal="center" readingOrder="0"/>
    </dxf>
    <dxf>
      <numFmt numFmtId="3" formatCode="#,##0"/>
    </dxf>
    <dxf>
      <alignment wrapText="1" readingOrder="0"/>
    </dxf>
    <dxf>
      <alignment wrapText="1" readingOrder="0"/>
    </dxf>
    <dxf>
      <alignment horizontal="center" readingOrder="0"/>
    </dxf>
    <dxf>
      <alignment horizontal="center" readingOrder="0"/>
    </dxf>
    <dxf>
      <numFmt numFmtId="3" formatCode="#,##0"/>
    </dxf>
    <dxf>
      <font>
        <color auto="1"/>
      </font>
    </dxf>
    <dxf>
      <alignment horizontal="center" readingOrder="0"/>
    </dxf>
    <dxf>
      <alignment horizontal="center" readingOrder="0"/>
    </dxf>
    <dxf>
      <alignment wrapText="1" readingOrder="0"/>
    </dxf>
    <dxf>
      <alignment wrapText="1" readingOrder="0"/>
    </dxf>
    <dxf>
      <numFmt numFmtId="3" formatCode="#,##0"/>
    </dxf>
    <dxf>
      <font>
        <color rgb="FFFF0000"/>
      </font>
    </dxf>
    <dxf>
      <font>
        <color rgb="FFFF0000"/>
      </font>
    </dxf>
    <dxf>
      <font>
        <color rgb="FFFF0000"/>
      </font>
    </dxf>
    <dxf>
      <font>
        <color rgb="FFFF0000"/>
      </font>
    </dxf>
    <dxf>
      <font>
        <color rgb="FFFF0000"/>
      </font>
    </dxf>
    <dxf>
      <fill>
        <patternFill patternType="solid">
          <bgColor theme="4" tint="0.79998168889431442"/>
        </patternFill>
      </fill>
    </dxf>
    <dxf>
      <fill>
        <patternFill patternType="solid">
          <bgColor theme="5" tint="0.79998168889431442"/>
        </patternFill>
      </fill>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left style="thin">
          <color theme="0" tint="-0.499984740745262"/>
        </left>
        <right style="thin">
          <color theme="0" tint="-0.499984740745262"/>
        </right>
        <vertical style="thin">
          <color theme="0" tint="-0.499984740745262"/>
        </vertical>
      </border>
    </dxf>
    <dxf>
      <border>
        <left style="thin">
          <color theme="0" tint="-0.499984740745262"/>
        </left>
        <right style="thin">
          <color theme="0" tint="-0.499984740745262"/>
        </right>
        <vertical style="thin">
          <color theme="0" tint="-0.499984740745262"/>
        </vertical>
      </border>
    </dxf>
    <dxf>
      <border>
        <left style="thin">
          <color theme="0" tint="-0.499984740745262"/>
        </left>
        <right style="thin">
          <color theme="0" tint="-0.499984740745262"/>
        </right>
        <vertical style="thin">
          <color theme="0" tint="-0.499984740745262"/>
        </vertical>
      </border>
    </dxf>
    <dxf>
      <border>
        <left style="thin">
          <color theme="0" tint="-0.499984740745262"/>
        </left>
        <right style="thin">
          <color theme="0" tint="-0.499984740745262"/>
        </right>
        <vertical style="thin">
          <color theme="0" tint="-0.499984740745262"/>
        </vertical>
      </border>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4" tint="0.79998168889431442"/>
        </patternFill>
      </fill>
    </dxf>
    <dxf>
      <fill>
        <patternFill patternType="solid">
          <bgColor theme="4" tint="0.79998168889431442"/>
        </patternFill>
      </fill>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left style="thin">
          <color theme="0" tint="-0.499984740745262"/>
        </left>
        <vertical style="thin">
          <color theme="0" tint="-0.499984740745262"/>
        </vertical>
      </border>
    </dxf>
    <dxf>
      <border>
        <left style="thin">
          <color theme="0" tint="-0.499984740745262"/>
        </left>
        <vertical style="thin">
          <color theme="0" tint="-0.499984740745262"/>
        </vertical>
      </border>
    </dxf>
    <dxf>
      <border>
        <right style="thick">
          <color theme="0" tint="-0.499984740745262"/>
        </right>
        <bottom style="thick">
          <color theme="0" tint="-0.499984740745262"/>
        </bottom>
      </border>
    </dxf>
    <dxf>
      <border>
        <right style="thick">
          <color theme="0" tint="-0.499984740745262"/>
        </right>
        <bottom style="thick">
          <color theme="0" tint="-0.499984740745262"/>
        </bottom>
      </border>
    </dxf>
    <dxf>
      <border>
        <left style="thin">
          <color theme="0" tint="-0.499984740745262"/>
        </left>
      </border>
    </dxf>
    <dxf>
      <border>
        <left style="thin">
          <color theme="0" tint="-0.499984740745262"/>
        </left>
        <right style="thin">
          <color theme="0" tint="-0.499984740745262"/>
        </right>
        <vertical style="thin">
          <color theme="0" tint="-0.499984740745262"/>
        </vertical>
      </border>
    </dxf>
    <dxf>
      <fill>
        <patternFill patternType="solid">
          <bgColor theme="4" tint="0.79998168889431442"/>
        </patternFill>
      </fill>
    </dxf>
    <dxf>
      <fill>
        <patternFill patternType="solid">
          <bgColor theme="4"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7"/>
        </pattern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solid">
          <bgColor theme="7"/>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3" formatCode="#,##0"/>
    </dxf>
    <dxf>
      <numFmt numFmtId="3" formatCode="#,##0"/>
    </dxf>
    <dxf>
      <numFmt numFmtId="3" formatCode="#,##0"/>
    </dxf>
    <dxf>
      <font>
        <sz val="12"/>
      </font>
    </dxf>
    <dxf>
      <border>
        <top style="thick">
          <color theme="0" tint="-0.499984740745262"/>
        </top>
        <bottom style="thick">
          <color theme="0" tint="-0.499984740745262"/>
        </bottom>
      </border>
    </dxf>
    <dxf>
      <alignment horizontal="centerContinuous" wrapText="0" readingOrder="0"/>
    </dxf>
    <dxf>
      <border>
        <right/>
      </border>
    </dxf>
    <dxf>
      <border>
        <right style="thick">
          <color theme="0" tint="-0.499984740745262"/>
        </right>
        <top style="thick">
          <color theme="0" tint="-0.499984740745262"/>
        </top>
        <bottom style="thick">
          <color theme="0" tint="-0.499984740745262"/>
        </bottom>
      </border>
    </dxf>
    <dxf>
      <border>
        <right style="thick">
          <color theme="0" tint="-0.499984740745262"/>
        </right>
        <top style="thick">
          <color theme="0" tint="-0.499984740745262"/>
        </top>
        <bottom style="thick">
          <color theme="0" tint="-0.499984740745262"/>
        </bottom>
      </border>
    </dxf>
    <dxf>
      <border>
        <right style="thick">
          <color theme="0" tint="-0.499984740745262"/>
        </right>
        <top style="thick">
          <color theme="0" tint="-0.499984740745262"/>
        </top>
        <bottom style="thick">
          <color theme="0" tint="-0.499984740745262"/>
        </bottom>
      </border>
    </dxf>
    <dxf>
      <border>
        <left style="thick">
          <color theme="0" tint="-0.499984740745262"/>
        </left>
        <right style="thick">
          <color theme="0" tint="-0.499984740745262"/>
        </right>
        <top style="thick">
          <color theme="0" tint="-0.499984740745262"/>
        </top>
        <bottom style="thick">
          <color theme="0" tint="-0.499984740745262"/>
        </bottom>
      </border>
    </dxf>
    <dxf>
      <border>
        <left style="thick">
          <color theme="0" tint="-0.499984740745262"/>
        </left>
        <right style="thick">
          <color theme="0" tint="-0.499984740745262"/>
        </right>
        <top style="thick">
          <color theme="0" tint="-0.499984740745262"/>
        </top>
        <bottom style="thick">
          <color theme="0" tint="-0.499984740745262"/>
        </bottom>
      </border>
    </dxf>
    <dxf>
      <border>
        <left style="thick">
          <color theme="0" tint="-0.499984740745262"/>
        </left>
        <right style="thick">
          <color theme="0" tint="-0.499984740745262"/>
        </right>
        <top style="thick">
          <color theme="0" tint="-0.499984740745262"/>
        </top>
        <bottom style="thick">
          <color theme="0" tint="-0.499984740745262"/>
        </bottom>
      </border>
    </dxf>
    <dxf>
      <border>
        <left style="thick">
          <color theme="0" tint="-0.499984740745262"/>
        </left>
        <right style="thick">
          <color theme="0" tint="-0.499984740745262"/>
        </right>
        <top style="thick">
          <color theme="0" tint="-0.499984740745262"/>
        </top>
        <bottom style="thick">
          <color theme="0" tint="-0.499984740745262"/>
        </bottom>
      </border>
    </dxf>
    <dxf>
      <alignment vertical="center" readingOrder="0"/>
    </dxf>
    <dxf>
      <alignment horizontal="center" readingOrder="0"/>
    </dxf>
    <dxf>
      <alignment horizontal="center" readingOrder="0"/>
    </dxf>
    <dxf>
      <alignment wrapText="1" readingOrder="0"/>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ill>
        <patternFill>
          <bgColor theme="0" tint="-0.14996795556505021"/>
        </patternFill>
      </fill>
    </dxf>
    <dxf>
      <font>
        <b val="0"/>
        <i val="0"/>
        <color auto="1"/>
      </font>
      <border>
        <left style="thin">
          <color rgb="FFFF0000"/>
        </left>
        <right style="thin">
          <color rgb="FFFF0000"/>
        </right>
        <top style="thin">
          <color rgb="FFFF0000"/>
        </top>
        <bottom style="thin">
          <color rgb="FFFF0000"/>
        </bottom>
        <vertical/>
        <horizontal/>
      </border>
    </dxf>
    <dxf>
      <font>
        <b/>
        <i val="0"/>
        <color rgb="FFFF0000"/>
      </font>
    </dxf>
    <dxf>
      <border>
        <left style="thin">
          <color rgb="FFFF0000"/>
        </left>
        <right style="thin">
          <color rgb="FFFF0000"/>
        </right>
        <top style="thin">
          <color rgb="FFFF0000"/>
        </top>
        <bottom style="thin">
          <color rgb="FFFF0000"/>
        </bottom>
        <vertical/>
        <horizontal/>
      </border>
    </dxf>
    <dxf>
      <font>
        <b/>
        <i val="0"/>
        <color rgb="FFFF0000"/>
      </font>
    </dxf>
    <dxf>
      <font>
        <b/>
        <i val="0"/>
        <color theme="3" tint="-0.24994659260841701"/>
      </font>
    </dxf>
    <dxf>
      <font>
        <b/>
        <i val="0"/>
        <color theme="3" tint="-0.24994659260841701"/>
      </font>
    </dxf>
    <dxf>
      <font>
        <b/>
        <i val="0"/>
        <color theme="3" tint="-0.24994659260841701"/>
      </font>
    </dxf>
    <dxf>
      <fill>
        <patternFill>
          <bgColor theme="0" tint="-0.14996795556505021"/>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color theme="5" tint="0.79998168889431442"/>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rgb="FFFF0000"/>
      </font>
      <fill>
        <patternFill>
          <bgColor theme="9" tint="0.79998168889431442"/>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i val="0"/>
        <color rgb="FFFF0000"/>
      </font>
      <fill>
        <patternFill>
          <bgColor theme="9" tint="0.79998168889431442"/>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i val="0"/>
        <color rgb="FFFF0000"/>
      </font>
      <fill>
        <patternFill>
          <bgColor theme="9" tint="0.79998168889431442"/>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i val="0"/>
        <color rgb="FFFF0000"/>
      </font>
      <fill>
        <patternFill>
          <bgColor theme="9" tint="0.79998168889431442"/>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i val="0"/>
        <color rgb="FFFF0000"/>
      </font>
      <fill>
        <patternFill>
          <bgColor theme="9" tint="0.79998168889431442"/>
        </patternFill>
      </fill>
    </dxf>
    <dxf>
      <font>
        <b val="0"/>
        <i val="0"/>
        <color auto="1"/>
      </font>
      <fill>
        <patternFill>
          <bgColor theme="8" tint="0.59996337778862885"/>
        </patternFill>
      </fill>
    </dxf>
    <dxf>
      <font>
        <b val="0"/>
        <i val="0"/>
        <color auto="1"/>
      </font>
      <fill>
        <patternFill>
          <bgColor theme="8" tint="0.59996337778862885"/>
        </patternFill>
      </fill>
    </dxf>
    <dxf>
      <font>
        <b val="0"/>
        <i val="0"/>
        <color auto="1"/>
      </font>
      <fill>
        <patternFill>
          <bgColor theme="8" tint="0.59996337778862885"/>
        </patternFill>
      </fill>
    </dxf>
    <dxf>
      <font>
        <b/>
        <i val="0"/>
        <color theme="3" tint="-0.24994659260841701"/>
      </font>
    </dxf>
    <dxf>
      <font>
        <b/>
        <i val="0"/>
        <color theme="3" tint="-0.24994659260841701"/>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color theme="5" tint="0.79998168889431442"/>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ill>
        <patternFill>
          <bgColor theme="8" tint="0.59996337778862885"/>
        </patternFill>
      </fill>
    </dxf>
    <dxf>
      <font>
        <color theme="5" tint="0.79998168889431442"/>
      </font>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rgb="FFFF0000"/>
      </font>
      <fill>
        <patternFill>
          <bgColor theme="8" tint="0.59996337778862885"/>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rgb="FFFF0000"/>
      </font>
      <fill>
        <patternFill>
          <bgColor theme="8" tint="0.59996337778862885"/>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color theme="5" tint="0.79998168889431442"/>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color theme="5" tint="0.79998168889431442"/>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color theme="5" tint="0.79998168889431442"/>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theme="3" tint="-0.24994659260841701"/>
      </font>
    </dxf>
    <dxf>
      <font>
        <b/>
        <i val="0"/>
        <color theme="3" tint="-0.24994659260841701"/>
      </font>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font>
        <b/>
        <i val="0"/>
        <color theme="3" tint="-0.24994659260841701"/>
      </font>
    </dxf>
    <dxf>
      <font>
        <b/>
        <i val="0"/>
        <color theme="3" tint="-0.24994659260841701"/>
      </font>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color theme="5" tint="0.79998168889431442"/>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font>
        <b/>
        <i val="0"/>
        <color theme="3" tint="-0.24994659260841701"/>
      </font>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font>
        <b/>
        <i val="0"/>
        <color theme="3" tint="-0.24994659260841701"/>
      </font>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font>
        <b/>
        <i val="0"/>
        <color theme="3" tint="-0.24994659260841701"/>
      </font>
    </dxf>
    <dxf>
      <border>
        <left style="thin">
          <color rgb="FFFF0000"/>
        </left>
        <right style="thin">
          <color rgb="FFFF0000"/>
        </right>
        <top style="thin">
          <color rgb="FFFF0000"/>
        </top>
        <bottom style="thin">
          <color rgb="FFFF0000"/>
        </bottom>
        <vertical/>
        <horizontal/>
      </border>
    </dxf>
    <dxf>
      <font>
        <b/>
        <i val="0"/>
        <color rgb="FFFF0000"/>
      </font>
      <fill>
        <patternFill>
          <bgColor theme="8" tint="0.59996337778862885"/>
        </patternFill>
      </fill>
    </dxf>
    <dxf>
      <font>
        <b/>
        <i val="0"/>
        <color theme="3" tint="-0.24994659260841701"/>
      </font>
    </dxf>
    <dxf>
      <font>
        <b/>
        <i val="0"/>
        <color theme="3" tint="-0.24994659260841701"/>
      </font>
    </dxf>
    <dxf>
      <font>
        <b/>
        <i val="0"/>
        <color theme="3" tint="-0.24994659260841701"/>
      </font>
    </dxf>
    <dxf>
      <font>
        <b/>
        <i val="0"/>
        <color theme="3" tint="-0.24994659260841701"/>
      </font>
    </dxf>
    <dxf>
      <font>
        <b/>
        <i val="0"/>
        <color theme="3" tint="-0.24994659260841701"/>
      </font>
    </dxf>
    <dxf>
      <fill>
        <patternFill>
          <bgColor theme="4" tint="0.79998168889431442"/>
        </patternFill>
      </fill>
    </dxf>
    <dxf>
      <font>
        <b/>
        <i val="0"/>
        <color theme="3" tint="-0.24994659260841701"/>
      </font>
      <fill>
        <patternFill>
          <bgColor theme="7"/>
        </patternFill>
      </fill>
    </dxf>
    <dxf>
      <font>
        <b/>
        <i val="0"/>
        <color theme="3"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590550</xdr:colOff>
      <xdr:row>61</xdr:row>
      <xdr:rowOff>85725</xdr:rowOff>
    </xdr:to>
    <xdr:sp macro="" textlink="">
      <xdr:nvSpPr>
        <xdr:cNvPr id="2" name="TextBox 1"/>
        <xdr:cNvSpPr txBox="1"/>
      </xdr:nvSpPr>
      <xdr:spPr>
        <a:xfrm>
          <a:off x="0" y="0"/>
          <a:ext cx="6686550" cy="9963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b="1"/>
            <a:t>Instructions</a:t>
          </a:r>
        </a:p>
        <a:p>
          <a:pPr algn="just"/>
          <a:endParaRPr lang="en-US" sz="1100" b="1"/>
        </a:p>
        <a:p>
          <a:pPr algn="just"/>
          <a:r>
            <a:rPr lang="en-US" sz="1100" b="1" u="sng" baseline="0"/>
            <a:t>Report Has Two Files</a:t>
          </a:r>
          <a:r>
            <a:rPr lang="en-US" sz="1100" baseline="0"/>
            <a:t>.  The LME-MCO Semi-Annual SAPTBG Compliance Report consists of </a:t>
          </a:r>
          <a:r>
            <a:rPr lang="en-US" sz="1100" b="0" baseline="0"/>
            <a:t>two</a:t>
          </a:r>
          <a:r>
            <a:rPr lang="en-US" sz="1100" b="1" baseline="0"/>
            <a:t> </a:t>
          </a:r>
          <a:r>
            <a:rPr lang="en-US" sz="1100" b="0" baseline="0"/>
            <a:t>companion files </a:t>
          </a:r>
          <a:r>
            <a:rPr lang="en-US" sz="1100" baseline="0"/>
            <a:t>-- this Microsoft Excel template file, and a separate Microsoft Word template file.</a:t>
          </a:r>
        </a:p>
        <a:p>
          <a:pPr marL="171450" indent="-171450" algn="just">
            <a:spcBef>
              <a:spcPts val="600"/>
            </a:spcBef>
            <a:buFont typeface="Arial" panose="020B0604020202020204" pitchFamily="34" charset="0"/>
            <a:buChar char="●"/>
          </a:pPr>
          <a:r>
            <a:rPr lang="en-US" sz="1100" baseline="0"/>
            <a:t>The Excel file is used to complete the parts of the report that contain data and lists.</a:t>
          </a:r>
        </a:p>
        <a:p>
          <a:pPr marL="171450" indent="-171450" algn="just">
            <a:spcBef>
              <a:spcPts val="600"/>
            </a:spcBef>
            <a:buFont typeface="Arial" panose="020B0604020202020204" pitchFamily="34" charset="0"/>
            <a:buChar char="●"/>
          </a:pPr>
          <a:r>
            <a:rPr lang="en-US" sz="1100" baseline="0"/>
            <a:t>The Word file is used to complete the parts of the report that require a narrative.  </a:t>
          </a:r>
        </a:p>
        <a:p>
          <a:pPr marL="171450" indent="-171450" algn="just">
            <a:spcBef>
              <a:spcPts val="600"/>
            </a:spcBef>
            <a:buFont typeface="Arial" panose="020B0604020202020204" pitchFamily="34" charset="0"/>
            <a:buChar char="●"/>
          </a:pPr>
          <a:r>
            <a:rPr lang="en-US" sz="1100" baseline="0"/>
            <a:t>Save and use both template files to create copies for submitting the semi-annual report files.</a:t>
          </a:r>
        </a:p>
        <a:p>
          <a:pPr marL="0" indent="0" algn="just">
            <a:spcBef>
              <a:spcPts val="600"/>
            </a:spcBef>
            <a:buFont typeface="Arial" panose="020B0604020202020204" pitchFamily="34" charset="0"/>
            <a:buNone/>
          </a:pPr>
          <a:r>
            <a:rPr lang="en-US" sz="1100" b="1" u="sng"/>
            <a:t>Excel File Instructions</a:t>
          </a:r>
          <a:r>
            <a:rPr lang="en-US" sz="1100"/>
            <a:t>.  </a:t>
          </a:r>
        </a:p>
        <a:p>
          <a:pPr marL="171450" indent="-171450" algn="just">
            <a:spcBef>
              <a:spcPts val="600"/>
            </a:spcBef>
            <a:buFont typeface="Arial" panose="020B0604020202020204" pitchFamily="34" charset="0"/>
            <a:buChar char="●"/>
          </a:pPr>
          <a:r>
            <a:rPr lang="en-US" sz="1100" u="sng">
              <a:solidFill>
                <a:schemeClr val="dk1"/>
              </a:solidFill>
              <a:effectLst/>
              <a:latin typeface="+mn-lt"/>
              <a:ea typeface="+mn-ea"/>
              <a:cs typeface="+mn-cs"/>
            </a:rPr>
            <a:t>Multiple</a:t>
          </a:r>
          <a:r>
            <a:rPr lang="en-US" sz="1100" u="sng" baseline="0">
              <a:solidFill>
                <a:schemeClr val="dk1"/>
              </a:solidFill>
              <a:effectLst/>
              <a:latin typeface="+mn-lt"/>
              <a:ea typeface="+mn-ea"/>
              <a:cs typeface="+mn-cs"/>
            </a:rPr>
            <a:t> </a:t>
          </a:r>
          <a:r>
            <a:rPr lang="en-US" sz="1100" u="sng">
              <a:solidFill>
                <a:schemeClr val="dk1"/>
              </a:solidFill>
              <a:effectLst/>
              <a:latin typeface="+mn-lt"/>
              <a:ea typeface="+mn-ea"/>
              <a:cs typeface="+mn-cs"/>
            </a:rPr>
            <a:t>Worksheets</a:t>
          </a:r>
          <a:r>
            <a:rPr lang="en-US" sz="1100">
              <a:solidFill>
                <a:schemeClr val="dk1"/>
              </a:solidFill>
              <a:effectLst/>
              <a:latin typeface="+mn-lt"/>
              <a:ea typeface="+mn-ea"/>
              <a:cs typeface="+mn-cs"/>
            </a:rPr>
            <a:t>.  The Excel file contains a worksheet for each section of the report,</a:t>
          </a:r>
          <a:r>
            <a:rPr lang="en-US" sz="1100" baseline="0">
              <a:solidFill>
                <a:schemeClr val="dk1"/>
              </a:solidFill>
              <a:effectLst/>
              <a:latin typeface="+mn-lt"/>
              <a:ea typeface="+mn-ea"/>
              <a:cs typeface="+mn-cs"/>
            </a:rPr>
            <a:t> including place-holder worksheets </a:t>
          </a:r>
          <a:r>
            <a:rPr lang="en-US" sz="1100">
              <a:solidFill>
                <a:schemeClr val="dk1"/>
              </a:solidFill>
              <a:effectLst/>
              <a:latin typeface="+mn-lt"/>
              <a:ea typeface="+mn-ea"/>
              <a:cs typeface="+mn-cs"/>
            </a:rPr>
            <a:t>for s</a:t>
          </a:r>
          <a:r>
            <a:rPr lang="en-US" sz="1100" baseline="0">
              <a:solidFill>
                <a:schemeClr val="dk1"/>
              </a:solidFill>
              <a:effectLst/>
              <a:latin typeface="+mn-lt"/>
              <a:ea typeface="+mn-ea"/>
              <a:cs typeface="+mn-cs"/>
            </a:rPr>
            <a:t>ections that are to be completed using the Word file.  Worksheets for sections to be completed using the Word file are color-coded with a </a:t>
          </a:r>
          <a:r>
            <a:rPr lang="en-US" sz="1100" b="1" baseline="0">
              <a:solidFill>
                <a:schemeClr val="tx2">
                  <a:lumMod val="75000"/>
                </a:schemeClr>
              </a:solidFill>
              <a:effectLst/>
              <a:latin typeface="+mn-lt"/>
              <a:ea typeface="+mn-ea"/>
              <a:cs typeface="+mn-cs"/>
            </a:rPr>
            <a:t>blue shaded tab</a:t>
          </a:r>
          <a:r>
            <a:rPr lang="en-US" sz="1100" baseline="0">
              <a:solidFill>
                <a:schemeClr val="dk1"/>
              </a:solidFill>
              <a:effectLst/>
              <a:latin typeface="+mn-lt"/>
              <a:ea typeface="+mn-ea"/>
              <a:cs typeface="+mn-cs"/>
            </a:rPr>
            <a:t>.</a:t>
          </a:r>
        </a:p>
        <a:p>
          <a:pPr marL="171450" indent="-171450" algn="just">
            <a:spcBef>
              <a:spcPts val="600"/>
            </a:spcBef>
            <a:buFont typeface="Arial" panose="020B0604020202020204" pitchFamily="34" charset="0"/>
            <a:buChar char="●"/>
          </a:pPr>
          <a:r>
            <a:rPr lang="en-US" sz="1100" u="sng"/>
            <a:t>Set-Up Worksheet</a:t>
          </a:r>
          <a:r>
            <a:rPr lang="en-US" sz="1100"/>
            <a:t>.  Complete the information requested on the "</a:t>
          </a:r>
          <a:r>
            <a:rPr lang="en-US" sz="1100" b="1"/>
            <a:t>Set-Up Worksheet</a:t>
          </a:r>
          <a:r>
            <a:rPr lang="en-US" sz="1100"/>
            <a:t>" (</a:t>
          </a:r>
          <a:r>
            <a:rPr lang="en-US" sz="1100" b="1">
              <a:solidFill>
                <a:schemeClr val="accent4">
                  <a:lumMod val="25000"/>
                </a:schemeClr>
              </a:solidFill>
              <a:effectLst/>
              <a:latin typeface="+mn-lt"/>
              <a:ea typeface="+mn-ea"/>
              <a:cs typeface="+mn-cs"/>
            </a:rPr>
            <a:t>green shaded tab</a:t>
          </a:r>
          <a:r>
            <a:rPr lang="en-US" sz="1100">
              <a:solidFill>
                <a:schemeClr val="dk1"/>
              </a:solidFill>
              <a:effectLst/>
              <a:latin typeface="+mn-lt"/>
              <a:ea typeface="+mn-ea"/>
              <a:cs typeface="+mn-cs"/>
            </a:rPr>
            <a:t>) near the beginning of the workbook</a:t>
          </a:r>
          <a:r>
            <a:rPr lang="en-US" sz="1100"/>
            <a:t>.  Relevant information on this worksheet will automatically be entered throughout the workbook.</a:t>
          </a: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u="sng" baseline="0">
              <a:solidFill>
                <a:schemeClr val="dk1"/>
              </a:solidFill>
              <a:effectLst/>
              <a:latin typeface="+mn-lt"/>
              <a:ea typeface="+mn-ea"/>
              <a:cs typeface="+mn-cs"/>
            </a:rPr>
            <a:t>Attestation Worksheet</a:t>
          </a:r>
          <a:r>
            <a:rPr lang="en-US" sz="1100" u="none" baseline="0">
              <a:solidFill>
                <a:schemeClr val="dk1"/>
              </a:solidFill>
              <a:effectLst/>
              <a:latin typeface="+mn-lt"/>
              <a:ea typeface="+mn-ea"/>
              <a:cs typeface="+mn-cs"/>
            </a:rPr>
            <a:t>.  Complete the "</a:t>
          </a:r>
          <a:r>
            <a:rPr lang="en-US" sz="1100" b="1" u="none" baseline="0">
              <a:solidFill>
                <a:schemeClr val="dk1"/>
              </a:solidFill>
              <a:effectLst/>
              <a:latin typeface="+mn-lt"/>
              <a:ea typeface="+mn-ea"/>
              <a:cs typeface="+mn-cs"/>
            </a:rPr>
            <a:t>Attestation</a:t>
          </a:r>
          <a:r>
            <a:rPr lang="en-US" sz="1100" u="none" baseline="0">
              <a:solidFill>
                <a:schemeClr val="dk1"/>
              </a:solidFill>
              <a:effectLst/>
              <a:latin typeface="+mn-lt"/>
              <a:ea typeface="+mn-ea"/>
              <a:cs typeface="+mn-cs"/>
            </a:rPr>
            <a:t>" worksheet (</a:t>
          </a:r>
          <a:r>
            <a:rPr lang="en-US" sz="1100" b="1" u="none" baseline="0">
              <a:solidFill>
                <a:schemeClr val="accent4">
                  <a:lumMod val="25000"/>
                </a:schemeClr>
              </a:solidFill>
              <a:effectLst/>
              <a:latin typeface="+mn-lt"/>
              <a:ea typeface="+mn-ea"/>
              <a:cs typeface="+mn-cs"/>
            </a:rPr>
            <a:t>green shaded tab</a:t>
          </a:r>
          <a:r>
            <a:rPr lang="en-US" sz="1100" u="none" baseline="0">
              <a:solidFill>
                <a:schemeClr val="dk1"/>
              </a:solidFill>
              <a:effectLst/>
              <a:latin typeface="+mn-lt"/>
              <a:ea typeface="+mn-ea"/>
              <a:cs typeface="+mn-cs"/>
            </a:rPr>
            <a:t>) near the beginning of the workbook.  This worksheet indicates that the key individuals listed have reviewed and approved the report, that the report is accurate and complete, and the organization is aware of and in compliance with the requirements and restrictions associated with the SAPTBG.</a:t>
          </a:r>
          <a:endParaRPr lang="en-US" sz="1100" u="sng" baseline="0">
            <a:solidFill>
              <a:schemeClr val="dk1"/>
            </a:solidFill>
            <a:effectLst/>
            <a:latin typeface="+mn-lt"/>
            <a:ea typeface="+mn-ea"/>
            <a:cs typeface="+mn-cs"/>
          </a:endParaRP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u="sng" baseline="0">
              <a:solidFill>
                <a:schemeClr val="dk1"/>
              </a:solidFill>
              <a:effectLst/>
              <a:latin typeface="+mn-lt"/>
              <a:ea typeface="+mn-ea"/>
              <a:cs typeface="+mn-cs"/>
            </a:rPr>
            <a:t>LME-MCO Staff Worksheet</a:t>
          </a:r>
          <a:r>
            <a:rPr lang="en-US" sz="1100" baseline="0">
              <a:solidFill>
                <a:schemeClr val="dk1"/>
              </a:solidFill>
              <a:effectLst/>
              <a:latin typeface="+mn-lt"/>
              <a:ea typeface="+mn-ea"/>
              <a:cs typeface="+mn-cs"/>
            </a:rPr>
            <a:t>.  Prior SAPTBG Semi-Annual Compliance Reports included a number of places to list information about LME-MCO staff responsible for compliance, monitoring and quality management for various portions of the LME-MCO's prevention programs.  The current report contains a single "</a:t>
          </a:r>
          <a:r>
            <a:rPr lang="en-US" sz="1100" b="1" baseline="0">
              <a:solidFill>
                <a:schemeClr val="dk1"/>
              </a:solidFill>
              <a:effectLst/>
              <a:latin typeface="+mn-lt"/>
              <a:ea typeface="+mn-ea"/>
              <a:cs typeface="+mn-cs"/>
            </a:rPr>
            <a:t>LME-MCO Staff</a:t>
          </a:r>
          <a:r>
            <a:rPr lang="en-US" sz="1100" baseline="0">
              <a:solidFill>
                <a:schemeClr val="dk1"/>
              </a:solidFill>
              <a:effectLst/>
              <a:latin typeface="+mn-lt"/>
              <a:ea typeface="+mn-ea"/>
              <a:cs typeface="+mn-cs"/>
            </a:rPr>
            <a:t>" worksheet (</a:t>
          </a:r>
          <a:r>
            <a:rPr lang="en-US" sz="1100" b="1">
              <a:solidFill>
                <a:schemeClr val="accent4">
                  <a:lumMod val="25000"/>
                </a:schemeClr>
              </a:solidFill>
              <a:effectLst/>
              <a:latin typeface="+mn-lt"/>
              <a:ea typeface="+mn-ea"/>
              <a:cs typeface="+mn-cs"/>
            </a:rPr>
            <a:t>green shaded tab</a:t>
          </a:r>
          <a:r>
            <a:rPr lang="en-US" sz="1100">
              <a:solidFill>
                <a:schemeClr val="dk1"/>
              </a:solidFill>
              <a:effectLst/>
              <a:latin typeface="+mn-lt"/>
              <a:ea typeface="+mn-ea"/>
              <a:cs typeface="+mn-cs"/>
            </a:rPr>
            <a:t>) near the beginning of the workbook</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entering all LME-MCO staff information.  </a:t>
          </a: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u="sng">
              <a:solidFill>
                <a:schemeClr val="dk1"/>
              </a:solidFill>
              <a:effectLst/>
              <a:latin typeface="+mn-lt"/>
              <a:ea typeface="+mn-ea"/>
              <a:cs typeface="+mn-cs"/>
            </a:rPr>
            <a:t>Two-Reports-In-One</a:t>
          </a:r>
          <a:r>
            <a:rPr lang="en-US" sz="1100">
              <a:solidFill>
                <a:schemeClr val="dk1"/>
              </a:solidFill>
              <a:effectLst/>
              <a:latin typeface="+mn-lt"/>
              <a:ea typeface="+mn-ea"/>
              <a:cs typeface="+mn-cs"/>
            </a:rPr>
            <a:t>.  The Excel</a:t>
          </a:r>
          <a:r>
            <a:rPr lang="en-US" sz="1100" baseline="0">
              <a:solidFill>
                <a:schemeClr val="dk1"/>
              </a:solidFill>
              <a:effectLst/>
              <a:latin typeface="+mn-lt"/>
              <a:ea typeface="+mn-ea"/>
              <a:cs typeface="+mn-cs"/>
            </a:rPr>
            <a:t> workbook is designed to include both the "Mid-Year" and "Year-End" semi-annual report in a single workbook.  Each worksheet contains a designated place to enter information for each report period.  Follow the instructions at the top of each worksheet.</a:t>
          </a:r>
          <a:endParaRPr lang="en-US" sz="1100">
            <a:effectLst/>
          </a:endParaRPr>
        </a:p>
        <a:p>
          <a:pPr marL="171450" indent="-171450" algn="just">
            <a:spcBef>
              <a:spcPts val="600"/>
            </a:spcBef>
            <a:buFont typeface="Arial" panose="020B0604020202020204" pitchFamily="34" charset="0"/>
            <a:buChar char="●"/>
          </a:pPr>
          <a:r>
            <a:rPr lang="en-US" sz="1100" u="sng"/>
            <a:t>Worksheet Protection</a:t>
          </a:r>
          <a:r>
            <a:rPr lang="en-US" sz="1100"/>
            <a:t>.  The Excel workbook contains formulas for automatically entering, calculating, or checking data and providing messages when values entered in the report are outside of parameters or don't match other values.  To ensure the formulas are not inadvertently deleted or written over, the cells are locked and worksheet protection has been turned on.  Worksheet protection is not password protected.  Please be careful if turning it off not to delete or write over formulas or text.  </a:t>
          </a:r>
        </a:p>
        <a:p>
          <a:pPr marL="171450" indent="-171450" algn="just">
            <a:spcBef>
              <a:spcPts val="600"/>
            </a:spcBef>
            <a:buFont typeface="Arial" panose="020B0604020202020204" pitchFamily="34" charset="0"/>
            <a:buChar char="●"/>
          </a:pPr>
          <a:r>
            <a:rPr lang="en-US" sz="1100" u="sng">
              <a:solidFill>
                <a:schemeClr val="dk1"/>
              </a:solidFill>
              <a:effectLst/>
              <a:latin typeface="+mn-lt"/>
              <a:ea typeface="+mn-ea"/>
              <a:cs typeface="+mn-cs"/>
            </a:rPr>
            <a:t>Where To Enter Data.</a:t>
          </a:r>
          <a:r>
            <a:rPr lang="en-US" sz="1100">
              <a:solidFill>
                <a:schemeClr val="dk1"/>
              </a:solidFill>
              <a:effectLst/>
              <a:latin typeface="+mn-lt"/>
              <a:ea typeface="+mn-ea"/>
              <a:cs typeface="+mn-cs"/>
            </a:rPr>
            <a:t>.  Cells for entering data are </a:t>
          </a:r>
          <a:r>
            <a:rPr lang="en-US" sz="1100" b="1">
              <a:solidFill>
                <a:schemeClr val="dk1"/>
              </a:solidFill>
              <a:effectLst/>
              <a:latin typeface="+mn-lt"/>
              <a:ea typeface="+mn-ea"/>
              <a:cs typeface="+mn-cs"/>
            </a:rPr>
            <a:t>shaded yellow</a:t>
          </a:r>
          <a:r>
            <a:rPr lang="en-US" sz="1100">
              <a:solidFill>
                <a:schemeClr val="dk1"/>
              </a:solidFill>
              <a:effectLst/>
              <a:latin typeface="+mn-lt"/>
              <a:ea typeface="+mn-ea"/>
              <a:cs typeface="+mn-cs"/>
            </a:rPr>
            <a:t> for easy recognition and are unlocked to permit data entry.</a:t>
          </a:r>
        </a:p>
        <a:p>
          <a:pPr marL="171450" indent="-171450" algn="just">
            <a:spcBef>
              <a:spcPts val="600"/>
            </a:spcBef>
            <a:buFont typeface="Arial" panose="020B0604020202020204" pitchFamily="34" charset="0"/>
            <a:buChar char="●"/>
          </a:pPr>
          <a:r>
            <a:rPr lang="en-US" sz="1100" u="sng">
              <a:solidFill>
                <a:schemeClr val="dk1"/>
              </a:solidFill>
              <a:effectLst/>
              <a:latin typeface="+mn-lt"/>
              <a:ea typeface="+mn-ea"/>
              <a:cs typeface="+mn-cs"/>
            </a:rPr>
            <a:t>Instructions and Hints</a:t>
          </a:r>
          <a:r>
            <a:rPr lang="en-US" sz="1100">
              <a:solidFill>
                <a:schemeClr val="dk1"/>
              </a:solidFill>
              <a:effectLst/>
              <a:latin typeface="+mn-lt"/>
              <a:ea typeface="+mn-ea"/>
              <a:cs typeface="+mn-cs"/>
            </a:rPr>
            <a:t>.  The worksheets contain instructions and hints for what to do.  Some cells in the headers contain</a:t>
          </a:r>
          <a:r>
            <a:rPr lang="en-US" sz="1100" baseline="0">
              <a:solidFill>
                <a:schemeClr val="dk1"/>
              </a:solidFill>
              <a:effectLst/>
              <a:latin typeface="+mn-lt"/>
              <a:ea typeface="+mn-ea"/>
              <a:cs typeface="+mn-cs"/>
            </a:rPr>
            <a:t> comments (identified by a red dot in the upper right corner).  To view the comment place your cursor anywhere over the cell with the red dot.  Some cells contain instructions that will display when you click on the cell to enter data.  Some cells contain drop-down lists to make data entry easier.</a:t>
          </a:r>
        </a:p>
        <a:p>
          <a:pPr marL="0" indent="0" algn="just">
            <a:spcBef>
              <a:spcPts val="600"/>
            </a:spcBef>
            <a:buFont typeface="Arial" panose="020B0604020202020204" pitchFamily="34" charset="0"/>
            <a:buNone/>
          </a:pPr>
          <a:r>
            <a:rPr lang="en-US" sz="1100" b="1" u="sng">
              <a:effectLst/>
            </a:rPr>
            <a:t>Submitting The Report</a:t>
          </a:r>
          <a:r>
            <a:rPr lang="en-US" sz="1100">
              <a:effectLst/>
            </a:rPr>
            <a:t>.  </a:t>
          </a:r>
        </a:p>
        <a:p>
          <a:pPr marL="171450" indent="-171450" algn="just">
            <a:spcBef>
              <a:spcPts val="600"/>
            </a:spcBef>
            <a:buFont typeface="Arial" panose="020B0604020202020204" pitchFamily="34" charset="0"/>
            <a:buChar char="●"/>
          </a:pPr>
          <a:r>
            <a:rPr lang="en-US" sz="1100">
              <a:effectLst/>
            </a:rPr>
            <a:t>Please submit the report via email to the NC DHHS DMH/DD/SAS Addictions Management Operations Section at </a:t>
          </a:r>
          <a:r>
            <a:rPr lang="en-US" sz="1100" b="1">
              <a:solidFill>
                <a:schemeClr val="dk1"/>
              </a:solidFill>
              <a:effectLst/>
              <a:latin typeface="+mn-lt"/>
              <a:ea typeface="+mn-ea"/>
              <a:cs typeface="+mn-cs"/>
            </a:rPr>
            <a:t>ContactDMHAddictions@</a:t>
          </a:r>
          <a:r>
            <a:rPr lang="en-US" sz="1100" b="1" baseline="0">
              <a:solidFill>
                <a:schemeClr val="dk1"/>
              </a:solidFill>
              <a:effectLst/>
              <a:latin typeface="+mn-lt"/>
              <a:ea typeface="+mn-ea"/>
              <a:cs typeface="+mn-cs"/>
            </a:rPr>
            <a:t>dhhs.nc.gov</a:t>
          </a:r>
          <a:r>
            <a:rPr lang="en-US" sz="1100" baseline="0">
              <a:solidFill>
                <a:schemeClr val="dk1"/>
              </a:solidFill>
              <a:effectLst/>
              <a:latin typeface="+mn-lt"/>
              <a:ea typeface="+mn-ea"/>
              <a:cs typeface="+mn-cs"/>
            </a:rPr>
            <a:t> </a:t>
          </a:r>
          <a:r>
            <a:rPr lang="en-US" sz="1100">
              <a:effectLst/>
            </a:rPr>
            <a:t>by the due date that automatically appears on the "Set-Up Worksheet" when the SFY and Report Period are entered</a:t>
          </a:r>
          <a:r>
            <a:rPr lang="en-US" sz="1100" baseline="0">
              <a:effectLst/>
            </a:rPr>
            <a:t>.</a:t>
          </a:r>
        </a:p>
        <a:p>
          <a:pPr marL="171450" indent="-171450" algn="just">
            <a:spcBef>
              <a:spcPts val="600"/>
            </a:spcBef>
            <a:buFont typeface="Arial" panose="020B0604020202020204" pitchFamily="34" charset="0"/>
            <a:buChar char="●"/>
          </a:pPr>
          <a:r>
            <a:rPr lang="en-US" sz="1100" baseline="0">
              <a:effectLst/>
            </a:rPr>
            <a:t>In the subject line of the email, include "</a:t>
          </a:r>
          <a:r>
            <a:rPr lang="en-US" sz="1100" b="1" baseline="0">
              <a:effectLst/>
            </a:rPr>
            <a:t>SAPTBG Semi-Annual Compliance Report</a:t>
          </a:r>
          <a:r>
            <a:rPr lang="en-US" sz="1100" baseline="0">
              <a:effectLst/>
            </a:rPr>
            <a:t>".</a:t>
          </a: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Make sure to attach both the Excel and Word report files to the email.  Do not convert the Excel file to a pdf document.  </a:t>
          </a:r>
        </a:p>
        <a:p>
          <a:pPr marL="171450" marR="0" indent="-171450" algn="just"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Both files should contain the LME-MCO name and report date in the file name (e.g. "</a:t>
          </a:r>
          <a:r>
            <a:rPr lang="en-US" sz="1100" b="1" baseline="0">
              <a:solidFill>
                <a:schemeClr val="dk1"/>
              </a:solidFill>
              <a:effectLst/>
              <a:latin typeface="+mn-lt"/>
              <a:ea typeface="+mn-ea"/>
              <a:cs typeface="+mn-cs"/>
            </a:rPr>
            <a:t>LME-MCO Name SAPTBG Compliance Report mm-dd-yy.</a:t>
          </a:r>
          <a:r>
            <a:rPr lang="en-US" sz="1100" b="1" baseline="0">
              <a:solidFill>
                <a:schemeClr val="tx2">
                  <a:lumMod val="75000"/>
                </a:schemeClr>
              </a:solidFill>
              <a:effectLst/>
              <a:latin typeface="+mn-lt"/>
              <a:ea typeface="+mn-ea"/>
              <a:cs typeface="+mn-cs"/>
            </a:rPr>
            <a:t>xlsx</a:t>
          </a:r>
          <a:r>
            <a:rPr lang="en-US" sz="1100" baseline="0">
              <a:solidFill>
                <a:schemeClr val="dk1"/>
              </a:solidFill>
              <a:effectLst/>
              <a:latin typeface="+mn-lt"/>
              <a:ea typeface="+mn-ea"/>
              <a:cs typeface="+mn-cs"/>
            </a:rPr>
            <a:t>" and "</a:t>
          </a:r>
          <a:r>
            <a:rPr lang="en-US" sz="1100" b="1" baseline="0">
              <a:solidFill>
                <a:schemeClr val="dk1"/>
              </a:solidFill>
              <a:effectLst/>
              <a:latin typeface="+mn-lt"/>
              <a:ea typeface="+mn-ea"/>
              <a:cs typeface="+mn-cs"/>
            </a:rPr>
            <a:t>LME-MCO Name SAPTBG Compliance Report mm-dd-yy.</a:t>
          </a:r>
          <a:r>
            <a:rPr lang="en-US" sz="1100" b="1" baseline="0">
              <a:solidFill>
                <a:schemeClr val="tx2">
                  <a:lumMod val="75000"/>
                </a:schemeClr>
              </a:solidFill>
              <a:effectLst/>
              <a:latin typeface="+mn-lt"/>
              <a:ea typeface="+mn-ea"/>
              <a:cs typeface="+mn-cs"/>
            </a:rPr>
            <a:t>docx</a:t>
          </a:r>
          <a:r>
            <a:rPr lang="en-US" sz="1100" baseline="0">
              <a:solidFill>
                <a:schemeClr val="dk1"/>
              </a:solidFill>
              <a:effectLst/>
              <a:latin typeface="+mn-lt"/>
              <a:ea typeface="+mn-ea"/>
              <a:cs typeface="+mn-cs"/>
            </a:rPr>
            <a:t>").  Only the file extension will be different for the two files.</a:t>
          </a:r>
          <a:endParaRPr lang="en-US" sz="1100">
            <a:effectLst/>
          </a:endParaRPr>
        </a:p>
        <a:p>
          <a:pPr marL="0" indent="0" algn="just">
            <a:spcBef>
              <a:spcPts val="600"/>
            </a:spcBef>
            <a:buFont typeface="Arial" panose="020B0604020202020204" pitchFamily="34" charset="0"/>
            <a:buNone/>
          </a:pPr>
          <a:r>
            <a:rPr lang="en-US" sz="1100" b="1" u="sng" baseline="0"/>
            <a:t>Questions</a:t>
          </a:r>
          <a:r>
            <a:rPr lang="en-US" sz="1100" baseline="0"/>
            <a:t>.  </a:t>
          </a:r>
        </a:p>
        <a:p>
          <a:pPr marL="171450" indent="-171450" algn="just">
            <a:spcBef>
              <a:spcPts val="600"/>
            </a:spcBef>
            <a:buFont typeface="Arial" panose="020B0604020202020204" pitchFamily="34" charset="0"/>
            <a:buChar char="●"/>
          </a:pPr>
          <a:r>
            <a:rPr lang="en-US" sz="1100"/>
            <a:t>Please submit questions via email to </a:t>
          </a:r>
          <a:r>
            <a:rPr lang="en-US" sz="1100" b="1">
              <a:solidFill>
                <a:schemeClr val="dk1"/>
              </a:solidFill>
              <a:effectLst/>
              <a:latin typeface="+mn-lt"/>
              <a:ea typeface="+mn-ea"/>
              <a:cs typeface="+mn-cs"/>
            </a:rPr>
            <a:t>ContactDMHAddictions@</a:t>
          </a:r>
          <a:r>
            <a:rPr lang="en-US" sz="1100" b="1" baseline="0">
              <a:solidFill>
                <a:schemeClr val="dk1"/>
              </a:solidFill>
              <a:effectLst/>
              <a:latin typeface="+mn-lt"/>
              <a:ea typeface="+mn-ea"/>
              <a:cs typeface="+mn-cs"/>
            </a:rPr>
            <a:t>dhhs.nc.gov</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or call (919) 715-2281.</a:t>
          </a:r>
          <a:endParaRPr lang="en-US" sz="1100"/>
        </a:p>
      </xdr:txBody>
    </xdr:sp>
    <xdr:clientData/>
  </xdr:twoCellAnchor>
  <xdr:twoCellAnchor>
    <xdr:from>
      <xdr:col>12</xdr:col>
      <xdr:colOff>161925</xdr:colOff>
      <xdr:row>5</xdr:row>
      <xdr:rowOff>19050</xdr:rowOff>
    </xdr:from>
    <xdr:to>
      <xdr:col>19</xdr:col>
      <xdr:colOff>523875</xdr:colOff>
      <xdr:row>43</xdr:row>
      <xdr:rowOff>57150</xdr:rowOff>
    </xdr:to>
    <xdr:sp macro="" textlink="">
      <xdr:nvSpPr>
        <xdr:cNvPr id="3" name="TextBox 2"/>
        <xdr:cNvSpPr txBox="1"/>
      </xdr:nvSpPr>
      <xdr:spPr>
        <a:xfrm>
          <a:off x="7477125" y="828675"/>
          <a:ext cx="4629150" cy="61912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en-US" sz="1100"/>
            <a:t>This workbook is used to aggregate up to 12 provider reports into a single LME-MCO summary report.</a:t>
          </a:r>
        </a:p>
        <a:p>
          <a:pPr>
            <a:spcBef>
              <a:spcPts val="600"/>
            </a:spcBef>
          </a:pPr>
          <a:r>
            <a:rPr lang="en-US" sz="1100"/>
            <a:t>Follow the directions in</a:t>
          </a:r>
          <a:r>
            <a:rPr lang="en-US" sz="1100" baseline="0"/>
            <a:t> the orange shaded cells at the top of each worksheet.  </a:t>
          </a:r>
        </a:p>
        <a:p>
          <a:pPr marL="171450" indent="-171450">
            <a:spcBef>
              <a:spcPts val="600"/>
            </a:spcBef>
            <a:buFont typeface="Arial" panose="020B0604020202020204" pitchFamily="34" charset="0"/>
            <a:buChar char="●"/>
          </a:pPr>
          <a:r>
            <a:rPr lang="en-US" sz="1100" baseline="0"/>
            <a:t>For some worksheets, individual provider data is copied from the original report and the values pasted in the appropriate section to the right of the LME-MCO summary.  </a:t>
          </a:r>
        </a:p>
        <a:p>
          <a:pPr marL="171450" indent="-171450">
            <a:spcBef>
              <a:spcPts val="600"/>
            </a:spcBef>
            <a:buFont typeface="Arial" panose="020B0604020202020204" pitchFamily="34" charset="0"/>
            <a:buChar char="●"/>
          </a:pPr>
          <a:r>
            <a:rPr lang="en-US" sz="1100" baseline="0"/>
            <a:t>For other worksheets, individual provider data is copied from the original report and the values pasted immediately below the previous provider data.</a:t>
          </a:r>
        </a:p>
        <a:p>
          <a:pPr marL="0" indent="0">
            <a:spcBef>
              <a:spcPts val="600"/>
            </a:spcBef>
            <a:buFontTx/>
            <a:buNone/>
          </a:pPr>
          <a:r>
            <a:rPr lang="en-US" sz="1100" b="1"/>
            <a:t>Revisions</a:t>
          </a:r>
          <a:r>
            <a:rPr lang="en-US" sz="1100"/>
            <a:t>.  This report workbook was revised from the most recent prior version as follows:</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LME-MCO names and their counties were updated to reflect the merger of CenterPoint with Cardinal Innovations on 7/1/16 and name change from Smoky Mountain Center to Vaya Health on 9/16/16.</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list of state holidays was updated through 2020.  This affects the automatic calculation of the report due date on the Set-Up Worksheet.</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DMHDDSAS contact for questions and submitting reports changed to ContactDMHAddictions@dhhs.nc.gov at (919) 715-2281.</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Section I was revised to collect additional information that DHHS is required to report to SAMHSA -- One worksheet was revised, two worksheets were added, and the worksheets were resequenced and renamed.  I-B was added to report set-aside funds expended by IOM Target.  I-E was revised to report persons served by individual-based programs and strategies and population-based programs and strategies.  Age group, ethnicity, and gender categories were expanded to include a row for reporting "unknown".  I-G was added to report persons served by IOM target (universal direct, universal indirect, selective, and indicated) as well as individual-based and population-based programs and strategies.</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Section II recommended percentages of staff hours to spend on the various prevention strategies were revised.</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1343025</xdr:colOff>
      <xdr:row>3016</xdr:row>
      <xdr:rowOff>9525</xdr:rowOff>
    </xdr:from>
    <xdr:to>
      <xdr:col>12</xdr:col>
      <xdr:colOff>876300</xdr:colOff>
      <xdr:row>3019</xdr:row>
      <xdr:rowOff>133350</xdr:rowOff>
    </xdr:to>
    <xdr:sp macro="" textlink="">
      <xdr:nvSpPr>
        <xdr:cNvPr id="2" name="TextBox 1"/>
        <xdr:cNvSpPr txBox="1"/>
      </xdr:nvSpPr>
      <xdr:spPr>
        <a:xfrm>
          <a:off x="1343025" y="25927050"/>
          <a:ext cx="98012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2">
                  <a:lumMod val="75000"/>
                </a:schemeClr>
              </a:solidFill>
            </a:rPr>
            <a:t>The row above the gray shaded row is the last formatted row.  To add additional rows, copy one or more of the above formatted rows and insert the copied row(s) into the spreadsheet two or more rows above the gray shaded row.  This will ensure they are included in the subtotal formulas above the header as well as in the pivot table results on the </a:t>
          </a:r>
          <a:r>
            <a:rPr lang="en-US" sz="1100" b="1">
              <a:solidFill>
                <a:schemeClr val="tx2">
                  <a:lumMod val="75000"/>
                </a:schemeClr>
              </a:solidFill>
            </a:rPr>
            <a:t>Section 3C-Analysis</a:t>
          </a:r>
          <a:r>
            <a:rPr lang="en-US" sz="1100">
              <a:solidFill>
                <a:schemeClr val="tx2">
                  <a:lumMod val="75000"/>
                </a:schemeClr>
              </a:solidFill>
            </a:rPr>
            <a:t> worksheet.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228600</xdr:colOff>
      <xdr:row>8</xdr:row>
      <xdr:rowOff>28575</xdr:rowOff>
    </xdr:from>
    <xdr:to>
      <xdr:col>6</xdr:col>
      <xdr:colOff>695326</xdr:colOff>
      <xdr:row>9</xdr:row>
      <xdr:rowOff>276225</xdr:rowOff>
    </xdr:to>
    <xdr:sp macro="" textlink="">
      <xdr:nvSpPr>
        <xdr:cNvPr id="2" name="Left Arrow Callout 1"/>
        <xdr:cNvSpPr/>
      </xdr:nvSpPr>
      <xdr:spPr>
        <a:xfrm>
          <a:off x="3981450" y="1800225"/>
          <a:ext cx="3857626" cy="419100"/>
        </a:xfrm>
        <a:prstGeom prst="leftArrowCallout">
          <a:avLst>
            <a:gd name="adj1" fmla="val 25000"/>
            <a:gd name="adj2" fmla="val 25000"/>
            <a:gd name="adj3" fmla="val 25000"/>
            <a:gd name="adj4" fmla="val 92500"/>
          </a:avLst>
        </a:prstGeom>
        <a:ln cap="sq"/>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lang="en-US" sz="1100"/>
            <a:t>Select LME-MCO or keep as "(All)"</a:t>
          </a:r>
          <a:r>
            <a:rPr lang="en-US" sz="1100" baseline="0"/>
            <a:t> for state summary.</a:t>
          </a: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35</xdr:row>
      <xdr:rowOff>19050</xdr:rowOff>
    </xdr:from>
    <xdr:to>
      <xdr:col>15</xdr:col>
      <xdr:colOff>571500</xdr:colOff>
      <xdr:row>35</xdr:row>
      <xdr:rowOff>1476375</xdr:rowOff>
    </xdr:to>
    <xdr:sp macro="" textlink="">
      <xdr:nvSpPr>
        <xdr:cNvPr id="2" name="TextBox 1"/>
        <xdr:cNvSpPr txBox="1"/>
      </xdr:nvSpPr>
      <xdr:spPr>
        <a:xfrm>
          <a:off x="28575" y="15659100"/>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16</xdr:col>
      <xdr:colOff>114299</xdr:colOff>
      <xdr:row>4</xdr:row>
      <xdr:rowOff>66675</xdr:rowOff>
    </xdr:from>
    <xdr:to>
      <xdr:col>20</xdr:col>
      <xdr:colOff>635507</xdr:colOff>
      <xdr:row>9</xdr:row>
      <xdr:rowOff>577215</xdr:rowOff>
    </xdr:to>
    <xdr:sp macro="" textlink="">
      <xdr:nvSpPr>
        <xdr:cNvPr id="6" name="Up Arrow Callout 5"/>
        <xdr:cNvSpPr/>
      </xdr:nvSpPr>
      <xdr:spPr>
        <a:xfrm>
          <a:off x="12544424" y="1038225"/>
          <a:ext cx="3493008" cy="2377440"/>
        </a:xfrm>
        <a:prstGeom prst="upArrowCallout">
          <a:avLst>
            <a:gd name="adj1" fmla="val 25000"/>
            <a:gd name="adj2" fmla="val 25401"/>
            <a:gd name="adj3" fmla="val 10577"/>
            <a:gd name="adj4" fmla="val 85009"/>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r>
            <a:rPr lang="en-US" sz="1100">
              <a:solidFill>
                <a:schemeClr val="dk1"/>
              </a:solidFill>
              <a:effectLst/>
              <a:latin typeface="+mn-lt"/>
              <a:ea typeface="+mn-ea"/>
              <a:cs typeface="+mn-cs"/>
            </a:rPr>
            <a:t>Formulas evaluate the 6-month </a:t>
          </a:r>
          <a:r>
            <a:rPr lang="en-US" sz="1100" b="1">
              <a:solidFill>
                <a:schemeClr val="dk1"/>
              </a:solidFill>
              <a:effectLst/>
              <a:latin typeface="+mn-lt"/>
              <a:ea typeface="+mn-ea"/>
              <a:cs typeface="+mn-cs"/>
            </a:rPr>
            <a:t>subtotal hours </a:t>
          </a:r>
          <a:r>
            <a:rPr lang="en-US" sz="1100">
              <a:solidFill>
                <a:schemeClr val="dk1"/>
              </a:solidFill>
              <a:effectLst/>
              <a:latin typeface="+mn-lt"/>
              <a:ea typeface="+mn-ea"/>
              <a:cs typeface="+mn-cs"/>
            </a:rPr>
            <a:t>at the bottom of the worksheet against the</a:t>
          </a:r>
          <a:r>
            <a:rPr lang="en-US" sz="1100" baseline="0">
              <a:solidFill>
                <a:schemeClr val="dk1"/>
              </a:solidFill>
              <a:effectLst/>
              <a:latin typeface="+mn-lt"/>
              <a:ea typeface="+mn-ea"/>
              <a:cs typeface="+mn-cs"/>
            </a:rPr>
            <a:t> minimum number entered here and cause the subtotal hours </a:t>
          </a:r>
          <a:r>
            <a:rPr lang="en-US" sz="1100" b="1" baseline="0">
              <a:solidFill>
                <a:schemeClr val="dk1"/>
              </a:solidFill>
              <a:effectLst/>
              <a:latin typeface="+mn-lt"/>
              <a:ea typeface="+mn-ea"/>
              <a:cs typeface="+mn-cs"/>
            </a:rPr>
            <a:t>font color </a:t>
          </a:r>
          <a:r>
            <a:rPr lang="en-US" sz="1100" baseline="0">
              <a:solidFill>
                <a:schemeClr val="dk1"/>
              </a:solidFill>
              <a:effectLst/>
              <a:latin typeface="+mn-lt"/>
              <a:ea typeface="+mn-ea"/>
              <a:cs typeface="+mn-cs"/>
            </a:rPr>
            <a:t>to change and a </a:t>
          </a:r>
          <a:r>
            <a:rPr lang="en-US" sz="1100" b="1" baseline="0">
              <a:solidFill>
                <a:schemeClr val="dk1"/>
              </a:solidFill>
              <a:effectLst/>
              <a:latin typeface="+mn-lt"/>
              <a:ea typeface="+mn-ea"/>
              <a:cs typeface="+mn-cs"/>
            </a:rPr>
            <a:t>footnote</a:t>
          </a:r>
          <a:r>
            <a:rPr lang="en-US" sz="1100" baseline="0">
              <a:solidFill>
                <a:schemeClr val="dk1"/>
              </a:solidFill>
              <a:effectLst/>
              <a:latin typeface="+mn-lt"/>
              <a:ea typeface="+mn-ea"/>
              <a:cs typeface="+mn-cs"/>
            </a:rPr>
            <a:t> to appear below the table based on whether the subtotal hours meet or falls short of this number.  </a:t>
          </a:r>
        </a:p>
        <a:p>
          <a:endParaRPr lang="en-US">
            <a:effectLst/>
          </a:endParaRPr>
        </a:p>
        <a:p>
          <a:r>
            <a:rPr lang="en-US" sz="1100" baseline="0">
              <a:solidFill>
                <a:schemeClr val="dk1"/>
              </a:solidFill>
              <a:effectLst/>
              <a:latin typeface="+mn-lt"/>
              <a:ea typeface="+mn-ea"/>
              <a:cs typeface="+mn-cs"/>
            </a:rPr>
            <a:t>If the minimum number of required hours changes, change the number </a:t>
          </a:r>
          <a:r>
            <a:rPr lang="en-US" sz="1100" b="1" baseline="0">
              <a:solidFill>
                <a:schemeClr val="dk1"/>
              </a:solidFill>
              <a:effectLst/>
              <a:latin typeface="+mn-lt"/>
              <a:ea typeface="+mn-ea"/>
              <a:cs typeface="+mn-cs"/>
            </a:rPr>
            <a:t>here</a:t>
          </a:r>
          <a:r>
            <a:rPr lang="en-US" sz="1100" baseline="0">
              <a:solidFill>
                <a:schemeClr val="dk1"/>
              </a:solidFill>
              <a:effectLst/>
              <a:latin typeface="+mn-lt"/>
              <a:ea typeface="+mn-ea"/>
              <a:cs typeface="+mn-cs"/>
            </a:rPr>
            <a:t> and the </a:t>
          </a:r>
          <a:r>
            <a:rPr lang="en-US" sz="1100" b="1" baseline="0">
              <a:solidFill>
                <a:schemeClr val="dk1"/>
              </a:solidFill>
              <a:effectLst/>
              <a:latin typeface="+mn-lt"/>
              <a:ea typeface="+mn-ea"/>
              <a:cs typeface="+mn-cs"/>
            </a:rPr>
            <a:t>text</a:t>
          </a:r>
          <a:r>
            <a:rPr lang="en-US" sz="1100" baseline="0">
              <a:solidFill>
                <a:schemeClr val="dk1"/>
              </a:solidFill>
              <a:effectLst/>
              <a:latin typeface="+mn-lt"/>
              <a:ea typeface="+mn-ea"/>
              <a:cs typeface="+mn-cs"/>
            </a:rPr>
            <a:t> in rows </a:t>
          </a:r>
          <a:r>
            <a:rPr lang="en-US" sz="1100" b="1" baseline="0">
              <a:solidFill>
                <a:schemeClr val="dk1"/>
              </a:solidFill>
              <a:effectLst/>
              <a:latin typeface="+mn-lt"/>
              <a:ea typeface="+mn-ea"/>
              <a:cs typeface="+mn-cs"/>
            </a:rPr>
            <a:t>7</a:t>
          </a:r>
          <a:r>
            <a:rPr lang="en-US" sz="1100" baseline="0">
              <a:solidFill>
                <a:schemeClr val="dk1"/>
              </a:solidFill>
              <a:effectLst/>
              <a:latin typeface="+mn-lt"/>
              <a:ea typeface="+mn-ea"/>
              <a:cs typeface="+mn-cs"/>
            </a:rPr>
            <a:t>.</a:t>
          </a:r>
        </a:p>
        <a:p>
          <a:endParaRPr lang="en-US">
            <a:effectLst/>
          </a:endParaRPr>
        </a:p>
        <a:p>
          <a:r>
            <a:rPr lang="en-US" sz="1100" baseline="0">
              <a:solidFill>
                <a:schemeClr val="dk1"/>
              </a:solidFill>
              <a:effectLst/>
              <a:latin typeface="+mn-lt"/>
              <a:ea typeface="+mn-ea"/>
              <a:cs typeface="+mn-cs"/>
            </a:rPr>
            <a:t>If the cell is blank, an </a:t>
          </a:r>
          <a:r>
            <a:rPr lang="en-US" sz="1100" b="1" baseline="0">
              <a:solidFill>
                <a:srgbClr val="FF0000"/>
              </a:solidFill>
              <a:effectLst/>
              <a:latin typeface="+mn-lt"/>
              <a:ea typeface="+mn-ea"/>
              <a:cs typeface="+mn-cs"/>
            </a:rPr>
            <a:t>error message </a:t>
          </a:r>
          <a:r>
            <a:rPr lang="en-US" sz="1100" baseline="0">
              <a:solidFill>
                <a:schemeClr val="dk1"/>
              </a:solidFill>
              <a:effectLst/>
              <a:latin typeface="+mn-lt"/>
              <a:ea typeface="+mn-ea"/>
              <a:cs typeface="+mn-cs"/>
            </a:rPr>
            <a:t>will occur at the top of this worksheet and in the footnote of the report. </a:t>
          </a:r>
          <a:endParaRPr lang="en-US">
            <a:effectLst/>
          </a:endParaRPr>
        </a:p>
      </xdr:txBody>
    </xdr:sp>
    <xdr:clientData/>
  </xdr:twoCellAnchor>
  <xdr:twoCellAnchor>
    <xdr:from>
      <xdr:col>21</xdr:col>
      <xdr:colOff>28575</xdr:colOff>
      <xdr:row>35</xdr:row>
      <xdr:rowOff>19050</xdr:rowOff>
    </xdr:from>
    <xdr:to>
      <xdr:col>36</xdr:col>
      <xdr:colOff>571500</xdr:colOff>
      <xdr:row>35</xdr:row>
      <xdr:rowOff>1476375</xdr:rowOff>
    </xdr:to>
    <xdr:sp macro="" textlink="">
      <xdr:nvSpPr>
        <xdr:cNvPr id="7" name="TextBox 6"/>
        <xdr:cNvSpPr txBox="1"/>
      </xdr:nvSpPr>
      <xdr:spPr>
        <a:xfrm>
          <a:off x="28575"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38</xdr:col>
      <xdr:colOff>28575</xdr:colOff>
      <xdr:row>35</xdr:row>
      <xdr:rowOff>19050</xdr:rowOff>
    </xdr:from>
    <xdr:to>
      <xdr:col>53</xdr:col>
      <xdr:colOff>571500</xdr:colOff>
      <xdr:row>35</xdr:row>
      <xdr:rowOff>1476375</xdr:rowOff>
    </xdr:to>
    <xdr:sp macro="" textlink="">
      <xdr:nvSpPr>
        <xdr:cNvPr id="9" name="TextBox 8"/>
        <xdr:cNvSpPr txBox="1"/>
      </xdr:nvSpPr>
      <xdr:spPr>
        <a:xfrm>
          <a:off x="16744950"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55</xdr:col>
      <xdr:colOff>28575</xdr:colOff>
      <xdr:row>35</xdr:row>
      <xdr:rowOff>19050</xdr:rowOff>
    </xdr:from>
    <xdr:to>
      <xdr:col>70</xdr:col>
      <xdr:colOff>571500</xdr:colOff>
      <xdr:row>35</xdr:row>
      <xdr:rowOff>1476375</xdr:rowOff>
    </xdr:to>
    <xdr:sp macro="" textlink="">
      <xdr:nvSpPr>
        <xdr:cNvPr id="11" name="TextBox 10"/>
        <xdr:cNvSpPr txBox="1"/>
      </xdr:nvSpPr>
      <xdr:spPr>
        <a:xfrm>
          <a:off x="33461325"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72</xdr:col>
      <xdr:colOff>28575</xdr:colOff>
      <xdr:row>35</xdr:row>
      <xdr:rowOff>19050</xdr:rowOff>
    </xdr:from>
    <xdr:to>
      <xdr:col>87</xdr:col>
      <xdr:colOff>571500</xdr:colOff>
      <xdr:row>35</xdr:row>
      <xdr:rowOff>1476375</xdr:rowOff>
    </xdr:to>
    <xdr:sp macro="" textlink="">
      <xdr:nvSpPr>
        <xdr:cNvPr id="13" name="TextBox 12"/>
        <xdr:cNvSpPr txBox="1"/>
      </xdr:nvSpPr>
      <xdr:spPr>
        <a:xfrm>
          <a:off x="32851725"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89</xdr:col>
      <xdr:colOff>28575</xdr:colOff>
      <xdr:row>35</xdr:row>
      <xdr:rowOff>19050</xdr:rowOff>
    </xdr:from>
    <xdr:to>
      <xdr:col>104</xdr:col>
      <xdr:colOff>571500</xdr:colOff>
      <xdr:row>35</xdr:row>
      <xdr:rowOff>1476375</xdr:rowOff>
    </xdr:to>
    <xdr:sp macro="" textlink="">
      <xdr:nvSpPr>
        <xdr:cNvPr id="15" name="TextBox 14"/>
        <xdr:cNvSpPr txBox="1"/>
      </xdr:nvSpPr>
      <xdr:spPr>
        <a:xfrm>
          <a:off x="65065275"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106</xdr:col>
      <xdr:colOff>28575</xdr:colOff>
      <xdr:row>35</xdr:row>
      <xdr:rowOff>19050</xdr:rowOff>
    </xdr:from>
    <xdr:to>
      <xdr:col>121</xdr:col>
      <xdr:colOff>571500</xdr:colOff>
      <xdr:row>35</xdr:row>
      <xdr:rowOff>1476375</xdr:rowOff>
    </xdr:to>
    <xdr:sp macro="" textlink="">
      <xdr:nvSpPr>
        <xdr:cNvPr id="17" name="TextBox 16"/>
        <xdr:cNvSpPr txBox="1"/>
      </xdr:nvSpPr>
      <xdr:spPr>
        <a:xfrm>
          <a:off x="81172050"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123</xdr:col>
      <xdr:colOff>28575</xdr:colOff>
      <xdr:row>35</xdr:row>
      <xdr:rowOff>19050</xdr:rowOff>
    </xdr:from>
    <xdr:to>
      <xdr:col>138</xdr:col>
      <xdr:colOff>571500</xdr:colOff>
      <xdr:row>35</xdr:row>
      <xdr:rowOff>1476375</xdr:rowOff>
    </xdr:to>
    <xdr:sp macro="" textlink="">
      <xdr:nvSpPr>
        <xdr:cNvPr id="19" name="TextBox 18"/>
        <xdr:cNvSpPr txBox="1"/>
      </xdr:nvSpPr>
      <xdr:spPr>
        <a:xfrm>
          <a:off x="97278825"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140</xdr:col>
      <xdr:colOff>28575</xdr:colOff>
      <xdr:row>35</xdr:row>
      <xdr:rowOff>19050</xdr:rowOff>
    </xdr:from>
    <xdr:to>
      <xdr:col>155</xdr:col>
      <xdr:colOff>571500</xdr:colOff>
      <xdr:row>35</xdr:row>
      <xdr:rowOff>1476375</xdr:rowOff>
    </xdr:to>
    <xdr:sp macro="" textlink="">
      <xdr:nvSpPr>
        <xdr:cNvPr id="21" name="TextBox 20"/>
        <xdr:cNvSpPr txBox="1"/>
      </xdr:nvSpPr>
      <xdr:spPr>
        <a:xfrm>
          <a:off x="113385600"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157</xdr:col>
      <xdr:colOff>28575</xdr:colOff>
      <xdr:row>35</xdr:row>
      <xdr:rowOff>19050</xdr:rowOff>
    </xdr:from>
    <xdr:to>
      <xdr:col>172</xdr:col>
      <xdr:colOff>571500</xdr:colOff>
      <xdr:row>35</xdr:row>
      <xdr:rowOff>1476375</xdr:rowOff>
    </xdr:to>
    <xdr:sp macro="" textlink="">
      <xdr:nvSpPr>
        <xdr:cNvPr id="23" name="TextBox 22"/>
        <xdr:cNvSpPr txBox="1"/>
      </xdr:nvSpPr>
      <xdr:spPr>
        <a:xfrm>
          <a:off x="129492375"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174</xdr:col>
      <xdr:colOff>28575</xdr:colOff>
      <xdr:row>35</xdr:row>
      <xdr:rowOff>19050</xdr:rowOff>
    </xdr:from>
    <xdr:to>
      <xdr:col>189</xdr:col>
      <xdr:colOff>571500</xdr:colOff>
      <xdr:row>35</xdr:row>
      <xdr:rowOff>1476375</xdr:rowOff>
    </xdr:to>
    <xdr:sp macro="" textlink="">
      <xdr:nvSpPr>
        <xdr:cNvPr id="25" name="TextBox 24"/>
        <xdr:cNvSpPr txBox="1"/>
      </xdr:nvSpPr>
      <xdr:spPr>
        <a:xfrm>
          <a:off x="145599150"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191</xdr:col>
      <xdr:colOff>28575</xdr:colOff>
      <xdr:row>35</xdr:row>
      <xdr:rowOff>19050</xdr:rowOff>
    </xdr:from>
    <xdr:to>
      <xdr:col>206</xdr:col>
      <xdr:colOff>571500</xdr:colOff>
      <xdr:row>35</xdr:row>
      <xdr:rowOff>1476375</xdr:rowOff>
    </xdr:to>
    <xdr:sp macro="" textlink="">
      <xdr:nvSpPr>
        <xdr:cNvPr id="16" name="TextBox 15"/>
        <xdr:cNvSpPr txBox="1"/>
      </xdr:nvSpPr>
      <xdr:spPr>
        <a:xfrm>
          <a:off x="120453150"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208</xdr:col>
      <xdr:colOff>28575</xdr:colOff>
      <xdr:row>35</xdr:row>
      <xdr:rowOff>19050</xdr:rowOff>
    </xdr:from>
    <xdr:to>
      <xdr:col>223</xdr:col>
      <xdr:colOff>571500</xdr:colOff>
      <xdr:row>35</xdr:row>
      <xdr:rowOff>1476375</xdr:rowOff>
    </xdr:to>
    <xdr:sp macro="" textlink="">
      <xdr:nvSpPr>
        <xdr:cNvPr id="18" name="TextBox 17"/>
        <xdr:cNvSpPr txBox="1"/>
      </xdr:nvSpPr>
      <xdr:spPr>
        <a:xfrm>
          <a:off x="133492875" y="15459075"/>
          <a:ext cx="12392025" cy="14573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16</xdr:col>
      <xdr:colOff>104775</xdr:colOff>
      <xdr:row>10</xdr:row>
      <xdr:rowOff>133349</xdr:rowOff>
    </xdr:from>
    <xdr:to>
      <xdr:col>20</xdr:col>
      <xdr:colOff>628650</xdr:colOff>
      <xdr:row>15</xdr:row>
      <xdr:rowOff>85724</xdr:rowOff>
    </xdr:to>
    <xdr:sp macro="" textlink="">
      <xdr:nvSpPr>
        <xdr:cNvPr id="3" name="TextBox 2"/>
        <xdr:cNvSpPr txBox="1"/>
      </xdr:nvSpPr>
      <xdr:spPr>
        <a:xfrm>
          <a:off x="12534900" y="3619499"/>
          <a:ext cx="3495675" cy="265747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b="1"/>
            <a:t>Note</a:t>
          </a:r>
          <a:r>
            <a:rPr lang="en-US" sz="1100"/>
            <a:t>:  Provider sections to the right are</a:t>
          </a:r>
          <a:r>
            <a:rPr lang="en-US" sz="1100" baseline="0"/>
            <a:t> copies of the LME-MCO report requirements.  Formulas that change font color and footnotes for individual providers are the same as for the LME-MCO as a whole. </a:t>
          </a:r>
        </a:p>
        <a:p>
          <a:pPr>
            <a:spcBef>
              <a:spcPts val="600"/>
            </a:spcBef>
          </a:pPr>
          <a:r>
            <a:rPr lang="en-US" sz="1100" baseline="0"/>
            <a:t>If the LME-MCO's minimum Synar hours requirement is split among multiple providers, this may result in color coding and footnotes for individual providers indicating the provider did not meet the minimum LME-MCO number of required hours.  If this occurs, ignore these flags for the providers.  </a:t>
          </a:r>
        </a:p>
        <a:p>
          <a:pPr>
            <a:spcBef>
              <a:spcPts val="600"/>
            </a:spcBef>
          </a:pPr>
          <a:r>
            <a:rPr lang="en-US" sz="1100" baseline="0"/>
            <a:t>Focus on the color coding and footnotes for the LME-MCO summary report to the left which sums the number of hours across providers.</a:t>
          </a: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523876</xdr:colOff>
      <xdr:row>3316</xdr:row>
      <xdr:rowOff>28575</xdr:rowOff>
    </xdr:from>
    <xdr:to>
      <xdr:col>10</xdr:col>
      <xdr:colOff>838200</xdr:colOff>
      <xdr:row>3319</xdr:row>
      <xdr:rowOff>38100</xdr:rowOff>
    </xdr:to>
    <xdr:sp macro="" textlink="">
      <xdr:nvSpPr>
        <xdr:cNvPr id="2" name="TextBox 1"/>
        <xdr:cNvSpPr txBox="1"/>
      </xdr:nvSpPr>
      <xdr:spPr>
        <a:xfrm>
          <a:off x="1133476" y="77819250"/>
          <a:ext cx="10201274"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2">
                  <a:lumMod val="75000"/>
                </a:schemeClr>
              </a:solidFill>
            </a:rPr>
            <a:t>The row above the gray shaded row is the last formatted row.  To add additional rows, copy one or more of the above formatted rows and insert the copied row(s) into the spreadsheet two or more rows above the gray shaded row.  This will ensure they are included in the subtotal formulas above the header.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352425</xdr:colOff>
      <xdr:row>2</xdr:row>
      <xdr:rowOff>152399</xdr:rowOff>
    </xdr:from>
    <xdr:to>
      <xdr:col>7</xdr:col>
      <xdr:colOff>28574</xdr:colOff>
      <xdr:row>22</xdr:row>
      <xdr:rowOff>38100</xdr:rowOff>
    </xdr:to>
    <xdr:sp macro="" textlink="">
      <xdr:nvSpPr>
        <xdr:cNvPr id="2" name="TextBox 1"/>
        <xdr:cNvSpPr txBox="1"/>
      </xdr:nvSpPr>
      <xdr:spPr>
        <a:xfrm>
          <a:off x="3676650" y="380999"/>
          <a:ext cx="3295649" cy="312420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spcBef>
              <a:spcPts val="600"/>
            </a:spcBef>
            <a:buFont typeface="Arial" panose="020B0604020202020204" pitchFamily="34" charset="0"/>
            <a:buChar char="●"/>
          </a:pPr>
          <a:r>
            <a:rPr lang="en-US" sz="1100"/>
            <a:t>The list of State Holidays is used by the Set-Up Worksheet to adjust the report due date.</a:t>
          </a:r>
        </a:p>
        <a:p>
          <a:pPr marL="171450" indent="-171450">
            <a:spcBef>
              <a:spcPts val="600"/>
            </a:spcBef>
            <a:buFont typeface="Arial" panose="020B0604020202020204" pitchFamily="34" charset="0"/>
            <a:buChar char="●"/>
          </a:pPr>
          <a:r>
            <a:rPr lang="en-US" sz="1100"/>
            <a:t>Need to periodically update the list of State Holidays</a:t>
          </a:r>
          <a:r>
            <a:rPr lang="en-US" sz="1100" baseline="0"/>
            <a:t> to ensure it includes the current year's holidays and adjust the named range "</a:t>
          </a:r>
          <a:r>
            <a:rPr lang="en-US" sz="1100" baseline="0">
              <a:solidFill>
                <a:schemeClr val="tx2">
                  <a:lumMod val="75000"/>
                </a:schemeClr>
              </a:solidFill>
            </a:rPr>
            <a:t>Holidays</a:t>
          </a:r>
          <a:r>
            <a:rPr lang="en-US" sz="1100" baseline="0"/>
            <a:t>" if the structure of the list is changed.  </a:t>
          </a:r>
        </a:p>
        <a:p>
          <a:pPr marL="171450" indent="-171450">
            <a:spcBef>
              <a:spcPts val="600"/>
            </a:spcBef>
            <a:buFont typeface="Arial" panose="020B0604020202020204" pitchFamily="34" charset="0"/>
            <a:buChar char="●"/>
          </a:pPr>
          <a:r>
            <a:rPr lang="en-US" sz="1100" baseline="0"/>
            <a:t>The named range "</a:t>
          </a:r>
          <a:r>
            <a:rPr lang="en-US" sz="1100" baseline="0">
              <a:solidFill>
                <a:schemeClr val="tx2">
                  <a:lumMod val="75000"/>
                </a:schemeClr>
              </a:solidFill>
            </a:rPr>
            <a:t>Holidays</a:t>
          </a:r>
          <a:r>
            <a:rPr lang="en-US" sz="1100" baseline="0"/>
            <a:t>" includes the yellow shaded dates in column C.</a:t>
          </a:r>
        </a:p>
        <a:p>
          <a:pPr marL="171450" indent="-171450">
            <a:spcBef>
              <a:spcPts val="600"/>
            </a:spcBef>
            <a:buFont typeface="Arial" panose="020B0604020202020204" pitchFamily="34" charset="0"/>
            <a:buChar char="●"/>
          </a:pPr>
          <a:r>
            <a:rPr lang="en-US" sz="1100" baseline="0"/>
            <a:t>To simplify updating the list and eliminate the need to adjust the named range, when a year is no longer relevant and the next year's dates become available, type over and replace the expired dates in column C with dates for the next year.  Formulas in columns A and D will automatically adjust the year and day of the week.  For example, when </a:t>
          </a:r>
          <a:r>
            <a:rPr lang="en-US" sz="1100" baseline="0">
              <a:solidFill>
                <a:schemeClr val="tx2"/>
              </a:solidFill>
            </a:rPr>
            <a:t>2021 </a:t>
          </a:r>
          <a:r>
            <a:rPr lang="en-US" sz="1100" baseline="0"/>
            <a:t>dates become available, replace the </a:t>
          </a:r>
          <a:r>
            <a:rPr lang="en-US" sz="1100" baseline="0">
              <a:solidFill>
                <a:schemeClr val="tx2"/>
              </a:solidFill>
            </a:rPr>
            <a:t>2016</a:t>
          </a:r>
          <a:r>
            <a:rPr lang="en-US" sz="1100" baseline="0"/>
            <a:t> dates.</a:t>
          </a:r>
          <a:endParaRPr lang="en-US" sz="1100"/>
        </a:p>
      </xdr:txBody>
    </xdr:sp>
    <xdr:clientData/>
  </xdr:twoCellAnchor>
  <xdr:twoCellAnchor>
    <xdr:from>
      <xdr:col>7</xdr:col>
      <xdr:colOff>95250</xdr:colOff>
      <xdr:row>74</xdr:row>
      <xdr:rowOff>0</xdr:rowOff>
    </xdr:from>
    <xdr:to>
      <xdr:col>13</xdr:col>
      <xdr:colOff>76204</xdr:colOff>
      <xdr:row>84</xdr:row>
      <xdr:rowOff>0</xdr:rowOff>
    </xdr:to>
    <xdr:sp macro="" textlink="">
      <xdr:nvSpPr>
        <xdr:cNvPr id="5" name="Left Arrow Callout 4"/>
        <xdr:cNvSpPr/>
      </xdr:nvSpPr>
      <xdr:spPr>
        <a:xfrm>
          <a:off x="7181850" y="12382500"/>
          <a:ext cx="4495804" cy="1619250"/>
        </a:xfrm>
        <a:prstGeom prst="leftArrowCallout">
          <a:avLst>
            <a:gd name="adj1" fmla="val 15123"/>
            <a:gd name="adj2" fmla="val 15123"/>
            <a:gd name="adj3" fmla="val 15000"/>
            <a:gd name="adj4" fmla="val 8848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If the NREPP program you are providing is not listed, you may add up to two programs to the list by typing the program name in the yellow shaded cells to the left (in place of the dash).</a:t>
          </a:r>
        </a:p>
        <a:p>
          <a:pPr algn="l"/>
          <a:endParaRPr lang="en-US" sz="1100" baseline="0"/>
        </a:p>
        <a:p>
          <a:pPr algn="l"/>
          <a:r>
            <a:rPr lang="en-US" sz="1100" baseline="0"/>
            <a:t>If adding programs, or if more than two are needed, please contact Kim Lesane-Ratliff at kim.lesaneratliff@dhhs.nc.gov for instructions.  Kim is a member of the DMH/DD/SAS Prevention and Early Intervention Team.</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152401</xdr:colOff>
      <xdr:row>2</xdr:row>
      <xdr:rowOff>38100</xdr:rowOff>
    </xdr:from>
    <xdr:to>
      <xdr:col>8</xdr:col>
      <xdr:colOff>47626</xdr:colOff>
      <xdr:row>5</xdr:row>
      <xdr:rowOff>95249</xdr:rowOff>
    </xdr:to>
    <xdr:sp macro="" textlink="">
      <xdr:nvSpPr>
        <xdr:cNvPr id="5" name="Left Arrow Callout 4"/>
        <xdr:cNvSpPr/>
      </xdr:nvSpPr>
      <xdr:spPr>
        <a:xfrm>
          <a:off x="6257926" y="1085850"/>
          <a:ext cx="4114800" cy="638174"/>
        </a:xfrm>
        <a:prstGeom prst="leftArrowCallout">
          <a:avLst>
            <a:gd name="adj1" fmla="val 25000"/>
            <a:gd name="adj2" fmla="val 25000"/>
            <a:gd name="adj3" fmla="val 25000"/>
            <a:gd name="adj4" fmla="val 93679"/>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solidFill>
                <a:schemeClr val="tx2">
                  <a:lumMod val="75000"/>
                </a:schemeClr>
              </a:solidFill>
            </a:rPr>
            <a:t>Enter all information requested in the yellow shaded cells.  Relevant information will be used throughout the workbook.</a:t>
          </a:r>
        </a:p>
      </xdr:txBody>
    </xdr:sp>
    <xdr:clientData/>
  </xdr:twoCellAnchor>
  <xdr:twoCellAnchor>
    <xdr:from>
      <xdr:col>2</xdr:col>
      <xdr:colOff>38100</xdr:colOff>
      <xdr:row>10</xdr:row>
      <xdr:rowOff>114300</xdr:rowOff>
    </xdr:from>
    <xdr:to>
      <xdr:col>5</xdr:col>
      <xdr:colOff>0</xdr:colOff>
      <xdr:row>10</xdr:row>
      <xdr:rowOff>123825</xdr:rowOff>
    </xdr:to>
    <xdr:cxnSp macro="">
      <xdr:nvCxnSpPr>
        <xdr:cNvPr id="3" name="Straight Arrow Connector 2"/>
        <xdr:cNvCxnSpPr/>
      </xdr:nvCxnSpPr>
      <xdr:spPr>
        <a:xfrm flipH="1" flipV="1">
          <a:off x="4429125" y="2809875"/>
          <a:ext cx="2895600" cy="9525"/>
        </a:xfrm>
        <a:prstGeom prst="straightConnector1">
          <a:avLst/>
        </a:prstGeom>
        <a:ln>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152401</xdr:colOff>
      <xdr:row>23</xdr:row>
      <xdr:rowOff>142875</xdr:rowOff>
    </xdr:from>
    <xdr:to>
      <xdr:col>8</xdr:col>
      <xdr:colOff>47626</xdr:colOff>
      <xdr:row>28</xdr:row>
      <xdr:rowOff>9525</xdr:rowOff>
    </xdr:to>
    <xdr:sp macro="" textlink="">
      <xdr:nvSpPr>
        <xdr:cNvPr id="6" name="Left Arrow Callout 5"/>
        <xdr:cNvSpPr/>
      </xdr:nvSpPr>
      <xdr:spPr>
        <a:xfrm>
          <a:off x="6257926" y="5715000"/>
          <a:ext cx="4114800" cy="1104900"/>
        </a:xfrm>
        <a:prstGeom prst="leftArrowCallout">
          <a:avLst>
            <a:gd name="adj1" fmla="val 25000"/>
            <a:gd name="adj2" fmla="val 25000"/>
            <a:gd name="adj3" fmla="val 14655"/>
            <a:gd name="adj4" fmla="val 93679"/>
          </a:avLst>
        </a:prstGeom>
        <a:solidFill>
          <a:schemeClr val="accent5">
            <a:lumMod val="40000"/>
            <a:lumOff val="6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solidFill>
                <a:schemeClr val="tx2">
                  <a:lumMod val="75000"/>
                </a:schemeClr>
              </a:solidFill>
            </a:rPr>
            <a:t>For LME-MCOs that</a:t>
          </a:r>
          <a:r>
            <a:rPr lang="en-US" sz="1100" baseline="0">
              <a:solidFill>
                <a:schemeClr val="tx2">
                  <a:lumMod val="75000"/>
                </a:schemeClr>
              </a:solidFill>
            </a:rPr>
            <a:t> enlist the assistance of multiple providers to complete various portions of the SAPTBG Compliance report, t</a:t>
          </a:r>
          <a:r>
            <a:rPr lang="en-US" sz="1100">
              <a:solidFill>
                <a:schemeClr val="tx2">
                  <a:lumMod val="75000"/>
                </a:schemeClr>
              </a:solidFill>
            </a:rPr>
            <a:t>his section is used to identify the names of those providers.  The</a:t>
          </a:r>
          <a:r>
            <a:rPr lang="en-US" sz="1100" baseline="0">
              <a:solidFill>
                <a:schemeClr val="tx2">
                  <a:lumMod val="75000"/>
                </a:schemeClr>
              </a:solidFill>
            </a:rPr>
            <a:t> provider names listed to the left will be automatically copied to the individual worksheets in this workbook, where appropriate.</a:t>
          </a:r>
          <a:endParaRPr lang="en-US" sz="1100">
            <a:solidFill>
              <a:schemeClr val="tx2">
                <a:lumMod val="7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1600200</xdr:colOff>
      <xdr:row>12</xdr:row>
      <xdr:rowOff>142875</xdr:rowOff>
    </xdr:from>
    <xdr:to>
      <xdr:col>8</xdr:col>
      <xdr:colOff>876300</xdr:colOff>
      <xdr:row>12</xdr:row>
      <xdr:rowOff>161925</xdr:rowOff>
    </xdr:to>
    <xdr:cxnSp macro="">
      <xdr:nvCxnSpPr>
        <xdr:cNvPr id="4" name="Straight Arrow Connector 3"/>
        <xdr:cNvCxnSpPr/>
      </xdr:nvCxnSpPr>
      <xdr:spPr>
        <a:xfrm>
          <a:off x="1600200" y="2914650"/>
          <a:ext cx="8601075"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28575</xdr:colOff>
      <xdr:row>30</xdr:row>
      <xdr:rowOff>28575</xdr:rowOff>
    </xdr:from>
    <xdr:to>
      <xdr:col>9</xdr:col>
      <xdr:colOff>1038225</xdr:colOff>
      <xdr:row>35</xdr:row>
      <xdr:rowOff>228600</xdr:rowOff>
    </xdr:to>
    <xdr:sp macro="" textlink="">
      <xdr:nvSpPr>
        <xdr:cNvPr id="2" name="TextBox 1"/>
        <xdr:cNvSpPr txBox="1"/>
      </xdr:nvSpPr>
      <xdr:spPr>
        <a:xfrm>
          <a:off x="28575" y="800100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11</xdr:col>
      <xdr:colOff>28575</xdr:colOff>
      <xdr:row>29</xdr:row>
      <xdr:rowOff>28575</xdr:rowOff>
    </xdr:from>
    <xdr:to>
      <xdr:col>20</xdr:col>
      <xdr:colOff>1038225</xdr:colOff>
      <xdr:row>34</xdr:row>
      <xdr:rowOff>228600</xdr:rowOff>
    </xdr:to>
    <xdr:sp macro="" textlink="">
      <xdr:nvSpPr>
        <xdr:cNvPr id="6" name="TextBox 5"/>
        <xdr:cNvSpPr txBox="1"/>
      </xdr:nvSpPr>
      <xdr:spPr>
        <a:xfrm>
          <a:off x="2857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22</xdr:col>
      <xdr:colOff>1600200</xdr:colOff>
      <xdr:row>12</xdr:row>
      <xdr:rowOff>142875</xdr:rowOff>
    </xdr:from>
    <xdr:to>
      <xdr:col>30</xdr:col>
      <xdr:colOff>876300</xdr:colOff>
      <xdr:row>12</xdr:row>
      <xdr:rowOff>161925</xdr:rowOff>
    </xdr:to>
    <xdr:cxnSp macro="">
      <xdr:nvCxnSpPr>
        <xdr:cNvPr id="7" name="Straight Arrow Connector 6"/>
        <xdr:cNvCxnSpPr/>
      </xdr:nvCxnSpPr>
      <xdr:spPr>
        <a:xfrm>
          <a:off x="1388745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28575</xdr:colOff>
      <xdr:row>29</xdr:row>
      <xdr:rowOff>28575</xdr:rowOff>
    </xdr:from>
    <xdr:to>
      <xdr:col>31</xdr:col>
      <xdr:colOff>1038225</xdr:colOff>
      <xdr:row>34</xdr:row>
      <xdr:rowOff>228600</xdr:rowOff>
    </xdr:to>
    <xdr:sp macro="" textlink="">
      <xdr:nvSpPr>
        <xdr:cNvPr id="8" name="TextBox 7"/>
        <xdr:cNvSpPr txBox="1"/>
      </xdr:nvSpPr>
      <xdr:spPr>
        <a:xfrm>
          <a:off x="1231582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33</xdr:col>
      <xdr:colOff>1600200</xdr:colOff>
      <xdr:row>12</xdr:row>
      <xdr:rowOff>142875</xdr:rowOff>
    </xdr:from>
    <xdr:to>
      <xdr:col>41</xdr:col>
      <xdr:colOff>876300</xdr:colOff>
      <xdr:row>12</xdr:row>
      <xdr:rowOff>161925</xdr:rowOff>
    </xdr:to>
    <xdr:cxnSp macro="">
      <xdr:nvCxnSpPr>
        <xdr:cNvPr id="9" name="Straight Arrow Connector 8"/>
        <xdr:cNvCxnSpPr/>
      </xdr:nvCxnSpPr>
      <xdr:spPr>
        <a:xfrm>
          <a:off x="2617470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28575</xdr:colOff>
      <xdr:row>29</xdr:row>
      <xdr:rowOff>28575</xdr:rowOff>
    </xdr:from>
    <xdr:to>
      <xdr:col>42</xdr:col>
      <xdr:colOff>1038225</xdr:colOff>
      <xdr:row>34</xdr:row>
      <xdr:rowOff>228600</xdr:rowOff>
    </xdr:to>
    <xdr:sp macro="" textlink="">
      <xdr:nvSpPr>
        <xdr:cNvPr id="10" name="TextBox 9"/>
        <xdr:cNvSpPr txBox="1"/>
      </xdr:nvSpPr>
      <xdr:spPr>
        <a:xfrm>
          <a:off x="2460307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44</xdr:col>
      <xdr:colOff>1600200</xdr:colOff>
      <xdr:row>12</xdr:row>
      <xdr:rowOff>142875</xdr:rowOff>
    </xdr:from>
    <xdr:to>
      <xdr:col>52</xdr:col>
      <xdr:colOff>876300</xdr:colOff>
      <xdr:row>12</xdr:row>
      <xdr:rowOff>161925</xdr:rowOff>
    </xdr:to>
    <xdr:cxnSp macro="">
      <xdr:nvCxnSpPr>
        <xdr:cNvPr id="11" name="Straight Arrow Connector 10"/>
        <xdr:cNvCxnSpPr/>
      </xdr:nvCxnSpPr>
      <xdr:spPr>
        <a:xfrm>
          <a:off x="3846195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44</xdr:col>
      <xdr:colOff>28575</xdr:colOff>
      <xdr:row>29</xdr:row>
      <xdr:rowOff>28575</xdr:rowOff>
    </xdr:from>
    <xdr:to>
      <xdr:col>53</xdr:col>
      <xdr:colOff>1038225</xdr:colOff>
      <xdr:row>34</xdr:row>
      <xdr:rowOff>228600</xdr:rowOff>
    </xdr:to>
    <xdr:sp macro="" textlink="">
      <xdr:nvSpPr>
        <xdr:cNvPr id="12" name="TextBox 11"/>
        <xdr:cNvSpPr txBox="1"/>
      </xdr:nvSpPr>
      <xdr:spPr>
        <a:xfrm>
          <a:off x="3689032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55</xdr:col>
      <xdr:colOff>1600200</xdr:colOff>
      <xdr:row>12</xdr:row>
      <xdr:rowOff>142875</xdr:rowOff>
    </xdr:from>
    <xdr:to>
      <xdr:col>63</xdr:col>
      <xdr:colOff>876300</xdr:colOff>
      <xdr:row>12</xdr:row>
      <xdr:rowOff>161925</xdr:rowOff>
    </xdr:to>
    <xdr:cxnSp macro="">
      <xdr:nvCxnSpPr>
        <xdr:cNvPr id="13" name="Straight Arrow Connector 12"/>
        <xdr:cNvCxnSpPr/>
      </xdr:nvCxnSpPr>
      <xdr:spPr>
        <a:xfrm>
          <a:off x="5074920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28575</xdr:colOff>
      <xdr:row>29</xdr:row>
      <xdr:rowOff>28575</xdr:rowOff>
    </xdr:from>
    <xdr:to>
      <xdr:col>64</xdr:col>
      <xdr:colOff>1038225</xdr:colOff>
      <xdr:row>34</xdr:row>
      <xdr:rowOff>228600</xdr:rowOff>
    </xdr:to>
    <xdr:sp macro="" textlink="">
      <xdr:nvSpPr>
        <xdr:cNvPr id="14" name="TextBox 13"/>
        <xdr:cNvSpPr txBox="1"/>
      </xdr:nvSpPr>
      <xdr:spPr>
        <a:xfrm>
          <a:off x="4917757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66</xdr:col>
      <xdr:colOff>1600200</xdr:colOff>
      <xdr:row>12</xdr:row>
      <xdr:rowOff>142875</xdr:rowOff>
    </xdr:from>
    <xdr:to>
      <xdr:col>74</xdr:col>
      <xdr:colOff>876300</xdr:colOff>
      <xdr:row>12</xdr:row>
      <xdr:rowOff>161925</xdr:rowOff>
    </xdr:to>
    <xdr:cxnSp macro="">
      <xdr:nvCxnSpPr>
        <xdr:cNvPr id="15" name="Straight Arrow Connector 14"/>
        <xdr:cNvCxnSpPr/>
      </xdr:nvCxnSpPr>
      <xdr:spPr>
        <a:xfrm>
          <a:off x="6303645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66</xdr:col>
      <xdr:colOff>28575</xdr:colOff>
      <xdr:row>29</xdr:row>
      <xdr:rowOff>28575</xdr:rowOff>
    </xdr:from>
    <xdr:to>
      <xdr:col>75</xdr:col>
      <xdr:colOff>1038225</xdr:colOff>
      <xdr:row>34</xdr:row>
      <xdr:rowOff>228600</xdr:rowOff>
    </xdr:to>
    <xdr:sp macro="" textlink="">
      <xdr:nvSpPr>
        <xdr:cNvPr id="16" name="TextBox 15"/>
        <xdr:cNvSpPr txBox="1"/>
      </xdr:nvSpPr>
      <xdr:spPr>
        <a:xfrm>
          <a:off x="6146482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77</xdr:col>
      <xdr:colOff>1600200</xdr:colOff>
      <xdr:row>12</xdr:row>
      <xdr:rowOff>142875</xdr:rowOff>
    </xdr:from>
    <xdr:to>
      <xdr:col>85</xdr:col>
      <xdr:colOff>876300</xdr:colOff>
      <xdr:row>12</xdr:row>
      <xdr:rowOff>161925</xdr:rowOff>
    </xdr:to>
    <xdr:cxnSp macro="">
      <xdr:nvCxnSpPr>
        <xdr:cNvPr id="17" name="Straight Arrow Connector 16"/>
        <xdr:cNvCxnSpPr/>
      </xdr:nvCxnSpPr>
      <xdr:spPr>
        <a:xfrm>
          <a:off x="7532370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77</xdr:col>
      <xdr:colOff>28575</xdr:colOff>
      <xdr:row>29</xdr:row>
      <xdr:rowOff>28575</xdr:rowOff>
    </xdr:from>
    <xdr:to>
      <xdr:col>86</xdr:col>
      <xdr:colOff>1038225</xdr:colOff>
      <xdr:row>34</xdr:row>
      <xdr:rowOff>228600</xdr:rowOff>
    </xdr:to>
    <xdr:sp macro="" textlink="">
      <xdr:nvSpPr>
        <xdr:cNvPr id="18" name="TextBox 17"/>
        <xdr:cNvSpPr txBox="1"/>
      </xdr:nvSpPr>
      <xdr:spPr>
        <a:xfrm>
          <a:off x="7375207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88</xdr:col>
      <xdr:colOff>1600200</xdr:colOff>
      <xdr:row>12</xdr:row>
      <xdr:rowOff>142875</xdr:rowOff>
    </xdr:from>
    <xdr:to>
      <xdr:col>96</xdr:col>
      <xdr:colOff>876300</xdr:colOff>
      <xdr:row>12</xdr:row>
      <xdr:rowOff>161925</xdr:rowOff>
    </xdr:to>
    <xdr:cxnSp macro="">
      <xdr:nvCxnSpPr>
        <xdr:cNvPr id="19" name="Straight Arrow Connector 18"/>
        <xdr:cNvCxnSpPr/>
      </xdr:nvCxnSpPr>
      <xdr:spPr>
        <a:xfrm>
          <a:off x="8761095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88</xdr:col>
      <xdr:colOff>28575</xdr:colOff>
      <xdr:row>29</xdr:row>
      <xdr:rowOff>28575</xdr:rowOff>
    </xdr:from>
    <xdr:to>
      <xdr:col>97</xdr:col>
      <xdr:colOff>1038225</xdr:colOff>
      <xdr:row>34</xdr:row>
      <xdr:rowOff>228600</xdr:rowOff>
    </xdr:to>
    <xdr:sp macro="" textlink="">
      <xdr:nvSpPr>
        <xdr:cNvPr id="20" name="TextBox 19"/>
        <xdr:cNvSpPr txBox="1"/>
      </xdr:nvSpPr>
      <xdr:spPr>
        <a:xfrm>
          <a:off x="8603932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99</xdr:col>
      <xdr:colOff>1600200</xdr:colOff>
      <xdr:row>12</xdr:row>
      <xdr:rowOff>142875</xdr:rowOff>
    </xdr:from>
    <xdr:to>
      <xdr:col>107</xdr:col>
      <xdr:colOff>876300</xdr:colOff>
      <xdr:row>12</xdr:row>
      <xdr:rowOff>161925</xdr:rowOff>
    </xdr:to>
    <xdr:cxnSp macro="">
      <xdr:nvCxnSpPr>
        <xdr:cNvPr id="21" name="Straight Arrow Connector 20"/>
        <xdr:cNvCxnSpPr/>
      </xdr:nvCxnSpPr>
      <xdr:spPr>
        <a:xfrm>
          <a:off x="9989820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99</xdr:col>
      <xdr:colOff>28575</xdr:colOff>
      <xdr:row>29</xdr:row>
      <xdr:rowOff>28575</xdr:rowOff>
    </xdr:from>
    <xdr:to>
      <xdr:col>108</xdr:col>
      <xdr:colOff>1038225</xdr:colOff>
      <xdr:row>34</xdr:row>
      <xdr:rowOff>228600</xdr:rowOff>
    </xdr:to>
    <xdr:sp macro="" textlink="">
      <xdr:nvSpPr>
        <xdr:cNvPr id="22" name="TextBox 21"/>
        <xdr:cNvSpPr txBox="1"/>
      </xdr:nvSpPr>
      <xdr:spPr>
        <a:xfrm>
          <a:off x="9832657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110</xdr:col>
      <xdr:colOff>1600200</xdr:colOff>
      <xdr:row>12</xdr:row>
      <xdr:rowOff>142875</xdr:rowOff>
    </xdr:from>
    <xdr:to>
      <xdr:col>118</xdr:col>
      <xdr:colOff>876300</xdr:colOff>
      <xdr:row>12</xdr:row>
      <xdr:rowOff>161925</xdr:rowOff>
    </xdr:to>
    <xdr:cxnSp macro="">
      <xdr:nvCxnSpPr>
        <xdr:cNvPr id="23" name="Straight Arrow Connector 22"/>
        <xdr:cNvCxnSpPr/>
      </xdr:nvCxnSpPr>
      <xdr:spPr>
        <a:xfrm>
          <a:off x="11218545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110</xdr:col>
      <xdr:colOff>28575</xdr:colOff>
      <xdr:row>29</xdr:row>
      <xdr:rowOff>28575</xdr:rowOff>
    </xdr:from>
    <xdr:to>
      <xdr:col>119</xdr:col>
      <xdr:colOff>1038225</xdr:colOff>
      <xdr:row>34</xdr:row>
      <xdr:rowOff>228600</xdr:rowOff>
    </xdr:to>
    <xdr:sp macro="" textlink="">
      <xdr:nvSpPr>
        <xdr:cNvPr id="24" name="TextBox 23"/>
        <xdr:cNvSpPr txBox="1"/>
      </xdr:nvSpPr>
      <xdr:spPr>
        <a:xfrm>
          <a:off x="110613825" y="7753350"/>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11</xdr:col>
      <xdr:colOff>1685925</xdr:colOff>
      <xdr:row>12</xdr:row>
      <xdr:rowOff>142875</xdr:rowOff>
    </xdr:from>
    <xdr:to>
      <xdr:col>19</xdr:col>
      <xdr:colOff>962025</xdr:colOff>
      <xdr:row>12</xdr:row>
      <xdr:rowOff>161925</xdr:rowOff>
    </xdr:to>
    <xdr:cxnSp macro="">
      <xdr:nvCxnSpPr>
        <xdr:cNvPr id="25" name="Straight Arrow Connector 24"/>
        <xdr:cNvCxnSpPr/>
      </xdr:nvCxnSpPr>
      <xdr:spPr>
        <a:xfrm>
          <a:off x="13973175"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121</xdr:col>
      <xdr:colOff>1600200</xdr:colOff>
      <xdr:row>12</xdr:row>
      <xdr:rowOff>142875</xdr:rowOff>
    </xdr:from>
    <xdr:to>
      <xdr:col>129</xdr:col>
      <xdr:colOff>876300</xdr:colOff>
      <xdr:row>12</xdr:row>
      <xdr:rowOff>161925</xdr:rowOff>
    </xdr:to>
    <xdr:cxnSp macro="">
      <xdr:nvCxnSpPr>
        <xdr:cNvPr id="26" name="Straight Arrow Connector 25"/>
        <xdr:cNvCxnSpPr/>
      </xdr:nvCxnSpPr>
      <xdr:spPr>
        <a:xfrm>
          <a:off x="12447270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121</xdr:col>
      <xdr:colOff>28575</xdr:colOff>
      <xdr:row>29</xdr:row>
      <xdr:rowOff>28575</xdr:rowOff>
    </xdr:from>
    <xdr:to>
      <xdr:col>130</xdr:col>
      <xdr:colOff>1038225</xdr:colOff>
      <xdr:row>34</xdr:row>
      <xdr:rowOff>228600</xdr:rowOff>
    </xdr:to>
    <xdr:sp macro="" textlink="">
      <xdr:nvSpPr>
        <xdr:cNvPr id="27" name="TextBox 26"/>
        <xdr:cNvSpPr txBox="1"/>
      </xdr:nvSpPr>
      <xdr:spPr>
        <a:xfrm>
          <a:off x="122901075" y="7686675"/>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132</xdr:col>
      <xdr:colOff>1600200</xdr:colOff>
      <xdr:row>12</xdr:row>
      <xdr:rowOff>142875</xdr:rowOff>
    </xdr:from>
    <xdr:to>
      <xdr:col>140</xdr:col>
      <xdr:colOff>876300</xdr:colOff>
      <xdr:row>12</xdr:row>
      <xdr:rowOff>161925</xdr:rowOff>
    </xdr:to>
    <xdr:cxnSp macro="">
      <xdr:nvCxnSpPr>
        <xdr:cNvPr id="28" name="Straight Arrow Connector 27"/>
        <xdr:cNvCxnSpPr/>
      </xdr:nvCxnSpPr>
      <xdr:spPr>
        <a:xfrm>
          <a:off x="136759950" y="3162300"/>
          <a:ext cx="8858250" cy="19050"/>
        </a:xfrm>
        <a:prstGeom prst="straightConnector1">
          <a:avLst/>
        </a:prstGeom>
        <a:ln>
          <a:solidFill>
            <a:schemeClr val="tx2">
              <a:lumMod val="75000"/>
            </a:schemeClr>
          </a:solidFill>
          <a:headEnd type="none" w="med" len="med"/>
          <a:tailEnd type="triangle"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132</xdr:col>
      <xdr:colOff>28575</xdr:colOff>
      <xdr:row>29</xdr:row>
      <xdr:rowOff>28575</xdr:rowOff>
    </xdr:from>
    <xdr:to>
      <xdr:col>141</xdr:col>
      <xdr:colOff>1038225</xdr:colOff>
      <xdr:row>34</xdr:row>
      <xdr:rowOff>228600</xdr:rowOff>
    </xdr:to>
    <xdr:sp macro="" textlink="">
      <xdr:nvSpPr>
        <xdr:cNvPr id="29" name="TextBox 28"/>
        <xdr:cNvSpPr txBox="1"/>
      </xdr:nvSpPr>
      <xdr:spPr>
        <a:xfrm>
          <a:off x="135188325" y="7686675"/>
          <a:ext cx="11639550"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22</xdr:row>
      <xdr:rowOff>28575</xdr:rowOff>
    </xdr:from>
    <xdr:to>
      <xdr:col>18</xdr:col>
      <xdr:colOff>1038225</xdr:colOff>
      <xdr:row>27</xdr:row>
      <xdr:rowOff>228600</xdr:rowOff>
    </xdr:to>
    <xdr:sp macro="" textlink="" fLocksText="0">
      <xdr:nvSpPr>
        <xdr:cNvPr id="2" name="TextBox 1"/>
        <xdr:cNvSpPr txBox="1"/>
      </xdr:nvSpPr>
      <xdr:spPr>
        <a:xfrm>
          <a:off x="285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20</xdr:col>
      <xdr:colOff>28575</xdr:colOff>
      <xdr:row>22</xdr:row>
      <xdr:rowOff>28575</xdr:rowOff>
    </xdr:from>
    <xdr:to>
      <xdr:col>38</xdr:col>
      <xdr:colOff>1038225</xdr:colOff>
      <xdr:row>27</xdr:row>
      <xdr:rowOff>228600</xdr:rowOff>
    </xdr:to>
    <xdr:sp macro="" textlink="" fLocksText="0">
      <xdr:nvSpPr>
        <xdr:cNvPr id="4" name="TextBox 3"/>
        <xdr:cNvSpPr txBox="1"/>
      </xdr:nvSpPr>
      <xdr:spPr>
        <a:xfrm>
          <a:off x="285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40</xdr:col>
      <xdr:colOff>28575</xdr:colOff>
      <xdr:row>22</xdr:row>
      <xdr:rowOff>28575</xdr:rowOff>
    </xdr:from>
    <xdr:to>
      <xdr:col>58</xdr:col>
      <xdr:colOff>1038225</xdr:colOff>
      <xdr:row>27</xdr:row>
      <xdr:rowOff>228600</xdr:rowOff>
    </xdr:to>
    <xdr:sp macro="" textlink="" fLocksText="0">
      <xdr:nvSpPr>
        <xdr:cNvPr id="5" name="TextBox 4"/>
        <xdr:cNvSpPr txBox="1"/>
      </xdr:nvSpPr>
      <xdr:spPr>
        <a:xfrm>
          <a:off x="193452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60</xdr:col>
      <xdr:colOff>28575</xdr:colOff>
      <xdr:row>22</xdr:row>
      <xdr:rowOff>28575</xdr:rowOff>
    </xdr:from>
    <xdr:to>
      <xdr:col>78</xdr:col>
      <xdr:colOff>1038225</xdr:colOff>
      <xdr:row>27</xdr:row>
      <xdr:rowOff>228600</xdr:rowOff>
    </xdr:to>
    <xdr:sp macro="" textlink="" fLocksText="0">
      <xdr:nvSpPr>
        <xdr:cNvPr id="6" name="TextBox 5"/>
        <xdr:cNvSpPr txBox="1"/>
      </xdr:nvSpPr>
      <xdr:spPr>
        <a:xfrm>
          <a:off x="386619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80</xdr:col>
      <xdr:colOff>28575</xdr:colOff>
      <xdr:row>22</xdr:row>
      <xdr:rowOff>28575</xdr:rowOff>
    </xdr:from>
    <xdr:to>
      <xdr:col>98</xdr:col>
      <xdr:colOff>1038225</xdr:colOff>
      <xdr:row>27</xdr:row>
      <xdr:rowOff>228600</xdr:rowOff>
    </xdr:to>
    <xdr:sp macro="" textlink="" fLocksText="0">
      <xdr:nvSpPr>
        <xdr:cNvPr id="7" name="TextBox 6"/>
        <xdr:cNvSpPr txBox="1"/>
      </xdr:nvSpPr>
      <xdr:spPr>
        <a:xfrm>
          <a:off x="579786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100</xdr:col>
      <xdr:colOff>28575</xdr:colOff>
      <xdr:row>22</xdr:row>
      <xdr:rowOff>28575</xdr:rowOff>
    </xdr:from>
    <xdr:to>
      <xdr:col>118</xdr:col>
      <xdr:colOff>1038225</xdr:colOff>
      <xdr:row>27</xdr:row>
      <xdr:rowOff>228600</xdr:rowOff>
    </xdr:to>
    <xdr:sp macro="" textlink="" fLocksText="0">
      <xdr:nvSpPr>
        <xdr:cNvPr id="8" name="TextBox 7"/>
        <xdr:cNvSpPr txBox="1"/>
      </xdr:nvSpPr>
      <xdr:spPr>
        <a:xfrm>
          <a:off x="772953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120</xdr:col>
      <xdr:colOff>28575</xdr:colOff>
      <xdr:row>22</xdr:row>
      <xdr:rowOff>28575</xdr:rowOff>
    </xdr:from>
    <xdr:to>
      <xdr:col>138</xdr:col>
      <xdr:colOff>1038225</xdr:colOff>
      <xdr:row>27</xdr:row>
      <xdr:rowOff>228600</xdr:rowOff>
    </xdr:to>
    <xdr:sp macro="" textlink="" fLocksText="0">
      <xdr:nvSpPr>
        <xdr:cNvPr id="9" name="TextBox 8"/>
        <xdr:cNvSpPr txBox="1"/>
      </xdr:nvSpPr>
      <xdr:spPr>
        <a:xfrm>
          <a:off x="966120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140</xdr:col>
      <xdr:colOff>28575</xdr:colOff>
      <xdr:row>22</xdr:row>
      <xdr:rowOff>28575</xdr:rowOff>
    </xdr:from>
    <xdr:to>
      <xdr:col>158</xdr:col>
      <xdr:colOff>1038225</xdr:colOff>
      <xdr:row>27</xdr:row>
      <xdr:rowOff>228600</xdr:rowOff>
    </xdr:to>
    <xdr:sp macro="" textlink="" fLocksText="0">
      <xdr:nvSpPr>
        <xdr:cNvPr id="10" name="TextBox 9"/>
        <xdr:cNvSpPr txBox="1"/>
      </xdr:nvSpPr>
      <xdr:spPr>
        <a:xfrm>
          <a:off x="1159287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160</xdr:col>
      <xdr:colOff>28575</xdr:colOff>
      <xdr:row>22</xdr:row>
      <xdr:rowOff>28575</xdr:rowOff>
    </xdr:from>
    <xdr:to>
      <xdr:col>178</xdr:col>
      <xdr:colOff>1038225</xdr:colOff>
      <xdr:row>27</xdr:row>
      <xdr:rowOff>228600</xdr:rowOff>
    </xdr:to>
    <xdr:sp macro="" textlink="" fLocksText="0">
      <xdr:nvSpPr>
        <xdr:cNvPr id="11" name="TextBox 10"/>
        <xdr:cNvSpPr txBox="1"/>
      </xdr:nvSpPr>
      <xdr:spPr>
        <a:xfrm>
          <a:off x="1352454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180</xdr:col>
      <xdr:colOff>28575</xdr:colOff>
      <xdr:row>22</xdr:row>
      <xdr:rowOff>28575</xdr:rowOff>
    </xdr:from>
    <xdr:to>
      <xdr:col>198</xdr:col>
      <xdr:colOff>1038225</xdr:colOff>
      <xdr:row>27</xdr:row>
      <xdr:rowOff>228600</xdr:rowOff>
    </xdr:to>
    <xdr:sp macro="" textlink="" fLocksText="0">
      <xdr:nvSpPr>
        <xdr:cNvPr id="12" name="TextBox 11"/>
        <xdr:cNvSpPr txBox="1"/>
      </xdr:nvSpPr>
      <xdr:spPr>
        <a:xfrm>
          <a:off x="1545621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200</xdr:col>
      <xdr:colOff>28575</xdr:colOff>
      <xdr:row>22</xdr:row>
      <xdr:rowOff>28575</xdr:rowOff>
    </xdr:from>
    <xdr:to>
      <xdr:col>218</xdr:col>
      <xdr:colOff>1038225</xdr:colOff>
      <xdr:row>27</xdr:row>
      <xdr:rowOff>228600</xdr:rowOff>
    </xdr:to>
    <xdr:sp macro="" textlink="" fLocksText="0">
      <xdr:nvSpPr>
        <xdr:cNvPr id="13" name="TextBox 12"/>
        <xdr:cNvSpPr txBox="1"/>
      </xdr:nvSpPr>
      <xdr:spPr>
        <a:xfrm>
          <a:off x="1738788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220</xdr:col>
      <xdr:colOff>28575</xdr:colOff>
      <xdr:row>22</xdr:row>
      <xdr:rowOff>28575</xdr:rowOff>
    </xdr:from>
    <xdr:to>
      <xdr:col>238</xdr:col>
      <xdr:colOff>1038225</xdr:colOff>
      <xdr:row>27</xdr:row>
      <xdr:rowOff>228600</xdr:rowOff>
    </xdr:to>
    <xdr:sp macro="" textlink="" fLocksText="0">
      <xdr:nvSpPr>
        <xdr:cNvPr id="14" name="TextBox 13"/>
        <xdr:cNvSpPr txBox="1"/>
      </xdr:nvSpPr>
      <xdr:spPr>
        <a:xfrm>
          <a:off x="1931955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240</xdr:col>
      <xdr:colOff>28575</xdr:colOff>
      <xdr:row>22</xdr:row>
      <xdr:rowOff>28575</xdr:rowOff>
    </xdr:from>
    <xdr:to>
      <xdr:col>258</xdr:col>
      <xdr:colOff>1038225</xdr:colOff>
      <xdr:row>27</xdr:row>
      <xdr:rowOff>228600</xdr:rowOff>
    </xdr:to>
    <xdr:sp macro="" textlink="" fLocksText="0">
      <xdr:nvSpPr>
        <xdr:cNvPr id="15" name="TextBox 14"/>
        <xdr:cNvSpPr txBox="1"/>
      </xdr:nvSpPr>
      <xdr:spPr>
        <a:xfrm>
          <a:off x="212512275" y="5981700"/>
          <a:ext cx="18678525" cy="14382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6</xdr:row>
      <xdr:rowOff>219075</xdr:rowOff>
    </xdr:from>
    <xdr:to>
      <xdr:col>0</xdr:col>
      <xdr:colOff>3724275</xdr:colOff>
      <xdr:row>10</xdr:row>
      <xdr:rowOff>66675</xdr:rowOff>
    </xdr:to>
    <xdr:sp macro="" textlink="">
      <xdr:nvSpPr>
        <xdr:cNvPr id="2" name="TextBox 1"/>
        <xdr:cNvSpPr txBox="1"/>
      </xdr:nvSpPr>
      <xdr:spPr>
        <a:xfrm>
          <a:off x="66674" y="1600200"/>
          <a:ext cx="3657601" cy="752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0" rIns="45720" bIns="0" rtlCol="0" anchor="t"/>
        <a:lstStyle/>
        <a:p>
          <a:r>
            <a:rPr lang="en-US" sz="1000">
              <a:solidFill>
                <a:schemeClr val="tx2">
                  <a:lumMod val="75000"/>
                </a:schemeClr>
              </a:solidFill>
            </a:rPr>
            <a:t>In the "Other..." funds section below, manually list sources.  On the individual LME-MCO reports, realign sources that are the same across LME-MCOs on the same row.  Move sources that are different to a separate row.  Copy and insert additional rows if needed.</a:t>
          </a:r>
        </a:p>
      </xdr:txBody>
    </xdr:sp>
    <xdr:clientData/>
  </xdr:twoCellAnchor>
  <xdr:twoCellAnchor>
    <xdr:from>
      <xdr:col>11</xdr:col>
      <xdr:colOff>66675</xdr:colOff>
      <xdr:row>7</xdr:row>
      <xdr:rowOff>9525</xdr:rowOff>
    </xdr:from>
    <xdr:to>
      <xdr:col>11</xdr:col>
      <xdr:colOff>3724276</xdr:colOff>
      <xdr:row>9</xdr:row>
      <xdr:rowOff>171450</xdr:rowOff>
    </xdr:to>
    <xdr:sp macro="" textlink="">
      <xdr:nvSpPr>
        <xdr:cNvPr id="4" name="TextBox 3"/>
        <xdr:cNvSpPr txBox="1"/>
      </xdr:nvSpPr>
      <xdr:spPr>
        <a:xfrm>
          <a:off x="13896975" y="1638300"/>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22</xdr:col>
      <xdr:colOff>66675</xdr:colOff>
      <xdr:row>7</xdr:row>
      <xdr:rowOff>0</xdr:rowOff>
    </xdr:from>
    <xdr:to>
      <xdr:col>22</xdr:col>
      <xdr:colOff>3724276</xdr:colOff>
      <xdr:row>9</xdr:row>
      <xdr:rowOff>161925</xdr:rowOff>
    </xdr:to>
    <xdr:sp macro="" textlink="">
      <xdr:nvSpPr>
        <xdr:cNvPr id="5" name="TextBox 4"/>
        <xdr:cNvSpPr txBox="1"/>
      </xdr:nvSpPr>
      <xdr:spPr>
        <a:xfrm>
          <a:off x="277272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33</xdr:col>
      <xdr:colOff>66675</xdr:colOff>
      <xdr:row>7</xdr:row>
      <xdr:rowOff>0</xdr:rowOff>
    </xdr:from>
    <xdr:to>
      <xdr:col>33</xdr:col>
      <xdr:colOff>3724276</xdr:colOff>
      <xdr:row>9</xdr:row>
      <xdr:rowOff>161925</xdr:rowOff>
    </xdr:to>
    <xdr:sp macro="" textlink="">
      <xdr:nvSpPr>
        <xdr:cNvPr id="6" name="TextBox 5"/>
        <xdr:cNvSpPr txBox="1"/>
      </xdr:nvSpPr>
      <xdr:spPr>
        <a:xfrm>
          <a:off x="415575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44</xdr:col>
      <xdr:colOff>66675</xdr:colOff>
      <xdr:row>7</xdr:row>
      <xdr:rowOff>0</xdr:rowOff>
    </xdr:from>
    <xdr:to>
      <xdr:col>44</xdr:col>
      <xdr:colOff>3724276</xdr:colOff>
      <xdr:row>9</xdr:row>
      <xdr:rowOff>161925</xdr:rowOff>
    </xdr:to>
    <xdr:sp macro="" textlink="">
      <xdr:nvSpPr>
        <xdr:cNvPr id="7" name="TextBox 6"/>
        <xdr:cNvSpPr txBox="1"/>
      </xdr:nvSpPr>
      <xdr:spPr>
        <a:xfrm>
          <a:off x="553878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55</xdr:col>
      <xdr:colOff>66675</xdr:colOff>
      <xdr:row>7</xdr:row>
      <xdr:rowOff>0</xdr:rowOff>
    </xdr:from>
    <xdr:to>
      <xdr:col>55</xdr:col>
      <xdr:colOff>3724276</xdr:colOff>
      <xdr:row>9</xdr:row>
      <xdr:rowOff>161925</xdr:rowOff>
    </xdr:to>
    <xdr:sp macro="" textlink="">
      <xdr:nvSpPr>
        <xdr:cNvPr id="8" name="TextBox 7"/>
        <xdr:cNvSpPr txBox="1"/>
      </xdr:nvSpPr>
      <xdr:spPr>
        <a:xfrm>
          <a:off x="692181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66</xdr:col>
      <xdr:colOff>66675</xdr:colOff>
      <xdr:row>7</xdr:row>
      <xdr:rowOff>0</xdr:rowOff>
    </xdr:from>
    <xdr:to>
      <xdr:col>66</xdr:col>
      <xdr:colOff>3724276</xdr:colOff>
      <xdr:row>9</xdr:row>
      <xdr:rowOff>161925</xdr:rowOff>
    </xdr:to>
    <xdr:sp macro="" textlink="">
      <xdr:nvSpPr>
        <xdr:cNvPr id="9" name="TextBox 8"/>
        <xdr:cNvSpPr txBox="1"/>
      </xdr:nvSpPr>
      <xdr:spPr>
        <a:xfrm>
          <a:off x="830484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77</xdr:col>
      <xdr:colOff>66675</xdr:colOff>
      <xdr:row>7</xdr:row>
      <xdr:rowOff>0</xdr:rowOff>
    </xdr:from>
    <xdr:to>
      <xdr:col>77</xdr:col>
      <xdr:colOff>3724276</xdr:colOff>
      <xdr:row>9</xdr:row>
      <xdr:rowOff>161925</xdr:rowOff>
    </xdr:to>
    <xdr:sp macro="" textlink="">
      <xdr:nvSpPr>
        <xdr:cNvPr id="10" name="TextBox 9"/>
        <xdr:cNvSpPr txBox="1"/>
      </xdr:nvSpPr>
      <xdr:spPr>
        <a:xfrm>
          <a:off x="968787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88</xdr:col>
      <xdr:colOff>66675</xdr:colOff>
      <xdr:row>7</xdr:row>
      <xdr:rowOff>0</xdr:rowOff>
    </xdr:from>
    <xdr:to>
      <xdr:col>88</xdr:col>
      <xdr:colOff>3724276</xdr:colOff>
      <xdr:row>9</xdr:row>
      <xdr:rowOff>161925</xdr:rowOff>
    </xdr:to>
    <xdr:sp macro="" textlink="">
      <xdr:nvSpPr>
        <xdr:cNvPr id="11" name="TextBox 10"/>
        <xdr:cNvSpPr txBox="1"/>
      </xdr:nvSpPr>
      <xdr:spPr>
        <a:xfrm>
          <a:off x="1107090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99</xdr:col>
      <xdr:colOff>66675</xdr:colOff>
      <xdr:row>7</xdr:row>
      <xdr:rowOff>0</xdr:rowOff>
    </xdr:from>
    <xdr:to>
      <xdr:col>99</xdr:col>
      <xdr:colOff>3724276</xdr:colOff>
      <xdr:row>9</xdr:row>
      <xdr:rowOff>161925</xdr:rowOff>
    </xdr:to>
    <xdr:sp macro="" textlink="">
      <xdr:nvSpPr>
        <xdr:cNvPr id="12" name="TextBox 11"/>
        <xdr:cNvSpPr txBox="1"/>
      </xdr:nvSpPr>
      <xdr:spPr>
        <a:xfrm>
          <a:off x="1245393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110</xdr:col>
      <xdr:colOff>66675</xdr:colOff>
      <xdr:row>7</xdr:row>
      <xdr:rowOff>0</xdr:rowOff>
    </xdr:from>
    <xdr:to>
      <xdr:col>110</xdr:col>
      <xdr:colOff>3724276</xdr:colOff>
      <xdr:row>9</xdr:row>
      <xdr:rowOff>161925</xdr:rowOff>
    </xdr:to>
    <xdr:sp macro="" textlink="">
      <xdr:nvSpPr>
        <xdr:cNvPr id="13" name="TextBox 12"/>
        <xdr:cNvSpPr txBox="1"/>
      </xdr:nvSpPr>
      <xdr:spPr>
        <a:xfrm>
          <a:off x="1383696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121</xdr:col>
      <xdr:colOff>66675</xdr:colOff>
      <xdr:row>7</xdr:row>
      <xdr:rowOff>0</xdr:rowOff>
    </xdr:from>
    <xdr:to>
      <xdr:col>121</xdr:col>
      <xdr:colOff>3724276</xdr:colOff>
      <xdr:row>9</xdr:row>
      <xdr:rowOff>161925</xdr:rowOff>
    </xdr:to>
    <xdr:sp macro="" textlink="">
      <xdr:nvSpPr>
        <xdr:cNvPr id="14" name="TextBox 13"/>
        <xdr:cNvSpPr txBox="1"/>
      </xdr:nvSpPr>
      <xdr:spPr>
        <a:xfrm>
          <a:off x="1245393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twoCellAnchor>
    <xdr:from>
      <xdr:col>132</xdr:col>
      <xdr:colOff>66675</xdr:colOff>
      <xdr:row>7</xdr:row>
      <xdr:rowOff>0</xdr:rowOff>
    </xdr:from>
    <xdr:to>
      <xdr:col>132</xdr:col>
      <xdr:colOff>3724276</xdr:colOff>
      <xdr:row>9</xdr:row>
      <xdr:rowOff>161925</xdr:rowOff>
    </xdr:to>
    <xdr:sp macro="" textlink="">
      <xdr:nvSpPr>
        <xdr:cNvPr id="15" name="TextBox 14"/>
        <xdr:cNvSpPr txBox="1"/>
      </xdr:nvSpPr>
      <xdr:spPr>
        <a:xfrm>
          <a:off x="138369675" y="1628775"/>
          <a:ext cx="3657601" cy="571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lumMod val="75000"/>
                </a:schemeClr>
              </a:solidFill>
            </a:rPr>
            <a:t>In the "Other..." funds section below, realign sources that are the same across LME-MCOs on the same row.  Move sources that are different to a separate row.</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266700</xdr:colOff>
      <xdr:row>1</xdr:row>
      <xdr:rowOff>57149</xdr:rowOff>
    </xdr:from>
    <xdr:to>
      <xdr:col>109</xdr:col>
      <xdr:colOff>542925</xdr:colOff>
      <xdr:row>10</xdr:row>
      <xdr:rowOff>47625</xdr:rowOff>
    </xdr:to>
    <xdr:sp macro="" textlink="">
      <xdr:nvSpPr>
        <xdr:cNvPr id="2" name="Left Arrow Callout 1"/>
        <xdr:cNvSpPr/>
      </xdr:nvSpPr>
      <xdr:spPr>
        <a:xfrm>
          <a:off x="9896475" y="304799"/>
          <a:ext cx="3324225" cy="2295526"/>
        </a:xfrm>
        <a:prstGeom prst="leftArrowCallout">
          <a:avLst>
            <a:gd name="adj1" fmla="val 13014"/>
            <a:gd name="adj2" fmla="val 14994"/>
            <a:gd name="adj3" fmla="val 11810"/>
            <a:gd name="adj4" fmla="val 88811"/>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b="1" u="sng"/>
            <a:t>Reminders</a:t>
          </a:r>
          <a:r>
            <a:rPr lang="en-US" sz="1100"/>
            <a:t>:  </a:t>
          </a:r>
        </a:p>
        <a:p>
          <a:pPr marL="171450" indent="-171450" algn="l">
            <a:spcBef>
              <a:spcPts val="600"/>
            </a:spcBef>
            <a:buFont typeface="Arial" panose="020B0604020202020204" pitchFamily="34" charset="0"/>
            <a:buChar char="●"/>
          </a:pPr>
          <a:r>
            <a:rPr lang="en-US" sz="1100"/>
            <a:t>Make sure to collect and report race info for Hispanics/Latinos.</a:t>
          </a:r>
        </a:p>
        <a:p>
          <a:pPr marL="171450" indent="-171450" algn="l">
            <a:spcBef>
              <a:spcPts val="600"/>
            </a:spcBef>
            <a:buFont typeface="Arial" panose="020B0604020202020204" pitchFamily="34" charset="0"/>
            <a:buChar char="●"/>
          </a:pPr>
          <a:r>
            <a:rPr lang="en-US" sz="1100"/>
            <a:t>Total</a:t>
          </a:r>
          <a:r>
            <a:rPr lang="en-US" sz="1100" baseline="0"/>
            <a:t> Persons Served numbers for Age Group, Race, Ethnicity, and Gender should all equal.</a:t>
          </a:r>
        </a:p>
        <a:p>
          <a:pPr marL="171450" indent="-171450" algn="l">
            <a:spcBef>
              <a:spcPts val="600"/>
            </a:spcBef>
            <a:buFont typeface="Arial" panose="020B0604020202020204" pitchFamily="34" charset="0"/>
            <a:buChar char="●"/>
          </a:pPr>
          <a:r>
            <a:rPr lang="en-US" sz="1100" baseline="0"/>
            <a:t>Total Persons Served numbers on this worksheet should equal the numbers reported on the Section I-F and I-G worksheets.  The Section I-G worksheet contains a consistency check.</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182</xdr:col>
      <xdr:colOff>0</xdr:colOff>
      <xdr:row>16</xdr:row>
      <xdr:rowOff>123825</xdr:rowOff>
    </xdr:from>
    <xdr:to>
      <xdr:col>187</xdr:col>
      <xdr:colOff>276225</xdr:colOff>
      <xdr:row>21</xdr:row>
      <xdr:rowOff>28575</xdr:rowOff>
    </xdr:to>
    <xdr:sp macro="" textlink="">
      <xdr:nvSpPr>
        <xdr:cNvPr id="2" name="Left Arrow Callout 1"/>
        <xdr:cNvSpPr/>
      </xdr:nvSpPr>
      <xdr:spPr>
        <a:xfrm>
          <a:off x="176450625" y="4076700"/>
          <a:ext cx="3324225" cy="1323975"/>
        </a:xfrm>
        <a:prstGeom prst="leftArrowCallout">
          <a:avLst>
            <a:gd name="adj1" fmla="val 13014"/>
            <a:gd name="adj2" fmla="val 14994"/>
            <a:gd name="adj3" fmla="val 11810"/>
            <a:gd name="adj4" fmla="val 91390"/>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b="1" u="sng"/>
            <a:t>Reminders</a:t>
          </a:r>
          <a:r>
            <a:rPr lang="en-US" sz="1100"/>
            <a:t>:  </a:t>
          </a:r>
        </a:p>
        <a:p>
          <a:pPr marL="171450" marR="0" lvl="0" indent="-171450" algn="l"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t>Total Persons Served numbers in row 19  should equal the numbers reported on the Section I-E and I-G worksheets.  </a:t>
          </a:r>
        </a:p>
        <a:p>
          <a:pPr marL="171450" marR="0" lvl="0" indent="-171450" algn="l"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The Section I-G worksheet contains a consistency check.</a:t>
          </a:r>
          <a:endParaRPr lang="en-US" sz="1100">
            <a:effectLst/>
          </a:endParaRPr>
        </a:p>
        <a:p>
          <a:pPr marL="171450" indent="-171450" algn="l">
            <a:spcBef>
              <a:spcPts val="600"/>
            </a:spcBef>
            <a:buFont typeface="Arial" panose="020B0604020202020204" pitchFamily="34" charset="0"/>
            <a:buChar char="●"/>
          </a:pPr>
          <a:endParaRPr lang="en-US"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104</xdr:col>
      <xdr:colOff>352426</xdr:colOff>
      <xdr:row>15</xdr:row>
      <xdr:rowOff>161926</xdr:rowOff>
    </xdr:from>
    <xdr:to>
      <xdr:col>111</xdr:col>
      <xdr:colOff>371476</xdr:colOff>
      <xdr:row>18</xdr:row>
      <xdr:rowOff>228600</xdr:rowOff>
    </xdr:to>
    <xdr:sp macro="" textlink="">
      <xdr:nvSpPr>
        <xdr:cNvPr id="2" name="Left Arrow Callout 1"/>
        <xdr:cNvSpPr/>
      </xdr:nvSpPr>
      <xdr:spPr>
        <a:xfrm>
          <a:off x="9982201" y="4486276"/>
          <a:ext cx="4286250" cy="990599"/>
        </a:xfrm>
        <a:prstGeom prst="leftArrowCallout">
          <a:avLst>
            <a:gd name="adj1" fmla="val 13014"/>
            <a:gd name="adj2" fmla="val 14994"/>
            <a:gd name="adj3" fmla="val 11810"/>
            <a:gd name="adj4" fmla="val 9398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b="1" u="sng"/>
            <a:t>Reminder</a:t>
          </a:r>
          <a:r>
            <a:rPr lang="en-US" sz="1100"/>
            <a:t>:  </a:t>
          </a:r>
        </a:p>
        <a:p>
          <a:pPr marL="171450" marR="0" lvl="0" indent="-171450" algn="l"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t>Total Persons Served numbers in row 17 should equal the numbers reported on the Section I-E and I-F worksheets.  </a:t>
          </a:r>
        </a:p>
        <a:p>
          <a:pPr marL="171450" marR="0" lvl="0" indent="-171450" algn="l"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Rows 19 - 27 provide a consistency check.</a:t>
          </a:r>
          <a:endParaRPr lang="en-US" sz="1100">
            <a:effectLst/>
          </a:endParaRPr>
        </a:p>
        <a:p>
          <a:pPr marL="171450" indent="-171450" algn="l">
            <a:spcBef>
              <a:spcPts val="600"/>
            </a:spcBef>
            <a:buFont typeface="Arial" panose="020B0604020202020204" pitchFamily="34" charset="0"/>
            <a:buChar char="●"/>
          </a:pPr>
          <a:endParaRPr lang="en-US" sz="1100" baseline="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xdr:row>
      <xdr:rowOff>0</xdr:rowOff>
    </xdr:from>
    <xdr:to>
      <xdr:col>13</xdr:col>
      <xdr:colOff>552450</xdr:colOff>
      <xdr:row>4</xdr:row>
      <xdr:rowOff>171450</xdr:rowOff>
    </xdr:to>
    <xdr:sp macro="" textlink="">
      <xdr:nvSpPr>
        <xdr:cNvPr id="2" name="TextBox 1"/>
        <xdr:cNvSpPr txBox="1"/>
      </xdr:nvSpPr>
      <xdr:spPr>
        <a:xfrm>
          <a:off x="21974175" y="247650"/>
          <a:ext cx="2695575" cy="895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Change percentages</a:t>
          </a:r>
          <a:r>
            <a:rPr lang="en-US" sz="1100" baseline="0"/>
            <a:t> in blue in column A. for 1 (12%), 3 (3%), 4 (4%), 5 (51%), and 6 (51%).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Desktop\SAPTBG%20Compliance%20Report%20Template%2010-8-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M/Quality_Mgmt/Report%20Templates/SAPTBG%20Compliance%20Report%20Template1%209-30-16%20draft%20in%20proc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Worksheet"/>
      <sheetName val="Attestation"/>
      <sheetName val="LME-MCO Staff"/>
      <sheetName val="Section I-A"/>
      <sheetName val="Section I-B"/>
      <sheetName val="Section I-C"/>
      <sheetName val="Section I-D"/>
      <sheetName val="Section I-E"/>
      <sheetName val="Section II"/>
      <sheetName val="Section III-A"/>
      <sheetName val="Section III-B"/>
      <sheetName val="Section III-C"/>
      <sheetName val="Section III-C-Analysis"/>
      <sheetName val="Section IV-A"/>
      <sheetName val="Section IV-B"/>
      <sheetName val="Sections V-A &amp; V-B"/>
      <sheetName val="Section VI-A"/>
      <sheetName val="Sections VII-A &amp; VII-B"/>
      <sheetName val="Section VIII-A "/>
      <sheetName val="Section VIII-B"/>
      <sheetName val="Section VIII-C"/>
      <sheetName val="Data Validation &amp; Lookup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4">
          <cell r="C4">
            <v>41275</v>
          </cell>
        </row>
        <row r="5">
          <cell r="C5">
            <v>41295</v>
          </cell>
        </row>
        <row r="6">
          <cell r="C6">
            <v>41362</v>
          </cell>
        </row>
        <row r="7">
          <cell r="C7">
            <v>41421</v>
          </cell>
        </row>
        <row r="8">
          <cell r="C8">
            <v>41459</v>
          </cell>
        </row>
        <row r="9">
          <cell r="C9">
            <v>41519</v>
          </cell>
        </row>
        <row r="10">
          <cell r="C10">
            <v>41589</v>
          </cell>
        </row>
        <row r="11">
          <cell r="C11">
            <v>41606</v>
          </cell>
        </row>
        <row r="12">
          <cell r="C12">
            <v>41607</v>
          </cell>
        </row>
        <row r="13">
          <cell r="C13">
            <v>41632</v>
          </cell>
        </row>
        <row r="14">
          <cell r="C14">
            <v>41633</v>
          </cell>
        </row>
        <row r="15">
          <cell r="C15">
            <v>41634</v>
          </cell>
        </row>
        <row r="16">
          <cell r="C16">
            <v>41640</v>
          </cell>
        </row>
        <row r="17">
          <cell r="C17">
            <v>41659</v>
          </cell>
        </row>
        <row r="18">
          <cell r="C18">
            <v>41747</v>
          </cell>
        </row>
        <row r="19">
          <cell r="C19">
            <v>41785</v>
          </cell>
        </row>
        <row r="20">
          <cell r="C20">
            <v>41824</v>
          </cell>
        </row>
        <row r="21">
          <cell r="C21">
            <v>41883</v>
          </cell>
        </row>
        <row r="22">
          <cell r="C22">
            <v>41954</v>
          </cell>
        </row>
        <row r="23">
          <cell r="C23">
            <v>41970</v>
          </cell>
        </row>
        <row r="24">
          <cell r="C24">
            <v>41971</v>
          </cell>
        </row>
        <row r="25">
          <cell r="C25">
            <v>41997</v>
          </cell>
        </row>
        <row r="26">
          <cell r="C26">
            <v>41998</v>
          </cell>
        </row>
        <row r="27">
          <cell r="C27">
            <v>41999</v>
          </cell>
        </row>
        <row r="28">
          <cell r="C28">
            <v>42005</v>
          </cell>
          <cell r="F28" t="str">
            <v>Alliance Behavioral Healthcare</v>
          </cell>
          <cell r="G28" t="str">
            <v>Cumberland</v>
          </cell>
          <cell r="H28" t="str">
            <v>Durham</v>
          </cell>
          <cell r="I28" t="str">
            <v>Johnston</v>
          </cell>
          <cell r="J28" t="str">
            <v>Wake</v>
          </cell>
        </row>
        <row r="29">
          <cell r="C29">
            <v>42023</v>
          </cell>
          <cell r="F29" t="str">
            <v>Cardinal Innovations Healthcare Solutions</v>
          </cell>
          <cell r="G29" t="str">
            <v>Alamance</v>
          </cell>
          <cell r="H29" t="str">
            <v>Cabarrus</v>
          </cell>
          <cell r="I29" t="str">
            <v>Caswell</v>
          </cell>
          <cell r="J29" t="str">
            <v>Chatham</v>
          </cell>
          <cell r="K29" t="str">
            <v>Davidson</v>
          </cell>
          <cell r="L29" t="str">
            <v>Franklin</v>
          </cell>
          <cell r="M29" t="str">
            <v>Granville</v>
          </cell>
          <cell r="N29" t="str">
            <v>Halifax</v>
          </cell>
          <cell r="O29" t="str">
            <v>Mecklenburg</v>
          </cell>
          <cell r="P29" t="str">
            <v>Orange</v>
          </cell>
          <cell r="Q29" t="str">
            <v>Person</v>
          </cell>
          <cell r="R29" t="str">
            <v>Rowan</v>
          </cell>
          <cell r="S29" t="str">
            <v>Stanly</v>
          </cell>
          <cell r="T29" t="str">
            <v>Union</v>
          </cell>
          <cell r="U29" t="str">
            <v>Vance</v>
          </cell>
          <cell r="V29" t="str">
            <v>Warren</v>
          </cell>
        </row>
        <row r="30">
          <cell r="C30">
            <v>42097</v>
          </cell>
          <cell r="F30" t="str">
            <v>CenterPoint Human Services</v>
          </cell>
          <cell r="G30" t="str">
            <v>Davie</v>
          </cell>
          <cell r="H30" t="str">
            <v>Forsyth</v>
          </cell>
          <cell r="I30" t="str">
            <v>Rockingham</v>
          </cell>
          <cell r="J30" t="str">
            <v>Stokes</v>
          </cell>
        </row>
        <row r="31">
          <cell r="C31">
            <v>42149</v>
          </cell>
          <cell r="F31" t="str">
            <v>CoastalCare</v>
          </cell>
          <cell r="G31" t="str">
            <v>Brunswick</v>
          </cell>
          <cell r="H31" t="str">
            <v>Carteret</v>
          </cell>
          <cell r="I31" t="str">
            <v>New Hanover</v>
          </cell>
          <cell r="J31" t="str">
            <v>Onslow</v>
          </cell>
          <cell r="K31" t="str">
            <v>Pender</v>
          </cell>
        </row>
        <row r="32">
          <cell r="C32">
            <v>42188</v>
          </cell>
          <cell r="F32" t="str">
            <v>East Carolina Behavioral Health</v>
          </cell>
          <cell r="G32" t="str">
            <v>Beaufort</v>
          </cell>
          <cell r="H32" t="str">
            <v>Bertie</v>
          </cell>
          <cell r="I32" t="str">
            <v>Camden</v>
          </cell>
          <cell r="J32" t="str">
            <v>Chowan</v>
          </cell>
          <cell r="K32" t="str">
            <v>Craven</v>
          </cell>
          <cell r="L32" t="str">
            <v>Currituck</v>
          </cell>
          <cell r="M32" t="str">
            <v>Dare</v>
          </cell>
          <cell r="N32" t="str">
            <v>Gates</v>
          </cell>
          <cell r="O32" t="str">
            <v>Hertford</v>
          </cell>
          <cell r="P32" t="str">
            <v>Hyde</v>
          </cell>
          <cell r="Q32" t="str">
            <v>Jones</v>
          </cell>
          <cell r="R32" t="str">
            <v>Martin</v>
          </cell>
          <cell r="S32" t="str">
            <v>Northampton</v>
          </cell>
          <cell r="T32" t="str">
            <v>Pamlico</v>
          </cell>
          <cell r="U32" t="str">
            <v>Pasquotank</v>
          </cell>
          <cell r="V32" t="str">
            <v>Perquimans</v>
          </cell>
          <cell r="W32" t="str">
            <v>Pitt</v>
          </cell>
          <cell r="X32" t="str">
            <v>Tyrrell</v>
          </cell>
          <cell r="Y32" t="str">
            <v>Washington</v>
          </cell>
        </row>
        <row r="33">
          <cell r="C33">
            <v>42254</v>
          </cell>
          <cell r="F33" t="str">
            <v>Eastpointe</v>
          </cell>
          <cell r="G33" t="str">
            <v>Bladen</v>
          </cell>
          <cell r="H33" t="str">
            <v>Columbus</v>
          </cell>
          <cell r="I33" t="str">
            <v>Duplin</v>
          </cell>
          <cell r="J33" t="str">
            <v>Edgecombe</v>
          </cell>
          <cell r="K33" t="str">
            <v>Greene</v>
          </cell>
          <cell r="L33" t="str">
            <v>Lenoir</v>
          </cell>
          <cell r="M33" t="str">
            <v>Nash</v>
          </cell>
          <cell r="N33" t="str">
            <v>Robeson</v>
          </cell>
          <cell r="O33" t="str">
            <v>Sampson</v>
          </cell>
          <cell r="P33" t="str">
            <v>Scotland</v>
          </cell>
          <cell r="Q33" t="str">
            <v>Wayne</v>
          </cell>
          <cell r="R33" t="str">
            <v>Wilson</v>
          </cell>
        </row>
        <row r="34">
          <cell r="C34">
            <v>42319</v>
          </cell>
          <cell r="F34" t="str">
            <v>Partners Behavioral Health Management</v>
          </cell>
          <cell r="G34" t="str">
            <v>Burke</v>
          </cell>
          <cell r="H34" t="str">
            <v>Catawba</v>
          </cell>
          <cell r="I34" t="str">
            <v>Cleveland</v>
          </cell>
          <cell r="J34" t="str">
            <v>Gaston</v>
          </cell>
          <cell r="K34" t="str">
            <v>Iredell</v>
          </cell>
          <cell r="L34" t="str">
            <v>Lincoln</v>
          </cell>
          <cell r="M34" t="str">
            <v>Surry</v>
          </cell>
          <cell r="N34" t="str">
            <v>Yadkin</v>
          </cell>
        </row>
        <row r="35">
          <cell r="C35">
            <v>42334</v>
          </cell>
          <cell r="F35" t="str">
            <v>Sandhills Center</v>
          </cell>
          <cell r="G35" t="str">
            <v>Anson</v>
          </cell>
          <cell r="H35" t="str">
            <v>Guilford</v>
          </cell>
          <cell r="I35" t="str">
            <v>Harnett</v>
          </cell>
          <cell r="J35" t="str">
            <v>Hoke</v>
          </cell>
          <cell r="K35" t="str">
            <v>Lee</v>
          </cell>
          <cell r="L35" t="str">
            <v>Montgomery</v>
          </cell>
          <cell r="M35" t="str">
            <v>Moore</v>
          </cell>
          <cell r="N35" t="str">
            <v>Randolph</v>
          </cell>
          <cell r="O35" t="str">
            <v>Richmond</v>
          </cell>
        </row>
        <row r="36">
          <cell r="C36">
            <v>42335</v>
          </cell>
          <cell r="F36" t="str">
            <v>Smoky Mountain Center</v>
          </cell>
          <cell r="G36" t="str">
            <v>Alexander</v>
          </cell>
          <cell r="H36" t="str">
            <v>Alleghany</v>
          </cell>
          <cell r="I36" t="str">
            <v>Ashe</v>
          </cell>
          <cell r="J36" t="str">
            <v>Avery</v>
          </cell>
          <cell r="K36" t="str">
            <v>Buncombe</v>
          </cell>
          <cell r="L36" t="str">
            <v>Caldwell</v>
          </cell>
          <cell r="M36" t="str">
            <v>Cherokee</v>
          </cell>
          <cell r="N36" t="str">
            <v>Clay</v>
          </cell>
          <cell r="O36" t="str">
            <v>Graham</v>
          </cell>
          <cell r="P36" t="str">
            <v>Haywood</v>
          </cell>
          <cell r="Q36" t="str">
            <v>Henderson</v>
          </cell>
          <cell r="R36" t="str">
            <v>Jackson</v>
          </cell>
          <cell r="S36" t="str">
            <v>Macon</v>
          </cell>
          <cell r="T36" t="str">
            <v>Madison</v>
          </cell>
          <cell r="U36" t="str">
            <v>McDowell</v>
          </cell>
          <cell r="V36" t="str">
            <v>Mitchell</v>
          </cell>
          <cell r="W36" t="str">
            <v>Polk</v>
          </cell>
          <cell r="X36" t="str">
            <v>Rutherford</v>
          </cell>
          <cell r="Y36" t="str">
            <v>Swain</v>
          </cell>
          <cell r="Z36" t="str">
            <v>Transylvania</v>
          </cell>
          <cell r="AA36" t="str">
            <v>Watauga</v>
          </cell>
          <cell r="AB36" t="str">
            <v>Wilkes</v>
          </cell>
          <cell r="AC36" t="str">
            <v>Yancey</v>
          </cell>
        </row>
        <row r="37">
          <cell r="C37">
            <v>42361</v>
          </cell>
        </row>
        <row r="38">
          <cell r="C38">
            <v>42362</v>
          </cell>
        </row>
        <row r="39">
          <cell r="C39">
            <v>42363</v>
          </cell>
        </row>
        <row r="40">
          <cell r="C40">
            <v>42370</v>
          </cell>
        </row>
        <row r="41">
          <cell r="C41">
            <v>42387</v>
          </cell>
          <cell r="F41" t="str">
            <v>Active Parenting</v>
          </cell>
        </row>
        <row r="42">
          <cell r="C42">
            <v>42454</v>
          </cell>
          <cell r="F42" t="str">
            <v>Active Parenting of Teens</v>
          </cell>
        </row>
        <row r="43">
          <cell r="C43">
            <v>42520</v>
          </cell>
          <cell r="F43" t="str">
            <v>All Stars</v>
          </cell>
        </row>
        <row r="44">
          <cell r="C44">
            <v>42555</v>
          </cell>
          <cell r="F44" t="str">
            <v>All Stars Junior</v>
          </cell>
        </row>
        <row r="45">
          <cell r="C45">
            <v>42618</v>
          </cell>
          <cell r="F45" t="str">
            <v>Children in the Middle</v>
          </cell>
        </row>
        <row r="46">
          <cell r="C46">
            <v>42685</v>
          </cell>
          <cell r="F46" t="str">
            <v>Class Action</v>
          </cell>
        </row>
        <row r="47">
          <cell r="C47">
            <v>42698</v>
          </cell>
          <cell r="F47" t="str">
            <v>Communities Mobilizing for Change on Alcohol</v>
          </cell>
        </row>
        <row r="48">
          <cell r="C48">
            <v>42699</v>
          </cell>
          <cell r="F48" t="str">
            <v>Dare To Be You</v>
          </cell>
        </row>
        <row r="49">
          <cell r="C49">
            <v>42727</v>
          </cell>
          <cell r="F49" t="str">
            <v>Early Risers, Skills for Success</v>
          </cell>
        </row>
        <row r="50">
          <cell r="C50">
            <v>42730</v>
          </cell>
          <cell r="F50" t="str">
            <v>Good Touch, Bad Touch</v>
          </cell>
        </row>
        <row r="51">
          <cell r="C51">
            <v>42731</v>
          </cell>
          <cell r="F51" t="str">
            <v>Great Body Shop</v>
          </cell>
        </row>
        <row r="52">
          <cell r="C52">
            <v>42737</v>
          </cell>
          <cell r="F52" t="str">
            <v>Guiding Good Choices(GCC)</v>
          </cell>
        </row>
        <row r="53">
          <cell r="C53">
            <v>42751</v>
          </cell>
          <cell r="F53" t="str">
            <v>HALO</v>
          </cell>
        </row>
        <row r="54">
          <cell r="C54">
            <v>42839</v>
          </cell>
          <cell r="F54" t="str">
            <v>Hip Hop to Prevent SA/HIV</v>
          </cell>
        </row>
        <row r="55">
          <cell r="C55">
            <v>42884</v>
          </cell>
          <cell r="F55" t="str">
            <v>I’m Special</v>
          </cell>
        </row>
        <row r="56">
          <cell r="C56">
            <v>42920</v>
          </cell>
          <cell r="F56" t="str">
            <v>Keepin It Real</v>
          </cell>
        </row>
        <row r="57">
          <cell r="C57">
            <v>42982</v>
          </cell>
          <cell r="F57" t="str">
            <v>Life Skills Training (LST)</v>
          </cell>
        </row>
        <row r="58">
          <cell r="C58">
            <v>43049</v>
          </cell>
          <cell r="F58" t="str">
            <v>Media Detective</v>
          </cell>
        </row>
        <row r="59">
          <cell r="C59">
            <v>43062</v>
          </cell>
          <cell r="F59" t="str">
            <v>Media Ready</v>
          </cell>
        </row>
        <row r="60">
          <cell r="C60">
            <v>43063</v>
          </cell>
          <cell r="F60" t="str">
            <v>Nurturing Parent Programs</v>
          </cell>
        </row>
        <row r="61">
          <cell r="C61">
            <v>43094</v>
          </cell>
          <cell r="F61" t="str">
            <v>Parenting Wisely</v>
          </cell>
        </row>
        <row r="62">
          <cell r="C62">
            <v>43095</v>
          </cell>
          <cell r="F62" t="str">
            <v>Positive Action</v>
          </cell>
        </row>
        <row r="63">
          <cell r="C63">
            <v>43096</v>
          </cell>
          <cell r="F63" t="str">
            <v>Prime For Life</v>
          </cell>
        </row>
        <row r="64">
          <cell r="F64" t="str">
            <v>Project Alert</v>
          </cell>
        </row>
        <row r="65">
          <cell r="F65" t="str">
            <v>Project SUCCESS</v>
          </cell>
        </row>
        <row r="66">
          <cell r="F66" t="str">
            <v>Project Toward No Tobacco Use</v>
          </cell>
        </row>
        <row r="67">
          <cell r="B67" t="str">
            <v>Alamance</v>
          </cell>
          <cell r="F67" t="str">
            <v>Project Towards No Drug Abuse</v>
          </cell>
        </row>
        <row r="68">
          <cell r="B68" t="str">
            <v>Alexander</v>
          </cell>
          <cell r="F68" t="str">
            <v>Project Venture</v>
          </cell>
        </row>
        <row r="69">
          <cell r="B69" t="str">
            <v>Alleghany</v>
          </cell>
          <cell r="F69" t="str">
            <v>Reconnecting Youth</v>
          </cell>
        </row>
        <row r="70">
          <cell r="B70" t="str">
            <v>Anson</v>
          </cell>
          <cell r="F70" t="str">
            <v>Safe Dates</v>
          </cell>
        </row>
        <row r="71">
          <cell r="B71" t="str">
            <v>Ashe</v>
          </cell>
          <cell r="F71" t="str">
            <v>Stay on Track</v>
          </cell>
        </row>
        <row r="72">
          <cell r="B72" t="str">
            <v>Avery</v>
          </cell>
          <cell r="F72" t="str">
            <v>Staying Connected With Your Teen</v>
          </cell>
        </row>
        <row r="73">
          <cell r="B73" t="str">
            <v>Beaufort</v>
          </cell>
          <cell r="F73" t="str">
            <v>Storytelling for Empowerment</v>
          </cell>
        </row>
        <row r="74">
          <cell r="B74" t="str">
            <v>Bertie</v>
          </cell>
          <cell r="F74" t="str">
            <v>Strengthening Families, 10-14</v>
          </cell>
        </row>
        <row r="75">
          <cell r="B75" t="str">
            <v>Bladen</v>
          </cell>
          <cell r="F75" t="str">
            <v>Strengthening Families, 6-11</v>
          </cell>
        </row>
        <row r="76">
          <cell r="B76" t="str">
            <v>Brunswick</v>
          </cell>
          <cell r="F76" t="str">
            <v>Systematic Training for Effective Parenting (STEP)</v>
          </cell>
        </row>
        <row r="77">
          <cell r="B77" t="str">
            <v>Buncombe</v>
          </cell>
          <cell r="F77" t="str">
            <v>Teen Intervene</v>
          </cell>
        </row>
        <row r="78">
          <cell r="B78" t="str">
            <v>Burke</v>
          </cell>
          <cell r="F78" t="str">
            <v>Too Good For Drugs</v>
          </cell>
        </row>
        <row r="79">
          <cell r="B79" t="str">
            <v>Cabarrus</v>
          </cell>
          <cell r="F79" t="str">
            <v>-</v>
          </cell>
        </row>
        <row r="80">
          <cell r="B80" t="str">
            <v>Caldwell</v>
          </cell>
          <cell r="F80" t="str">
            <v>-</v>
          </cell>
        </row>
        <row r="81">
          <cell r="B81" t="str">
            <v>Camden</v>
          </cell>
        </row>
        <row r="82">
          <cell r="B82" t="str">
            <v>Carteret</v>
          </cell>
        </row>
        <row r="83">
          <cell r="B83" t="str">
            <v>Caswell</v>
          </cell>
        </row>
        <row r="84">
          <cell r="B84" t="str">
            <v>Catawba</v>
          </cell>
        </row>
        <row r="85">
          <cell r="B85" t="str">
            <v>Chatham</v>
          </cell>
        </row>
        <row r="86">
          <cell r="B86" t="str">
            <v>Cherokee</v>
          </cell>
        </row>
        <row r="87">
          <cell r="B87" t="str">
            <v>Chowan</v>
          </cell>
        </row>
        <row r="88">
          <cell r="B88" t="str">
            <v>Clay</v>
          </cell>
        </row>
        <row r="89">
          <cell r="B89" t="str">
            <v>Cleveland</v>
          </cell>
        </row>
        <row r="90">
          <cell r="B90" t="str">
            <v>Columbus</v>
          </cell>
        </row>
        <row r="91">
          <cell r="B91" t="str">
            <v>Craven</v>
          </cell>
        </row>
        <row r="92">
          <cell r="B92" t="str">
            <v>Cumberland</v>
          </cell>
        </row>
        <row r="93">
          <cell r="B93" t="str">
            <v>Currituck</v>
          </cell>
        </row>
        <row r="94">
          <cell r="B94" t="str">
            <v>Dare</v>
          </cell>
        </row>
        <row r="95">
          <cell r="B95" t="str">
            <v>Davidson</v>
          </cell>
        </row>
        <row r="96">
          <cell r="B96" t="str">
            <v>Davie</v>
          </cell>
        </row>
        <row r="97">
          <cell r="B97" t="str">
            <v>Duplin</v>
          </cell>
        </row>
        <row r="98">
          <cell r="B98" t="str">
            <v>Durham</v>
          </cell>
        </row>
        <row r="99">
          <cell r="B99" t="str">
            <v>Edgecombe</v>
          </cell>
        </row>
        <row r="100">
          <cell r="B100" t="str">
            <v>Forsyth</v>
          </cell>
        </row>
        <row r="101">
          <cell r="B101" t="str">
            <v>Franklin</v>
          </cell>
        </row>
        <row r="102">
          <cell r="B102" t="str">
            <v>Gaston</v>
          </cell>
        </row>
        <row r="103">
          <cell r="B103" t="str">
            <v>Gates</v>
          </cell>
        </row>
        <row r="104">
          <cell r="B104" t="str">
            <v>Graham</v>
          </cell>
        </row>
        <row r="105">
          <cell r="B105" t="str">
            <v>Granville</v>
          </cell>
        </row>
        <row r="106">
          <cell r="B106" t="str">
            <v>Greene</v>
          </cell>
        </row>
        <row r="107">
          <cell r="B107" t="str">
            <v>Guilford</v>
          </cell>
        </row>
        <row r="108">
          <cell r="B108" t="str">
            <v>Halifax</v>
          </cell>
        </row>
        <row r="109">
          <cell r="B109" t="str">
            <v>Harnett</v>
          </cell>
        </row>
        <row r="110">
          <cell r="B110" t="str">
            <v>Haywood</v>
          </cell>
        </row>
        <row r="111">
          <cell r="B111" t="str">
            <v>Henderson</v>
          </cell>
        </row>
        <row r="112">
          <cell r="B112" t="str">
            <v>Hertford</v>
          </cell>
        </row>
        <row r="113">
          <cell r="B113" t="str">
            <v>Hoke</v>
          </cell>
        </row>
        <row r="114">
          <cell r="B114" t="str">
            <v>Hyde</v>
          </cell>
        </row>
        <row r="115">
          <cell r="B115" t="str">
            <v>Iredell</v>
          </cell>
        </row>
        <row r="116">
          <cell r="B116" t="str">
            <v>Jackson</v>
          </cell>
        </row>
        <row r="117">
          <cell r="B117" t="str">
            <v>Johnston</v>
          </cell>
        </row>
        <row r="118">
          <cell r="B118" t="str">
            <v>Jones</v>
          </cell>
        </row>
        <row r="119">
          <cell r="B119" t="str">
            <v>Lee</v>
          </cell>
        </row>
        <row r="120">
          <cell r="B120" t="str">
            <v>Lenoir</v>
          </cell>
        </row>
        <row r="121">
          <cell r="B121" t="str">
            <v>Lincoln</v>
          </cell>
        </row>
        <row r="122">
          <cell r="B122" t="str">
            <v>Macon</v>
          </cell>
        </row>
        <row r="123">
          <cell r="B123" t="str">
            <v>Madison</v>
          </cell>
        </row>
        <row r="124">
          <cell r="B124" t="str">
            <v>Martin</v>
          </cell>
        </row>
        <row r="125">
          <cell r="B125" t="str">
            <v>McDowell</v>
          </cell>
        </row>
        <row r="126">
          <cell r="B126" t="str">
            <v>Mecklenburg</v>
          </cell>
        </row>
        <row r="127">
          <cell r="B127" t="str">
            <v>Mitchell</v>
          </cell>
        </row>
        <row r="128">
          <cell r="B128" t="str">
            <v>Montgomery</v>
          </cell>
        </row>
        <row r="129">
          <cell r="B129" t="str">
            <v>Moore</v>
          </cell>
        </row>
        <row r="130">
          <cell r="B130" t="str">
            <v>Nash</v>
          </cell>
        </row>
        <row r="131">
          <cell r="B131" t="str">
            <v>New Hanover</v>
          </cell>
        </row>
        <row r="132">
          <cell r="B132" t="str">
            <v>Northampton</v>
          </cell>
        </row>
        <row r="133">
          <cell r="B133" t="str">
            <v>Onslow</v>
          </cell>
        </row>
        <row r="134">
          <cell r="B134" t="str">
            <v>Orange</v>
          </cell>
        </row>
        <row r="135">
          <cell r="B135" t="str">
            <v>Pamlico</v>
          </cell>
        </row>
        <row r="136">
          <cell r="B136" t="str">
            <v>Pasquotank</v>
          </cell>
        </row>
        <row r="137">
          <cell r="B137" t="str">
            <v>Pender</v>
          </cell>
        </row>
        <row r="138">
          <cell r="B138" t="str">
            <v>Perquimans</v>
          </cell>
        </row>
        <row r="139">
          <cell r="B139" t="str">
            <v>Person</v>
          </cell>
        </row>
        <row r="140">
          <cell r="B140" t="str">
            <v>Pitt</v>
          </cell>
        </row>
        <row r="141">
          <cell r="B141" t="str">
            <v>Polk</v>
          </cell>
        </row>
        <row r="142">
          <cell r="B142" t="str">
            <v>Randolph</v>
          </cell>
        </row>
        <row r="143">
          <cell r="B143" t="str">
            <v>Richmond</v>
          </cell>
        </row>
        <row r="144">
          <cell r="B144" t="str">
            <v>Robeson</v>
          </cell>
        </row>
        <row r="145">
          <cell r="B145" t="str">
            <v>Rockingham</v>
          </cell>
        </row>
        <row r="146">
          <cell r="B146" t="str">
            <v>Rowan</v>
          </cell>
        </row>
        <row r="147">
          <cell r="B147" t="str">
            <v>Rutherford</v>
          </cell>
        </row>
        <row r="148">
          <cell r="B148" t="str">
            <v>Sampson</v>
          </cell>
        </row>
        <row r="149">
          <cell r="B149" t="str">
            <v>Scotland</v>
          </cell>
        </row>
        <row r="150">
          <cell r="B150" t="str">
            <v>Stanly</v>
          </cell>
        </row>
        <row r="151">
          <cell r="B151" t="str">
            <v>Stokes</v>
          </cell>
        </row>
        <row r="152">
          <cell r="B152" t="str">
            <v>Surry</v>
          </cell>
        </row>
        <row r="153">
          <cell r="B153" t="str">
            <v>Swain</v>
          </cell>
        </row>
        <row r="154">
          <cell r="B154" t="str">
            <v>Transylvania</v>
          </cell>
        </row>
        <row r="155">
          <cell r="B155" t="str">
            <v>Tyrrell</v>
          </cell>
        </row>
        <row r="156">
          <cell r="B156" t="str">
            <v>Union</v>
          </cell>
        </row>
        <row r="157">
          <cell r="B157" t="str">
            <v>Vance</v>
          </cell>
        </row>
        <row r="158">
          <cell r="B158" t="str">
            <v>Wake</v>
          </cell>
        </row>
        <row r="159">
          <cell r="B159" t="str">
            <v>Warren</v>
          </cell>
        </row>
        <row r="160">
          <cell r="B160" t="str">
            <v>Washington</v>
          </cell>
        </row>
        <row r="161">
          <cell r="B161" t="str">
            <v>Watauga</v>
          </cell>
        </row>
        <row r="162">
          <cell r="B162" t="str">
            <v>Wayne</v>
          </cell>
        </row>
        <row r="163">
          <cell r="B163" t="str">
            <v>Wilkes</v>
          </cell>
        </row>
        <row r="164">
          <cell r="B164" t="str">
            <v>Wilson</v>
          </cell>
        </row>
        <row r="165">
          <cell r="B165" t="str">
            <v>Yadkin</v>
          </cell>
        </row>
        <row r="166">
          <cell r="B166" t="str">
            <v>Yancey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Worksheet"/>
      <sheetName val="Attestation"/>
      <sheetName val="LME-MCO Staff"/>
      <sheetName val="Section I-A"/>
      <sheetName val="Section I-B"/>
      <sheetName val="Section I-C"/>
      <sheetName val="Section I-D"/>
      <sheetName val="Section I-E"/>
      <sheetName val="Section I-F"/>
      <sheetName val="Section I-G"/>
      <sheetName val="Section II"/>
      <sheetName val="Section III-A"/>
      <sheetName val="Section III-B"/>
      <sheetName val="Section III-C"/>
      <sheetName val="Section III-C-Analysis"/>
      <sheetName val="Section IV-A"/>
      <sheetName val="Section IV-B"/>
      <sheetName val="Sections V-A &amp; V-B"/>
      <sheetName val="Section VI-A"/>
      <sheetName val="Sections VII-A &amp; VII-B"/>
      <sheetName val="Section VIII-A "/>
      <sheetName val="Section VIII-B"/>
      <sheetName val="Section VIII-C"/>
      <sheetName val="Data Validation &amp; Lookup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4">
          <cell r="C4">
            <v>43101</v>
          </cell>
        </row>
        <row r="5">
          <cell r="C5">
            <v>43115</v>
          </cell>
        </row>
        <row r="6">
          <cell r="C6">
            <v>43189</v>
          </cell>
        </row>
        <row r="7">
          <cell r="C7">
            <v>43248</v>
          </cell>
        </row>
        <row r="8">
          <cell r="C8">
            <v>43285</v>
          </cell>
        </row>
        <row r="9">
          <cell r="C9">
            <v>43346</v>
          </cell>
        </row>
        <row r="10">
          <cell r="C10">
            <v>43416</v>
          </cell>
        </row>
        <row r="11">
          <cell r="C11">
            <v>43426</v>
          </cell>
        </row>
        <row r="12">
          <cell r="C12">
            <v>43427</v>
          </cell>
        </row>
        <row r="13">
          <cell r="C13">
            <v>43458</v>
          </cell>
        </row>
        <row r="14">
          <cell r="C14">
            <v>43459</v>
          </cell>
        </row>
        <row r="15">
          <cell r="C15">
            <v>43460</v>
          </cell>
        </row>
        <row r="16">
          <cell r="C16">
            <v>43466</v>
          </cell>
        </row>
        <row r="17">
          <cell r="C17">
            <v>43486</v>
          </cell>
        </row>
        <row r="18">
          <cell r="C18">
            <v>43574</v>
          </cell>
        </row>
        <row r="19">
          <cell r="C19">
            <v>43612</v>
          </cell>
        </row>
        <row r="20">
          <cell r="C20">
            <v>43650</v>
          </cell>
        </row>
        <row r="21">
          <cell r="C21">
            <v>43710</v>
          </cell>
        </row>
        <row r="22">
          <cell r="C22">
            <v>43780</v>
          </cell>
        </row>
        <row r="23">
          <cell r="C23">
            <v>43797</v>
          </cell>
        </row>
        <row r="24">
          <cell r="C24">
            <v>43798</v>
          </cell>
        </row>
        <row r="25">
          <cell r="C25">
            <v>43823</v>
          </cell>
        </row>
        <row r="26">
          <cell r="C26">
            <v>43824</v>
          </cell>
        </row>
        <row r="27">
          <cell r="C27">
            <v>43825</v>
          </cell>
        </row>
        <row r="28">
          <cell r="C28">
            <v>43831</v>
          </cell>
          <cell r="F28" t="str">
            <v>Alliance Behavioral Healthcare</v>
          </cell>
          <cell r="G28" t="str">
            <v>Cumberland</v>
          </cell>
          <cell r="H28" t="str">
            <v>Durham</v>
          </cell>
          <cell r="I28" t="str">
            <v>Johnston</v>
          </cell>
          <cell r="J28" t="str">
            <v>Wake</v>
          </cell>
        </row>
        <row r="29">
          <cell r="C29">
            <v>43850</v>
          </cell>
          <cell r="F29" t="str">
            <v>Cardinal Innovations Healthcare Solutions</v>
          </cell>
          <cell r="G29" t="str">
            <v>Alamance</v>
          </cell>
          <cell r="H29" t="str">
            <v>Cabarrus</v>
          </cell>
          <cell r="I29" t="str">
            <v>Caswell</v>
          </cell>
          <cell r="J29" t="str">
            <v>Chatham</v>
          </cell>
          <cell r="K29" t="str">
            <v>Davidson</v>
          </cell>
          <cell r="L29" t="str">
            <v>Davie</v>
          </cell>
          <cell r="M29" t="str">
            <v>Forsyth</v>
          </cell>
          <cell r="N29" t="str">
            <v>Franklin</v>
          </cell>
          <cell r="O29" t="str">
            <v>Granville</v>
          </cell>
          <cell r="P29" t="str">
            <v>Halifax</v>
          </cell>
          <cell r="Q29" t="str">
            <v>Mecklenburg</v>
          </cell>
          <cell r="R29" t="str">
            <v>Orange</v>
          </cell>
          <cell r="S29" t="str">
            <v>Person</v>
          </cell>
          <cell r="T29" t="str">
            <v>Rockingham</v>
          </cell>
          <cell r="U29" t="str">
            <v>Rowan</v>
          </cell>
          <cell r="V29" t="str">
            <v>Stanly</v>
          </cell>
          <cell r="W29" t="str">
            <v>Stokes</v>
          </cell>
          <cell r="X29" t="str">
            <v>Union</v>
          </cell>
          <cell r="Y29" t="str">
            <v>Vance</v>
          </cell>
          <cell r="Z29" t="str">
            <v>Warren</v>
          </cell>
        </row>
        <row r="30">
          <cell r="C30">
            <v>43931</v>
          </cell>
          <cell r="F30" t="str">
            <v>Eastpointe</v>
          </cell>
          <cell r="G30" t="str">
            <v>Bladen</v>
          </cell>
          <cell r="H30" t="str">
            <v>Columbus</v>
          </cell>
          <cell r="I30" t="str">
            <v>Duplin</v>
          </cell>
          <cell r="J30" t="str">
            <v>Edgecombe</v>
          </cell>
          <cell r="K30" t="str">
            <v>Greene</v>
          </cell>
          <cell r="L30" t="str">
            <v>Lenoir</v>
          </cell>
          <cell r="M30" t="str">
            <v>Nash</v>
          </cell>
          <cell r="N30" t="str">
            <v>Robeson</v>
          </cell>
          <cell r="O30" t="str">
            <v>Sampson</v>
          </cell>
          <cell r="P30" t="str">
            <v>Scotland</v>
          </cell>
          <cell r="Q30" t="str">
            <v>Wayne</v>
          </cell>
          <cell r="R30" t="str">
            <v>Wilson</v>
          </cell>
        </row>
        <row r="31">
          <cell r="C31">
            <v>43976</v>
          </cell>
          <cell r="F31" t="str">
            <v>Partners Behavioral Health Management</v>
          </cell>
          <cell r="G31" t="str">
            <v>Burke</v>
          </cell>
          <cell r="H31" t="str">
            <v>Catawba</v>
          </cell>
          <cell r="I31" t="str">
            <v>Cleveland</v>
          </cell>
          <cell r="J31" t="str">
            <v>Gaston</v>
          </cell>
          <cell r="K31" t="str">
            <v>Iredell</v>
          </cell>
          <cell r="L31" t="str">
            <v>Lincoln</v>
          </cell>
          <cell r="M31" t="str">
            <v>Surry</v>
          </cell>
          <cell r="N31" t="str">
            <v>Yadkin</v>
          </cell>
        </row>
        <row r="32">
          <cell r="C32">
            <v>44015</v>
          </cell>
          <cell r="F32" t="str">
            <v>Sandhills Center</v>
          </cell>
          <cell r="G32" t="str">
            <v>Anson</v>
          </cell>
          <cell r="H32" t="str">
            <v>Guilford</v>
          </cell>
          <cell r="I32" t="str">
            <v>Harnett</v>
          </cell>
          <cell r="J32" t="str">
            <v>Hoke</v>
          </cell>
          <cell r="K32" t="str">
            <v>Lee</v>
          </cell>
          <cell r="L32" t="str">
            <v>Montgomery</v>
          </cell>
          <cell r="M32" t="str">
            <v>Moore</v>
          </cell>
          <cell r="N32" t="str">
            <v>Randolph</v>
          </cell>
          <cell r="O32" t="str">
            <v>Richmond</v>
          </cell>
        </row>
        <row r="33">
          <cell r="C33">
            <v>44081</v>
          </cell>
          <cell r="F33" t="str">
            <v>Smoky Mountain Center</v>
          </cell>
          <cell r="G33" t="str">
            <v>Alexander</v>
          </cell>
          <cell r="H33" t="str">
            <v>Alleghany</v>
          </cell>
          <cell r="I33" t="str">
            <v>Ashe</v>
          </cell>
          <cell r="J33" t="str">
            <v>Avery</v>
          </cell>
          <cell r="K33" t="str">
            <v>Buncombe</v>
          </cell>
          <cell r="L33" t="str">
            <v>Caldwell</v>
          </cell>
          <cell r="M33" t="str">
            <v>Cherokee</v>
          </cell>
          <cell r="N33" t="str">
            <v>Clay</v>
          </cell>
          <cell r="O33" t="str">
            <v>Graham</v>
          </cell>
          <cell r="P33" t="str">
            <v>Haywood</v>
          </cell>
          <cell r="Q33" t="str">
            <v>Henderson</v>
          </cell>
          <cell r="R33" t="str">
            <v>Jackson</v>
          </cell>
          <cell r="S33" t="str">
            <v>Macon</v>
          </cell>
          <cell r="T33" t="str">
            <v>Madison</v>
          </cell>
          <cell r="U33" t="str">
            <v>McDowell</v>
          </cell>
          <cell r="V33" t="str">
            <v>Mitchell</v>
          </cell>
          <cell r="W33" t="str">
            <v>Polk</v>
          </cell>
          <cell r="X33" t="str">
            <v>Rutherford</v>
          </cell>
          <cell r="Y33" t="str">
            <v>Swain</v>
          </cell>
          <cell r="Z33" t="str">
            <v>Transylvania</v>
          </cell>
          <cell r="AA33" t="str">
            <v>Watauga</v>
          </cell>
          <cell r="AB33" t="str">
            <v>Wilkes</v>
          </cell>
          <cell r="AC33" t="str">
            <v>Yancey</v>
          </cell>
        </row>
        <row r="34">
          <cell r="C34">
            <v>44146</v>
          </cell>
          <cell r="F34" t="str">
            <v>Trillium Health Resources</v>
          </cell>
          <cell r="G34" t="str">
            <v>Beaufort</v>
          </cell>
          <cell r="H34" t="str">
            <v>Bertie</v>
          </cell>
          <cell r="I34" t="str">
            <v>Brunswick</v>
          </cell>
          <cell r="J34" t="str">
            <v>Camden</v>
          </cell>
          <cell r="K34" t="str">
            <v>Carteret</v>
          </cell>
          <cell r="L34" t="str">
            <v>Chowan</v>
          </cell>
          <cell r="M34" t="str">
            <v>Craven</v>
          </cell>
          <cell r="N34" t="str">
            <v>Currituck</v>
          </cell>
          <cell r="O34" t="str">
            <v>Dare</v>
          </cell>
          <cell r="P34" t="str">
            <v>Gates</v>
          </cell>
          <cell r="Q34" t="str">
            <v>Hertford</v>
          </cell>
          <cell r="R34" t="str">
            <v>Hyde</v>
          </cell>
          <cell r="S34" t="str">
            <v>Jones</v>
          </cell>
          <cell r="T34" t="str">
            <v>Martin</v>
          </cell>
          <cell r="U34" t="str">
            <v>New Hanover</v>
          </cell>
          <cell r="V34" t="str">
            <v>Northampton</v>
          </cell>
          <cell r="W34" t="str">
            <v>Onslow</v>
          </cell>
          <cell r="X34" t="str">
            <v>Pamlico</v>
          </cell>
          <cell r="Y34" t="str">
            <v>Pasquotank</v>
          </cell>
          <cell r="Z34" t="str">
            <v>Pender</v>
          </cell>
          <cell r="AA34" t="str">
            <v>Perquimans</v>
          </cell>
          <cell r="AB34" t="str">
            <v>Pitt</v>
          </cell>
          <cell r="AC34" t="str">
            <v>Tyrrell</v>
          </cell>
          <cell r="AD34" t="str">
            <v>Washington</v>
          </cell>
        </row>
        <row r="35">
          <cell r="C35">
            <v>44161</v>
          </cell>
        </row>
        <row r="36">
          <cell r="C36">
            <v>44162</v>
          </cell>
        </row>
        <row r="37">
          <cell r="C37">
            <v>44189</v>
          </cell>
        </row>
        <row r="38">
          <cell r="C38">
            <v>44190</v>
          </cell>
        </row>
        <row r="39">
          <cell r="C39">
            <v>44193</v>
          </cell>
        </row>
        <row r="40">
          <cell r="C40">
            <v>42370</v>
          </cell>
        </row>
        <row r="41">
          <cell r="C41">
            <v>42387</v>
          </cell>
          <cell r="F41" t="str">
            <v>Active Parenting</v>
          </cell>
        </row>
        <row r="42">
          <cell r="C42">
            <v>42454</v>
          </cell>
          <cell r="F42" t="str">
            <v>Active Parenting of Teens</v>
          </cell>
        </row>
        <row r="43">
          <cell r="C43">
            <v>42520</v>
          </cell>
          <cell r="F43" t="str">
            <v>All Stars</v>
          </cell>
        </row>
        <row r="44">
          <cell r="C44">
            <v>42555</v>
          </cell>
          <cell r="F44" t="str">
            <v>All Stars Junior</v>
          </cell>
        </row>
        <row r="45">
          <cell r="C45">
            <v>42618</v>
          </cell>
          <cell r="F45" t="str">
            <v>Children in the Middle</v>
          </cell>
        </row>
        <row r="46">
          <cell r="C46">
            <v>42685</v>
          </cell>
          <cell r="F46" t="str">
            <v>Class Action</v>
          </cell>
        </row>
        <row r="47">
          <cell r="C47">
            <v>42698</v>
          </cell>
          <cell r="F47" t="str">
            <v>Communities Mobilizing for Change on Alcohol</v>
          </cell>
        </row>
        <row r="48">
          <cell r="C48">
            <v>42699</v>
          </cell>
          <cell r="F48" t="str">
            <v>Dare To Be You</v>
          </cell>
        </row>
        <row r="49">
          <cell r="C49">
            <v>42727</v>
          </cell>
          <cell r="F49" t="str">
            <v>Early Risers, Skills for Success</v>
          </cell>
        </row>
        <row r="50">
          <cell r="C50">
            <v>42730</v>
          </cell>
          <cell r="F50" t="str">
            <v>Good Touch, Bad Touch</v>
          </cell>
        </row>
        <row r="51">
          <cell r="C51">
            <v>42731</v>
          </cell>
          <cell r="F51" t="str">
            <v>Great Body Shop</v>
          </cell>
        </row>
        <row r="52">
          <cell r="C52">
            <v>42737</v>
          </cell>
          <cell r="F52" t="str">
            <v>Guiding Good Choices(GCC)</v>
          </cell>
        </row>
        <row r="53">
          <cell r="C53">
            <v>42751</v>
          </cell>
          <cell r="F53" t="str">
            <v>HALO</v>
          </cell>
        </row>
        <row r="54">
          <cell r="C54">
            <v>42839</v>
          </cell>
          <cell r="F54" t="str">
            <v>Hip Hop to Prevent SA/HIV</v>
          </cell>
        </row>
        <row r="55">
          <cell r="C55">
            <v>42884</v>
          </cell>
          <cell r="F55" t="str">
            <v>I’m Special</v>
          </cell>
        </row>
        <row r="56">
          <cell r="C56">
            <v>42920</v>
          </cell>
          <cell r="F56" t="str">
            <v>Keepin It Real</v>
          </cell>
        </row>
        <row r="57">
          <cell r="C57">
            <v>42982</v>
          </cell>
          <cell r="F57" t="str">
            <v>Life Skills Training (LST)</v>
          </cell>
        </row>
        <row r="58">
          <cell r="C58">
            <v>43049</v>
          </cell>
          <cell r="F58" t="str">
            <v>Media Detective</v>
          </cell>
        </row>
        <row r="59">
          <cell r="C59">
            <v>43062</v>
          </cell>
          <cell r="F59" t="str">
            <v>Media Ready</v>
          </cell>
        </row>
        <row r="60">
          <cell r="C60">
            <v>43063</v>
          </cell>
          <cell r="F60" t="str">
            <v>Nurturing Parent Programs</v>
          </cell>
        </row>
        <row r="61">
          <cell r="C61">
            <v>43094</v>
          </cell>
          <cell r="F61" t="str">
            <v>Parenting Wisely</v>
          </cell>
        </row>
        <row r="62">
          <cell r="C62">
            <v>43095</v>
          </cell>
          <cell r="F62" t="str">
            <v>Positive Action</v>
          </cell>
        </row>
        <row r="63">
          <cell r="C63">
            <v>43096</v>
          </cell>
          <cell r="F63" t="str">
            <v>Prime For Life</v>
          </cell>
        </row>
        <row r="64">
          <cell r="F64" t="str">
            <v>Project Alert</v>
          </cell>
        </row>
        <row r="65">
          <cell r="F65" t="str">
            <v>Project SUCCESS</v>
          </cell>
        </row>
        <row r="66">
          <cell r="F66" t="str">
            <v>Project Toward No Tobacco Use</v>
          </cell>
        </row>
        <row r="67">
          <cell r="B67" t="str">
            <v>Alamance</v>
          </cell>
          <cell r="F67" t="str">
            <v>Project Towards No Drug Abuse</v>
          </cell>
        </row>
        <row r="68">
          <cell r="B68" t="str">
            <v>Alexander</v>
          </cell>
          <cell r="F68" t="str">
            <v>Project Venture</v>
          </cell>
        </row>
        <row r="69">
          <cell r="B69" t="str">
            <v>Alleghany</v>
          </cell>
          <cell r="F69" t="str">
            <v>Reconnecting Youth</v>
          </cell>
        </row>
        <row r="70">
          <cell r="B70" t="str">
            <v>Anson</v>
          </cell>
          <cell r="F70" t="str">
            <v>Safe Dates</v>
          </cell>
        </row>
        <row r="71">
          <cell r="B71" t="str">
            <v>Ashe</v>
          </cell>
          <cell r="F71" t="str">
            <v>Stay on Track</v>
          </cell>
        </row>
        <row r="72">
          <cell r="B72" t="str">
            <v>Avery</v>
          </cell>
          <cell r="F72" t="str">
            <v>Staying Connected With Your Teen</v>
          </cell>
        </row>
        <row r="73">
          <cell r="B73" t="str">
            <v>Beaufort</v>
          </cell>
          <cell r="F73" t="str">
            <v>Storytelling for Empowerment</v>
          </cell>
        </row>
        <row r="74">
          <cell r="B74" t="str">
            <v>Bertie</v>
          </cell>
          <cell r="F74" t="str">
            <v>Strengthening Families, 10-14</v>
          </cell>
        </row>
        <row r="75">
          <cell r="B75" t="str">
            <v>Bladen</v>
          </cell>
          <cell r="F75" t="str">
            <v>Strengthening Families, 6-11</v>
          </cell>
        </row>
        <row r="76">
          <cell r="B76" t="str">
            <v>Brunswick</v>
          </cell>
          <cell r="F76" t="str">
            <v>Systematic Training for Effective Parenting (STEP)</v>
          </cell>
        </row>
        <row r="77">
          <cell r="B77" t="str">
            <v>Buncombe</v>
          </cell>
          <cell r="F77" t="str">
            <v>Teen Intervene</v>
          </cell>
        </row>
        <row r="78">
          <cell r="B78" t="str">
            <v>Burke</v>
          </cell>
          <cell r="F78" t="str">
            <v>Too Good For Drugs</v>
          </cell>
        </row>
        <row r="79">
          <cell r="B79" t="str">
            <v>Cabarrus</v>
          </cell>
          <cell r="F79" t="str">
            <v>-</v>
          </cell>
        </row>
        <row r="80">
          <cell r="B80" t="str">
            <v>Caldwell</v>
          </cell>
          <cell r="F80" t="str">
            <v>-</v>
          </cell>
        </row>
        <row r="81">
          <cell r="B81" t="str">
            <v>Camden</v>
          </cell>
        </row>
        <row r="82">
          <cell r="B82" t="str">
            <v>Carteret</v>
          </cell>
        </row>
        <row r="83">
          <cell r="B83" t="str">
            <v>Caswell</v>
          </cell>
        </row>
        <row r="84">
          <cell r="B84" t="str">
            <v>Catawba</v>
          </cell>
        </row>
        <row r="85">
          <cell r="B85" t="str">
            <v>Chatham</v>
          </cell>
        </row>
        <row r="86">
          <cell r="B86" t="str">
            <v>Cherokee</v>
          </cell>
        </row>
        <row r="87">
          <cell r="B87" t="str">
            <v>Chowan</v>
          </cell>
        </row>
        <row r="88">
          <cell r="B88" t="str">
            <v>Clay</v>
          </cell>
        </row>
        <row r="89">
          <cell r="B89" t="str">
            <v>Cleveland</v>
          </cell>
        </row>
        <row r="90">
          <cell r="B90" t="str">
            <v>Columbus</v>
          </cell>
        </row>
        <row r="91">
          <cell r="B91" t="str">
            <v>Craven</v>
          </cell>
        </row>
        <row r="92">
          <cell r="B92" t="str">
            <v>Cumberland</v>
          </cell>
        </row>
        <row r="93">
          <cell r="B93" t="str">
            <v>Currituck</v>
          </cell>
        </row>
        <row r="94">
          <cell r="B94" t="str">
            <v>Dare</v>
          </cell>
        </row>
        <row r="95">
          <cell r="B95" t="str">
            <v>Davidson</v>
          </cell>
        </row>
        <row r="96">
          <cell r="B96" t="str">
            <v>Davie</v>
          </cell>
        </row>
        <row r="97">
          <cell r="B97" t="str">
            <v>Duplin</v>
          </cell>
        </row>
        <row r="98">
          <cell r="B98" t="str">
            <v>Durham</v>
          </cell>
        </row>
        <row r="99">
          <cell r="B99" t="str">
            <v>Edgecombe</v>
          </cell>
        </row>
        <row r="100">
          <cell r="B100" t="str">
            <v>Forsyth</v>
          </cell>
        </row>
        <row r="101">
          <cell r="B101" t="str">
            <v>Franklin</v>
          </cell>
        </row>
        <row r="102">
          <cell r="B102" t="str">
            <v>Gaston</v>
          </cell>
        </row>
        <row r="103">
          <cell r="B103" t="str">
            <v>Gates</v>
          </cell>
        </row>
        <row r="104">
          <cell r="B104" t="str">
            <v>Graham</v>
          </cell>
        </row>
        <row r="105">
          <cell r="B105" t="str">
            <v>Granville</v>
          </cell>
        </row>
        <row r="106">
          <cell r="B106" t="str">
            <v>Greene</v>
          </cell>
        </row>
        <row r="107">
          <cell r="B107" t="str">
            <v>Guilford</v>
          </cell>
        </row>
        <row r="108">
          <cell r="B108" t="str">
            <v>Halifax</v>
          </cell>
        </row>
        <row r="109">
          <cell r="B109" t="str">
            <v>Harnett</v>
          </cell>
        </row>
        <row r="110">
          <cell r="B110" t="str">
            <v>Haywood</v>
          </cell>
        </row>
        <row r="111">
          <cell r="B111" t="str">
            <v>Henderson</v>
          </cell>
        </row>
        <row r="112">
          <cell r="B112" t="str">
            <v>Hertford</v>
          </cell>
        </row>
        <row r="113">
          <cell r="B113" t="str">
            <v>Hoke</v>
          </cell>
        </row>
        <row r="114">
          <cell r="B114" t="str">
            <v>Hyde</v>
          </cell>
        </row>
        <row r="115">
          <cell r="B115" t="str">
            <v>Iredell</v>
          </cell>
        </row>
        <row r="116">
          <cell r="B116" t="str">
            <v>Jackson</v>
          </cell>
        </row>
        <row r="117">
          <cell r="B117" t="str">
            <v>Johnston</v>
          </cell>
        </row>
        <row r="118">
          <cell r="B118" t="str">
            <v>Jones</v>
          </cell>
        </row>
        <row r="119">
          <cell r="B119" t="str">
            <v>Lee</v>
          </cell>
        </row>
        <row r="120">
          <cell r="B120" t="str">
            <v>Lenoir</v>
          </cell>
        </row>
        <row r="121">
          <cell r="B121" t="str">
            <v>Lincoln</v>
          </cell>
        </row>
        <row r="122">
          <cell r="B122" t="str">
            <v>Macon</v>
          </cell>
        </row>
        <row r="123">
          <cell r="B123" t="str">
            <v>Madison</v>
          </cell>
        </row>
        <row r="124">
          <cell r="B124" t="str">
            <v>Martin</v>
          </cell>
        </row>
        <row r="125">
          <cell r="B125" t="str">
            <v>McDowell</v>
          </cell>
        </row>
        <row r="126">
          <cell r="B126" t="str">
            <v>Mecklenburg</v>
          </cell>
        </row>
        <row r="127">
          <cell r="B127" t="str">
            <v>Mitchell</v>
          </cell>
        </row>
        <row r="128">
          <cell r="B128" t="str">
            <v>Montgomery</v>
          </cell>
        </row>
        <row r="129">
          <cell r="B129" t="str">
            <v>Moore</v>
          </cell>
        </row>
        <row r="130">
          <cell r="B130" t="str">
            <v>Nash</v>
          </cell>
        </row>
        <row r="131">
          <cell r="B131" t="str">
            <v>New Hanover</v>
          </cell>
        </row>
        <row r="132">
          <cell r="B132" t="str">
            <v>Northampton</v>
          </cell>
        </row>
        <row r="133">
          <cell r="B133" t="str">
            <v>Onslow</v>
          </cell>
        </row>
        <row r="134">
          <cell r="B134" t="str">
            <v>Orange</v>
          </cell>
        </row>
        <row r="135">
          <cell r="B135" t="str">
            <v>Pamlico</v>
          </cell>
        </row>
        <row r="136">
          <cell r="B136" t="str">
            <v>Pasquotank</v>
          </cell>
        </row>
        <row r="137">
          <cell r="B137" t="str">
            <v>Pender</v>
          </cell>
        </row>
        <row r="138">
          <cell r="B138" t="str">
            <v>Perquimans</v>
          </cell>
        </row>
        <row r="139">
          <cell r="B139" t="str">
            <v>Person</v>
          </cell>
        </row>
        <row r="140">
          <cell r="B140" t="str">
            <v>Pitt</v>
          </cell>
        </row>
        <row r="141">
          <cell r="B141" t="str">
            <v>Polk</v>
          </cell>
        </row>
        <row r="142">
          <cell r="B142" t="str">
            <v>Randolph</v>
          </cell>
        </row>
        <row r="143">
          <cell r="B143" t="str">
            <v>Richmond</v>
          </cell>
        </row>
        <row r="144">
          <cell r="B144" t="str">
            <v>Robeson</v>
          </cell>
        </row>
        <row r="145">
          <cell r="B145" t="str">
            <v>Rockingham</v>
          </cell>
        </row>
        <row r="146">
          <cell r="B146" t="str">
            <v>Rowan</v>
          </cell>
        </row>
        <row r="147">
          <cell r="B147" t="str">
            <v>Rutherford</v>
          </cell>
        </row>
        <row r="148">
          <cell r="B148" t="str">
            <v>Sampson</v>
          </cell>
        </row>
        <row r="149">
          <cell r="B149" t="str">
            <v>Scotland</v>
          </cell>
        </row>
        <row r="150">
          <cell r="B150" t="str">
            <v>Stanly</v>
          </cell>
        </row>
        <row r="151">
          <cell r="B151" t="str">
            <v>Stokes</v>
          </cell>
        </row>
        <row r="152">
          <cell r="B152" t="str">
            <v>Surry</v>
          </cell>
        </row>
        <row r="153">
          <cell r="B153" t="str">
            <v>Swain</v>
          </cell>
        </row>
        <row r="154">
          <cell r="B154" t="str">
            <v>Transylvania</v>
          </cell>
        </row>
        <row r="155">
          <cell r="B155" t="str">
            <v>Tyrrell</v>
          </cell>
        </row>
        <row r="156">
          <cell r="B156" t="str">
            <v>Union</v>
          </cell>
        </row>
        <row r="157">
          <cell r="B157" t="str">
            <v>Vance</v>
          </cell>
        </row>
        <row r="158">
          <cell r="B158" t="str">
            <v>Wake</v>
          </cell>
        </row>
        <row r="159">
          <cell r="B159" t="str">
            <v>Warren</v>
          </cell>
        </row>
        <row r="160">
          <cell r="B160" t="str">
            <v>Washington</v>
          </cell>
        </row>
        <row r="161">
          <cell r="B161" t="str">
            <v>Watauga</v>
          </cell>
        </row>
        <row r="162">
          <cell r="B162" t="str">
            <v>Wayne</v>
          </cell>
        </row>
        <row r="163">
          <cell r="B163" t="str">
            <v>Wilkes</v>
          </cell>
        </row>
        <row r="164">
          <cell r="B164" t="str">
            <v>Wilson</v>
          </cell>
        </row>
        <row r="165">
          <cell r="B165" t="str">
            <v>Yadkin</v>
          </cell>
        </row>
        <row r="166">
          <cell r="B166" t="str">
            <v>Yancey</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Schwartz" refreshedDate="41914.663695717594" createdVersion="4" refreshedVersion="4" minRefreshableVersion="3" recordCount="3001">
  <cacheSource type="worksheet">
    <worksheetSource name="NREPP_Database"/>
  </cacheSource>
  <cacheFields count="17">
    <cacheField name="Report Period" numFmtId="0">
      <sharedItems containsNonDate="0" containsString="0" containsBlank="1" containsNumber="1" containsInteger="1" minValue="1" maxValue="2" count="3">
        <m/>
        <n v="2" u="1"/>
        <n v="1" u="1"/>
      </sharedItems>
    </cacheField>
    <cacheField name="Date Program Started" numFmtId="164">
      <sharedItems containsNonDate="0" containsString="0" containsBlank="1"/>
    </cacheField>
    <cacheField name="Date Program Completed" numFmtId="164">
      <sharedItems containsNonDate="0" containsString="0" containsBlank="1"/>
    </cacheField>
    <cacheField name="Name of NREPP Evidence-Based Universal, Selective or Indicated SA Prevention Program Implemented" numFmtId="0">
      <sharedItems containsNonDate="0" containsBlank="1" count="27">
        <m/>
        <s v="Dare To Be You" u="1"/>
        <s v="Early Risers, Skills for Success" u="1"/>
        <s v="Storytelling for Empowerment" u="1"/>
        <s v="Keepin It Real" u="1"/>
        <s v="Project SUCCESS" u="1"/>
        <s v="Project Venture" u="1"/>
        <s v="Teen Intervene" u="1"/>
        <s v="Hip Hop to Prevent SA/HIV" u="1"/>
        <s v="Project Alert" u="1"/>
        <s v="Parenting Wisely" u="1"/>
        <s v="Positive Action" u="1"/>
        <s v="Strengthening Families, 10-14" u="1"/>
        <s v="Active Parenting Now" u="1"/>
        <s v="I'm Special" u="1"/>
        <s v="All Stars Junior" u="1"/>
        <s v="Prime For Life" u="1"/>
        <s v="Good Touch, Bad Touch" u="1"/>
        <s v="Nurturing Parent Programs" u="1"/>
        <s v="Reconnecting Youth" u="1"/>
        <s v="Strengthening Families, 6-11" u="1"/>
        <s v="All Stars" u="1"/>
        <s v="Project Towards No Drug Abuse" u="1"/>
        <s v="Staying Connected With Your Teen" u="1"/>
        <s v="Systematic Training for Effective Parenting (STEP)" u="1"/>
        <s v="Active Parenting of Teens" u="1"/>
        <s v="Children in the Middle" u="1"/>
      </sharedItems>
    </cacheField>
    <cacheField name="Name of Facilitating Staff" numFmtId="0">
      <sharedItems containsNonDate="0" containsString="0" containsBlank="1"/>
    </cacheField>
    <cacheField name="Provider Agency Name" numFmtId="0">
      <sharedItems containsNonDate="0" containsString="0" containsBlank="1"/>
    </cacheField>
    <cacheField name="Host Agency Where Program Was Provided" numFmtId="0">
      <sharedItems containsNonDate="0" containsString="0" containsBlank="1"/>
    </cacheField>
    <cacheField name="County" numFmtId="0">
      <sharedItems containsNonDate="0" containsString="0" containsBlank="1"/>
    </cacheField>
    <cacheField name="# Consumers Enrolled" numFmtId="38">
      <sharedItems containsNonDate="0" containsString="0" containsBlank="1"/>
    </cacheField>
    <cacheField name="# Consumers Completed" numFmtId="38">
      <sharedItems containsNonDate="0" containsString="0" containsBlank="1"/>
    </cacheField>
    <cacheField name="# Consumers Enrolled2" numFmtId="38">
      <sharedItems containsNonDate="0" containsString="0" containsBlank="1"/>
    </cacheField>
    <cacheField name="# Consumers Completed2" numFmtId="38">
      <sharedItems containsNonDate="0" containsString="0" containsBlank="1"/>
    </cacheField>
    <cacheField name="# Consumers Enrolled3" numFmtId="38">
      <sharedItems containsNonDate="0" containsString="0" containsBlank="1"/>
    </cacheField>
    <cacheField name="# Consumers Completed3" numFmtId="38">
      <sharedItems containsNonDate="0" containsString="0" containsBlank="1"/>
    </cacheField>
    <cacheField name="# Consumers Enrolled4" numFmtId="38">
      <sharedItems containsSemiMixedTypes="0" containsString="0" containsNumber="1" containsInteger="1" minValue="0" maxValue="0"/>
    </cacheField>
    <cacheField name="# Consumers Completed4" numFmtId="38">
      <sharedItems containsSemiMixedTypes="0" containsString="0" containsNumber="1" containsInteger="1" minValue="0" maxValue="0"/>
    </cacheField>
    <cacheField name="LME-MCO"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01">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r>
    <x v="0"/>
    <m/>
    <m/>
    <x v="0"/>
    <m/>
    <m/>
    <m/>
    <m/>
    <m/>
    <m/>
    <m/>
    <m/>
    <m/>
    <m/>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NREPP Program" colHeaderCaption="Report Period">
  <location ref="A12:Y42" firstHeaderRow="1" firstDataRow="3" firstDataCol="1" rowPageCount="1" colPageCount="1"/>
  <pivotFields count="17">
    <pivotField axis="axisCol" defaultSubtotal="0">
      <items count="3">
        <item m="1" x="2"/>
        <item m="1" x="1"/>
        <item h="1" x="0"/>
      </items>
    </pivotField>
    <pivotField showAll="0" defaultSubtotal="0"/>
    <pivotField showAll="0" defaultSubtotal="0"/>
    <pivotField name="NREPP Program" axis="axisRow" defaultSubtotal="0">
      <items count="27">
        <item m="1" x="13"/>
        <item m="1" x="25"/>
        <item m="1" x="21"/>
        <item m="1" x="15"/>
        <item m="1" x="26"/>
        <item m="1" x="1"/>
        <item m="1" x="2"/>
        <item m="1" x="17"/>
        <item m="1" x="8"/>
        <item m="1" x="14"/>
        <item m="1" x="4"/>
        <item m="1" x="18"/>
        <item m="1" x="10"/>
        <item m="1" x="11"/>
        <item m="1" x="16"/>
        <item m="1" x="9"/>
        <item m="1" x="5"/>
        <item m="1" x="22"/>
        <item m="1" x="6"/>
        <item m="1" x="19"/>
        <item m="1" x="23"/>
        <item m="1" x="3"/>
        <item m="1" x="12"/>
        <item m="1" x="20"/>
        <item m="1" x="24"/>
        <item m="1" x="7"/>
        <item x="0"/>
      </items>
    </pivotField>
    <pivotField showAll="0"/>
    <pivotField showAll="0" defaultSubtotal="0"/>
    <pivotField showAll="0" defaultSubtotal="0"/>
    <pivotField showAll="0"/>
    <pivotField dataField="1" showAll="0" defaultSubtotal="0"/>
    <pivotField dataField="1" showAll="0" defaultSubtotal="0"/>
    <pivotField dataField="1" showAll="0" defaultSubtotal="0"/>
    <pivotField dataField="1" showAll="0" defaultSubtotal="0"/>
    <pivotField dataField="1" showAll="0" defaultSubtotal="0"/>
    <pivotField dataField="1" numFmtId="38" showAll="0" defaultSubtotal="0"/>
    <pivotField dataField="1" numFmtId="38" showAll="0" defaultSubtotal="0"/>
    <pivotField dataField="1" numFmtId="38" showAll="0" defaultSubtotal="0"/>
    <pivotField axis="axisPage" showAll="0" defaultSubtotal="0">
      <items count="1">
        <item x="0"/>
      </items>
    </pivotField>
  </pivotFields>
  <rowFields count="1">
    <field x="3"/>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2">
    <field x="0"/>
    <field x="-2"/>
  </colFields>
  <colItems count="24">
    <i>
      <x/>
      <x/>
    </i>
    <i r="1" i="1">
      <x v="1"/>
    </i>
    <i r="1" i="2">
      <x v="2"/>
    </i>
    <i r="1" i="3">
      <x v="3"/>
    </i>
    <i r="1" i="4">
      <x v="4"/>
    </i>
    <i r="1" i="5">
      <x v="5"/>
    </i>
    <i r="1" i="6">
      <x v="6"/>
    </i>
    <i r="1" i="7">
      <x v="7"/>
    </i>
    <i>
      <x v="1"/>
      <x/>
    </i>
    <i r="1" i="1">
      <x v="1"/>
    </i>
    <i r="1" i="2">
      <x v="2"/>
    </i>
    <i r="1" i="3">
      <x v="3"/>
    </i>
    <i r="1" i="4">
      <x v="4"/>
    </i>
    <i r="1" i="5">
      <x v="5"/>
    </i>
    <i r="1" i="6">
      <x v="6"/>
    </i>
    <i r="1" i="7">
      <x v="7"/>
    </i>
    <i t="grand">
      <x/>
    </i>
    <i t="grand" i="1">
      <x v="1"/>
    </i>
    <i t="grand" i="2">
      <x v="2"/>
    </i>
    <i t="grand" i="3">
      <x v="1048832"/>
    </i>
    <i t="grand" i="4">
      <x v="1048832"/>
    </i>
    <i t="grand" i="5">
      <x v="1048832"/>
    </i>
    <i t="grand" i="6">
      <x v="1048832"/>
    </i>
    <i t="grand" i="7">
      <x v="1048832"/>
    </i>
  </colItems>
  <pageFields count="1">
    <pageField fld="16" hier="-1"/>
  </pageFields>
  <dataFields count="8">
    <dataField name="# Universal Consumers Enrolled" fld="8" baseField="3" baseItem="0" numFmtId="3"/>
    <dataField name="# Universal Consumers Completed" fld="9" baseField="3" baseItem="0" numFmtId="3"/>
    <dataField name="# Selective Consumers Enrolled" fld="10" baseField="3" baseItem="0" numFmtId="3"/>
    <dataField name="# Selective Consumers Completed" fld="11" baseField="3" baseItem="0" numFmtId="3"/>
    <dataField name="# Indicated Consumers Enrolled" fld="12" baseField="3" baseItem="0" numFmtId="3"/>
    <dataField name="# Indicated Consumers Completed" fld="13" baseField="3" baseItem="0" numFmtId="3"/>
    <dataField name="# Consumers Enrolled (All 3 Programs)" fld="14" baseField="3" baseItem="0" numFmtId="3"/>
    <dataField name="# Consumers Completed (All 3 Programs)" fld="15" baseField="3" baseItem="0" numFmtId="3"/>
  </dataFields>
  <formats count="238">
    <format dxfId="398">
      <pivotArea dataOnly="0" labelOnly="1" fieldPosition="0">
        <references count="1">
          <reference field="0" count="0"/>
        </references>
      </pivotArea>
    </format>
    <format dxfId="397">
      <pivotArea dataOnly="0" labelOnly="1" fieldPosition="0">
        <references count="1">
          <reference field="0" count="0"/>
        </references>
      </pivotArea>
    </format>
    <format dxfId="396">
      <pivotArea outline="0" collapsedLevelsAreSubtotals="1" fieldPosition="0"/>
    </format>
    <format dxfId="395">
      <pivotArea type="all" dataOnly="0" outline="0" fieldPosition="0"/>
    </format>
    <format dxfId="394">
      <pivotArea field="0" type="button" dataOnly="0" labelOnly="1" outline="0" axis="axisCol" fieldPosition="0"/>
    </format>
    <format dxfId="393">
      <pivotArea field="-2" type="button" dataOnly="0" labelOnly="1" outline="0" axis="axisCol" fieldPosition="1"/>
    </format>
    <format dxfId="392">
      <pivotArea type="topRight" dataOnly="0" labelOnly="1" outline="0" fieldPosition="0"/>
    </format>
    <format dxfId="391">
      <pivotArea dataOnly="0" labelOnly="1" fieldPosition="0">
        <references count="1">
          <reference field="0" count="1">
            <x v="0"/>
          </reference>
        </references>
      </pivotArea>
    </format>
    <format dxfId="390">
      <pivotArea type="topRight" dataOnly="0" labelOnly="1" outline="0" offset="E1:J1" fieldPosition="0"/>
    </format>
    <format dxfId="389">
      <pivotArea dataOnly="0" labelOnly="1" fieldPosition="0">
        <references count="1">
          <reference field="0" count="1">
            <x v="1"/>
          </reference>
        </references>
      </pivotArea>
    </format>
    <format dxfId="388">
      <pivotArea type="topRight" dataOnly="0" labelOnly="1" outline="0" offset="K1:P1" fieldPosition="0"/>
    </format>
    <format dxfId="387">
      <pivotArea field="-2" type="button" dataOnly="0" labelOnly="1" outline="0" axis="axisCol" fieldPosition="1"/>
    </format>
    <format dxfId="386">
      <pivotArea dataOnly="0" labelOnly="1" fieldPosition="0">
        <references count="1">
          <reference field="0" count="0"/>
        </references>
      </pivotArea>
    </format>
    <format dxfId="385">
      <pivotArea type="origin" dataOnly="0" labelOnly="1" outline="0" fieldPosition="0"/>
    </format>
    <format dxfId="384">
      <pivotArea outline="0" collapsedLevelsAreSubtotals="1" fieldPosition="0"/>
    </format>
    <format dxfId="383">
      <pivotArea outline="0" fieldPosition="0">
        <references count="1">
          <reference field="4294967294" count="1">
            <x v="1"/>
          </reference>
        </references>
      </pivotArea>
    </format>
    <format dxfId="382">
      <pivotArea outline="0" fieldPosition="0">
        <references count="1">
          <reference field="4294967294" count="1">
            <x v="3"/>
          </reference>
        </references>
      </pivotArea>
    </format>
    <format dxfId="381">
      <pivotArea outline="0" fieldPosition="0">
        <references count="1">
          <reference field="4294967294" count="1">
            <x v="5"/>
          </reference>
        </references>
      </pivotArea>
    </format>
    <format dxfId="380">
      <pivotArea dataOnly="0" labelOnly="1" outline="0" fieldPosition="0">
        <references count="2">
          <reference field="4294967294" count="1">
            <x v="1"/>
          </reference>
          <reference field="0" count="1" selected="0">
            <x v="0"/>
          </reference>
        </references>
      </pivotArea>
    </format>
    <format dxfId="379">
      <pivotArea dataOnly="0" labelOnly="1" outline="0" fieldPosition="0">
        <references count="2">
          <reference field="4294967294" count="1">
            <x v="3"/>
          </reference>
          <reference field="0" count="1" selected="0">
            <x v="0"/>
          </reference>
        </references>
      </pivotArea>
    </format>
    <format dxfId="378">
      <pivotArea dataOnly="0" labelOnly="1" outline="0" fieldPosition="0">
        <references count="2">
          <reference field="4294967294" count="1">
            <x v="5"/>
          </reference>
          <reference field="0" count="1" selected="0">
            <x v="0"/>
          </reference>
        </references>
      </pivotArea>
    </format>
    <format dxfId="377">
      <pivotArea dataOnly="0" labelOnly="1" outline="0" fieldPosition="0">
        <references count="2">
          <reference field="4294967294" count="1">
            <x v="1"/>
          </reference>
          <reference field="0" count="1" selected="0">
            <x v="1"/>
          </reference>
        </references>
      </pivotArea>
    </format>
    <format dxfId="376">
      <pivotArea dataOnly="0" labelOnly="1" outline="0" fieldPosition="0">
        <references count="2">
          <reference field="4294967294" count="1">
            <x v="3"/>
          </reference>
          <reference field="0" count="1" selected="0">
            <x v="1"/>
          </reference>
        </references>
      </pivotArea>
    </format>
    <format dxfId="375">
      <pivotArea dataOnly="0" labelOnly="1" outline="0" fieldPosition="0">
        <references count="2">
          <reference field="4294967294" count="1">
            <x v="5"/>
          </reference>
          <reference field="0" count="1" selected="0">
            <x v="1"/>
          </reference>
        </references>
      </pivotArea>
    </format>
    <format dxfId="374">
      <pivotArea field="0" dataOnly="0" labelOnly="1" grandCol="1" outline="0" axis="axisCol" fieldPosition="0">
        <references count="1">
          <reference field="4294967294" count="1" selected="0">
            <x v="1"/>
          </reference>
        </references>
      </pivotArea>
    </format>
    <format dxfId="373">
      <pivotArea field="0" dataOnly="0" labelOnly="1" grandCol="1" outline="0" axis="axisCol" fieldPosition="0">
        <references count="1">
          <reference field="4294967294" count="1" selected="0">
            <x v="3"/>
          </reference>
        </references>
      </pivotArea>
    </format>
    <format dxfId="372">
      <pivotArea field="0" dataOnly="0" labelOnly="1" grandCol="1" outline="0" axis="axisCol" fieldPosition="0">
        <references count="1">
          <reference field="4294967294" count="1" selected="0">
            <x v="5"/>
          </reference>
        </references>
      </pivotArea>
    </format>
    <format dxfId="371">
      <pivotArea dataOnly="0" labelOnly="1" outline="0" fieldPosition="0">
        <references count="2">
          <reference field="4294967294" count="1">
            <x v="1"/>
          </reference>
          <reference field="0" count="1" selected="0">
            <x v="0"/>
          </reference>
        </references>
      </pivotArea>
    </format>
    <format dxfId="370">
      <pivotArea dataOnly="0" labelOnly="1" outline="0" fieldPosition="0">
        <references count="2">
          <reference field="4294967294" count="1">
            <x v="1"/>
          </reference>
          <reference field="0" count="1" selected="0">
            <x v="0"/>
          </reference>
        </references>
      </pivotArea>
    </format>
    <format dxfId="369">
      <pivotArea dataOnly="0" labelOnly="1" outline="0" fieldPosition="0">
        <references count="2">
          <reference field="4294967294" count="1">
            <x v="3"/>
          </reference>
          <reference field="0" count="1" selected="0">
            <x v="0"/>
          </reference>
        </references>
      </pivotArea>
    </format>
    <format dxfId="368">
      <pivotArea dataOnly="0" labelOnly="1" outline="0" fieldPosition="0">
        <references count="2">
          <reference field="4294967294" count="1">
            <x v="5"/>
          </reference>
          <reference field="0" count="1" selected="0">
            <x v="0"/>
          </reference>
        </references>
      </pivotArea>
    </format>
    <format dxfId="367">
      <pivotArea dataOnly="0" labelOnly="1" outline="0" fieldPosition="0">
        <references count="2">
          <reference field="4294967294" count="1">
            <x v="1"/>
          </reference>
          <reference field="0" count="1" selected="0">
            <x v="1"/>
          </reference>
        </references>
      </pivotArea>
    </format>
    <format dxfId="366">
      <pivotArea dataOnly="0" labelOnly="1" outline="0" fieldPosition="0">
        <references count="2">
          <reference field="4294967294" count="1">
            <x v="3"/>
          </reference>
          <reference field="0" count="1" selected="0">
            <x v="1"/>
          </reference>
        </references>
      </pivotArea>
    </format>
    <format dxfId="365">
      <pivotArea dataOnly="0" labelOnly="1" outline="0" fieldPosition="0">
        <references count="2">
          <reference field="4294967294" count="1">
            <x v="5"/>
          </reference>
          <reference field="0" count="1" selected="0">
            <x v="1"/>
          </reference>
        </references>
      </pivotArea>
    </format>
    <format dxfId="364">
      <pivotArea field="0" dataOnly="0" labelOnly="1" grandCol="1" outline="0" axis="axisCol" fieldPosition="0">
        <references count="1">
          <reference field="4294967294" count="1" selected="0">
            <x v="1"/>
          </reference>
        </references>
      </pivotArea>
    </format>
    <format dxfId="363">
      <pivotArea field="0" dataOnly="0" labelOnly="1" grandCol="1" outline="0" axis="axisCol" fieldPosition="0">
        <references count="1">
          <reference field="4294967294" count="1" selected="0">
            <x v="3"/>
          </reference>
        </references>
      </pivotArea>
    </format>
    <format dxfId="362">
      <pivotArea field="0" dataOnly="0" labelOnly="1" grandCol="1" outline="0" axis="axisCol" fieldPosition="0">
        <references count="1">
          <reference field="4294967294" count="1" selected="0">
            <x v="5"/>
          </reference>
        </references>
      </pivotArea>
    </format>
    <format dxfId="361">
      <pivotArea dataOnly="0" labelOnly="1" outline="0" fieldPosition="0">
        <references count="2">
          <reference field="4294967294" count="1">
            <x v="1"/>
          </reference>
          <reference field="0" count="1" selected="0">
            <x v="1"/>
          </reference>
        </references>
      </pivotArea>
    </format>
    <format dxfId="360">
      <pivotArea dataOnly="0" labelOnly="1" outline="0" fieldPosition="0">
        <references count="2">
          <reference field="4294967294" count="1">
            <x v="3"/>
          </reference>
          <reference field="0" count="1" selected="0">
            <x v="0"/>
          </reference>
        </references>
      </pivotArea>
    </format>
    <format dxfId="359">
      <pivotArea dataOnly="0" labelOnly="1" outline="0" fieldPosition="0">
        <references count="2">
          <reference field="4294967294" count="1">
            <x v="3"/>
          </reference>
          <reference field="0" count="1" selected="0">
            <x v="1"/>
          </reference>
        </references>
      </pivotArea>
    </format>
    <format dxfId="358">
      <pivotArea dataOnly="0" labelOnly="1" outline="0" fieldPosition="0">
        <references count="2">
          <reference field="4294967294" count="1">
            <x v="5"/>
          </reference>
          <reference field="0" count="1" selected="0">
            <x v="0"/>
          </reference>
        </references>
      </pivotArea>
    </format>
    <format dxfId="357">
      <pivotArea dataOnly="0" labelOnly="1" outline="0" fieldPosition="0">
        <references count="2">
          <reference field="4294967294" count="1">
            <x v="5"/>
          </reference>
          <reference field="0" count="1" selected="0">
            <x v="1"/>
          </reference>
        </references>
      </pivotArea>
    </format>
    <format dxfId="356">
      <pivotArea outline="0" collapsedLevelsAreSubtotals="1" fieldPosition="0">
        <references count="2">
          <reference field="4294967294" count="3" selected="0">
            <x v="1"/>
            <x v="3"/>
            <x v="5"/>
          </reference>
          <reference field="0" count="1" selected="0">
            <x v="0"/>
          </reference>
        </references>
      </pivotArea>
    </format>
    <format dxfId="355">
      <pivotArea dataOnly="0" labelOnly="1" outline="0" fieldPosition="0">
        <references count="2">
          <reference field="4294967294" count="1">
            <x v="1"/>
          </reference>
          <reference field="0" count="1" selected="0">
            <x v="0"/>
          </reference>
        </references>
      </pivotArea>
    </format>
    <format dxfId="354">
      <pivotArea dataOnly="0" labelOnly="1" outline="0" fieldPosition="0">
        <references count="2">
          <reference field="4294967294" count="3">
            <x v="1"/>
            <x v="3"/>
            <x v="5"/>
          </reference>
          <reference field="0" count="1" selected="0">
            <x v="0"/>
          </reference>
        </references>
      </pivotArea>
    </format>
    <format dxfId="353">
      <pivotArea outline="0" collapsedLevelsAreSubtotals="1" fieldPosition="0">
        <references count="2">
          <reference field="4294967294" count="3" selected="0">
            <x v="1"/>
            <x v="3"/>
            <x v="5"/>
          </reference>
          <reference field="0" count="1" selected="0">
            <x v="0"/>
          </reference>
        </references>
      </pivotArea>
    </format>
    <format dxfId="352">
      <pivotArea outline="0" collapsedLevelsAreSubtotals="1" fieldPosition="0">
        <references count="2">
          <reference field="4294967294" count="2" selected="0">
            <x v="1"/>
            <x v="3"/>
          </reference>
          <reference field="0" count="1" selected="0">
            <x v="1"/>
          </reference>
        </references>
      </pivotArea>
    </format>
    <format dxfId="351">
      <pivotArea dataOnly="0" labelOnly="1" outline="0" fieldPosition="0">
        <references count="2">
          <reference field="4294967294" count="2">
            <x v="1"/>
            <x v="3"/>
          </reference>
          <reference field="0" count="1" selected="0">
            <x v="1"/>
          </reference>
        </references>
      </pivotArea>
    </format>
    <format dxfId="350">
      <pivotArea dataOnly="0" labelOnly="1" outline="0" fieldPosition="0">
        <references count="2">
          <reference field="4294967294" count="3">
            <x v="1"/>
            <x v="3"/>
            <x v="5"/>
          </reference>
          <reference field="0" count="1" selected="0">
            <x v="1"/>
          </reference>
        </references>
      </pivotArea>
    </format>
    <format dxfId="349">
      <pivotArea outline="0" collapsedLevelsAreSubtotals="1" fieldPosition="0">
        <references count="2">
          <reference field="4294967294" count="3" selected="0">
            <x v="1"/>
            <x v="3"/>
            <x v="5"/>
          </reference>
          <reference field="0" count="1" selected="0">
            <x v="1"/>
          </reference>
        </references>
      </pivotArea>
    </format>
    <format dxfId="348">
      <pivotArea field="0" dataOnly="0" labelOnly="1" grandCol="1" outline="0" axis="axisCol" fieldPosition="0">
        <references count="1">
          <reference field="4294967294" count="1" selected="0">
            <x v="1"/>
          </reference>
        </references>
      </pivotArea>
    </format>
    <format dxfId="347">
      <pivotArea field="0" dataOnly="0" labelOnly="1" grandCol="1" outline="0" axis="axisCol" fieldPosition="0">
        <references count="1">
          <reference field="4294967294" count="1" selected="0">
            <x v="3"/>
          </reference>
        </references>
      </pivotArea>
    </format>
    <format dxfId="346">
      <pivotArea field="0" dataOnly="0" labelOnly="1" grandCol="1" outline="0" axis="axisCol" fieldPosition="0">
        <references count="1">
          <reference field="4294967294" count="1" selected="0">
            <x v="3"/>
          </reference>
        </references>
      </pivotArea>
    </format>
    <format dxfId="345">
      <pivotArea field="0" dataOnly="0" labelOnly="1" grandCol="1" outline="0" axis="axisCol" fieldPosition="0">
        <references count="1">
          <reference field="4294967294" count="1" selected="0">
            <x v="1"/>
          </reference>
        </references>
      </pivotArea>
    </format>
    <format dxfId="344">
      <pivotArea field="0" dataOnly="0" labelOnly="1" grandCol="1" outline="0" axis="axisCol" fieldPosition="0">
        <references count="1">
          <reference field="4294967294" count="1" selected="0">
            <x v="1"/>
          </reference>
        </references>
      </pivotArea>
    </format>
    <format dxfId="343">
      <pivotArea field="0" dataOnly="0" labelOnly="1" grandCol="1" outline="0" axis="axisCol" fieldPosition="0">
        <references count="1">
          <reference field="4294967294" count="1" selected="0">
            <x v="3"/>
          </reference>
        </references>
      </pivotArea>
    </format>
    <format dxfId="342">
      <pivotArea field="0" dataOnly="0" labelOnly="1" grandCol="1" outline="0" axis="axisCol" fieldPosition="0">
        <references count="1">
          <reference field="4294967294" count="1" selected="0">
            <x v="5"/>
          </reference>
        </references>
      </pivotArea>
    </format>
    <format dxfId="341">
      <pivotArea field="0" grandCol="1" outline="0" collapsedLevelsAreSubtotals="1" axis="axisCol" fieldPosition="0">
        <references count="1">
          <reference field="4294967294" count="2" selected="0">
            <x v="1"/>
            <x v="3"/>
          </reference>
        </references>
      </pivotArea>
    </format>
    <format dxfId="340">
      <pivotArea field="0" dataOnly="0" labelOnly="1" grandCol="1" outline="0" axis="axisCol" fieldPosition="0">
        <references count="1">
          <reference field="4294967294" count="1" selected="0">
            <x v="1"/>
          </reference>
        </references>
      </pivotArea>
    </format>
    <format dxfId="339">
      <pivotArea field="0" dataOnly="0" labelOnly="1" grandCol="1" outline="0" axis="axisCol" fieldPosition="0">
        <references count="1">
          <reference field="4294967294" count="1" selected="0">
            <x v="3"/>
          </reference>
        </references>
      </pivotArea>
    </format>
    <format dxfId="338">
      <pivotArea field="0" dataOnly="0" labelOnly="1" grandCol="1" outline="0" axis="axisCol" fieldPosition="0">
        <references count="1">
          <reference field="4294967294" count="1" selected="0">
            <x v="5"/>
          </reference>
        </references>
      </pivotArea>
    </format>
    <format dxfId="337">
      <pivotArea field="0" grandCol="1" outline="0" collapsedLevelsAreSubtotals="1" axis="axisCol" fieldPosition="0">
        <references count="1">
          <reference field="4294967294" count="3" selected="0">
            <x v="1"/>
            <x v="3"/>
            <x v="5"/>
          </reference>
        </references>
      </pivotArea>
    </format>
    <format dxfId="336">
      <pivotArea field="0" dataOnly="0" labelOnly="1" grandCol="1" outline="0" axis="axisCol" fieldPosition="0">
        <references count="1">
          <reference field="4294967294" count="1" selected="0">
            <x v="1"/>
          </reference>
        </references>
      </pivotArea>
    </format>
    <format dxfId="335">
      <pivotArea field="0" dataOnly="0" labelOnly="1" grandCol="1" outline="0" axis="axisCol" fieldPosition="0">
        <references count="1">
          <reference field="4294967294" count="1" selected="0">
            <x v="3"/>
          </reference>
        </references>
      </pivotArea>
    </format>
    <format dxfId="334">
      <pivotArea field="0" dataOnly="0" labelOnly="1" grandCol="1" outline="0" axis="axisCol" fieldPosition="0">
        <references count="1">
          <reference field="4294967294" count="1" selected="0">
            <x v="5"/>
          </reference>
        </references>
      </pivotArea>
    </format>
    <format dxfId="333">
      <pivotArea field="0" grandRow="1" outline="0" collapsedLevelsAreSubtotals="1" axis="axisCol" fieldPosition="0">
        <references count="2">
          <reference field="4294967294" count="1" selected="0">
            <x v="3"/>
          </reference>
          <reference field="0" count="1" selected="0">
            <x v="1"/>
          </reference>
        </references>
      </pivotArea>
    </format>
    <format dxfId="332">
      <pivotArea field="0" grandRow="1" outline="0" collapsedLevelsAreSubtotals="1" axis="axisCol" fieldPosition="0">
        <references count="2">
          <reference field="4294967294" count="1" selected="0">
            <x v="5"/>
          </reference>
          <reference field="0" count="1" selected="0">
            <x v="1"/>
          </reference>
        </references>
      </pivotArea>
    </format>
    <format dxfId="331">
      <pivotArea dataOnly="0" labelOnly="1" outline="0" fieldPosition="0">
        <references count="2">
          <reference field="4294967294" count="1">
            <x v="3"/>
          </reference>
          <reference field="0" count="1" selected="0">
            <x v="0"/>
          </reference>
        </references>
      </pivotArea>
    </format>
    <format dxfId="330">
      <pivotArea dataOnly="0" labelOnly="1" outline="0" fieldPosition="0">
        <references count="2">
          <reference field="4294967294" count="1">
            <x v="5"/>
          </reference>
          <reference field="0" count="1" selected="0">
            <x v="0"/>
          </reference>
        </references>
      </pivotArea>
    </format>
    <format dxfId="329">
      <pivotArea field="0" dataOnly="0" labelOnly="1" grandCol="1" outline="0" axis="axisCol" fieldPosition="0">
        <references count="1">
          <reference field="4294967294" count="1" selected="0">
            <x v="1"/>
          </reference>
        </references>
      </pivotArea>
    </format>
    <format dxfId="328">
      <pivotArea field="0" dataOnly="0" labelOnly="1" grandCol="1" outline="0" axis="axisCol" fieldPosition="0">
        <references count="1">
          <reference field="4294967294" count="1" selected="0">
            <x v="3"/>
          </reference>
        </references>
      </pivotArea>
    </format>
    <format dxfId="327">
      <pivotArea field="0" dataOnly="0" labelOnly="1" grandCol="1" outline="0" axis="axisCol" fieldPosition="0">
        <references count="1">
          <reference field="4294967294" count="1" selected="0">
            <x v="5"/>
          </reference>
        </references>
      </pivotArea>
    </format>
    <format dxfId="326">
      <pivotArea outline="0" fieldPosition="0">
        <references count="1">
          <reference field="4294967294" count="1">
            <x v="0"/>
          </reference>
        </references>
      </pivotArea>
    </format>
    <format dxfId="325">
      <pivotArea dataOnly="0" labelOnly="1" outline="0" fieldPosition="0">
        <references count="2">
          <reference field="4294967294" count="1">
            <x v="0"/>
          </reference>
          <reference field="0" count="1" selected="0">
            <x v="0"/>
          </reference>
        </references>
      </pivotArea>
    </format>
    <format dxfId="324">
      <pivotArea dataOnly="0" labelOnly="1" outline="0" fieldPosition="0">
        <references count="2">
          <reference field="4294967294" count="1">
            <x v="0"/>
          </reference>
          <reference field="0" count="1" selected="0">
            <x v="1"/>
          </reference>
        </references>
      </pivotArea>
    </format>
    <format dxfId="323">
      <pivotArea dataOnly="0" labelOnly="1" outline="0" fieldPosition="0">
        <references count="2">
          <reference field="4294967294" count="1">
            <x v="0"/>
          </reference>
          <reference field="0" count="1" selected="0">
            <x v="0"/>
          </reference>
        </references>
      </pivotArea>
    </format>
    <format dxfId="322">
      <pivotArea dataOnly="0" labelOnly="1" outline="0" fieldPosition="0">
        <references count="2">
          <reference field="4294967294" count="1">
            <x v="0"/>
          </reference>
          <reference field="0" count="1" selected="0">
            <x v="1"/>
          </reference>
        </references>
      </pivotArea>
    </format>
    <format dxfId="321">
      <pivotArea dataOnly="0" labelOnly="1" outline="0" fieldPosition="0">
        <references count="2">
          <reference field="4294967294" count="1">
            <x v="1"/>
          </reference>
          <reference field="0" count="1" selected="0">
            <x v="0"/>
          </reference>
        </references>
      </pivotArea>
    </format>
    <format dxfId="320">
      <pivotArea outline="0" fieldPosition="0">
        <references count="1">
          <reference field="4294967294" count="1">
            <x v="2"/>
          </reference>
        </references>
      </pivotArea>
    </format>
    <format dxfId="319">
      <pivotArea dataOnly="0" labelOnly="1" outline="0" fieldPosition="0">
        <references count="2">
          <reference field="4294967294" count="1">
            <x v="2"/>
          </reference>
          <reference field="0" count="1" selected="0">
            <x v="0"/>
          </reference>
        </references>
      </pivotArea>
    </format>
    <format dxfId="318">
      <pivotArea dataOnly="0" labelOnly="1" outline="0" fieldPosition="0">
        <references count="2">
          <reference field="4294967294" count="1">
            <x v="2"/>
          </reference>
          <reference field="0" count="1" selected="0">
            <x v="1"/>
          </reference>
        </references>
      </pivotArea>
    </format>
    <format dxfId="317">
      <pivotArea dataOnly="0" labelOnly="1" outline="0" fieldPosition="0">
        <references count="2">
          <reference field="4294967294" count="1">
            <x v="2"/>
          </reference>
          <reference field="0" count="1" selected="0">
            <x v="0"/>
          </reference>
        </references>
      </pivotArea>
    </format>
    <format dxfId="316">
      <pivotArea dataOnly="0" labelOnly="1" outline="0" fieldPosition="0">
        <references count="2">
          <reference field="4294967294" count="1">
            <x v="2"/>
          </reference>
          <reference field="0" count="1" selected="0">
            <x v="1"/>
          </reference>
        </references>
      </pivotArea>
    </format>
    <format dxfId="315">
      <pivotArea outline="0" fieldPosition="0">
        <references count="1">
          <reference field="4294967294" count="1">
            <x v="4"/>
          </reference>
        </references>
      </pivotArea>
    </format>
    <format dxfId="314">
      <pivotArea dataOnly="0" labelOnly="1" outline="0" fieldPosition="0">
        <references count="2">
          <reference field="4294967294" count="1">
            <x v="4"/>
          </reference>
          <reference field="0" count="1" selected="0">
            <x v="0"/>
          </reference>
        </references>
      </pivotArea>
    </format>
    <format dxfId="313">
      <pivotArea dataOnly="0" labelOnly="1" outline="0" fieldPosition="0">
        <references count="2">
          <reference field="4294967294" count="1">
            <x v="4"/>
          </reference>
          <reference field="0" count="1" selected="0">
            <x v="1"/>
          </reference>
        </references>
      </pivotArea>
    </format>
    <format dxfId="312">
      <pivotArea dataOnly="0" labelOnly="1" outline="0" fieldPosition="0">
        <references count="2">
          <reference field="4294967294" count="1">
            <x v="4"/>
          </reference>
          <reference field="0" count="1" selected="0">
            <x v="0"/>
          </reference>
        </references>
      </pivotArea>
    </format>
    <format dxfId="311">
      <pivotArea dataOnly="0" labelOnly="1" outline="0" fieldPosition="0">
        <references count="2">
          <reference field="4294967294" count="1">
            <x v="4"/>
          </reference>
          <reference field="0" count="1" selected="0">
            <x v="1"/>
          </reference>
        </references>
      </pivotArea>
    </format>
    <format dxfId="310">
      <pivotArea outline="0" fieldPosition="0">
        <references count="1">
          <reference field="4294967294" count="1">
            <x v="6"/>
          </reference>
        </references>
      </pivotArea>
    </format>
    <format dxfId="309">
      <pivotArea outline="0" fieldPosition="0">
        <references count="1">
          <reference field="4294967294" count="1">
            <x v="7"/>
          </reference>
        </references>
      </pivotArea>
    </format>
    <format dxfId="308">
      <pivotArea dataOnly="0" labelOnly="1" outline="0" fieldPosition="0">
        <references count="2">
          <reference field="4294967294" count="2">
            <x v="6"/>
            <x v="7"/>
          </reference>
          <reference field="0" count="1" selected="0">
            <x v="0"/>
          </reference>
        </references>
      </pivotArea>
    </format>
    <format dxfId="307">
      <pivotArea dataOnly="0" labelOnly="1" outline="0" fieldPosition="0">
        <references count="2">
          <reference field="4294967294" count="2">
            <x v="6"/>
            <x v="7"/>
          </reference>
          <reference field="0" count="1" selected="0">
            <x v="1"/>
          </reference>
        </references>
      </pivotArea>
    </format>
    <format dxfId="306">
      <pivotArea dataOnly="0" labelOnly="1" outline="0" fieldPosition="0">
        <references count="2">
          <reference field="4294967294" count="2">
            <x v="6"/>
            <x v="7"/>
          </reference>
          <reference field="0" count="1" selected="0">
            <x v="0"/>
          </reference>
        </references>
      </pivotArea>
    </format>
    <format dxfId="305">
      <pivotArea dataOnly="0" labelOnly="1" outline="0" fieldPosition="0">
        <references count="2">
          <reference field="4294967294" count="2">
            <x v="6"/>
            <x v="7"/>
          </reference>
          <reference field="0" count="1" selected="0">
            <x v="1"/>
          </reference>
        </references>
      </pivotArea>
    </format>
    <format dxfId="304">
      <pivotArea field="0" dataOnly="0" labelOnly="1" grandCol="1" outline="0" axis="axisCol" fieldPosition="0">
        <references count="1">
          <reference field="4294967294" count="1" selected="0">
            <x v="0"/>
          </reference>
        </references>
      </pivotArea>
    </format>
    <format dxfId="303">
      <pivotArea field="0" dataOnly="0" labelOnly="1" grandCol="1" outline="0" axis="axisCol" fieldPosition="0">
        <references count="1">
          <reference field="4294967294" count="1" selected="0">
            <x v="1"/>
          </reference>
        </references>
      </pivotArea>
    </format>
    <format dxfId="302">
      <pivotArea field="0" dataOnly="0" labelOnly="1" grandCol="1" outline="0" axis="axisCol" fieldPosition="0">
        <references count="1">
          <reference field="4294967294" count="1" selected="0">
            <x v="2"/>
          </reference>
        </references>
      </pivotArea>
    </format>
    <format dxfId="301">
      <pivotArea field="0" dataOnly="0" labelOnly="1" grandCol="1" outline="0" axis="axisCol" fieldPosition="0">
        <references count="1">
          <reference field="4294967294" count="1" selected="0">
            <x v="3"/>
          </reference>
        </references>
      </pivotArea>
    </format>
    <format dxfId="300">
      <pivotArea field="0" dataOnly="0" labelOnly="1" grandCol="1" outline="0" axis="axisCol" fieldPosition="0">
        <references count="1">
          <reference field="4294967294" count="1" selected="0">
            <x v="4"/>
          </reference>
        </references>
      </pivotArea>
    </format>
    <format dxfId="299">
      <pivotArea field="0" dataOnly="0" labelOnly="1" grandCol="1" outline="0" axis="axisCol" fieldPosition="0">
        <references count="1">
          <reference field="4294967294" count="1" selected="0">
            <x v="5"/>
          </reference>
        </references>
      </pivotArea>
    </format>
    <format dxfId="298">
      <pivotArea field="0" dataOnly="0" labelOnly="1" grandCol="1" outline="0" axis="axisCol" fieldPosition="0">
        <references count="1">
          <reference field="4294967294" count="1" selected="0">
            <x v="6"/>
          </reference>
        </references>
      </pivotArea>
    </format>
    <format dxfId="297">
      <pivotArea field="0" dataOnly="0" labelOnly="1" grandCol="1" outline="0" axis="axisCol" fieldPosition="0">
        <references count="1">
          <reference field="4294967294" count="1" selected="0">
            <x v="7"/>
          </reference>
        </references>
      </pivotArea>
    </format>
    <format dxfId="296">
      <pivotArea field="0" dataOnly="0" labelOnly="1" grandCol="1" outline="0" axis="axisCol" fieldPosition="0">
        <references count="1">
          <reference field="4294967294" count="1" selected="0">
            <x v="0"/>
          </reference>
        </references>
      </pivotArea>
    </format>
    <format dxfId="295">
      <pivotArea field="0" dataOnly="0" labelOnly="1" grandCol="1" outline="0" axis="axisCol" fieldPosition="0">
        <references count="1">
          <reference field="4294967294" count="1" selected="0">
            <x v="1"/>
          </reference>
        </references>
      </pivotArea>
    </format>
    <format dxfId="294">
      <pivotArea field="0" dataOnly="0" labelOnly="1" grandCol="1" outline="0" axis="axisCol" fieldPosition="0">
        <references count="1">
          <reference field="4294967294" count="1" selected="0">
            <x v="2"/>
          </reference>
        </references>
      </pivotArea>
    </format>
    <format dxfId="293">
      <pivotArea field="0" dataOnly="0" labelOnly="1" grandCol="1" outline="0" axis="axisCol" fieldPosition="0">
        <references count="1">
          <reference field="4294967294" count="1" selected="0">
            <x v="3"/>
          </reference>
        </references>
      </pivotArea>
    </format>
    <format dxfId="292">
      <pivotArea field="0" dataOnly="0" labelOnly="1" grandCol="1" outline="0" axis="axisCol" fieldPosition="0">
        <references count="1">
          <reference field="4294967294" count="1" selected="0">
            <x v="4"/>
          </reference>
        </references>
      </pivotArea>
    </format>
    <format dxfId="291">
      <pivotArea field="0" dataOnly="0" labelOnly="1" grandCol="1" outline="0" axis="axisCol" fieldPosition="0">
        <references count="1">
          <reference field="4294967294" count="1" selected="0">
            <x v="5"/>
          </reference>
        </references>
      </pivotArea>
    </format>
    <format dxfId="290">
      <pivotArea field="0" dataOnly="0" labelOnly="1" grandCol="1" outline="0" axis="axisCol" fieldPosition="0">
        <references count="1">
          <reference field="4294967294" count="1" selected="0">
            <x v="6"/>
          </reference>
        </references>
      </pivotArea>
    </format>
    <format dxfId="289">
      <pivotArea field="0" dataOnly="0" labelOnly="1" grandCol="1" outline="0" axis="axisCol" fieldPosition="0">
        <references count="1">
          <reference field="4294967294" count="1" selected="0">
            <x v="7"/>
          </reference>
        </references>
      </pivotArea>
    </format>
    <format dxfId="288">
      <pivotArea grandRow="1" outline="0" collapsedLevelsAreSubtotals="1" fieldPosition="0"/>
    </format>
    <format dxfId="287">
      <pivotArea dataOnly="0" labelOnly="1" grandRow="1" outline="0" fieldPosition="0"/>
    </format>
    <format dxfId="286">
      <pivotArea dataOnly="0" labelOnly="1" outline="0" fieldPosition="0">
        <references count="2">
          <reference field="4294967294" count="2">
            <x v="0"/>
            <x v="1"/>
          </reference>
          <reference field="0" count="1" selected="0">
            <x v="0"/>
          </reference>
        </references>
      </pivotArea>
    </format>
    <format dxfId="285">
      <pivotArea dataOnly="0" labelOnly="1" outline="0" fieldPosition="0">
        <references count="2">
          <reference field="4294967294" count="2">
            <x v="2"/>
            <x v="3"/>
          </reference>
          <reference field="0" count="1" selected="0">
            <x v="0"/>
          </reference>
        </references>
      </pivotArea>
    </format>
    <format dxfId="284">
      <pivotArea dataOnly="0" labelOnly="1" outline="0" fieldPosition="0">
        <references count="2">
          <reference field="4294967294" count="2">
            <x v="2"/>
            <x v="3"/>
          </reference>
          <reference field="0" count="1" selected="0">
            <x v="0"/>
          </reference>
        </references>
      </pivotArea>
    </format>
    <format dxfId="283">
      <pivotArea dataOnly="0" labelOnly="1" outline="0" fieldPosition="0">
        <references count="2">
          <reference field="4294967294" count="2">
            <x v="4"/>
            <x v="5"/>
          </reference>
          <reference field="0" count="1" selected="0">
            <x v="0"/>
          </reference>
        </references>
      </pivotArea>
    </format>
    <format dxfId="282">
      <pivotArea dataOnly="0" labelOnly="1" outline="0" fieldPosition="0">
        <references count="2">
          <reference field="4294967294" count="2">
            <x v="4"/>
            <x v="5"/>
          </reference>
          <reference field="0" count="1" selected="0">
            <x v="0"/>
          </reference>
        </references>
      </pivotArea>
    </format>
    <format dxfId="281">
      <pivotArea dataOnly="0" labelOnly="1" outline="0" fieldPosition="0">
        <references count="2">
          <reference field="4294967294" count="1">
            <x v="0"/>
          </reference>
          <reference field="0" count="1" selected="0">
            <x v="1"/>
          </reference>
        </references>
      </pivotArea>
    </format>
    <format dxfId="280">
      <pivotArea field="0" dataOnly="0" labelOnly="1" grandCol="1" outline="0" offset="IV1" axis="axisCol" fieldPosition="0">
        <references count="1">
          <reference field="4294967294" count="1" selected="0">
            <x v="0"/>
          </reference>
        </references>
      </pivotArea>
    </format>
    <format dxfId="279">
      <pivotArea field="0" dataOnly="0" labelOnly="1" grandCol="1" outline="0" offset="IV1" axis="axisCol" fieldPosition="0">
        <references count="1">
          <reference field="4294967294" count="1" selected="0">
            <x v="1"/>
          </reference>
        </references>
      </pivotArea>
    </format>
    <format dxfId="278">
      <pivotArea field="0" dataOnly="0" labelOnly="1" grandCol="1" outline="0" offset="IV1" axis="axisCol" fieldPosition="0">
        <references count="1">
          <reference field="4294967294" count="1" selected="0">
            <x v="2"/>
          </reference>
        </references>
      </pivotArea>
    </format>
    <format dxfId="277">
      <pivotArea field="0" dataOnly="0" labelOnly="1" grandCol="1" outline="0" offset="IV1" axis="axisCol" fieldPosition="0">
        <references count="1">
          <reference field="4294967294" count="1" selected="0">
            <x v="3"/>
          </reference>
        </references>
      </pivotArea>
    </format>
    <format dxfId="276">
      <pivotArea field="0" dataOnly="0" labelOnly="1" grandCol="1" outline="0" offset="IV1" axis="axisCol" fieldPosition="0">
        <references count="1">
          <reference field="4294967294" count="1" selected="0">
            <x v="4"/>
          </reference>
        </references>
      </pivotArea>
    </format>
    <format dxfId="275">
      <pivotArea field="0" dataOnly="0" labelOnly="1" grandCol="1" outline="0" offset="IV1" axis="axisCol" fieldPosition="0">
        <references count="1">
          <reference field="4294967294" count="1" selected="0">
            <x v="5"/>
          </reference>
        </references>
      </pivotArea>
    </format>
    <format dxfId="274">
      <pivotArea field="0" dataOnly="0" labelOnly="1" grandCol="1" outline="0" offset="IV1" axis="axisCol" fieldPosition="0">
        <references count="1">
          <reference field="4294967294" count="1" selected="0">
            <x v="6"/>
          </reference>
        </references>
      </pivotArea>
    </format>
    <format dxfId="273">
      <pivotArea field="0" dataOnly="0" labelOnly="1" grandCol="1" outline="0" offset="IV1" axis="axisCol" fieldPosition="0">
        <references count="1">
          <reference field="4294967294" count="1" selected="0">
            <x v="7"/>
          </reference>
        </references>
      </pivotArea>
    </format>
    <format dxfId="272">
      <pivotArea type="origin" dataOnly="0" labelOnly="1" outline="0" fieldPosition="0"/>
    </format>
    <format dxfId="271">
      <pivotArea field="3" type="button" dataOnly="0" labelOnly="1" outline="0" axis="axisRow" fieldPosition="0"/>
    </format>
    <format dxfId="270">
      <pivotArea dataOnly="0" labelOnly="1" fieldPosition="0">
        <references count="1">
          <reference field="3" count="0"/>
        </references>
      </pivotArea>
    </format>
    <format dxfId="269">
      <pivotArea dataOnly="0" labelOnly="1" grandRow="1" outline="0" fieldPosition="0"/>
    </format>
    <format dxfId="268">
      <pivotArea field="0" grandRow="1" outline="0" collapsedLevelsAreSubtotals="1" axis="axisCol" fieldPosition="0">
        <references count="2">
          <reference field="4294967294" count="2" selected="0">
            <x v="0"/>
            <x v="1"/>
          </reference>
          <reference field="0" count="1" selected="0">
            <x v="0"/>
          </reference>
        </references>
      </pivotArea>
    </format>
    <format dxfId="267">
      <pivotArea field="0" grandRow="1" outline="0" collapsedLevelsAreSubtotals="1" axis="axisCol" fieldPosition="0">
        <references count="2">
          <reference field="4294967294" count="1" selected="0">
            <x v="1"/>
          </reference>
          <reference field="0" count="1" selected="0">
            <x v="0"/>
          </reference>
        </references>
      </pivotArea>
    </format>
    <format dxfId="266">
      <pivotArea field="0" grandRow="1" outline="0" collapsedLevelsAreSubtotals="1" axis="axisCol" fieldPosition="0">
        <references count="2">
          <reference field="4294967294" count="1" selected="0">
            <x v="1"/>
          </reference>
          <reference field="0" count="1" selected="0">
            <x v="0"/>
          </reference>
        </references>
      </pivotArea>
    </format>
    <format dxfId="265">
      <pivotArea field="0" grandRow="1" outline="0" collapsedLevelsAreSubtotals="1" axis="axisCol" fieldPosition="0">
        <references count="2">
          <reference field="4294967294" count="2" selected="0">
            <x v="0"/>
            <x v="1"/>
          </reference>
          <reference field="0" count="1" selected="0">
            <x v="0"/>
          </reference>
        </references>
      </pivotArea>
    </format>
    <format dxfId="264">
      <pivotArea grandRow="1" grandCol="1" outline="0" collapsedLevelsAreSubtotals="1" fieldPosition="0">
        <references count="1">
          <reference field="4294967294" count="2" selected="0">
            <x v="0"/>
            <x v="1"/>
          </reference>
        </references>
      </pivotArea>
    </format>
    <format dxfId="263">
      <pivotArea field="0" grandRow="1" outline="0" collapsedLevelsAreSubtotals="1" axis="axisCol" fieldPosition="0">
        <references count="2">
          <reference field="4294967294" count="1" selected="0">
            <x v="3"/>
          </reference>
          <reference field="0" count="1" selected="0">
            <x v="0"/>
          </reference>
        </references>
      </pivotArea>
    </format>
    <format dxfId="262">
      <pivotArea field="0" grandRow="1" outline="0" collapsedLevelsAreSubtotals="1" axis="axisCol" fieldPosition="0">
        <references count="2">
          <reference field="4294967294" count="2" selected="0">
            <x v="2"/>
            <x v="3"/>
          </reference>
          <reference field="0" count="1" selected="0">
            <x v="0"/>
          </reference>
        </references>
      </pivotArea>
    </format>
    <format dxfId="261">
      <pivotArea field="0" grandRow="1" outline="0" collapsedLevelsAreSubtotals="1" axis="axisCol" fieldPosition="0">
        <references count="2">
          <reference field="4294967294" count="1" selected="0">
            <x v="5"/>
          </reference>
          <reference field="0" count="1" selected="0">
            <x v="0"/>
          </reference>
        </references>
      </pivotArea>
    </format>
    <format dxfId="260">
      <pivotArea field="0" grandRow="1" outline="0" collapsedLevelsAreSubtotals="1" axis="axisCol" fieldPosition="0">
        <references count="2">
          <reference field="4294967294" count="2" selected="0">
            <x v="4"/>
            <x v="5"/>
          </reference>
          <reference field="0" count="1" selected="0">
            <x v="0"/>
          </reference>
        </references>
      </pivotArea>
    </format>
    <format dxfId="259">
      <pivotArea field="0" grandRow="1" outline="0" collapsedLevelsAreSubtotals="1" axis="axisCol" fieldPosition="0">
        <references count="2">
          <reference field="4294967294" count="2" selected="0">
            <x v="6"/>
            <x v="7"/>
          </reference>
          <reference field="0" count="1" selected="0">
            <x v="0"/>
          </reference>
        </references>
      </pivotArea>
    </format>
    <format dxfId="258">
      <pivotArea outline="0" collapsedLevelsAreSubtotals="1" fieldPosition="0">
        <references count="2">
          <reference field="4294967294" count="2" selected="0">
            <x v="6"/>
            <x v="7"/>
          </reference>
          <reference field="0" count="1" selected="0">
            <x v="0"/>
          </reference>
        </references>
      </pivotArea>
    </format>
    <format dxfId="257">
      <pivotArea dataOnly="0" labelOnly="1" outline="0" fieldPosition="0">
        <references count="2">
          <reference field="4294967294" count="2">
            <x v="6"/>
            <x v="7"/>
          </reference>
          <reference field="0" count="1" selected="0">
            <x v="0"/>
          </reference>
        </references>
      </pivotArea>
    </format>
    <format dxfId="256">
      <pivotArea field="0" dataOnly="0" labelOnly="1" grandCol="1" outline="0" offset="IV1" axis="axisCol" fieldPosition="0">
        <references count="1">
          <reference field="4294967294" count="1" selected="0">
            <x v="0"/>
          </reference>
        </references>
      </pivotArea>
    </format>
    <format dxfId="255">
      <pivotArea field="0" dataOnly="0" labelOnly="1" grandCol="1" outline="0" offset="IV1" axis="axisCol" fieldPosition="0">
        <references count="1">
          <reference field="4294967294" count="1" selected="0">
            <x v="1"/>
          </reference>
        </references>
      </pivotArea>
    </format>
    <format dxfId="254">
      <pivotArea field="0" dataOnly="0" labelOnly="1" grandCol="1" outline="0" offset="IV1" axis="axisCol" fieldPosition="0">
        <references count="1">
          <reference field="4294967294" count="1" selected="0">
            <x v="2"/>
          </reference>
        </references>
      </pivotArea>
    </format>
    <format dxfId="253">
      <pivotArea field="0" dataOnly="0" labelOnly="1" grandCol="1" outline="0" offset="IV1" axis="axisCol" fieldPosition="0">
        <references count="1">
          <reference field="4294967294" count="1" selected="0">
            <x v="3"/>
          </reference>
        </references>
      </pivotArea>
    </format>
    <format dxfId="252">
      <pivotArea field="0" dataOnly="0" labelOnly="1" grandCol="1" outline="0" offset="IV1" axis="axisCol" fieldPosition="0">
        <references count="1">
          <reference field="4294967294" count="1" selected="0">
            <x v="4"/>
          </reference>
        </references>
      </pivotArea>
    </format>
    <format dxfId="251">
      <pivotArea field="0" dataOnly="0" labelOnly="1" grandCol="1" outline="0" offset="IV1" axis="axisCol" fieldPosition="0">
        <references count="1">
          <reference field="4294967294" count="1" selected="0">
            <x v="5"/>
          </reference>
        </references>
      </pivotArea>
    </format>
    <format dxfId="250">
      <pivotArea field="0" dataOnly="0" labelOnly="1" grandCol="1" outline="0" offset="IV1" axis="axisCol" fieldPosition="0">
        <references count="1">
          <reference field="4294967294" count="1" selected="0">
            <x v="6"/>
          </reference>
        </references>
      </pivotArea>
    </format>
    <format dxfId="249">
      <pivotArea field="0" dataOnly="0" labelOnly="1" grandCol="1" outline="0" offset="IV1" axis="axisCol" fieldPosition="0">
        <references count="1">
          <reference field="4294967294" count="1" selected="0">
            <x v="7"/>
          </reference>
        </references>
      </pivotArea>
    </format>
    <format dxfId="248">
      <pivotArea field="0" dataOnly="0" labelOnly="1" grandCol="1" outline="0" offset="IV256" axis="axisCol" fieldPosition="0">
        <references count="1">
          <reference field="4294967294" count="1" selected="0">
            <x v="0"/>
          </reference>
        </references>
      </pivotArea>
    </format>
    <format dxfId="247">
      <pivotArea field="0" dataOnly="0" labelOnly="1" grandCol="1" outline="0" offset="IV256" axis="axisCol" fieldPosition="0">
        <references count="1">
          <reference field="4294967294" count="1" selected="0">
            <x v="1"/>
          </reference>
        </references>
      </pivotArea>
    </format>
    <format dxfId="246">
      <pivotArea field="0" dataOnly="0" labelOnly="1" grandCol="1" outline="0" offset="IV256" axis="axisCol" fieldPosition="0">
        <references count="1">
          <reference field="4294967294" count="1" selected="0">
            <x v="2"/>
          </reference>
        </references>
      </pivotArea>
    </format>
    <format dxfId="245">
      <pivotArea field="0" dataOnly="0" labelOnly="1" grandCol="1" outline="0" offset="IV256" axis="axisCol" fieldPosition="0">
        <references count="1">
          <reference field="4294967294" count="1" selected="0">
            <x v="3"/>
          </reference>
        </references>
      </pivotArea>
    </format>
    <format dxfId="244">
      <pivotArea field="0" dataOnly="0" labelOnly="1" grandCol="1" outline="0" offset="IV256" axis="axisCol" fieldPosition="0">
        <references count="1">
          <reference field="4294967294" count="1" selected="0">
            <x v="4"/>
          </reference>
        </references>
      </pivotArea>
    </format>
    <format dxfId="243">
      <pivotArea field="0" dataOnly="0" labelOnly="1" grandCol="1" outline="0" offset="IV256" axis="axisCol" fieldPosition="0">
        <references count="1">
          <reference field="4294967294" count="1" selected="0">
            <x v="5"/>
          </reference>
        </references>
      </pivotArea>
    </format>
    <format dxfId="242">
      <pivotArea field="0" dataOnly="0" labelOnly="1" grandCol="1" outline="0" offset="IV256" axis="axisCol" fieldPosition="0">
        <references count="1">
          <reference field="4294967294" count="1" selected="0">
            <x v="6"/>
          </reference>
        </references>
      </pivotArea>
    </format>
    <format dxfId="241">
      <pivotArea field="0" dataOnly="0" labelOnly="1" grandCol="1" outline="0" offset="IV256" axis="axisCol" fieldPosition="0">
        <references count="1">
          <reference field="4294967294" count="1" selected="0">
            <x v="7"/>
          </reference>
        </references>
      </pivotArea>
    </format>
    <format dxfId="240">
      <pivotArea field="0" dataOnly="0" labelOnly="1" grandCol="1" outline="0" axis="axisCol" fieldPosition="0">
        <references count="1">
          <reference field="4294967294" count="1" selected="0">
            <x v="0"/>
          </reference>
        </references>
      </pivotArea>
    </format>
    <format dxfId="239">
      <pivotArea field="0" dataOnly="0" labelOnly="1" grandCol="1" outline="0" axis="axisCol" fieldPosition="0">
        <references count="1">
          <reference field="4294967294" count="1" selected="0">
            <x v="1"/>
          </reference>
        </references>
      </pivotArea>
    </format>
    <format dxfId="238">
      <pivotArea field="0" dataOnly="0" labelOnly="1" grandCol="1" outline="0" axis="axisCol" fieldPosition="0">
        <references count="1">
          <reference field="4294967294" count="1" selected="0">
            <x v="2"/>
          </reference>
        </references>
      </pivotArea>
    </format>
    <format dxfId="237">
      <pivotArea field="0" dataOnly="0" labelOnly="1" grandCol="1" outline="0" axis="axisCol" fieldPosition="0">
        <references count="1">
          <reference field="4294967294" count="1" selected="0">
            <x v="3"/>
          </reference>
        </references>
      </pivotArea>
    </format>
    <format dxfId="236">
      <pivotArea field="0" dataOnly="0" labelOnly="1" grandCol="1" outline="0" axis="axisCol" fieldPosition="0">
        <references count="1">
          <reference field="4294967294" count="1" selected="0">
            <x v="4"/>
          </reference>
        </references>
      </pivotArea>
    </format>
    <format dxfId="235">
      <pivotArea field="0" dataOnly="0" labelOnly="1" grandCol="1" outline="0" axis="axisCol" fieldPosition="0">
        <references count="1">
          <reference field="4294967294" count="1" selected="0">
            <x v="5"/>
          </reference>
        </references>
      </pivotArea>
    </format>
    <format dxfId="234">
      <pivotArea field="0" dataOnly="0" labelOnly="1" grandCol="1" outline="0" axis="axisCol" fieldPosition="0">
        <references count="1">
          <reference field="4294967294" count="1" selected="0">
            <x v="6"/>
          </reference>
        </references>
      </pivotArea>
    </format>
    <format dxfId="233">
      <pivotArea field="0" dataOnly="0" labelOnly="1" grandCol="1" outline="0" axis="axisCol" fieldPosition="0">
        <references count="1">
          <reference field="4294967294" count="1" selected="0">
            <x v="7"/>
          </reference>
        </references>
      </pivotArea>
    </format>
    <format dxfId="232">
      <pivotArea type="topRight" dataOnly="0" labelOnly="1" outline="0" offset="A1:J1" fieldPosition="0"/>
    </format>
    <format dxfId="231">
      <pivotArea type="topRight" dataOnly="0" labelOnly="1" outline="0" offset="P1" fieldPosition="0"/>
    </format>
    <format dxfId="230">
      <pivotArea dataOnly="0" labelOnly="1" outline="0" fieldPosition="0">
        <references count="2">
          <reference field="4294967294" count="2">
            <x v="2"/>
            <x v="3"/>
          </reference>
          <reference field="0" count="1" selected="0">
            <x v="0"/>
          </reference>
        </references>
      </pivotArea>
    </format>
    <format dxfId="229">
      <pivotArea dataOnly="0" labelOnly="1" outline="0" fieldPosition="0">
        <references count="2">
          <reference field="4294967294" count="2">
            <x v="4"/>
            <x v="5"/>
          </reference>
          <reference field="0" count="1" selected="0">
            <x v="0"/>
          </reference>
        </references>
      </pivotArea>
    </format>
    <format dxfId="228">
      <pivotArea dataOnly="0" labelOnly="1" outline="0" fieldPosition="0">
        <references count="2">
          <reference field="4294967294" count="2">
            <x v="2"/>
            <x v="3"/>
          </reference>
          <reference field="0" count="1" selected="0">
            <x v="1"/>
          </reference>
        </references>
      </pivotArea>
    </format>
    <format dxfId="227">
      <pivotArea dataOnly="0" labelOnly="1" outline="0" fieldPosition="0">
        <references count="2">
          <reference field="4294967294" count="2">
            <x v="4"/>
            <x v="5"/>
          </reference>
          <reference field="0" count="1" selected="0">
            <x v="1"/>
          </reference>
        </references>
      </pivotArea>
    </format>
    <format dxfId="226">
      <pivotArea dataOnly="0" labelOnly="1" outline="0" fieldPosition="0">
        <references count="2">
          <reference field="4294967294" count="2">
            <x v="6"/>
            <x v="7"/>
          </reference>
          <reference field="0" count="1" selected="0">
            <x v="1"/>
          </reference>
        </references>
      </pivotArea>
    </format>
    <format dxfId="225">
      <pivotArea field="0" grandRow="1" outline="0" collapsedLevelsAreSubtotals="1" axis="axisCol" fieldPosition="0">
        <references count="2">
          <reference field="4294967294" count="1" selected="0">
            <x v="2"/>
          </reference>
          <reference field="0" count="1" selected="0">
            <x v="1"/>
          </reference>
        </references>
      </pivotArea>
    </format>
    <format dxfId="224">
      <pivotArea field="0" grandRow="1" outline="0" collapsedLevelsAreSubtotals="1" axis="axisCol" fieldPosition="0">
        <references count="2">
          <reference field="4294967294" count="1" selected="0">
            <x v="4"/>
          </reference>
          <reference field="0" count="1" selected="0">
            <x v="1"/>
          </reference>
        </references>
      </pivotArea>
    </format>
    <format dxfId="223">
      <pivotArea dataOnly="0" labelOnly="1" outline="0" fieldPosition="0">
        <references count="2">
          <reference field="4294967294" count="1">
            <x v="1"/>
          </reference>
          <reference field="0" count="1" selected="0">
            <x v="1"/>
          </reference>
        </references>
      </pivotArea>
    </format>
    <format dxfId="222">
      <pivotArea dataOnly="0" labelOnly="1" outline="0" fieldPosition="0">
        <references count="2">
          <reference field="4294967294" count="1">
            <x v="3"/>
          </reference>
          <reference field="0" count="1" selected="0">
            <x v="1"/>
          </reference>
        </references>
      </pivotArea>
    </format>
    <format dxfId="221">
      <pivotArea field="0" dataOnly="0" labelOnly="1" grandCol="1" outline="0" axis="axisCol" fieldPosition="0">
        <references count="1">
          <reference field="4294967294" count="1" selected="0">
            <x v="0"/>
          </reference>
        </references>
      </pivotArea>
    </format>
    <format dxfId="220">
      <pivotArea field="0" dataOnly="0" labelOnly="1" grandCol="1" outline="0" axis="axisCol" fieldPosition="0">
        <references count="1">
          <reference field="4294967294" count="1" selected="0">
            <x v="1"/>
          </reference>
        </references>
      </pivotArea>
    </format>
    <format dxfId="219">
      <pivotArea field="0" dataOnly="0" labelOnly="1" grandCol="1" outline="0" axis="axisCol" fieldPosition="0">
        <references count="1">
          <reference field="4294967294" count="1" selected="0">
            <x v="2"/>
          </reference>
        </references>
      </pivotArea>
    </format>
    <format dxfId="218">
      <pivotArea field="0" dataOnly="0" labelOnly="1" grandCol="1" outline="0" axis="axisCol" fieldPosition="0">
        <references count="1">
          <reference field="4294967294" count="1" selected="0">
            <x v="3"/>
          </reference>
        </references>
      </pivotArea>
    </format>
    <format dxfId="217">
      <pivotArea field="0" dataOnly="0" labelOnly="1" grandCol="1" outline="0" axis="axisCol" fieldPosition="0">
        <references count="1">
          <reference field="4294967294" count="1" selected="0">
            <x v="4"/>
          </reference>
        </references>
      </pivotArea>
    </format>
    <format dxfId="216">
      <pivotArea field="0" dataOnly="0" labelOnly="1" grandCol="1" outline="0" axis="axisCol" fieldPosition="0">
        <references count="1">
          <reference field="4294967294" count="1" selected="0">
            <x v="5"/>
          </reference>
        </references>
      </pivotArea>
    </format>
    <format dxfId="215">
      <pivotArea field="0" dataOnly="0" labelOnly="1" grandCol="1" outline="0" axis="axisCol" fieldPosition="0">
        <references count="1">
          <reference field="4294967294" count="1" selected="0">
            <x v="6"/>
          </reference>
        </references>
      </pivotArea>
    </format>
    <format dxfId="214">
      <pivotArea field="0" dataOnly="0" labelOnly="1" grandCol="1" outline="0" axis="axisCol" fieldPosition="0">
        <references count="1">
          <reference field="4294967294" count="1" selected="0">
            <x v="7"/>
          </reference>
        </references>
      </pivotArea>
    </format>
    <format dxfId="213">
      <pivotArea dataOnly="0" labelOnly="1" outline="0" fieldPosition="0">
        <references count="2">
          <reference field="4294967294" count="1">
            <x v="2"/>
          </reference>
          <reference field="0" count="1" selected="0">
            <x v="1"/>
          </reference>
        </references>
      </pivotArea>
    </format>
    <format dxfId="212">
      <pivotArea dataOnly="0" labelOnly="1" outline="0" fieldPosition="0">
        <references count="2">
          <reference field="4294967294" count="1">
            <x v="3"/>
          </reference>
          <reference field="0" count="1" selected="0">
            <x v="1"/>
          </reference>
        </references>
      </pivotArea>
    </format>
    <format dxfId="211">
      <pivotArea dataOnly="0" labelOnly="1" outline="0" fieldPosition="0">
        <references count="2">
          <reference field="4294967294" count="1">
            <x v="4"/>
          </reference>
          <reference field="0" count="1" selected="0">
            <x v="1"/>
          </reference>
        </references>
      </pivotArea>
    </format>
    <format dxfId="210">
      <pivotArea dataOnly="0" labelOnly="1" outline="0" fieldPosition="0">
        <references count="2">
          <reference field="4294967294" count="1">
            <x v="5"/>
          </reference>
          <reference field="0" count="1" selected="0">
            <x v="1"/>
          </reference>
        </references>
      </pivotArea>
    </format>
    <format dxfId="209">
      <pivotArea field="0" dataOnly="0" labelOnly="1" grandCol="1" outline="0" axis="axisCol" fieldPosition="0">
        <references count="1">
          <reference field="4294967294" count="1" selected="0">
            <x v="0"/>
          </reference>
        </references>
      </pivotArea>
    </format>
    <format dxfId="208">
      <pivotArea field="0" dataOnly="0" labelOnly="1" grandCol="1" outline="0" axis="axisCol" fieldPosition="0">
        <references count="1">
          <reference field="4294967294" count="1" selected="0">
            <x v="1"/>
          </reference>
        </references>
      </pivotArea>
    </format>
    <format dxfId="207">
      <pivotArea field="0" dataOnly="0" labelOnly="1" grandCol="1" outline="0" axis="axisCol" fieldPosition="0">
        <references count="1">
          <reference field="4294967294" count="1" selected="0">
            <x v="2"/>
          </reference>
        </references>
      </pivotArea>
    </format>
    <format dxfId="206">
      <pivotArea field="0" dataOnly="0" labelOnly="1" grandCol="1" outline="0" axis="axisCol" fieldPosition="0">
        <references count="1">
          <reference field="4294967294" count="1" selected="0">
            <x v="3"/>
          </reference>
        </references>
      </pivotArea>
    </format>
    <format dxfId="205">
      <pivotArea field="0" dataOnly="0" labelOnly="1" grandCol="1" outline="0" axis="axisCol" fieldPosition="0">
        <references count="1">
          <reference field="4294967294" count="1" selected="0">
            <x v="4"/>
          </reference>
        </references>
      </pivotArea>
    </format>
    <format dxfId="204">
      <pivotArea field="0" dataOnly="0" labelOnly="1" grandCol="1" outline="0" axis="axisCol" fieldPosition="0">
        <references count="1">
          <reference field="4294967294" count="1" selected="0">
            <x v="5"/>
          </reference>
        </references>
      </pivotArea>
    </format>
    <format dxfId="203">
      <pivotArea field="0" dataOnly="0" labelOnly="1" grandCol="1" outline="0" axis="axisCol" fieldPosition="0">
        <references count="1">
          <reference field="4294967294" count="1" selected="0">
            <x v="6"/>
          </reference>
        </references>
      </pivotArea>
    </format>
    <format dxfId="202">
      <pivotArea field="0" dataOnly="0" labelOnly="1" grandCol="1" outline="0" axis="axisCol" fieldPosition="0">
        <references count="1">
          <reference field="4294967294" count="1" selected="0">
            <x v="7"/>
          </reference>
        </references>
      </pivotArea>
    </format>
    <format dxfId="201">
      <pivotArea collapsedLevelsAreSubtotals="1" fieldPosition="0">
        <references count="3">
          <reference field="4294967294" count="2" selected="0">
            <x v="4"/>
            <x v="5"/>
          </reference>
          <reference field="0" count="1" selected="0">
            <x v="1"/>
          </reference>
          <reference field="3" count="0"/>
        </references>
      </pivotArea>
    </format>
    <format dxfId="200">
      <pivotArea collapsedLevelsAreSubtotals="1" fieldPosition="0">
        <references count="3">
          <reference field="4294967294" count="2" selected="0">
            <x v="6"/>
            <x v="7"/>
          </reference>
          <reference field="0" count="1" selected="0">
            <x v="1"/>
          </reference>
          <reference field="3" count="0"/>
        </references>
      </pivotArea>
    </format>
    <format dxfId="199">
      <pivotArea field="0" grandCol="1" outline="0" collapsedLevelsAreSubtotals="1" axis="axisCol" fieldPosition="0">
        <references count="1">
          <reference field="4294967294" count="2" selected="0">
            <x v="4"/>
            <x v="5"/>
          </reference>
        </references>
      </pivotArea>
    </format>
    <format dxfId="198">
      <pivotArea field="0" grandCol="1" outline="0" collapsedLevelsAreSubtotals="1" axis="axisCol" fieldPosition="0">
        <references count="1">
          <reference field="4294967294" count="2" selected="0">
            <x v="6"/>
            <x v="7"/>
          </reference>
        </references>
      </pivotArea>
    </format>
    <format dxfId="197">
      <pivotArea field="0" grandRow="1" outline="0" collapsedLevelsAreSubtotals="1" axis="axisCol" fieldPosition="0">
        <references count="2">
          <reference field="4294967294" count="2" selected="0">
            <x v="6"/>
            <x v="7"/>
          </reference>
          <reference field="0" count="1" selected="0">
            <x v="0"/>
          </reference>
        </references>
      </pivotArea>
    </format>
    <format dxfId="196">
      <pivotArea field="0" grandRow="1" outline="0" collapsedLevelsAreSubtotals="1" axis="axisCol" fieldPosition="0">
        <references count="2">
          <reference field="4294967294" count="2" selected="0">
            <x v="0"/>
            <x v="1"/>
          </reference>
          <reference field="0" count="1" selected="0">
            <x v="1"/>
          </reference>
        </references>
      </pivotArea>
    </format>
    <format dxfId="195">
      <pivotArea field="0" grandRow="1" outline="0" collapsedLevelsAreSubtotals="1" axis="axisCol" fieldPosition="0">
        <references count="2">
          <reference field="4294967294" count="2" selected="0">
            <x v="2"/>
            <x v="3"/>
          </reference>
          <reference field="0" count="1" selected="0">
            <x v="1"/>
          </reference>
        </references>
      </pivotArea>
    </format>
    <format dxfId="194">
      <pivotArea field="0" grandRow="1" outline="0" collapsedLevelsAreSubtotals="1" axis="axisCol" fieldPosition="0">
        <references count="2">
          <reference field="4294967294" count="2" selected="0">
            <x v="4"/>
            <x v="5"/>
          </reference>
          <reference field="0" count="1" selected="0">
            <x v="1"/>
          </reference>
        </references>
      </pivotArea>
    </format>
    <format dxfId="193">
      <pivotArea grandRow="1" grandCol="1" outline="0" collapsedLevelsAreSubtotals="1" fieldPosition="0">
        <references count="1">
          <reference field="4294967294" count="2" selected="0">
            <x v="2"/>
            <x v="3"/>
          </reference>
        </references>
      </pivotArea>
    </format>
    <format dxfId="192">
      <pivotArea grandRow="1" grandCol="1" outline="0" collapsedLevelsAreSubtotals="1" fieldPosition="0">
        <references count="1">
          <reference field="4294967294" count="2" selected="0">
            <x v="4"/>
            <x v="5"/>
          </reference>
        </references>
      </pivotArea>
    </format>
    <format dxfId="191">
      <pivotArea field="0" grandRow="1" outline="0" collapsedLevelsAreSubtotals="1" axis="axisCol" fieldPosition="0">
        <references count="2">
          <reference field="4294967294" count="2" selected="0">
            <x v="4"/>
            <x v="5"/>
          </reference>
          <reference field="0" count="1" selected="0">
            <x v="1"/>
          </reference>
        </references>
      </pivotArea>
    </format>
    <format dxfId="190">
      <pivotArea field="0" grandRow="1" outline="0" collapsedLevelsAreSubtotals="1" axis="axisCol" fieldPosition="0">
        <references count="2">
          <reference field="4294967294" count="2" selected="0">
            <x v="6"/>
            <x v="7"/>
          </reference>
          <reference field="0" count="1" selected="0">
            <x v="1"/>
          </reference>
        </references>
      </pivotArea>
    </format>
    <format dxfId="189">
      <pivotArea field="0" type="button" dataOnly="0" labelOnly="1" outline="0" axis="axisCol" fieldPosition="0"/>
    </format>
    <format dxfId="188">
      <pivotArea dataOnly="0" labelOnly="1" outline="0" fieldPosition="0">
        <references count="1">
          <reference field="16" count="0"/>
        </references>
      </pivotArea>
    </format>
    <format dxfId="187">
      <pivotArea field="16" type="button" dataOnly="0" labelOnly="1" outline="0" axis="axisPage" fieldPosition="0"/>
    </format>
    <format dxfId="186">
      <pivotArea field="0" dataOnly="0" labelOnly="1" grandCol="1" outline="0" offset="IV1" axis="axisCol" fieldPosition="0">
        <references count="1">
          <reference field="4294967294" count="1" selected="0">
            <x v="0"/>
          </reference>
        </references>
      </pivotArea>
    </format>
    <format dxfId="185">
      <pivotArea field="0" dataOnly="0" labelOnly="1" grandCol="1" outline="0" offset="IV1" axis="axisCol" fieldPosition="0">
        <references count="1">
          <reference field="4294967294" count="1" selected="0">
            <x v="1"/>
          </reference>
        </references>
      </pivotArea>
    </format>
    <format dxfId="184">
      <pivotArea field="0" dataOnly="0" labelOnly="1" grandCol="1" outline="0" offset="IV1" axis="axisCol" fieldPosition="0">
        <references count="1">
          <reference field="4294967294" count="1" selected="0">
            <x v="2"/>
          </reference>
        </references>
      </pivotArea>
    </format>
    <format dxfId="183">
      <pivotArea field="0" dataOnly="0" labelOnly="1" grandCol="1" outline="0" offset="IV1" axis="axisCol" fieldPosition="0">
        <references count="1">
          <reference field="4294967294" count="1" selected="0">
            <x v="3"/>
          </reference>
        </references>
      </pivotArea>
    </format>
    <format dxfId="182">
      <pivotArea field="0" dataOnly="0" labelOnly="1" grandCol="1" outline="0" offset="IV1" axis="axisCol" fieldPosition="0">
        <references count="1">
          <reference field="4294967294" count="1" selected="0">
            <x v="4"/>
          </reference>
        </references>
      </pivotArea>
    </format>
    <format dxfId="181">
      <pivotArea field="0" dataOnly="0" labelOnly="1" grandCol="1" outline="0" offset="IV1" axis="axisCol" fieldPosition="0">
        <references count="1">
          <reference field="4294967294" count="1" selected="0">
            <x v="5"/>
          </reference>
        </references>
      </pivotArea>
    </format>
    <format dxfId="180">
      <pivotArea field="0" dataOnly="0" labelOnly="1" grandCol="1" outline="0" offset="IV1" axis="axisCol" fieldPosition="0">
        <references count="1">
          <reference field="4294967294" count="1" selected="0">
            <x v="6"/>
          </reference>
        </references>
      </pivotArea>
    </format>
    <format dxfId="179">
      <pivotArea field="0" dataOnly="0" labelOnly="1" grandCol="1" outline="0" offset="IV1" axis="axisCol" fieldPosition="0">
        <references count="1">
          <reference field="4294967294" count="1" selected="0">
            <x v="7"/>
          </reference>
        </references>
      </pivotArea>
    </format>
    <format dxfId="178">
      <pivotArea field="0" dataOnly="0" labelOnly="1" grandCol="1" outline="0" offset="IV256" axis="axisCol" fieldPosition="0">
        <references count="1">
          <reference field="4294967294" count="1" selected="0">
            <x v="0"/>
          </reference>
        </references>
      </pivotArea>
    </format>
    <format dxfId="177">
      <pivotArea field="0" dataOnly="0" labelOnly="1" grandCol="1" outline="0" offset="IV256" axis="axisCol" fieldPosition="0">
        <references count="1">
          <reference field="4294967294" count="1" selected="0">
            <x v="1"/>
          </reference>
        </references>
      </pivotArea>
    </format>
    <format dxfId="176">
      <pivotArea field="0" dataOnly="0" labelOnly="1" grandCol="1" outline="0" offset="IV256" axis="axisCol" fieldPosition="0">
        <references count="1">
          <reference field="4294967294" count="1" selected="0">
            <x v="2"/>
          </reference>
        </references>
      </pivotArea>
    </format>
    <format dxfId="175">
      <pivotArea field="0" dataOnly="0" labelOnly="1" grandCol="1" outline="0" offset="IV256" axis="axisCol" fieldPosition="0">
        <references count="1">
          <reference field="4294967294" count="1" selected="0">
            <x v="3"/>
          </reference>
        </references>
      </pivotArea>
    </format>
    <format dxfId="174">
      <pivotArea field="0" dataOnly="0" labelOnly="1" grandCol="1" outline="0" offset="IV256" axis="axisCol" fieldPosition="0">
        <references count="1">
          <reference field="4294967294" count="1" selected="0">
            <x v="4"/>
          </reference>
        </references>
      </pivotArea>
    </format>
    <format dxfId="173">
      <pivotArea field="0" dataOnly="0" labelOnly="1" grandCol="1" outline="0" offset="IV256" axis="axisCol" fieldPosition="0">
        <references count="1">
          <reference field="4294967294" count="1" selected="0">
            <x v="5"/>
          </reference>
        </references>
      </pivotArea>
    </format>
    <format dxfId="172">
      <pivotArea field="0" dataOnly="0" labelOnly="1" grandCol="1" outline="0" offset="IV256" axis="axisCol" fieldPosition="0">
        <references count="1">
          <reference field="4294967294" count="1" selected="0">
            <x v="6"/>
          </reference>
        </references>
      </pivotArea>
    </format>
    <format dxfId="171">
      <pivotArea field="0" dataOnly="0" labelOnly="1" grandCol="1" outline="0" offset="IV256" axis="axisCol" fieldPosition="0">
        <references count="1">
          <reference field="4294967294" count="1" selected="0">
            <x v="7"/>
          </reference>
        </references>
      </pivotArea>
    </format>
    <format dxfId="170">
      <pivotArea field="16" type="button" dataOnly="0" labelOnly="1" outline="0" axis="axisPage" fieldPosition="0"/>
    </format>
    <format dxfId="169">
      <pivotArea dataOnly="0" labelOnly="1" outline="0" fieldPosition="0">
        <references count="1">
          <reference field="16" count="0"/>
        </references>
      </pivotArea>
    </format>
    <format dxfId="168">
      <pivotArea field="16" type="button" dataOnly="0" labelOnly="1" outline="0" axis="axisPage" fieldPosition="0"/>
    </format>
    <format dxfId="167">
      <pivotArea field="16" type="button" dataOnly="0" labelOnly="1" outline="0" axis="axisPage" fieldPosition="0"/>
    </format>
    <format dxfId="166">
      <pivotArea dataOnly="0" labelOnly="1" outline="0" fieldPosition="0">
        <references count="1">
          <reference field="16" count="0"/>
        </references>
      </pivotArea>
    </format>
    <format dxfId="165">
      <pivotArea dataOnly="0" labelOnly="1" outline="0" fieldPosition="0">
        <references count="1">
          <reference field="16" count="0"/>
        </references>
      </pivotArea>
    </format>
    <format dxfId="164">
      <pivotArea dataOnly="0" labelOnly="1" outline="0" fieldPosition="0">
        <references count="1">
          <reference field="16" count="0"/>
        </references>
      </pivotArea>
    </format>
    <format dxfId="163">
      <pivotArea dataOnly="0" labelOnly="1" outline="0" fieldPosition="0">
        <references count="1">
          <reference field="16" count="0"/>
        </references>
      </pivotArea>
    </format>
    <format dxfId="162">
      <pivotArea field="16" type="button" dataOnly="0" labelOnly="1" outline="0" axis="axisPage" fieldPosition="0"/>
    </format>
    <format dxfId="161">
      <pivotArea field="16" type="button" dataOnly="0" labelOnly="1" outline="0" axis="axisPage"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pivotTable" Target="../pivotTables/pivotTable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
  <sheetViews>
    <sheetView showGridLines="0" tabSelected="1" workbookViewId="0">
      <selection activeCell="M3" sqref="M3"/>
    </sheetView>
  </sheetViews>
  <sheetFormatPr defaultColWidth="9.109375" defaultRowHeight="13.2" x14ac:dyDescent="0.25"/>
  <cols>
    <col min="1" max="16384" width="9.109375" style="1"/>
  </cols>
  <sheetData/>
  <sheetProtection sheet="1" objects="1" scenarios="1"/>
  <printOptions horizontalCentered="1"/>
  <pageMargins left="0.3" right="0.3" top="0.5" bottom="0.5" header="0.3" footer="0.3"/>
  <pageSetup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44"/>
  <sheetViews>
    <sheetView showGridLines="0" workbookViewId="0">
      <selection activeCell="A8" sqref="A8"/>
    </sheetView>
  </sheetViews>
  <sheetFormatPr defaultColWidth="9.109375" defaultRowHeight="13.2" x14ac:dyDescent="0.25"/>
  <cols>
    <col min="1" max="1" width="29.88671875" style="1" bestFit="1" customWidth="1"/>
    <col min="2" max="13" width="13.6640625" style="1" customWidth="1"/>
    <col min="14" max="14" width="9.109375" style="1"/>
    <col min="15" max="15" width="29.88671875" style="1" bestFit="1" customWidth="1"/>
    <col min="16" max="27" width="13.6640625" style="1" customWidth="1"/>
    <col min="28" max="28" width="9.109375" style="1"/>
    <col min="29" max="29" width="29.88671875" style="1" bestFit="1" customWidth="1"/>
    <col min="30" max="41" width="13.6640625" style="1" customWidth="1"/>
    <col min="42" max="42" width="9.109375" style="1"/>
    <col min="43" max="43" width="29.88671875" style="1" bestFit="1" customWidth="1"/>
    <col min="44" max="55" width="13.6640625" style="1" customWidth="1"/>
    <col min="56" max="56" width="9.109375" style="1"/>
    <col min="57" max="57" width="29.88671875" style="1" bestFit="1" customWidth="1"/>
    <col min="58" max="69" width="13.6640625" style="1" customWidth="1"/>
    <col min="70" max="70" width="9.109375" style="1"/>
    <col min="71" max="71" width="29.88671875" style="1" bestFit="1" customWidth="1"/>
    <col min="72" max="83" width="13.6640625" style="1" customWidth="1"/>
    <col min="84" max="84" width="9.109375" style="1"/>
    <col min="85" max="85" width="29.88671875" style="1" bestFit="1" customWidth="1"/>
    <col min="86" max="97" width="13.6640625" style="1" customWidth="1"/>
    <col min="98" max="98" width="9.109375" style="1"/>
    <col min="99" max="99" width="29.88671875" style="1" bestFit="1" customWidth="1"/>
    <col min="100" max="111" width="13.6640625" style="1" customWidth="1"/>
    <col min="112" max="112" width="9.109375" style="1"/>
    <col min="113" max="113" width="29.88671875" style="1" bestFit="1" customWidth="1"/>
    <col min="114" max="125" width="13.6640625" style="1" customWidth="1"/>
    <col min="126" max="126" width="9.109375" style="1"/>
    <col min="127" max="127" width="29.88671875" style="1" bestFit="1" customWidth="1"/>
    <col min="128" max="139" width="13.6640625" style="1" customWidth="1"/>
    <col min="140" max="140" width="9.109375" style="1"/>
    <col min="141" max="141" width="29.88671875" style="1" bestFit="1" customWidth="1"/>
    <col min="142" max="153" width="13.6640625" style="1" customWidth="1"/>
    <col min="154" max="154" width="9.109375" style="1"/>
    <col min="155" max="155" width="29.88671875" style="1" bestFit="1" customWidth="1"/>
    <col min="156" max="167" width="13.6640625" style="1" customWidth="1"/>
    <col min="168" max="168" width="9.109375" style="1"/>
    <col min="169" max="169" width="29.88671875" style="1" bestFit="1" customWidth="1"/>
    <col min="170" max="181" width="13.6640625" style="1" customWidth="1"/>
    <col min="182" max="16384" width="9.109375" style="1"/>
  </cols>
  <sheetData>
    <row r="1" spans="1:190" ht="20.100000000000001" customHeight="1" x14ac:dyDescent="0.25">
      <c r="A1" s="450" t="s">
        <v>519</v>
      </c>
      <c r="B1" s="214"/>
      <c r="C1" s="214"/>
      <c r="D1" s="214"/>
      <c r="E1" s="214"/>
      <c r="F1" s="214"/>
      <c r="G1" s="214"/>
      <c r="H1" s="214"/>
      <c r="I1" s="214"/>
      <c r="J1" s="214"/>
      <c r="K1" s="214"/>
      <c r="L1" s="214"/>
      <c r="M1" s="214"/>
      <c r="N1" s="219"/>
      <c r="O1" s="450" t="s">
        <v>521</v>
      </c>
      <c r="P1" s="214"/>
      <c r="Q1" s="214"/>
      <c r="R1" s="214"/>
      <c r="S1" s="214"/>
      <c r="T1" s="214"/>
      <c r="U1" s="214"/>
      <c r="V1" s="214"/>
      <c r="W1" s="214"/>
      <c r="X1" s="214"/>
      <c r="Y1" s="214"/>
      <c r="Z1" s="214"/>
      <c r="AA1" s="214"/>
      <c r="AB1" s="219"/>
      <c r="AC1" s="450" t="s">
        <v>521</v>
      </c>
      <c r="AD1" s="214"/>
      <c r="AE1" s="214"/>
      <c r="AF1" s="214"/>
      <c r="AG1" s="214"/>
      <c r="AH1" s="214"/>
      <c r="AI1" s="214"/>
      <c r="AJ1" s="214"/>
      <c r="AK1" s="214"/>
      <c r="AL1" s="214"/>
      <c r="AM1" s="214"/>
      <c r="AN1" s="214"/>
      <c r="AO1" s="214"/>
      <c r="AP1" s="219"/>
      <c r="AQ1" s="450" t="s">
        <v>521</v>
      </c>
      <c r="AR1" s="214"/>
      <c r="AS1" s="214"/>
      <c r="AT1" s="214"/>
      <c r="AU1" s="214"/>
      <c r="AV1" s="214"/>
      <c r="AW1" s="214"/>
      <c r="AX1" s="214"/>
      <c r="AY1" s="214"/>
      <c r="AZ1" s="214"/>
      <c r="BA1" s="214"/>
      <c r="BB1" s="214"/>
      <c r="BC1" s="214"/>
      <c r="BD1" s="219"/>
      <c r="BE1" s="450" t="s">
        <v>521</v>
      </c>
      <c r="BF1" s="214"/>
      <c r="BG1" s="214"/>
      <c r="BH1" s="214"/>
      <c r="BI1" s="214"/>
      <c r="BJ1" s="214"/>
      <c r="BK1" s="214"/>
      <c r="BL1" s="214"/>
      <c r="BM1" s="214"/>
      <c r="BN1" s="214"/>
      <c r="BO1" s="214"/>
      <c r="BP1" s="214"/>
      <c r="BQ1" s="214"/>
      <c r="BR1" s="219"/>
      <c r="BS1" s="450" t="s">
        <v>521</v>
      </c>
      <c r="BT1" s="214"/>
      <c r="BU1" s="214"/>
      <c r="BV1" s="214"/>
      <c r="BW1" s="214"/>
      <c r="BX1" s="214"/>
      <c r="BY1" s="214"/>
      <c r="BZ1" s="214"/>
      <c r="CA1" s="214"/>
      <c r="CB1" s="214"/>
      <c r="CC1" s="214"/>
      <c r="CD1" s="214"/>
      <c r="CE1" s="214"/>
      <c r="CF1" s="219"/>
      <c r="CG1" s="450" t="s">
        <v>521</v>
      </c>
      <c r="CH1" s="214"/>
      <c r="CI1" s="214"/>
      <c r="CJ1" s="214"/>
      <c r="CK1" s="214"/>
      <c r="CL1" s="214"/>
      <c r="CM1" s="214"/>
      <c r="CN1" s="214"/>
      <c r="CO1" s="214"/>
      <c r="CP1" s="214"/>
      <c r="CQ1" s="214"/>
      <c r="CR1" s="214"/>
      <c r="CS1" s="214"/>
      <c r="CT1" s="219"/>
      <c r="CU1" s="450" t="s">
        <v>521</v>
      </c>
      <c r="CV1" s="214"/>
      <c r="CW1" s="214"/>
      <c r="CX1" s="214"/>
      <c r="CY1" s="214"/>
      <c r="CZ1" s="214"/>
      <c r="DA1" s="214"/>
      <c r="DB1" s="214"/>
      <c r="DC1" s="214"/>
      <c r="DD1" s="214"/>
      <c r="DE1" s="214"/>
      <c r="DF1" s="214"/>
      <c r="DG1" s="214"/>
      <c r="DH1" s="219"/>
      <c r="DI1" s="450" t="s">
        <v>521</v>
      </c>
      <c r="DJ1" s="214"/>
      <c r="DK1" s="214"/>
      <c r="DL1" s="214"/>
      <c r="DM1" s="214"/>
      <c r="DN1" s="214"/>
      <c r="DO1" s="214"/>
      <c r="DP1" s="214"/>
      <c r="DQ1" s="214"/>
      <c r="DR1" s="214"/>
      <c r="DS1" s="214"/>
      <c r="DT1" s="214"/>
      <c r="DU1" s="214"/>
      <c r="DV1" s="219"/>
      <c r="DW1" s="450" t="s">
        <v>521</v>
      </c>
      <c r="DX1" s="214"/>
      <c r="DY1" s="214"/>
      <c r="DZ1" s="214"/>
      <c r="EA1" s="214"/>
      <c r="EB1" s="214"/>
      <c r="EC1" s="214"/>
      <c r="ED1" s="214"/>
      <c r="EE1" s="214"/>
      <c r="EF1" s="214"/>
      <c r="EG1" s="214"/>
      <c r="EH1" s="214"/>
      <c r="EI1" s="214"/>
      <c r="EJ1" s="219"/>
      <c r="EK1" s="450" t="s">
        <v>521</v>
      </c>
      <c r="EL1" s="214"/>
      <c r="EM1" s="214"/>
      <c r="EN1" s="214"/>
      <c r="EO1" s="214"/>
      <c r="EP1" s="214"/>
      <c r="EQ1" s="214"/>
      <c r="ER1" s="214"/>
      <c r="ES1" s="214"/>
      <c r="ET1" s="214"/>
      <c r="EU1" s="214"/>
      <c r="EV1" s="214"/>
      <c r="EW1" s="214"/>
      <c r="EX1" s="219"/>
      <c r="EY1" s="450" t="s">
        <v>521</v>
      </c>
      <c r="EZ1" s="214"/>
      <c r="FA1" s="214"/>
      <c r="FB1" s="214"/>
      <c r="FC1" s="214"/>
      <c r="FD1" s="214"/>
      <c r="FE1" s="214"/>
      <c r="FF1" s="214"/>
      <c r="FG1" s="214"/>
      <c r="FH1" s="214"/>
      <c r="FI1" s="214"/>
      <c r="FJ1" s="214"/>
      <c r="FK1" s="214"/>
      <c r="FL1" s="219"/>
      <c r="FM1" s="450" t="s">
        <v>521</v>
      </c>
      <c r="FN1" s="214"/>
      <c r="FO1" s="214"/>
      <c r="FP1" s="214"/>
      <c r="FQ1" s="214"/>
      <c r="FR1" s="214"/>
      <c r="FS1" s="214"/>
      <c r="FT1" s="214"/>
      <c r="FU1" s="214"/>
      <c r="FV1" s="214"/>
      <c r="FW1" s="214"/>
      <c r="FX1" s="214"/>
      <c r="FY1" s="214"/>
      <c r="FZ1" s="219"/>
    </row>
    <row r="2" spans="1:190"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c r="N2" s="219"/>
      <c r="O2" s="203" t="str">
        <f>IF(OR('Set-Up Worksheet'!$B$6="",'Set-Up Worksheet'!$B$8=""),"SFY And/Or Report Period Not Entered On Set-Up Worksheet","SFY"&amp;'Set-Up Worksheet'!$B$6&amp;" LME-MCO Semi-Annual SAPTBG Compliance Report -- "&amp;'Set-Up Worksheet'!$B$8)</f>
        <v>SFY2017 LME-MCO Semi-Annual SAPTBG Compliance Report -- Mid-Year Report</v>
      </c>
      <c r="P2" s="30"/>
      <c r="Q2" s="30"/>
      <c r="R2" s="30"/>
      <c r="S2" s="30"/>
      <c r="T2" s="30"/>
      <c r="U2" s="30"/>
      <c r="V2" s="30"/>
      <c r="W2" s="30"/>
      <c r="X2" s="30"/>
      <c r="Y2" s="30"/>
      <c r="Z2" s="30"/>
      <c r="AA2" s="30"/>
      <c r="AB2" s="219"/>
      <c r="AC2" s="203" t="str">
        <f>IF(OR('Set-Up Worksheet'!$B$6="",'Set-Up Worksheet'!$B$8=""),"SFY And/Or Report Period Not Entered On Set-Up Worksheet","SFY"&amp;'Set-Up Worksheet'!$B$6&amp;" LME-MCO Semi-Annual SAPTBG Compliance Report -- "&amp;'Set-Up Worksheet'!$B$8)</f>
        <v>SFY2017 LME-MCO Semi-Annual SAPTBG Compliance Report -- Mid-Year Report</v>
      </c>
      <c r="AD2" s="30"/>
      <c r="AE2" s="30"/>
      <c r="AF2" s="30"/>
      <c r="AG2" s="30"/>
      <c r="AH2" s="30"/>
      <c r="AI2" s="30"/>
      <c r="AJ2" s="30"/>
      <c r="AK2" s="30"/>
      <c r="AL2" s="30"/>
      <c r="AM2" s="30"/>
      <c r="AN2" s="30"/>
      <c r="AO2" s="30"/>
      <c r="AP2" s="219"/>
      <c r="AQ2" s="203" t="str">
        <f>IF(OR('Set-Up Worksheet'!$B$6="",'Set-Up Worksheet'!$B$8=""),"SFY And/Or Report Period Not Entered On Set-Up Worksheet","SFY"&amp;'Set-Up Worksheet'!$B$6&amp;" LME-MCO Semi-Annual SAPTBG Compliance Report -- "&amp;'Set-Up Worksheet'!$B$8)</f>
        <v>SFY2017 LME-MCO Semi-Annual SAPTBG Compliance Report -- Mid-Year Report</v>
      </c>
      <c r="AR2" s="30"/>
      <c r="AS2" s="30"/>
      <c r="AT2" s="30"/>
      <c r="AU2" s="30"/>
      <c r="AV2" s="30"/>
      <c r="AW2" s="30"/>
      <c r="AX2" s="30"/>
      <c r="AY2" s="30"/>
      <c r="AZ2" s="30"/>
      <c r="BA2" s="30"/>
      <c r="BB2" s="30"/>
      <c r="BC2" s="30"/>
      <c r="BD2" s="219"/>
      <c r="BE2" s="203" t="str">
        <f>IF(OR('Set-Up Worksheet'!$B$6="",'Set-Up Worksheet'!$B$8=""),"SFY And/Or Report Period Not Entered On Set-Up Worksheet","SFY"&amp;'Set-Up Worksheet'!$B$6&amp;" LME-MCO Semi-Annual SAPTBG Compliance Report -- "&amp;'Set-Up Worksheet'!$B$8)</f>
        <v>SFY2017 LME-MCO Semi-Annual SAPTBG Compliance Report -- Mid-Year Report</v>
      </c>
      <c r="BF2" s="30"/>
      <c r="BG2" s="30"/>
      <c r="BH2" s="30"/>
      <c r="BI2" s="30"/>
      <c r="BJ2" s="30"/>
      <c r="BK2" s="30"/>
      <c r="BL2" s="30"/>
      <c r="BM2" s="30"/>
      <c r="BN2" s="30"/>
      <c r="BO2" s="30"/>
      <c r="BP2" s="30"/>
      <c r="BQ2" s="30"/>
      <c r="BR2" s="219"/>
      <c r="BS2" s="203" t="str">
        <f>IF(OR('Set-Up Worksheet'!$B$6="",'Set-Up Worksheet'!$B$8=""),"SFY And/Or Report Period Not Entered On Set-Up Worksheet","SFY"&amp;'Set-Up Worksheet'!$B$6&amp;" LME-MCO Semi-Annual SAPTBG Compliance Report -- "&amp;'Set-Up Worksheet'!$B$8)</f>
        <v>SFY2017 LME-MCO Semi-Annual SAPTBG Compliance Report -- Mid-Year Report</v>
      </c>
      <c r="BT2" s="30"/>
      <c r="BU2" s="30"/>
      <c r="BV2" s="30"/>
      <c r="BW2" s="30"/>
      <c r="BX2" s="30"/>
      <c r="BY2" s="30"/>
      <c r="BZ2" s="30"/>
      <c r="CA2" s="30"/>
      <c r="CB2" s="30"/>
      <c r="CC2" s="30"/>
      <c r="CD2" s="30"/>
      <c r="CE2" s="30"/>
      <c r="CF2" s="219"/>
      <c r="CG2" s="203" t="str">
        <f>IF(OR('Set-Up Worksheet'!$B$6="",'Set-Up Worksheet'!$B$8=""),"SFY And/Or Report Period Not Entered On Set-Up Worksheet","SFY"&amp;'Set-Up Worksheet'!$B$6&amp;" LME-MCO Semi-Annual SAPTBG Compliance Report -- "&amp;'Set-Up Worksheet'!$B$8)</f>
        <v>SFY2017 LME-MCO Semi-Annual SAPTBG Compliance Report -- Mid-Year Report</v>
      </c>
      <c r="CH2" s="30"/>
      <c r="CI2" s="30"/>
      <c r="CJ2" s="30"/>
      <c r="CK2" s="30"/>
      <c r="CL2" s="30"/>
      <c r="CM2" s="30"/>
      <c r="CN2" s="30"/>
      <c r="CO2" s="30"/>
      <c r="CP2" s="30"/>
      <c r="CQ2" s="30"/>
      <c r="CR2" s="30"/>
      <c r="CS2" s="30"/>
      <c r="CT2" s="219"/>
      <c r="CU2" s="203" t="str">
        <f>IF(OR('Set-Up Worksheet'!$B$6="",'Set-Up Worksheet'!$B$8=""),"SFY And/Or Report Period Not Entered On Set-Up Worksheet","SFY"&amp;'Set-Up Worksheet'!$B$6&amp;" LME-MCO Semi-Annual SAPTBG Compliance Report -- "&amp;'Set-Up Worksheet'!$B$8)</f>
        <v>SFY2017 LME-MCO Semi-Annual SAPTBG Compliance Report -- Mid-Year Report</v>
      </c>
      <c r="CV2" s="30"/>
      <c r="CW2" s="30"/>
      <c r="CX2" s="30"/>
      <c r="CY2" s="30"/>
      <c r="CZ2" s="30"/>
      <c r="DA2" s="30"/>
      <c r="DB2" s="30"/>
      <c r="DC2" s="30"/>
      <c r="DD2" s="30"/>
      <c r="DE2" s="30"/>
      <c r="DF2" s="30"/>
      <c r="DG2" s="30"/>
      <c r="DH2" s="219"/>
      <c r="DI2" s="203" t="str">
        <f>IF(OR('Set-Up Worksheet'!$B$6="",'Set-Up Worksheet'!$B$8=""),"SFY And/Or Report Period Not Entered On Set-Up Worksheet","SFY"&amp;'Set-Up Worksheet'!$B$6&amp;" LME-MCO Semi-Annual SAPTBG Compliance Report -- "&amp;'Set-Up Worksheet'!$B$8)</f>
        <v>SFY2017 LME-MCO Semi-Annual SAPTBG Compliance Report -- Mid-Year Report</v>
      </c>
      <c r="DJ2" s="30"/>
      <c r="DK2" s="30"/>
      <c r="DL2" s="30"/>
      <c r="DM2" s="30"/>
      <c r="DN2" s="30"/>
      <c r="DO2" s="30"/>
      <c r="DP2" s="30"/>
      <c r="DQ2" s="30"/>
      <c r="DR2" s="30"/>
      <c r="DS2" s="30"/>
      <c r="DT2" s="30"/>
      <c r="DU2" s="30"/>
      <c r="DV2" s="219"/>
      <c r="DW2" s="203" t="str">
        <f>IF(OR('Set-Up Worksheet'!$B$6="",'Set-Up Worksheet'!$B$8=""),"SFY And/Or Report Period Not Entered On Set-Up Worksheet","SFY"&amp;'Set-Up Worksheet'!$B$6&amp;" LME-MCO Semi-Annual SAPTBG Compliance Report -- "&amp;'Set-Up Worksheet'!$B$8)</f>
        <v>SFY2017 LME-MCO Semi-Annual SAPTBG Compliance Report -- Mid-Year Report</v>
      </c>
      <c r="DX2" s="30"/>
      <c r="DY2" s="30"/>
      <c r="DZ2" s="30"/>
      <c r="EA2" s="30"/>
      <c r="EB2" s="30"/>
      <c r="EC2" s="30"/>
      <c r="ED2" s="30"/>
      <c r="EE2" s="30"/>
      <c r="EF2" s="30"/>
      <c r="EG2" s="30"/>
      <c r="EH2" s="30"/>
      <c r="EI2" s="30"/>
      <c r="EJ2" s="219"/>
      <c r="EK2" s="203" t="str">
        <f>IF(OR('Set-Up Worksheet'!$B$6="",'Set-Up Worksheet'!$B$8=""),"SFY And/Or Report Period Not Entered On Set-Up Worksheet","SFY"&amp;'Set-Up Worksheet'!$B$6&amp;" LME-MCO Semi-Annual SAPTBG Compliance Report -- "&amp;'Set-Up Worksheet'!$B$8)</f>
        <v>SFY2017 LME-MCO Semi-Annual SAPTBG Compliance Report -- Mid-Year Report</v>
      </c>
      <c r="EL2" s="30"/>
      <c r="EM2" s="30"/>
      <c r="EN2" s="30"/>
      <c r="EO2" s="30"/>
      <c r="EP2" s="30"/>
      <c r="EQ2" s="30"/>
      <c r="ER2" s="30"/>
      <c r="ES2" s="30"/>
      <c r="ET2" s="30"/>
      <c r="EU2" s="30"/>
      <c r="EV2" s="30"/>
      <c r="EW2" s="30"/>
      <c r="EX2" s="219"/>
      <c r="EY2" s="203" t="str">
        <f>IF(OR('Set-Up Worksheet'!$B$6="",'Set-Up Worksheet'!$B$8=""),"SFY And/Or Report Period Not Entered On Set-Up Worksheet","SFY"&amp;'Set-Up Worksheet'!$B$6&amp;" LME-MCO Semi-Annual SAPTBG Compliance Report -- "&amp;'Set-Up Worksheet'!$B$8)</f>
        <v>SFY2017 LME-MCO Semi-Annual SAPTBG Compliance Report -- Mid-Year Report</v>
      </c>
      <c r="EZ2" s="30"/>
      <c r="FA2" s="30"/>
      <c r="FB2" s="30"/>
      <c r="FC2" s="30"/>
      <c r="FD2" s="30"/>
      <c r="FE2" s="30"/>
      <c r="FF2" s="30"/>
      <c r="FG2" s="30"/>
      <c r="FH2" s="30"/>
      <c r="FI2" s="30"/>
      <c r="FJ2" s="30"/>
      <c r="FK2" s="30"/>
      <c r="FL2" s="219"/>
      <c r="FM2" s="203" t="str">
        <f>IF(OR('Set-Up Worksheet'!$B$6="",'Set-Up Worksheet'!$B$8=""),"SFY And/Or Report Period Not Entered On Set-Up Worksheet","SFY"&amp;'Set-Up Worksheet'!$B$6&amp;" LME-MCO Semi-Annual SAPTBG Compliance Report -- "&amp;'Set-Up Worksheet'!$B$8)</f>
        <v>SFY2017 LME-MCO Semi-Annual SAPTBG Compliance Report -- Mid-Year Report</v>
      </c>
      <c r="FN2" s="30"/>
      <c r="FO2" s="30"/>
      <c r="FP2" s="30"/>
      <c r="FQ2" s="30"/>
      <c r="FR2" s="30"/>
      <c r="FS2" s="30"/>
      <c r="FT2" s="30"/>
      <c r="FU2" s="30"/>
      <c r="FV2" s="30"/>
      <c r="FW2" s="30"/>
      <c r="FX2" s="30"/>
      <c r="FY2" s="30"/>
      <c r="FZ2" s="219"/>
    </row>
    <row r="3" spans="1:190"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c r="N3" s="219"/>
      <c r="O3" s="468">
        <f>'Set-Up Worksheet'!$B$24</f>
        <v>0</v>
      </c>
      <c r="P3" s="30"/>
      <c r="Q3" s="30"/>
      <c r="R3" s="30"/>
      <c r="S3" s="30"/>
      <c r="T3" s="30"/>
      <c r="U3" s="30"/>
      <c r="V3" s="30"/>
      <c r="W3" s="30"/>
      <c r="X3" s="30"/>
      <c r="Y3" s="30"/>
      <c r="Z3" s="30"/>
      <c r="AA3" s="30"/>
      <c r="AB3" s="219"/>
      <c r="AC3" s="468">
        <f>'Set-Up Worksheet'!$B$25</f>
        <v>0</v>
      </c>
      <c r="AD3" s="30"/>
      <c r="AE3" s="30"/>
      <c r="AF3" s="30"/>
      <c r="AG3" s="30"/>
      <c r="AH3" s="30"/>
      <c r="AI3" s="30"/>
      <c r="AJ3" s="30"/>
      <c r="AK3" s="30"/>
      <c r="AL3" s="30"/>
      <c r="AM3" s="30"/>
      <c r="AN3" s="30"/>
      <c r="AO3" s="30"/>
      <c r="AP3" s="219"/>
      <c r="AQ3" s="468">
        <f>'Set-Up Worksheet'!$B$26</f>
        <v>0</v>
      </c>
      <c r="AR3" s="30"/>
      <c r="AS3" s="30"/>
      <c r="AT3" s="30"/>
      <c r="AU3" s="30"/>
      <c r="AV3" s="30"/>
      <c r="AW3" s="30"/>
      <c r="AX3" s="30"/>
      <c r="AY3" s="30"/>
      <c r="AZ3" s="30"/>
      <c r="BA3" s="30"/>
      <c r="BB3" s="30"/>
      <c r="BC3" s="30"/>
      <c r="BD3" s="219"/>
      <c r="BE3" s="468">
        <f>'Set-Up Worksheet'!$B$27</f>
        <v>0</v>
      </c>
      <c r="BF3" s="30"/>
      <c r="BG3" s="30"/>
      <c r="BH3" s="30"/>
      <c r="BI3" s="30"/>
      <c r="BJ3" s="30"/>
      <c r="BK3" s="30"/>
      <c r="BL3" s="30"/>
      <c r="BM3" s="30"/>
      <c r="BN3" s="30"/>
      <c r="BO3" s="30"/>
      <c r="BP3" s="30"/>
      <c r="BQ3" s="30"/>
      <c r="BR3" s="219"/>
      <c r="BS3" s="468">
        <f>'Set-Up Worksheet'!$B$28</f>
        <v>0</v>
      </c>
      <c r="BT3" s="30"/>
      <c r="BU3" s="30"/>
      <c r="BV3" s="30"/>
      <c r="BW3" s="30"/>
      <c r="BX3" s="30"/>
      <c r="BY3" s="30"/>
      <c r="BZ3" s="30"/>
      <c r="CA3" s="30"/>
      <c r="CB3" s="30"/>
      <c r="CC3" s="30"/>
      <c r="CD3" s="30"/>
      <c r="CE3" s="30"/>
      <c r="CF3" s="219"/>
      <c r="CG3" s="468">
        <f>'Set-Up Worksheet'!$B$29</f>
        <v>0</v>
      </c>
      <c r="CH3" s="30"/>
      <c r="CI3" s="30"/>
      <c r="CJ3" s="30"/>
      <c r="CK3" s="30"/>
      <c r="CL3" s="30"/>
      <c r="CM3" s="30"/>
      <c r="CN3" s="30"/>
      <c r="CO3" s="30"/>
      <c r="CP3" s="30"/>
      <c r="CQ3" s="30"/>
      <c r="CR3" s="30"/>
      <c r="CS3" s="30"/>
      <c r="CT3" s="219"/>
      <c r="CU3" s="468">
        <f>'Set-Up Worksheet'!$B$30</f>
        <v>0</v>
      </c>
      <c r="CV3" s="30"/>
      <c r="CW3" s="30"/>
      <c r="CX3" s="30"/>
      <c r="CY3" s="30"/>
      <c r="CZ3" s="30"/>
      <c r="DA3" s="30"/>
      <c r="DB3" s="30"/>
      <c r="DC3" s="30"/>
      <c r="DD3" s="30"/>
      <c r="DE3" s="30"/>
      <c r="DF3" s="30"/>
      <c r="DG3" s="30"/>
      <c r="DH3" s="219"/>
      <c r="DI3" s="468">
        <f>'Set-Up Worksheet'!$B$31</f>
        <v>0</v>
      </c>
      <c r="DJ3" s="30"/>
      <c r="DK3" s="30"/>
      <c r="DL3" s="30"/>
      <c r="DM3" s="30"/>
      <c r="DN3" s="30"/>
      <c r="DO3" s="30"/>
      <c r="DP3" s="30"/>
      <c r="DQ3" s="30"/>
      <c r="DR3" s="30"/>
      <c r="DS3" s="30"/>
      <c r="DT3" s="30"/>
      <c r="DU3" s="30"/>
      <c r="DV3" s="219"/>
      <c r="DW3" s="468">
        <f>'Set-Up Worksheet'!$B$32</f>
        <v>0</v>
      </c>
      <c r="DX3" s="30"/>
      <c r="DY3" s="30"/>
      <c r="DZ3" s="30"/>
      <c r="EA3" s="30"/>
      <c r="EB3" s="30"/>
      <c r="EC3" s="30"/>
      <c r="ED3" s="30"/>
      <c r="EE3" s="30"/>
      <c r="EF3" s="30"/>
      <c r="EG3" s="30"/>
      <c r="EH3" s="30"/>
      <c r="EI3" s="30"/>
      <c r="EJ3" s="219"/>
      <c r="EK3" s="468">
        <f>'Set-Up Worksheet'!$B$33</f>
        <v>0</v>
      </c>
      <c r="EL3" s="30"/>
      <c r="EM3" s="30"/>
      <c r="EN3" s="30"/>
      <c r="EO3" s="30"/>
      <c r="EP3" s="30"/>
      <c r="EQ3" s="30"/>
      <c r="ER3" s="30"/>
      <c r="ES3" s="30"/>
      <c r="ET3" s="30"/>
      <c r="EU3" s="30"/>
      <c r="EV3" s="30"/>
      <c r="EW3" s="30"/>
      <c r="EX3" s="219"/>
      <c r="EY3" s="468">
        <f>'Set-Up Worksheet'!$B$34</f>
        <v>0</v>
      </c>
      <c r="EZ3" s="30"/>
      <c r="FA3" s="30"/>
      <c r="FB3" s="30"/>
      <c r="FC3" s="30"/>
      <c r="FD3" s="30"/>
      <c r="FE3" s="30"/>
      <c r="FF3" s="30"/>
      <c r="FG3" s="30"/>
      <c r="FH3" s="30"/>
      <c r="FI3" s="30"/>
      <c r="FJ3" s="30"/>
      <c r="FK3" s="30"/>
      <c r="FL3" s="219"/>
      <c r="FM3" s="468">
        <f>'Set-Up Worksheet'!$B$35</f>
        <v>0</v>
      </c>
      <c r="FN3" s="30"/>
      <c r="FO3" s="30"/>
      <c r="FP3" s="30"/>
      <c r="FQ3" s="30"/>
      <c r="FR3" s="30"/>
      <c r="FS3" s="30"/>
      <c r="FT3" s="30"/>
      <c r="FU3" s="30"/>
      <c r="FV3" s="30"/>
      <c r="FW3" s="30"/>
      <c r="FX3" s="30"/>
      <c r="FY3" s="30"/>
      <c r="FZ3" s="219"/>
    </row>
    <row r="4" spans="1:190" x14ac:dyDescent="0.25">
      <c r="N4" s="219"/>
      <c r="AB4" s="219"/>
      <c r="AP4" s="219"/>
      <c r="BD4" s="219"/>
      <c r="BR4" s="219"/>
      <c r="CF4" s="219"/>
      <c r="CT4" s="219"/>
      <c r="DH4" s="219"/>
      <c r="DV4" s="219"/>
      <c r="EJ4" s="219"/>
      <c r="EX4" s="219"/>
      <c r="FL4" s="219"/>
      <c r="FZ4" s="219"/>
    </row>
    <row r="5" spans="1:190" ht="20.100000000000001" customHeight="1" x14ac:dyDescent="0.25">
      <c r="A5" s="64" t="s">
        <v>533</v>
      </c>
      <c r="N5" s="219"/>
      <c r="O5" s="64" t="s">
        <v>533</v>
      </c>
      <c r="AB5" s="219"/>
      <c r="AC5" s="64" t="s">
        <v>533</v>
      </c>
      <c r="AP5" s="219"/>
      <c r="AQ5" s="64" t="s">
        <v>533</v>
      </c>
      <c r="BD5" s="219"/>
      <c r="BE5" s="64" t="s">
        <v>533</v>
      </c>
      <c r="BR5" s="219"/>
      <c r="BS5" s="64" t="s">
        <v>533</v>
      </c>
      <c r="CF5" s="219"/>
      <c r="CG5" s="64" t="s">
        <v>533</v>
      </c>
      <c r="CT5" s="219"/>
      <c r="CU5" s="64" t="s">
        <v>533</v>
      </c>
      <c r="DH5" s="219"/>
      <c r="DI5" s="64" t="s">
        <v>533</v>
      </c>
      <c r="DV5" s="219"/>
      <c r="DW5" s="64" t="s">
        <v>533</v>
      </c>
      <c r="EJ5" s="219"/>
      <c r="EK5" s="64" t="s">
        <v>533</v>
      </c>
      <c r="EX5" s="219"/>
      <c r="EY5" s="64" t="s">
        <v>533</v>
      </c>
      <c r="FL5" s="219"/>
      <c r="FM5" s="64" t="s">
        <v>533</v>
      </c>
      <c r="FZ5" s="219"/>
    </row>
    <row r="6" spans="1:190" x14ac:dyDescent="0.25">
      <c r="N6" s="219"/>
      <c r="AB6" s="219"/>
      <c r="AP6" s="219"/>
      <c r="BD6" s="219"/>
      <c r="BR6" s="219"/>
      <c r="CF6" s="219"/>
      <c r="CT6" s="219"/>
      <c r="DH6" s="219"/>
      <c r="DV6" s="219"/>
      <c r="EJ6" s="219"/>
      <c r="EX6" s="219"/>
      <c r="FL6" s="219"/>
      <c r="FZ6" s="219"/>
    </row>
    <row r="7" spans="1:190" ht="20.100000000000001" customHeight="1" x14ac:dyDescent="0.25">
      <c r="A7" s="64" t="s">
        <v>562</v>
      </c>
      <c r="B7" s="30"/>
      <c r="C7" s="30"/>
      <c r="D7" s="30"/>
      <c r="F7" s="30"/>
      <c r="G7" s="30"/>
      <c r="H7" s="30"/>
      <c r="J7" s="30"/>
      <c r="K7" s="30"/>
      <c r="L7" s="30"/>
      <c r="N7" s="219"/>
      <c r="O7" s="64" t="s">
        <v>562</v>
      </c>
      <c r="P7" s="30"/>
      <c r="Q7" s="30"/>
      <c r="R7" s="30"/>
      <c r="T7" s="30"/>
      <c r="U7" s="30"/>
      <c r="V7" s="30"/>
      <c r="X7" s="30"/>
      <c r="Y7" s="30"/>
      <c r="Z7" s="30"/>
      <c r="AB7" s="219"/>
      <c r="AC7" s="64" t="s">
        <v>562</v>
      </c>
      <c r="AD7" s="30"/>
      <c r="AE7" s="30"/>
      <c r="AF7" s="30"/>
      <c r="AH7" s="30"/>
      <c r="AI7" s="30"/>
      <c r="AJ7" s="30"/>
      <c r="AL7" s="30"/>
      <c r="AM7" s="30"/>
      <c r="AN7" s="30"/>
      <c r="AP7" s="219"/>
      <c r="AQ7" s="64" t="s">
        <v>562</v>
      </c>
      <c r="AR7" s="30"/>
      <c r="AS7" s="30"/>
      <c r="AT7" s="30"/>
      <c r="AV7" s="30"/>
      <c r="AW7" s="30"/>
      <c r="AX7" s="30"/>
      <c r="AZ7" s="30"/>
      <c r="BA7" s="30"/>
      <c r="BB7" s="30"/>
      <c r="BD7" s="219"/>
      <c r="BE7" s="64" t="s">
        <v>562</v>
      </c>
      <c r="BF7" s="30"/>
      <c r="BG7" s="30"/>
      <c r="BH7" s="30"/>
      <c r="BJ7" s="30"/>
      <c r="BK7" s="30"/>
      <c r="BL7" s="30"/>
      <c r="BN7" s="30"/>
      <c r="BO7" s="30"/>
      <c r="BP7" s="30"/>
      <c r="BR7" s="219"/>
      <c r="BS7" s="64" t="s">
        <v>562</v>
      </c>
      <c r="BT7" s="30"/>
      <c r="BU7" s="30"/>
      <c r="BV7" s="30"/>
      <c r="BX7" s="30"/>
      <c r="BY7" s="30"/>
      <c r="BZ7" s="30"/>
      <c r="CB7" s="30"/>
      <c r="CC7" s="30"/>
      <c r="CD7" s="30"/>
      <c r="CF7" s="219"/>
      <c r="CG7" s="64" t="s">
        <v>562</v>
      </c>
      <c r="CH7" s="30"/>
      <c r="CI7" s="30"/>
      <c r="CJ7" s="30"/>
      <c r="CL7" s="30"/>
      <c r="CM7" s="30"/>
      <c r="CN7" s="30"/>
      <c r="CP7" s="30"/>
      <c r="CQ7" s="30"/>
      <c r="CR7" s="30"/>
      <c r="CT7" s="219"/>
      <c r="CU7" s="64" t="s">
        <v>562</v>
      </c>
      <c r="CV7" s="30"/>
      <c r="CW7" s="30"/>
      <c r="CX7" s="30"/>
      <c r="CZ7" s="30"/>
      <c r="DA7" s="30"/>
      <c r="DB7" s="30"/>
      <c r="DD7" s="30"/>
      <c r="DE7" s="30"/>
      <c r="DF7" s="30"/>
      <c r="DH7" s="219"/>
      <c r="DI7" s="64" t="s">
        <v>562</v>
      </c>
      <c r="DJ7" s="30"/>
      <c r="DK7" s="30"/>
      <c r="DL7" s="30"/>
      <c r="DN7" s="30"/>
      <c r="DO7" s="30"/>
      <c r="DP7" s="30"/>
      <c r="DR7" s="30"/>
      <c r="DS7" s="30"/>
      <c r="DT7" s="30"/>
      <c r="DV7" s="219"/>
      <c r="DW7" s="64" t="s">
        <v>562</v>
      </c>
      <c r="DX7" s="30"/>
      <c r="DY7" s="30"/>
      <c r="DZ7" s="30"/>
      <c r="EB7" s="30"/>
      <c r="EC7" s="30"/>
      <c r="ED7" s="30"/>
      <c r="EF7" s="30"/>
      <c r="EG7" s="30"/>
      <c r="EH7" s="30"/>
      <c r="EJ7" s="219"/>
      <c r="EK7" s="64" t="s">
        <v>562</v>
      </c>
      <c r="EL7" s="30"/>
      <c r="EM7" s="30"/>
      <c r="EN7" s="30"/>
      <c r="EP7" s="30"/>
      <c r="EQ7" s="30"/>
      <c r="ER7" s="30"/>
      <c r="ET7" s="30"/>
      <c r="EU7" s="30"/>
      <c r="EV7" s="30"/>
      <c r="EX7" s="219"/>
      <c r="EY7" s="64" t="s">
        <v>562</v>
      </c>
      <c r="EZ7" s="30"/>
      <c r="FA7" s="30"/>
      <c r="FB7" s="30"/>
      <c r="FD7" s="30"/>
      <c r="FE7" s="30"/>
      <c r="FF7" s="30"/>
      <c r="FH7" s="30"/>
      <c r="FI7" s="30"/>
      <c r="FJ7" s="30"/>
      <c r="FL7" s="219"/>
      <c r="FM7" s="64" t="s">
        <v>562</v>
      </c>
      <c r="FN7" s="30"/>
      <c r="FO7" s="30"/>
      <c r="FP7" s="30"/>
      <c r="FR7" s="30"/>
      <c r="FS7" s="30"/>
      <c r="FT7" s="30"/>
      <c r="FV7" s="30"/>
      <c r="FW7" s="30"/>
      <c r="FX7" s="30"/>
      <c r="FZ7" s="219"/>
    </row>
    <row r="8" spans="1:190" x14ac:dyDescent="0.25">
      <c r="N8" s="219"/>
      <c r="AB8" s="219"/>
      <c r="AP8" s="219"/>
      <c r="BD8" s="219"/>
      <c r="BR8" s="219"/>
      <c r="CF8" s="219"/>
      <c r="CT8" s="219"/>
      <c r="DH8" s="219"/>
      <c r="DV8" s="219"/>
      <c r="EJ8" s="219"/>
      <c r="EX8" s="219"/>
      <c r="FL8" s="219"/>
      <c r="FZ8" s="219"/>
    </row>
    <row r="9" spans="1:190" x14ac:dyDescent="0.25">
      <c r="N9" s="219"/>
      <c r="AB9" s="219"/>
      <c r="AP9" s="219"/>
      <c r="BD9" s="219"/>
      <c r="BR9" s="219"/>
      <c r="CF9" s="219"/>
      <c r="CT9" s="219"/>
      <c r="DH9" s="219"/>
      <c r="DV9" s="219"/>
      <c r="EJ9" s="219"/>
      <c r="EX9" s="219"/>
      <c r="FL9" s="219"/>
      <c r="FZ9" s="219"/>
    </row>
    <row r="10" spans="1:190" ht="20.100000000000001" customHeight="1" x14ac:dyDescent="0.25">
      <c r="A10" s="74"/>
      <c r="B10" s="5" t="s">
        <v>374</v>
      </c>
      <c r="C10" s="5"/>
      <c r="D10" s="58"/>
      <c r="E10" s="164"/>
      <c r="F10" s="7" t="s">
        <v>375</v>
      </c>
      <c r="G10" s="5"/>
      <c r="H10" s="58"/>
      <c r="I10" s="164"/>
      <c r="J10" s="7" t="s">
        <v>376</v>
      </c>
      <c r="K10" s="5"/>
      <c r="L10" s="58"/>
      <c r="M10" s="3"/>
      <c r="N10" s="219"/>
      <c r="O10" s="74"/>
      <c r="P10" s="5" t="s">
        <v>374</v>
      </c>
      <c r="Q10" s="5"/>
      <c r="R10" s="58"/>
      <c r="S10" s="164"/>
      <c r="T10" s="7" t="s">
        <v>375</v>
      </c>
      <c r="U10" s="5"/>
      <c r="V10" s="58"/>
      <c r="W10" s="164"/>
      <c r="X10" s="7" t="s">
        <v>376</v>
      </c>
      <c r="Y10" s="5"/>
      <c r="Z10" s="58"/>
      <c r="AA10" s="3"/>
      <c r="AB10" s="219"/>
      <c r="AC10" s="74"/>
      <c r="AD10" s="5" t="s">
        <v>374</v>
      </c>
      <c r="AE10" s="5"/>
      <c r="AF10" s="58"/>
      <c r="AG10" s="164"/>
      <c r="AH10" s="7" t="s">
        <v>375</v>
      </c>
      <c r="AI10" s="5"/>
      <c r="AJ10" s="58"/>
      <c r="AK10" s="164"/>
      <c r="AL10" s="7" t="s">
        <v>376</v>
      </c>
      <c r="AM10" s="5"/>
      <c r="AN10" s="58"/>
      <c r="AO10" s="3"/>
      <c r="AP10" s="219"/>
      <c r="AQ10" s="74"/>
      <c r="AR10" s="5" t="s">
        <v>374</v>
      </c>
      <c r="AS10" s="5"/>
      <c r="AT10" s="58"/>
      <c r="AU10" s="164"/>
      <c r="AV10" s="7" t="s">
        <v>375</v>
      </c>
      <c r="AW10" s="5"/>
      <c r="AX10" s="58"/>
      <c r="AY10" s="164"/>
      <c r="AZ10" s="7" t="s">
        <v>376</v>
      </c>
      <c r="BA10" s="5"/>
      <c r="BB10" s="58"/>
      <c r="BC10" s="3"/>
      <c r="BD10" s="219"/>
      <c r="BE10" s="74"/>
      <c r="BF10" s="5" t="s">
        <v>374</v>
      </c>
      <c r="BG10" s="5"/>
      <c r="BH10" s="58"/>
      <c r="BI10" s="164"/>
      <c r="BJ10" s="7" t="s">
        <v>375</v>
      </c>
      <c r="BK10" s="5"/>
      <c r="BL10" s="58"/>
      <c r="BM10" s="164"/>
      <c r="BN10" s="7" t="s">
        <v>376</v>
      </c>
      <c r="BO10" s="5"/>
      <c r="BP10" s="58"/>
      <c r="BQ10" s="3"/>
      <c r="BR10" s="219"/>
      <c r="BS10" s="74"/>
      <c r="BT10" s="5" t="s">
        <v>374</v>
      </c>
      <c r="BU10" s="5"/>
      <c r="BV10" s="58"/>
      <c r="BW10" s="164"/>
      <c r="BX10" s="7" t="s">
        <v>375</v>
      </c>
      <c r="BY10" s="5"/>
      <c r="BZ10" s="58"/>
      <c r="CA10" s="164"/>
      <c r="CB10" s="7" t="s">
        <v>376</v>
      </c>
      <c r="CC10" s="5"/>
      <c r="CD10" s="58"/>
      <c r="CE10" s="3"/>
      <c r="CF10" s="219"/>
      <c r="CG10" s="74"/>
      <c r="CH10" s="5" t="s">
        <v>374</v>
      </c>
      <c r="CI10" s="5"/>
      <c r="CJ10" s="58"/>
      <c r="CK10" s="164"/>
      <c r="CL10" s="7" t="s">
        <v>375</v>
      </c>
      <c r="CM10" s="5"/>
      <c r="CN10" s="58"/>
      <c r="CO10" s="164"/>
      <c r="CP10" s="7" t="s">
        <v>376</v>
      </c>
      <c r="CQ10" s="5"/>
      <c r="CR10" s="58"/>
      <c r="CS10" s="3"/>
      <c r="CT10" s="219"/>
      <c r="CU10" s="74"/>
      <c r="CV10" s="5" t="s">
        <v>374</v>
      </c>
      <c r="CW10" s="5"/>
      <c r="CX10" s="58"/>
      <c r="CY10" s="164"/>
      <c r="CZ10" s="7" t="s">
        <v>375</v>
      </c>
      <c r="DA10" s="5"/>
      <c r="DB10" s="58"/>
      <c r="DC10" s="164"/>
      <c r="DD10" s="7" t="s">
        <v>376</v>
      </c>
      <c r="DE10" s="5"/>
      <c r="DF10" s="58"/>
      <c r="DG10" s="3"/>
      <c r="DH10" s="219"/>
      <c r="DI10" s="74"/>
      <c r="DJ10" s="5" t="s">
        <v>374</v>
      </c>
      <c r="DK10" s="5"/>
      <c r="DL10" s="58"/>
      <c r="DM10" s="164"/>
      <c r="DN10" s="7" t="s">
        <v>375</v>
      </c>
      <c r="DO10" s="5"/>
      <c r="DP10" s="58"/>
      <c r="DQ10" s="164"/>
      <c r="DR10" s="7" t="s">
        <v>376</v>
      </c>
      <c r="DS10" s="5"/>
      <c r="DT10" s="58"/>
      <c r="DU10" s="3"/>
      <c r="DV10" s="219"/>
      <c r="DW10" s="74"/>
      <c r="DX10" s="5" t="s">
        <v>374</v>
      </c>
      <c r="DY10" s="5"/>
      <c r="DZ10" s="58"/>
      <c r="EA10" s="164"/>
      <c r="EB10" s="7" t="s">
        <v>375</v>
      </c>
      <c r="EC10" s="5"/>
      <c r="ED10" s="58"/>
      <c r="EE10" s="164"/>
      <c r="EF10" s="7" t="s">
        <v>376</v>
      </c>
      <c r="EG10" s="5"/>
      <c r="EH10" s="58"/>
      <c r="EI10" s="3"/>
      <c r="EJ10" s="219"/>
      <c r="EK10" s="74"/>
      <c r="EL10" s="5" t="s">
        <v>374</v>
      </c>
      <c r="EM10" s="5"/>
      <c r="EN10" s="58"/>
      <c r="EO10" s="164"/>
      <c r="EP10" s="7" t="s">
        <v>375</v>
      </c>
      <c r="EQ10" s="5"/>
      <c r="ER10" s="58"/>
      <c r="ES10" s="164"/>
      <c r="ET10" s="7" t="s">
        <v>376</v>
      </c>
      <c r="EU10" s="5"/>
      <c r="EV10" s="58"/>
      <c r="EW10" s="3"/>
      <c r="EX10" s="219"/>
      <c r="EY10" s="74"/>
      <c r="EZ10" s="5" t="s">
        <v>374</v>
      </c>
      <c r="FA10" s="5"/>
      <c r="FB10" s="58"/>
      <c r="FC10" s="164"/>
      <c r="FD10" s="7" t="s">
        <v>375</v>
      </c>
      <c r="FE10" s="5"/>
      <c r="FF10" s="58"/>
      <c r="FG10" s="164"/>
      <c r="FH10" s="7" t="s">
        <v>376</v>
      </c>
      <c r="FI10" s="5"/>
      <c r="FJ10" s="58"/>
      <c r="FK10" s="3"/>
      <c r="FL10" s="219"/>
      <c r="FM10" s="74"/>
      <c r="FN10" s="5" t="s">
        <v>374</v>
      </c>
      <c r="FO10" s="5"/>
      <c r="FP10" s="58"/>
      <c r="FQ10" s="164"/>
      <c r="FR10" s="7" t="s">
        <v>375</v>
      </c>
      <c r="FS10" s="5"/>
      <c r="FT10" s="58"/>
      <c r="FU10" s="164"/>
      <c r="FV10" s="7" t="s">
        <v>376</v>
      </c>
      <c r="FW10" s="5"/>
      <c r="FX10" s="58"/>
      <c r="FY10" s="3"/>
      <c r="FZ10" s="219"/>
    </row>
    <row r="11" spans="1:190" ht="20.100000000000001" customHeight="1" x14ac:dyDescent="0.25">
      <c r="A11" s="11"/>
      <c r="B11" s="58" t="str">
        <f>"July 1, "&amp;'Set-Up Worksheet'!$B$6-1&amp;" through December 31, "&amp;'Set-Up Worksheet'!$B$6-1</f>
        <v>July 1, 2016 through December 31, 2016</v>
      </c>
      <c r="C11" s="59"/>
      <c r="D11" s="59"/>
      <c r="E11" s="164"/>
      <c r="F11" s="59" t="str">
        <f>"January 1, "&amp;'Set-Up Worksheet'!$B$6&amp;" through June 30, "&amp;'Set-Up Worksheet'!$B$6</f>
        <v>January 1, 2017 through June 30, 2017</v>
      </c>
      <c r="G11" s="59"/>
      <c r="H11" s="59"/>
      <c r="I11" s="164"/>
      <c r="J11" s="59" t="str">
        <f>"July 1, "&amp;'Set-Up Worksheet'!$B$6-1&amp;" through June 30, "&amp;'Set-Up Worksheet'!$B$6</f>
        <v>July 1, 2016 through June 30, 2017</v>
      </c>
      <c r="K11" s="59"/>
      <c r="L11" s="59"/>
      <c r="M11" s="3"/>
      <c r="N11" s="219"/>
      <c r="O11" s="11"/>
      <c r="P11" s="58" t="str">
        <f>"July 1, "&amp;'Set-Up Worksheet'!$B$6-1&amp;" through December 31, "&amp;'Set-Up Worksheet'!$B$6-1</f>
        <v>July 1, 2016 through December 31, 2016</v>
      </c>
      <c r="Q11" s="59"/>
      <c r="R11" s="59"/>
      <c r="S11" s="164"/>
      <c r="T11" s="59" t="str">
        <f>"January 1, "&amp;'Set-Up Worksheet'!$B$6&amp;" through June 30, "&amp;'Set-Up Worksheet'!$B$6</f>
        <v>January 1, 2017 through June 30, 2017</v>
      </c>
      <c r="U11" s="59"/>
      <c r="V11" s="59"/>
      <c r="W11" s="164"/>
      <c r="X11" s="59" t="str">
        <f>"July 1, "&amp;'Set-Up Worksheet'!$B$6-1&amp;" through June 30, "&amp;'Set-Up Worksheet'!$B$6</f>
        <v>July 1, 2016 through June 30, 2017</v>
      </c>
      <c r="Y11" s="59"/>
      <c r="Z11" s="59"/>
      <c r="AA11" s="3"/>
      <c r="AB11" s="219"/>
      <c r="AC11" s="11"/>
      <c r="AD11" s="58" t="str">
        <f>"July 1, "&amp;'Set-Up Worksheet'!$B$6-1&amp;" through December 31, "&amp;'Set-Up Worksheet'!$B$6-1</f>
        <v>July 1, 2016 through December 31, 2016</v>
      </c>
      <c r="AE11" s="59"/>
      <c r="AF11" s="59"/>
      <c r="AG11" s="164"/>
      <c r="AH11" s="59" t="str">
        <f>"January 1, "&amp;'Set-Up Worksheet'!$B$6&amp;" through June 30, "&amp;'Set-Up Worksheet'!$B$6</f>
        <v>January 1, 2017 through June 30, 2017</v>
      </c>
      <c r="AI11" s="59"/>
      <c r="AJ11" s="59"/>
      <c r="AK11" s="164"/>
      <c r="AL11" s="59" t="str">
        <f>"July 1, "&amp;'Set-Up Worksheet'!$B$6-1&amp;" through June 30, "&amp;'Set-Up Worksheet'!$B$6</f>
        <v>July 1, 2016 through June 30, 2017</v>
      </c>
      <c r="AM11" s="59"/>
      <c r="AN11" s="59"/>
      <c r="AO11" s="3"/>
      <c r="AP11" s="219"/>
      <c r="AQ11" s="11"/>
      <c r="AR11" s="58" t="str">
        <f>"July 1, "&amp;'Set-Up Worksheet'!$B$6-1&amp;" through December 31, "&amp;'Set-Up Worksheet'!$B$6-1</f>
        <v>July 1, 2016 through December 31, 2016</v>
      </c>
      <c r="AS11" s="59"/>
      <c r="AT11" s="59"/>
      <c r="AU11" s="164"/>
      <c r="AV11" s="59" t="str">
        <f>"January 1, "&amp;'Set-Up Worksheet'!$B$6&amp;" through June 30, "&amp;'Set-Up Worksheet'!$B$6</f>
        <v>January 1, 2017 through June 30, 2017</v>
      </c>
      <c r="AW11" s="59"/>
      <c r="AX11" s="59"/>
      <c r="AY11" s="164"/>
      <c r="AZ11" s="59" t="str">
        <f>"July 1, "&amp;'Set-Up Worksheet'!$B$6-1&amp;" through June 30, "&amp;'Set-Up Worksheet'!$B$6</f>
        <v>July 1, 2016 through June 30, 2017</v>
      </c>
      <c r="BA11" s="59"/>
      <c r="BB11" s="59"/>
      <c r="BC11" s="3"/>
      <c r="BD11" s="219"/>
      <c r="BE11" s="11"/>
      <c r="BF11" s="58" t="str">
        <f>"July 1, "&amp;'Set-Up Worksheet'!$B$6-1&amp;" through December 31, "&amp;'Set-Up Worksheet'!$B$6-1</f>
        <v>July 1, 2016 through December 31, 2016</v>
      </c>
      <c r="BG11" s="59"/>
      <c r="BH11" s="59"/>
      <c r="BI11" s="164"/>
      <c r="BJ11" s="59" t="str">
        <f>"January 1, "&amp;'Set-Up Worksheet'!$B$6&amp;" through June 30, "&amp;'Set-Up Worksheet'!$B$6</f>
        <v>January 1, 2017 through June 30, 2017</v>
      </c>
      <c r="BK11" s="59"/>
      <c r="BL11" s="59"/>
      <c r="BM11" s="164"/>
      <c r="BN11" s="59" t="str">
        <f>"July 1, "&amp;'Set-Up Worksheet'!$B$6-1&amp;" through June 30, "&amp;'Set-Up Worksheet'!$B$6</f>
        <v>July 1, 2016 through June 30, 2017</v>
      </c>
      <c r="BO11" s="59"/>
      <c r="BP11" s="59"/>
      <c r="BQ11" s="3"/>
      <c r="BR11" s="219"/>
      <c r="BS11" s="11"/>
      <c r="BT11" s="58" t="str">
        <f>"July 1, "&amp;'Set-Up Worksheet'!$B$6-1&amp;" through December 31, "&amp;'Set-Up Worksheet'!$B$6-1</f>
        <v>July 1, 2016 through December 31, 2016</v>
      </c>
      <c r="BU11" s="59"/>
      <c r="BV11" s="59"/>
      <c r="BW11" s="164"/>
      <c r="BX11" s="59" t="str">
        <f>"January 1, "&amp;'Set-Up Worksheet'!$B$6&amp;" through June 30, "&amp;'Set-Up Worksheet'!$B$6</f>
        <v>January 1, 2017 through June 30, 2017</v>
      </c>
      <c r="BY11" s="59"/>
      <c r="BZ11" s="59"/>
      <c r="CA11" s="164"/>
      <c r="CB11" s="59" t="str">
        <f>"July 1, "&amp;'Set-Up Worksheet'!$B$6-1&amp;" through June 30, "&amp;'Set-Up Worksheet'!$B$6</f>
        <v>July 1, 2016 through June 30, 2017</v>
      </c>
      <c r="CC11" s="59"/>
      <c r="CD11" s="59"/>
      <c r="CE11" s="3"/>
      <c r="CF11" s="219"/>
      <c r="CG11" s="11"/>
      <c r="CH11" s="58" t="str">
        <f>"July 1, "&amp;'Set-Up Worksheet'!$B$6-1&amp;" through December 31, "&amp;'Set-Up Worksheet'!$B$6-1</f>
        <v>July 1, 2016 through December 31, 2016</v>
      </c>
      <c r="CI11" s="59"/>
      <c r="CJ11" s="59"/>
      <c r="CK11" s="164"/>
      <c r="CL11" s="59" t="str">
        <f>"January 1, "&amp;'Set-Up Worksheet'!$B$6&amp;" through June 30, "&amp;'Set-Up Worksheet'!$B$6</f>
        <v>January 1, 2017 through June 30, 2017</v>
      </c>
      <c r="CM11" s="59"/>
      <c r="CN11" s="59"/>
      <c r="CO11" s="164"/>
      <c r="CP11" s="59" t="str">
        <f>"July 1, "&amp;'Set-Up Worksheet'!$B$6-1&amp;" through June 30, "&amp;'Set-Up Worksheet'!$B$6</f>
        <v>July 1, 2016 through June 30, 2017</v>
      </c>
      <c r="CQ11" s="59"/>
      <c r="CR11" s="59"/>
      <c r="CS11" s="3"/>
      <c r="CT11" s="219"/>
      <c r="CU11" s="11"/>
      <c r="CV11" s="58" t="str">
        <f>"July 1, "&amp;'Set-Up Worksheet'!$B$6-1&amp;" through December 31, "&amp;'Set-Up Worksheet'!$B$6-1</f>
        <v>July 1, 2016 through December 31, 2016</v>
      </c>
      <c r="CW11" s="59"/>
      <c r="CX11" s="59"/>
      <c r="CY11" s="164"/>
      <c r="CZ11" s="59" t="str">
        <f>"January 1, "&amp;'Set-Up Worksheet'!$B$6&amp;" through June 30, "&amp;'Set-Up Worksheet'!$B$6</f>
        <v>January 1, 2017 through June 30, 2017</v>
      </c>
      <c r="DA11" s="59"/>
      <c r="DB11" s="59"/>
      <c r="DC11" s="164"/>
      <c r="DD11" s="59" t="str">
        <f>"July 1, "&amp;'Set-Up Worksheet'!$B$6-1&amp;" through June 30, "&amp;'Set-Up Worksheet'!$B$6</f>
        <v>July 1, 2016 through June 30, 2017</v>
      </c>
      <c r="DE11" s="59"/>
      <c r="DF11" s="59"/>
      <c r="DG11" s="3"/>
      <c r="DH11" s="219"/>
      <c r="DI11" s="11"/>
      <c r="DJ11" s="58" t="str">
        <f>"July 1, "&amp;'Set-Up Worksheet'!$B$6-1&amp;" through December 31, "&amp;'Set-Up Worksheet'!$B$6-1</f>
        <v>July 1, 2016 through December 31, 2016</v>
      </c>
      <c r="DK11" s="59"/>
      <c r="DL11" s="59"/>
      <c r="DM11" s="164"/>
      <c r="DN11" s="59" t="str">
        <f>"January 1, "&amp;'Set-Up Worksheet'!$B$6&amp;" through June 30, "&amp;'Set-Up Worksheet'!$B$6</f>
        <v>January 1, 2017 through June 30, 2017</v>
      </c>
      <c r="DO11" s="59"/>
      <c r="DP11" s="59"/>
      <c r="DQ11" s="164"/>
      <c r="DR11" s="59" t="str">
        <f>"July 1, "&amp;'Set-Up Worksheet'!$B$6-1&amp;" through June 30, "&amp;'Set-Up Worksheet'!$B$6</f>
        <v>July 1, 2016 through June 30, 2017</v>
      </c>
      <c r="DS11" s="59"/>
      <c r="DT11" s="59"/>
      <c r="DU11" s="3"/>
      <c r="DV11" s="219"/>
      <c r="DW11" s="11"/>
      <c r="DX11" s="58" t="str">
        <f>"July 1, "&amp;'Set-Up Worksheet'!$B$6-1&amp;" through December 31, "&amp;'Set-Up Worksheet'!$B$6-1</f>
        <v>July 1, 2016 through December 31, 2016</v>
      </c>
      <c r="DY11" s="59"/>
      <c r="DZ11" s="59"/>
      <c r="EA11" s="164"/>
      <c r="EB11" s="59" t="str">
        <f>"January 1, "&amp;'Set-Up Worksheet'!$B$6&amp;" through June 30, "&amp;'Set-Up Worksheet'!$B$6</f>
        <v>January 1, 2017 through June 30, 2017</v>
      </c>
      <c r="EC11" s="59"/>
      <c r="ED11" s="59"/>
      <c r="EE11" s="164"/>
      <c r="EF11" s="59" t="str">
        <f>"July 1, "&amp;'Set-Up Worksheet'!$B$6-1&amp;" through June 30, "&amp;'Set-Up Worksheet'!$B$6</f>
        <v>July 1, 2016 through June 30, 2017</v>
      </c>
      <c r="EG11" s="59"/>
      <c r="EH11" s="59"/>
      <c r="EI11" s="3"/>
      <c r="EJ11" s="219"/>
      <c r="EK11" s="11"/>
      <c r="EL11" s="58" t="str">
        <f>"July 1, "&amp;'Set-Up Worksheet'!$B$6-1&amp;" through December 31, "&amp;'Set-Up Worksheet'!$B$6-1</f>
        <v>July 1, 2016 through December 31, 2016</v>
      </c>
      <c r="EM11" s="59"/>
      <c r="EN11" s="59"/>
      <c r="EO11" s="164"/>
      <c r="EP11" s="59" t="str">
        <f>"January 1, "&amp;'Set-Up Worksheet'!$B$6&amp;" through June 30, "&amp;'Set-Up Worksheet'!$B$6</f>
        <v>January 1, 2017 through June 30, 2017</v>
      </c>
      <c r="EQ11" s="59"/>
      <c r="ER11" s="59"/>
      <c r="ES11" s="164"/>
      <c r="ET11" s="59" t="str">
        <f>"July 1, "&amp;'Set-Up Worksheet'!$B$6-1&amp;" through June 30, "&amp;'Set-Up Worksheet'!$B$6</f>
        <v>July 1, 2016 through June 30, 2017</v>
      </c>
      <c r="EU11" s="59"/>
      <c r="EV11" s="59"/>
      <c r="EW11" s="3"/>
      <c r="EX11" s="219"/>
      <c r="EY11" s="11"/>
      <c r="EZ11" s="58" t="str">
        <f>"July 1, "&amp;'Set-Up Worksheet'!$B$6-1&amp;" through December 31, "&amp;'Set-Up Worksheet'!$B$6-1</f>
        <v>July 1, 2016 through December 31, 2016</v>
      </c>
      <c r="FA11" s="59"/>
      <c r="FB11" s="59"/>
      <c r="FC11" s="164"/>
      <c r="FD11" s="59" t="str">
        <f>"January 1, "&amp;'Set-Up Worksheet'!$B$6&amp;" through June 30, "&amp;'Set-Up Worksheet'!$B$6</f>
        <v>January 1, 2017 through June 30, 2017</v>
      </c>
      <c r="FE11" s="59"/>
      <c r="FF11" s="59"/>
      <c r="FG11" s="164"/>
      <c r="FH11" s="59" t="str">
        <f>"July 1, "&amp;'Set-Up Worksheet'!$B$6-1&amp;" through June 30, "&amp;'Set-Up Worksheet'!$B$6</f>
        <v>July 1, 2016 through June 30, 2017</v>
      </c>
      <c r="FI11" s="59"/>
      <c r="FJ11" s="59"/>
      <c r="FK11" s="3"/>
      <c r="FL11" s="219"/>
      <c r="FM11" s="11"/>
      <c r="FN11" s="58" t="str">
        <f>"July 1, "&amp;'Set-Up Worksheet'!$B$6-1&amp;" through December 31, "&amp;'Set-Up Worksheet'!$B$6-1</f>
        <v>July 1, 2016 through December 31, 2016</v>
      </c>
      <c r="FO11" s="59"/>
      <c r="FP11" s="59"/>
      <c r="FQ11" s="164"/>
      <c r="FR11" s="59" t="str">
        <f>"January 1, "&amp;'Set-Up Worksheet'!$B$6&amp;" through June 30, "&amp;'Set-Up Worksheet'!$B$6</f>
        <v>January 1, 2017 through June 30, 2017</v>
      </c>
      <c r="FS11" s="59"/>
      <c r="FT11" s="59"/>
      <c r="FU11" s="164"/>
      <c r="FV11" s="59" t="str">
        <f>"July 1, "&amp;'Set-Up Worksheet'!$B$6-1&amp;" through June 30, "&amp;'Set-Up Worksheet'!$B$6</f>
        <v>July 1, 2016 through June 30, 2017</v>
      </c>
      <c r="FW11" s="59"/>
      <c r="FX11" s="59"/>
      <c r="FY11" s="3"/>
      <c r="FZ11" s="219"/>
      <c r="GA11" s="132" t="s">
        <v>114</v>
      </c>
    </row>
    <row r="12" spans="1:190" ht="20.100000000000001" customHeight="1" x14ac:dyDescent="0.25">
      <c r="A12" s="68" t="s">
        <v>80</v>
      </c>
      <c r="B12" s="8" t="s">
        <v>7</v>
      </c>
      <c r="C12" s="8" t="s">
        <v>8</v>
      </c>
      <c r="D12" s="8" t="s">
        <v>9</v>
      </c>
      <c r="E12" s="9" t="s">
        <v>116</v>
      </c>
      <c r="F12" s="10" t="s">
        <v>7</v>
      </c>
      <c r="G12" s="8" t="s">
        <v>8</v>
      </c>
      <c r="H12" s="8" t="s">
        <v>9</v>
      </c>
      <c r="I12" s="9" t="s">
        <v>116</v>
      </c>
      <c r="J12" s="10" t="s">
        <v>7</v>
      </c>
      <c r="K12" s="8" t="s">
        <v>8</v>
      </c>
      <c r="L12" s="8" t="s">
        <v>9</v>
      </c>
      <c r="M12" s="8" t="s">
        <v>116</v>
      </c>
      <c r="N12" s="219"/>
      <c r="O12" s="68" t="s">
        <v>80</v>
      </c>
      <c r="P12" s="8" t="s">
        <v>7</v>
      </c>
      <c r="Q12" s="8" t="s">
        <v>8</v>
      </c>
      <c r="R12" s="8" t="s">
        <v>9</v>
      </c>
      <c r="S12" s="9" t="s">
        <v>116</v>
      </c>
      <c r="T12" s="10" t="s">
        <v>7</v>
      </c>
      <c r="U12" s="8" t="s">
        <v>8</v>
      </c>
      <c r="V12" s="8" t="s">
        <v>9</v>
      </c>
      <c r="W12" s="9" t="s">
        <v>116</v>
      </c>
      <c r="X12" s="10" t="s">
        <v>7</v>
      </c>
      <c r="Y12" s="8" t="s">
        <v>8</v>
      </c>
      <c r="Z12" s="8" t="s">
        <v>9</v>
      </c>
      <c r="AA12" s="8" t="s">
        <v>116</v>
      </c>
      <c r="AB12" s="219"/>
      <c r="AC12" s="68" t="s">
        <v>80</v>
      </c>
      <c r="AD12" s="8" t="s">
        <v>7</v>
      </c>
      <c r="AE12" s="8" t="s">
        <v>8</v>
      </c>
      <c r="AF12" s="8" t="s">
        <v>9</v>
      </c>
      <c r="AG12" s="9" t="s">
        <v>116</v>
      </c>
      <c r="AH12" s="10" t="s">
        <v>7</v>
      </c>
      <c r="AI12" s="8" t="s">
        <v>8</v>
      </c>
      <c r="AJ12" s="8" t="s">
        <v>9</v>
      </c>
      <c r="AK12" s="9" t="s">
        <v>116</v>
      </c>
      <c r="AL12" s="10" t="s">
        <v>7</v>
      </c>
      <c r="AM12" s="8" t="s">
        <v>8</v>
      </c>
      <c r="AN12" s="8" t="s">
        <v>9</v>
      </c>
      <c r="AO12" s="8" t="s">
        <v>116</v>
      </c>
      <c r="AP12" s="219"/>
      <c r="AQ12" s="68" t="s">
        <v>80</v>
      </c>
      <c r="AR12" s="8" t="s">
        <v>7</v>
      </c>
      <c r="AS12" s="8" t="s">
        <v>8</v>
      </c>
      <c r="AT12" s="8" t="s">
        <v>9</v>
      </c>
      <c r="AU12" s="9" t="s">
        <v>116</v>
      </c>
      <c r="AV12" s="10" t="s">
        <v>7</v>
      </c>
      <c r="AW12" s="8" t="s">
        <v>8</v>
      </c>
      <c r="AX12" s="8" t="s">
        <v>9</v>
      </c>
      <c r="AY12" s="9" t="s">
        <v>116</v>
      </c>
      <c r="AZ12" s="10" t="s">
        <v>7</v>
      </c>
      <c r="BA12" s="8" t="s">
        <v>8</v>
      </c>
      <c r="BB12" s="8" t="s">
        <v>9</v>
      </c>
      <c r="BC12" s="8" t="s">
        <v>116</v>
      </c>
      <c r="BD12" s="219"/>
      <c r="BE12" s="68" t="s">
        <v>80</v>
      </c>
      <c r="BF12" s="8" t="s">
        <v>7</v>
      </c>
      <c r="BG12" s="8" t="s">
        <v>8</v>
      </c>
      <c r="BH12" s="8" t="s">
        <v>9</v>
      </c>
      <c r="BI12" s="9" t="s">
        <v>116</v>
      </c>
      <c r="BJ12" s="10" t="s">
        <v>7</v>
      </c>
      <c r="BK12" s="8" t="s">
        <v>8</v>
      </c>
      <c r="BL12" s="8" t="s">
        <v>9</v>
      </c>
      <c r="BM12" s="9" t="s">
        <v>116</v>
      </c>
      <c r="BN12" s="10" t="s">
        <v>7</v>
      </c>
      <c r="BO12" s="8" t="s">
        <v>8</v>
      </c>
      <c r="BP12" s="8" t="s">
        <v>9</v>
      </c>
      <c r="BQ12" s="8" t="s">
        <v>116</v>
      </c>
      <c r="BR12" s="219"/>
      <c r="BS12" s="68" t="s">
        <v>80</v>
      </c>
      <c r="BT12" s="8" t="s">
        <v>7</v>
      </c>
      <c r="BU12" s="8" t="s">
        <v>8</v>
      </c>
      <c r="BV12" s="8" t="s">
        <v>9</v>
      </c>
      <c r="BW12" s="9" t="s">
        <v>116</v>
      </c>
      <c r="BX12" s="10" t="s">
        <v>7</v>
      </c>
      <c r="BY12" s="8" t="s">
        <v>8</v>
      </c>
      <c r="BZ12" s="8" t="s">
        <v>9</v>
      </c>
      <c r="CA12" s="9" t="s">
        <v>116</v>
      </c>
      <c r="CB12" s="10" t="s">
        <v>7</v>
      </c>
      <c r="CC12" s="8" t="s">
        <v>8</v>
      </c>
      <c r="CD12" s="8" t="s">
        <v>9</v>
      </c>
      <c r="CE12" s="8" t="s">
        <v>116</v>
      </c>
      <c r="CF12" s="219"/>
      <c r="CG12" s="68" t="s">
        <v>80</v>
      </c>
      <c r="CH12" s="8" t="s">
        <v>7</v>
      </c>
      <c r="CI12" s="8" t="s">
        <v>8</v>
      </c>
      <c r="CJ12" s="8" t="s">
        <v>9</v>
      </c>
      <c r="CK12" s="9" t="s">
        <v>116</v>
      </c>
      <c r="CL12" s="10" t="s">
        <v>7</v>
      </c>
      <c r="CM12" s="8" t="s">
        <v>8</v>
      </c>
      <c r="CN12" s="8" t="s">
        <v>9</v>
      </c>
      <c r="CO12" s="9" t="s">
        <v>116</v>
      </c>
      <c r="CP12" s="10" t="s">
        <v>7</v>
      </c>
      <c r="CQ12" s="8" t="s">
        <v>8</v>
      </c>
      <c r="CR12" s="8" t="s">
        <v>9</v>
      </c>
      <c r="CS12" s="8" t="s">
        <v>116</v>
      </c>
      <c r="CT12" s="219"/>
      <c r="CU12" s="68" t="s">
        <v>80</v>
      </c>
      <c r="CV12" s="8" t="s">
        <v>7</v>
      </c>
      <c r="CW12" s="8" t="s">
        <v>8</v>
      </c>
      <c r="CX12" s="8" t="s">
        <v>9</v>
      </c>
      <c r="CY12" s="9" t="s">
        <v>116</v>
      </c>
      <c r="CZ12" s="10" t="s">
        <v>7</v>
      </c>
      <c r="DA12" s="8" t="s">
        <v>8</v>
      </c>
      <c r="DB12" s="8" t="s">
        <v>9</v>
      </c>
      <c r="DC12" s="9" t="s">
        <v>116</v>
      </c>
      <c r="DD12" s="10" t="s">
        <v>7</v>
      </c>
      <c r="DE12" s="8" t="s">
        <v>8</v>
      </c>
      <c r="DF12" s="8" t="s">
        <v>9</v>
      </c>
      <c r="DG12" s="8" t="s">
        <v>116</v>
      </c>
      <c r="DH12" s="219"/>
      <c r="DI12" s="68" t="s">
        <v>80</v>
      </c>
      <c r="DJ12" s="8" t="s">
        <v>7</v>
      </c>
      <c r="DK12" s="8" t="s">
        <v>8</v>
      </c>
      <c r="DL12" s="8" t="s">
        <v>9</v>
      </c>
      <c r="DM12" s="9" t="s">
        <v>116</v>
      </c>
      <c r="DN12" s="10" t="s">
        <v>7</v>
      </c>
      <c r="DO12" s="8" t="s">
        <v>8</v>
      </c>
      <c r="DP12" s="8" t="s">
        <v>9</v>
      </c>
      <c r="DQ12" s="9" t="s">
        <v>116</v>
      </c>
      <c r="DR12" s="10" t="s">
        <v>7</v>
      </c>
      <c r="DS12" s="8" t="s">
        <v>8</v>
      </c>
      <c r="DT12" s="8" t="s">
        <v>9</v>
      </c>
      <c r="DU12" s="8" t="s">
        <v>116</v>
      </c>
      <c r="DV12" s="219"/>
      <c r="DW12" s="68" t="s">
        <v>80</v>
      </c>
      <c r="DX12" s="8" t="s">
        <v>7</v>
      </c>
      <c r="DY12" s="8" t="s">
        <v>8</v>
      </c>
      <c r="DZ12" s="8" t="s">
        <v>9</v>
      </c>
      <c r="EA12" s="9" t="s">
        <v>116</v>
      </c>
      <c r="EB12" s="10" t="s">
        <v>7</v>
      </c>
      <c r="EC12" s="8" t="s">
        <v>8</v>
      </c>
      <c r="ED12" s="8" t="s">
        <v>9</v>
      </c>
      <c r="EE12" s="9" t="s">
        <v>116</v>
      </c>
      <c r="EF12" s="10" t="s">
        <v>7</v>
      </c>
      <c r="EG12" s="8" t="s">
        <v>8</v>
      </c>
      <c r="EH12" s="8" t="s">
        <v>9</v>
      </c>
      <c r="EI12" s="8" t="s">
        <v>116</v>
      </c>
      <c r="EJ12" s="219"/>
      <c r="EK12" s="68" t="s">
        <v>80</v>
      </c>
      <c r="EL12" s="8" t="s">
        <v>7</v>
      </c>
      <c r="EM12" s="8" t="s">
        <v>8</v>
      </c>
      <c r="EN12" s="8" t="s">
        <v>9</v>
      </c>
      <c r="EO12" s="9" t="s">
        <v>116</v>
      </c>
      <c r="EP12" s="10" t="s">
        <v>7</v>
      </c>
      <c r="EQ12" s="8" t="s">
        <v>8</v>
      </c>
      <c r="ER12" s="8" t="s">
        <v>9</v>
      </c>
      <c r="ES12" s="9" t="s">
        <v>116</v>
      </c>
      <c r="ET12" s="10" t="s">
        <v>7</v>
      </c>
      <c r="EU12" s="8" t="s">
        <v>8</v>
      </c>
      <c r="EV12" s="8" t="s">
        <v>9</v>
      </c>
      <c r="EW12" s="8" t="s">
        <v>116</v>
      </c>
      <c r="EX12" s="219"/>
      <c r="EY12" s="68" t="s">
        <v>80</v>
      </c>
      <c r="EZ12" s="8" t="s">
        <v>7</v>
      </c>
      <c r="FA12" s="8" t="s">
        <v>8</v>
      </c>
      <c r="FB12" s="8" t="s">
        <v>9</v>
      </c>
      <c r="FC12" s="9" t="s">
        <v>116</v>
      </c>
      <c r="FD12" s="10" t="s">
        <v>7</v>
      </c>
      <c r="FE12" s="8" t="s">
        <v>8</v>
      </c>
      <c r="FF12" s="8" t="s">
        <v>9</v>
      </c>
      <c r="FG12" s="9" t="s">
        <v>116</v>
      </c>
      <c r="FH12" s="10" t="s">
        <v>7</v>
      </c>
      <c r="FI12" s="8" t="s">
        <v>8</v>
      </c>
      <c r="FJ12" s="8" t="s">
        <v>9</v>
      </c>
      <c r="FK12" s="8" t="s">
        <v>116</v>
      </c>
      <c r="FL12" s="219"/>
      <c r="FM12" s="68" t="s">
        <v>80</v>
      </c>
      <c r="FN12" s="8" t="s">
        <v>7</v>
      </c>
      <c r="FO12" s="8" t="s">
        <v>8</v>
      </c>
      <c r="FP12" s="8" t="s">
        <v>9</v>
      </c>
      <c r="FQ12" s="9" t="s">
        <v>116</v>
      </c>
      <c r="FR12" s="10" t="s">
        <v>7</v>
      </c>
      <c r="FS12" s="8" t="s">
        <v>8</v>
      </c>
      <c r="FT12" s="8" t="s">
        <v>9</v>
      </c>
      <c r="FU12" s="9" t="s">
        <v>116</v>
      </c>
      <c r="FV12" s="10" t="s">
        <v>7</v>
      </c>
      <c r="FW12" s="8" t="s">
        <v>8</v>
      </c>
      <c r="FX12" s="8" t="s">
        <v>9</v>
      </c>
      <c r="FY12" s="8" t="s">
        <v>116</v>
      </c>
      <c r="FZ12" s="219"/>
    </row>
    <row r="13" spans="1:190" ht="24.9" customHeight="1" x14ac:dyDescent="0.25">
      <c r="A13" s="1" t="s">
        <v>0</v>
      </c>
      <c r="B13" s="486">
        <f>SUM(P13,AD13,AR13,BF13,BT13,CH13,CV13,DJ13,DX13,EL13,EZ13,FN13)</f>
        <v>0</v>
      </c>
      <c r="C13" s="486">
        <f t="shared" ref="C13:C18" si="0">SUM(Q13,AE13,AS13,BG13,BU13,CI13,CW13,DK13,DY13,EM13,FA13,FO13)</f>
        <v>0</v>
      </c>
      <c r="D13" s="157">
        <f>SUM(B13:C13)</f>
        <v>0</v>
      </c>
      <c r="E13" s="165">
        <f>IF(D$19=0,0,D13/D$19)</f>
        <v>0</v>
      </c>
      <c r="F13" s="488">
        <f t="shared" ref="F13:F18" si="1">SUM(T13,AH13,AV13,BJ13,BX13,CL13,CZ13,DN13,EB13,EP13,FD13,FR13)</f>
        <v>0</v>
      </c>
      <c r="G13" s="486">
        <f t="shared" ref="G13:G18" si="2">SUM(U13,AI13,AW13,BK13,BY13,CM13,DA13,DO13,EC13,EQ13,FE13,FS13)</f>
        <v>0</v>
      </c>
      <c r="H13" s="157">
        <f>SUM(F13:G13)</f>
        <v>0</v>
      </c>
      <c r="I13" s="165">
        <f>IF(H$19=0,0,H13/H$19)</f>
        <v>0</v>
      </c>
      <c r="J13" s="488">
        <f t="shared" ref="J13:J18" si="3">SUM(X13,AL13,AZ13,BN13,CB13,CP13,DD13,DR13,EF13,ET13,FH13,FV13)</f>
        <v>0</v>
      </c>
      <c r="K13" s="486">
        <f t="shared" ref="K13:K18" si="4">SUM(Y13,AM13,BA13,BO13,CC13,CQ13,DE13,DS13,EG13,EU13,FI13,FW13)</f>
        <v>0</v>
      </c>
      <c r="L13" s="157">
        <f>SUM(J13:K13)</f>
        <v>0</v>
      </c>
      <c r="M13" s="161">
        <f>IF(L$19=0,0,L13/L$19)</f>
        <v>0</v>
      </c>
      <c r="N13" s="219"/>
      <c r="O13" s="1" t="s">
        <v>0</v>
      </c>
      <c r="P13" s="104"/>
      <c r="Q13" s="104"/>
      <c r="R13" s="157">
        <f>SUM(P13:Q13)</f>
        <v>0</v>
      </c>
      <c r="S13" s="165">
        <f>IF(R$19=0,0,R13/R$19)</f>
        <v>0</v>
      </c>
      <c r="T13" s="105"/>
      <c r="U13" s="104"/>
      <c r="V13" s="157">
        <f>SUM(T13:U13)</f>
        <v>0</v>
      </c>
      <c r="W13" s="165">
        <f>IF(V$19=0,0,V13/V$19)</f>
        <v>0</v>
      </c>
      <c r="X13" s="105"/>
      <c r="Y13" s="104"/>
      <c r="Z13" s="157">
        <f>SUM(X13:Y13)</f>
        <v>0</v>
      </c>
      <c r="AA13" s="161">
        <f>IF(Z$19=0,0,Z13/Z$19)</f>
        <v>0</v>
      </c>
      <c r="AB13" s="219"/>
      <c r="AC13" s="1" t="s">
        <v>0</v>
      </c>
      <c r="AD13" s="104"/>
      <c r="AE13" s="104"/>
      <c r="AF13" s="157">
        <f>SUM(AD13:AE13)</f>
        <v>0</v>
      </c>
      <c r="AG13" s="165">
        <f>IF(AF$19=0,0,AF13/AF$19)</f>
        <v>0</v>
      </c>
      <c r="AH13" s="105"/>
      <c r="AI13" s="104"/>
      <c r="AJ13" s="157">
        <f>SUM(AH13:AI13)</f>
        <v>0</v>
      </c>
      <c r="AK13" s="165">
        <f>IF(AJ$19=0,0,AJ13/AJ$19)</f>
        <v>0</v>
      </c>
      <c r="AL13" s="105"/>
      <c r="AM13" s="104"/>
      <c r="AN13" s="157">
        <f>SUM(AL13:AM13)</f>
        <v>0</v>
      </c>
      <c r="AO13" s="161">
        <f>IF(AN$19=0,0,AN13/AN$19)</f>
        <v>0</v>
      </c>
      <c r="AP13" s="219"/>
      <c r="AQ13" s="1" t="s">
        <v>0</v>
      </c>
      <c r="AR13" s="104"/>
      <c r="AS13" s="104"/>
      <c r="AT13" s="157">
        <f>SUM(AR13:AS13)</f>
        <v>0</v>
      </c>
      <c r="AU13" s="165">
        <f>IF(AT$19=0,0,AT13/AT$19)</f>
        <v>0</v>
      </c>
      <c r="AV13" s="105"/>
      <c r="AW13" s="104"/>
      <c r="AX13" s="157">
        <f>SUM(AV13:AW13)</f>
        <v>0</v>
      </c>
      <c r="AY13" s="165">
        <f>IF(AX$19=0,0,AX13/AX$19)</f>
        <v>0</v>
      </c>
      <c r="AZ13" s="105"/>
      <c r="BA13" s="104"/>
      <c r="BB13" s="157">
        <f>SUM(AZ13:BA13)</f>
        <v>0</v>
      </c>
      <c r="BC13" s="161">
        <f>IF(BB$19=0,0,BB13/BB$19)</f>
        <v>0</v>
      </c>
      <c r="BD13" s="219"/>
      <c r="BE13" s="1" t="s">
        <v>0</v>
      </c>
      <c r="BF13" s="104"/>
      <c r="BG13" s="104"/>
      <c r="BH13" s="157">
        <f>SUM(BF13:BG13)</f>
        <v>0</v>
      </c>
      <c r="BI13" s="165">
        <f>IF(BH$19=0,0,BH13/BH$19)</f>
        <v>0</v>
      </c>
      <c r="BJ13" s="105"/>
      <c r="BK13" s="104"/>
      <c r="BL13" s="157">
        <f>SUM(BJ13:BK13)</f>
        <v>0</v>
      </c>
      <c r="BM13" s="165">
        <f>IF(BL$19=0,0,BL13/BL$19)</f>
        <v>0</v>
      </c>
      <c r="BN13" s="105"/>
      <c r="BO13" s="104"/>
      <c r="BP13" s="157">
        <f>SUM(BN13:BO13)</f>
        <v>0</v>
      </c>
      <c r="BQ13" s="161">
        <f>IF(BP$19=0,0,BP13/BP$19)</f>
        <v>0</v>
      </c>
      <c r="BR13" s="219"/>
      <c r="BS13" s="1" t="s">
        <v>0</v>
      </c>
      <c r="BT13" s="104"/>
      <c r="BU13" s="104"/>
      <c r="BV13" s="157">
        <f>SUM(BT13:BU13)</f>
        <v>0</v>
      </c>
      <c r="BW13" s="165">
        <f>IF(BV$19=0,0,BV13/BV$19)</f>
        <v>0</v>
      </c>
      <c r="BX13" s="105"/>
      <c r="BY13" s="104"/>
      <c r="BZ13" s="157">
        <f>SUM(BX13:BY13)</f>
        <v>0</v>
      </c>
      <c r="CA13" s="165">
        <f>IF(BZ$19=0,0,BZ13/BZ$19)</f>
        <v>0</v>
      </c>
      <c r="CB13" s="105"/>
      <c r="CC13" s="104"/>
      <c r="CD13" s="157">
        <f>SUM(CB13:CC13)</f>
        <v>0</v>
      </c>
      <c r="CE13" s="161">
        <f>IF(CD$19=0,0,CD13/CD$19)</f>
        <v>0</v>
      </c>
      <c r="CF13" s="219"/>
      <c r="CG13" s="1" t="s">
        <v>0</v>
      </c>
      <c r="CH13" s="104"/>
      <c r="CI13" s="104"/>
      <c r="CJ13" s="157">
        <f>SUM(CH13:CI13)</f>
        <v>0</v>
      </c>
      <c r="CK13" s="165">
        <f>IF(CJ$19=0,0,CJ13/CJ$19)</f>
        <v>0</v>
      </c>
      <c r="CL13" s="105"/>
      <c r="CM13" s="104"/>
      <c r="CN13" s="157">
        <f>SUM(CL13:CM13)</f>
        <v>0</v>
      </c>
      <c r="CO13" s="165">
        <f>IF(CN$19=0,0,CN13/CN$19)</f>
        <v>0</v>
      </c>
      <c r="CP13" s="105"/>
      <c r="CQ13" s="104"/>
      <c r="CR13" s="157">
        <f>SUM(CP13:CQ13)</f>
        <v>0</v>
      </c>
      <c r="CS13" s="161">
        <f>IF(CR$19=0,0,CR13/CR$19)</f>
        <v>0</v>
      </c>
      <c r="CT13" s="219"/>
      <c r="CU13" s="1" t="s">
        <v>0</v>
      </c>
      <c r="CV13" s="104"/>
      <c r="CW13" s="104"/>
      <c r="CX13" s="157">
        <f>SUM(CV13:CW13)</f>
        <v>0</v>
      </c>
      <c r="CY13" s="165">
        <f>IF(CX$19=0,0,CX13/CX$19)</f>
        <v>0</v>
      </c>
      <c r="CZ13" s="105"/>
      <c r="DA13" s="104"/>
      <c r="DB13" s="157">
        <f>SUM(CZ13:DA13)</f>
        <v>0</v>
      </c>
      <c r="DC13" s="165">
        <f>IF(DB$19=0,0,DB13/DB$19)</f>
        <v>0</v>
      </c>
      <c r="DD13" s="105"/>
      <c r="DE13" s="104"/>
      <c r="DF13" s="157">
        <f>SUM(DD13:DE13)</f>
        <v>0</v>
      </c>
      <c r="DG13" s="161">
        <f>IF(DF$19=0,0,DF13/DF$19)</f>
        <v>0</v>
      </c>
      <c r="DH13" s="219"/>
      <c r="DI13" s="1" t="s">
        <v>0</v>
      </c>
      <c r="DJ13" s="104"/>
      <c r="DK13" s="104"/>
      <c r="DL13" s="157">
        <f>SUM(DJ13:DK13)</f>
        <v>0</v>
      </c>
      <c r="DM13" s="165">
        <f>IF(DL$19=0,0,DL13/DL$19)</f>
        <v>0</v>
      </c>
      <c r="DN13" s="105"/>
      <c r="DO13" s="104"/>
      <c r="DP13" s="157">
        <f>SUM(DN13:DO13)</f>
        <v>0</v>
      </c>
      <c r="DQ13" s="165">
        <f>IF(DP$19=0,0,DP13/DP$19)</f>
        <v>0</v>
      </c>
      <c r="DR13" s="105"/>
      <c r="DS13" s="104"/>
      <c r="DT13" s="157">
        <f>SUM(DR13:DS13)</f>
        <v>0</v>
      </c>
      <c r="DU13" s="161">
        <f>IF(DT$19=0,0,DT13/DT$19)</f>
        <v>0</v>
      </c>
      <c r="DV13" s="219"/>
      <c r="DW13" s="1" t="s">
        <v>0</v>
      </c>
      <c r="DX13" s="104"/>
      <c r="DY13" s="104"/>
      <c r="DZ13" s="157">
        <f>SUM(DX13:DY13)</f>
        <v>0</v>
      </c>
      <c r="EA13" s="165">
        <f>IF(DZ$19=0,0,DZ13/DZ$19)</f>
        <v>0</v>
      </c>
      <c r="EB13" s="105"/>
      <c r="EC13" s="104"/>
      <c r="ED13" s="157">
        <f>SUM(EB13:EC13)</f>
        <v>0</v>
      </c>
      <c r="EE13" s="165">
        <f>IF(ED$19=0,0,ED13/ED$19)</f>
        <v>0</v>
      </c>
      <c r="EF13" s="105"/>
      <c r="EG13" s="104"/>
      <c r="EH13" s="157">
        <f>SUM(EF13:EG13)</f>
        <v>0</v>
      </c>
      <c r="EI13" s="161">
        <f>IF(EH$19=0,0,EH13/EH$19)</f>
        <v>0</v>
      </c>
      <c r="EJ13" s="219"/>
      <c r="EK13" s="1" t="s">
        <v>0</v>
      </c>
      <c r="EL13" s="104"/>
      <c r="EM13" s="104"/>
      <c r="EN13" s="157">
        <f>SUM(EL13:EM13)</f>
        <v>0</v>
      </c>
      <c r="EO13" s="165">
        <f>IF(EN$19=0,0,EN13/EN$19)</f>
        <v>0</v>
      </c>
      <c r="EP13" s="105"/>
      <c r="EQ13" s="104"/>
      <c r="ER13" s="157">
        <f>SUM(EP13:EQ13)</f>
        <v>0</v>
      </c>
      <c r="ES13" s="165">
        <f>IF(ER$19=0,0,ER13/ER$19)</f>
        <v>0</v>
      </c>
      <c r="ET13" s="105"/>
      <c r="EU13" s="104"/>
      <c r="EV13" s="157">
        <f>SUM(ET13:EU13)</f>
        <v>0</v>
      </c>
      <c r="EW13" s="161">
        <f>IF(EV$19=0,0,EV13/EV$19)</f>
        <v>0</v>
      </c>
      <c r="EX13" s="219"/>
      <c r="EY13" s="1" t="s">
        <v>0</v>
      </c>
      <c r="EZ13" s="104"/>
      <c r="FA13" s="104"/>
      <c r="FB13" s="157">
        <f>SUM(EZ13:FA13)</f>
        <v>0</v>
      </c>
      <c r="FC13" s="165">
        <f>IF(FB$19=0,0,FB13/FB$19)</f>
        <v>0</v>
      </c>
      <c r="FD13" s="105"/>
      <c r="FE13" s="104"/>
      <c r="FF13" s="157">
        <f>SUM(FD13:FE13)</f>
        <v>0</v>
      </c>
      <c r="FG13" s="165">
        <f>IF(FF$19=0,0,FF13/FF$19)</f>
        <v>0</v>
      </c>
      <c r="FH13" s="105"/>
      <c r="FI13" s="104"/>
      <c r="FJ13" s="157">
        <f>SUM(FH13:FI13)</f>
        <v>0</v>
      </c>
      <c r="FK13" s="161">
        <f>IF(FJ$19=0,0,FJ13/FJ$19)</f>
        <v>0</v>
      </c>
      <c r="FL13" s="219"/>
      <c r="FM13" s="1" t="s">
        <v>0</v>
      </c>
      <c r="FN13" s="104"/>
      <c r="FO13" s="104"/>
      <c r="FP13" s="157">
        <f>SUM(FN13:FO13)</f>
        <v>0</v>
      </c>
      <c r="FQ13" s="165">
        <f>IF(FP$19=0,0,FP13/FP$19)</f>
        <v>0</v>
      </c>
      <c r="FR13" s="105"/>
      <c r="FS13" s="104"/>
      <c r="FT13" s="157">
        <f>SUM(FR13:FS13)</f>
        <v>0</v>
      </c>
      <c r="FU13" s="165">
        <f>IF(FT$19=0,0,FT13/FT$19)</f>
        <v>0</v>
      </c>
      <c r="FV13" s="105"/>
      <c r="FW13" s="104"/>
      <c r="FX13" s="157">
        <f>SUM(FV13:FW13)</f>
        <v>0</v>
      </c>
      <c r="FY13" s="161">
        <f>IF(FX$19=0,0,FX13/FX$19)</f>
        <v>0</v>
      </c>
      <c r="FZ13" s="219"/>
      <c r="GA13" s="653" t="s">
        <v>330</v>
      </c>
      <c r="GB13" s="653"/>
      <c r="GC13" s="653"/>
      <c r="GD13" s="653"/>
      <c r="GE13" s="653"/>
      <c r="GF13" s="653"/>
      <c r="GG13" s="653"/>
      <c r="GH13" s="653"/>
    </row>
    <row r="14" spans="1:190" ht="24.9" customHeight="1" x14ac:dyDescent="0.25">
      <c r="A14" s="1" t="s">
        <v>1</v>
      </c>
      <c r="B14" s="486">
        <f t="shared" ref="B14:B18" si="5">SUM(P14,AD14,AR14,BF14,BT14,CH14,CV14,DJ14,DX14,EL14,EZ14,FN14)</f>
        <v>0</v>
      </c>
      <c r="C14" s="486">
        <f t="shared" si="0"/>
        <v>0</v>
      </c>
      <c r="D14" s="157">
        <f t="shared" ref="D14:D18" si="6">SUM(B14:C14)</f>
        <v>0</v>
      </c>
      <c r="E14" s="165">
        <f t="shared" ref="E14:E18" si="7">IF(D$19=0,0,D14/D$19)</f>
        <v>0</v>
      </c>
      <c r="F14" s="488">
        <f t="shared" si="1"/>
        <v>0</v>
      </c>
      <c r="G14" s="486">
        <f t="shared" si="2"/>
        <v>0</v>
      </c>
      <c r="H14" s="157">
        <f t="shared" ref="H14:H18" si="8">SUM(F14:G14)</f>
        <v>0</v>
      </c>
      <c r="I14" s="165">
        <f t="shared" ref="I14:I18" si="9">IF(H$19=0,0,H14/H$19)</f>
        <v>0</v>
      </c>
      <c r="J14" s="488">
        <f t="shared" si="3"/>
        <v>0</v>
      </c>
      <c r="K14" s="486">
        <f t="shared" si="4"/>
        <v>0</v>
      </c>
      <c r="L14" s="157">
        <f t="shared" ref="L14:L18" si="10">SUM(J14:K14)</f>
        <v>0</v>
      </c>
      <c r="M14" s="161">
        <f t="shared" ref="M14:M18" si="11">IF(L$19=0,0,L14/L$19)</f>
        <v>0</v>
      </c>
      <c r="N14" s="492"/>
      <c r="O14" s="1" t="s">
        <v>1</v>
      </c>
      <c r="P14" s="104"/>
      <c r="Q14" s="104"/>
      <c r="R14" s="157">
        <f t="shared" ref="R14:R18" si="12">SUM(P14:Q14)</f>
        <v>0</v>
      </c>
      <c r="S14" s="165">
        <f t="shared" ref="S14:S18" si="13">IF(R$19=0,0,R14/R$19)</f>
        <v>0</v>
      </c>
      <c r="T14" s="105"/>
      <c r="U14" s="104"/>
      <c r="V14" s="157">
        <f t="shared" ref="V14:V18" si="14">SUM(T14:U14)</f>
        <v>0</v>
      </c>
      <c r="W14" s="165">
        <f t="shared" ref="W14:W18" si="15">IF(V$19=0,0,V14/V$19)</f>
        <v>0</v>
      </c>
      <c r="X14" s="105"/>
      <c r="Y14" s="104"/>
      <c r="Z14" s="157">
        <f t="shared" ref="Z14:Z18" si="16">SUM(X14:Y14)</f>
        <v>0</v>
      </c>
      <c r="AA14" s="161">
        <f t="shared" ref="AA14:AA18" si="17">IF(Z$19=0,0,Z14/Z$19)</f>
        <v>0</v>
      </c>
      <c r="AB14" s="492"/>
      <c r="AC14" s="1" t="s">
        <v>1</v>
      </c>
      <c r="AD14" s="104"/>
      <c r="AE14" s="104"/>
      <c r="AF14" s="157">
        <f t="shared" ref="AF14:AF18" si="18">SUM(AD14:AE14)</f>
        <v>0</v>
      </c>
      <c r="AG14" s="165">
        <f t="shared" ref="AG14:AG18" si="19">IF(AF$19=0,0,AF14/AF$19)</f>
        <v>0</v>
      </c>
      <c r="AH14" s="105"/>
      <c r="AI14" s="104"/>
      <c r="AJ14" s="157">
        <f t="shared" ref="AJ14:AJ18" si="20">SUM(AH14:AI14)</f>
        <v>0</v>
      </c>
      <c r="AK14" s="165">
        <f t="shared" ref="AK14:AK18" si="21">IF(AJ$19=0,0,AJ14/AJ$19)</f>
        <v>0</v>
      </c>
      <c r="AL14" s="105"/>
      <c r="AM14" s="104"/>
      <c r="AN14" s="157">
        <f t="shared" ref="AN14:AN18" si="22">SUM(AL14:AM14)</f>
        <v>0</v>
      </c>
      <c r="AO14" s="161">
        <f t="shared" ref="AO14:AO18" si="23">IF(AN$19=0,0,AN14/AN$19)</f>
        <v>0</v>
      </c>
      <c r="AP14" s="492"/>
      <c r="AQ14" s="1" t="s">
        <v>1</v>
      </c>
      <c r="AR14" s="104"/>
      <c r="AS14" s="104"/>
      <c r="AT14" s="157">
        <f t="shared" ref="AT14:AT18" si="24">SUM(AR14:AS14)</f>
        <v>0</v>
      </c>
      <c r="AU14" s="165">
        <f t="shared" ref="AU14:AU18" si="25">IF(AT$19=0,0,AT14/AT$19)</f>
        <v>0</v>
      </c>
      <c r="AV14" s="105"/>
      <c r="AW14" s="104"/>
      <c r="AX14" s="157">
        <f t="shared" ref="AX14:AX18" si="26">SUM(AV14:AW14)</f>
        <v>0</v>
      </c>
      <c r="AY14" s="165">
        <f t="shared" ref="AY14:AY18" si="27">IF(AX$19=0,0,AX14/AX$19)</f>
        <v>0</v>
      </c>
      <c r="AZ14" s="105"/>
      <c r="BA14" s="104"/>
      <c r="BB14" s="157">
        <f t="shared" ref="BB14:BB18" si="28">SUM(AZ14:BA14)</f>
        <v>0</v>
      </c>
      <c r="BC14" s="161">
        <f t="shared" ref="BC14:BC18" si="29">IF(BB$19=0,0,BB14/BB$19)</f>
        <v>0</v>
      </c>
      <c r="BD14" s="492"/>
      <c r="BE14" s="1" t="s">
        <v>1</v>
      </c>
      <c r="BF14" s="104"/>
      <c r="BG14" s="104"/>
      <c r="BH14" s="157">
        <f t="shared" ref="BH14:BH18" si="30">SUM(BF14:BG14)</f>
        <v>0</v>
      </c>
      <c r="BI14" s="165">
        <f t="shared" ref="BI14:BI18" si="31">IF(BH$19=0,0,BH14/BH$19)</f>
        <v>0</v>
      </c>
      <c r="BJ14" s="105"/>
      <c r="BK14" s="104"/>
      <c r="BL14" s="157">
        <f t="shared" ref="BL14:BL18" si="32">SUM(BJ14:BK14)</f>
        <v>0</v>
      </c>
      <c r="BM14" s="165">
        <f t="shared" ref="BM14:BM18" si="33">IF(BL$19=0,0,BL14/BL$19)</f>
        <v>0</v>
      </c>
      <c r="BN14" s="105"/>
      <c r="BO14" s="104"/>
      <c r="BP14" s="157">
        <f t="shared" ref="BP14:BP18" si="34">SUM(BN14:BO14)</f>
        <v>0</v>
      </c>
      <c r="BQ14" s="161">
        <f t="shared" ref="BQ14:BQ18" si="35">IF(BP$19=0,0,BP14/BP$19)</f>
        <v>0</v>
      </c>
      <c r="BR14" s="492"/>
      <c r="BS14" s="1" t="s">
        <v>1</v>
      </c>
      <c r="BT14" s="104"/>
      <c r="BU14" s="104"/>
      <c r="BV14" s="157">
        <f t="shared" ref="BV14:BV18" si="36">SUM(BT14:BU14)</f>
        <v>0</v>
      </c>
      <c r="BW14" s="165">
        <f t="shared" ref="BW14:BW18" si="37">IF(BV$19=0,0,BV14/BV$19)</f>
        <v>0</v>
      </c>
      <c r="BX14" s="105"/>
      <c r="BY14" s="104"/>
      <c r="BZ14" s="157">
        <f t="shared" ref="BZ14:BZ18" si="38">SUM(BX14:BY14)</f>
        <v>0</v>
      </c>
      <c r="CA14" s="165">
        <f t="shared" ref="CA14:CA18" si="39">IF(BZ$19=0,0,BZ14/BZ$19)</f>
        <v>0</v>
      </c>
      <c r="CB14" s="105"/>
      <c r="CC14" s="104"/>
      <c r="CD14" s="157">
        <f t="shared" ref="CD14:CD18" si="40">SUM(CB14:CC14)</f>
        <v>0</v>
      </c>
      <c r="CE14" s="161">
        <f t="shared" ref="CE14:CE18" si="41">IF(CD$19=0,0,CD14/CD$19)</f>
        <v>0</v>
      </c>
      <c r="CF14" s="492"/>
      <c r="CG14" s="1" t="s">
        <v>1</v>
      </c>
      <c r="CH14" s="104"/>
      <c r="CI14" s="104"/>
      <c r="CJ14" s="157">
        <f t="shared" ref="CJ14:CJ18" si="42">SUM(CH14:CI14)</f>
        <v>0</v>
      </c>
      <c r="CK14" s="165">
        <f t="shared" ref="CK14:CK18" si="43">IF(CJ$19=0,0,CJ14/CJ$19)</f>
        <v>0</v>
      </c>
      <c r="CL14" s="105"/>
      <c r="CM14" s="104"/>
      <c r="CN14" s="157">
        <f t="shared" ref="CN14:CN18" si="44">SUM(CL14:CM14)</f>
        <v>0</v>
      </c>
      <c r="CO14" s="165">
        <f t="shared" ref="CO14:CO18" si="45">IF(CN$19=0,0,CN14/CN$19)</f>
        <v>0</v>
      </c>
      <c r="CP14" s="105"/>
      <c r="CQ14" s="104"/>
      <c r="CR14" s="157">
        <f t="shared" ref="CR14:CR18" si="46">SUM(CP14:CQ14)</f>
        <v>0</v>
      </c>
      <c r="CS14" s="161">
        <f t="shared" ref="CS14:CS18" si="47">IF(CR$19=0,0,CR14/CR$19)</f>
        <v>0</v>
      </c>
      <c r="CT14" s="492"/>
      <c r="CU14" s="1" t="s">
        <v>1</v>
      </c>
      <c r="CV14" s="104"/>
      <c r="CW14" s="104"/>
      <c r="CX14" s="157">
        <f t="shared" ref="CX14:CX18" si="48">SUM(CV14:CW14)</f>
        <v>0</v>
      </c>
      <c r="CY14" s="165">
        <f t="shared" ref="CY14:CY18" si="49">IF(CX$19=0,0,CX14/CX$19)</f>
        <v>0</v>
      </c>
      <c r="CZ14" s="105"/>
      <c r="DA14" s="104"/>
      <c r="DB14" s="157">
        <f t="shared" ref="DB14:DB18" si="50">SUM(CZ14:DA14)</f>
        <v>0</v>
      </c>
      <c r="DC14" s="165">
        <f t="shared" ref="DC14:DC18" si="51">IF(DB$19=0,0,DB14/DB$19)</f>
        <v>0</v>
      </c>
      <c r="DD14" s="105"/>
      <c r="DE14" s="104"/>
      <c r="DF14" s="157">
        <f t="shared" ref="DF14:DF18" si="52">SUM(DD14:DE14)</f>
        <v>0</v>
      </c>
      <c r="DG14" s="161">
        <f t="shared" ref="DG14:DG18" si="53">IF(DF$19=0,0,DF14/DF$19)</f>
        <v>0</v>
      </c>
      <c r="DH14" s="492"/>
      <c r="DI14" s="1" t="s">
        <v>1</v>
      </c>
      <c r="DJ14" s="104"/>
      <c r="DK14" s="104"/>
      <c r="DL14" s="157">
        <f t="shared" ref="DL14:DL18" si="54">SUM(DJ14:DK14)</f>
        <v>0</v>
      </c>
      <c r="DM14" s="165">
        <f t="shared" ref="DM14:DM18" si="55">IF(DL$19=0,0,DL14/DL$19)</f>
        <v>0</v>
      </c>
      <c r="DN14" s="105"/>
      <c r="DO14" s="104"/>
      <c r="DP14" s="157">
        <f t="shared" ref="DP14:DP18" si="56">SUM(DN14:DO14)</f>
        <v>0</v>
      </c>
      <c r="DQ14" s="165">
        <f t="shared" ref="DQ14:DQ18" si="57">IF(DP$19=0,0,DP14/DP$19)</f>
        <v>0</v>
      </c>
      <c r="DR14" s="105"/>
      <c r="DS14" s="104"/>
      <c r="DT14" s="157">
        <f t="shared" ref="DT14:DT18" si="58">SUM(DR14:DS14)</f>
        <v>0</v>
      </c>
      <c r="DU14" s="161">
        <f t="shared" ref="DU14:DU18" si="59">IF(DT$19=0,0,DT14/DT$19)</f>
        <v>0</v>
      </c>
      <c r="DV14" s="492"/>
      <c r="DW14" s="1" t="s">
        <v>1</v>
      </c>
      <c r="DX14" s="104"/>
      <c r="DY14" s="104"/>
      <c r="DZ14" s="157">
        <f t="shared" ref="DZ14:DZ18" si="60">SUM(DX14:DY14)</f>
        <v>0</v>
      </c>
      <c r="EA14" s="165">
        <f t="shared" ref="EA14:EA18" si="61">IF(DZ$19=0,0,DZ14/DZ$19)</f>
        <v>0</v>
      </c>
      <c r="EB14" s="105"/>
      <c r="EC14" s="104"/>
      <c r="ED14" s="157">
        <f t="shared" ref="ED14:ED18" si="62">SUM(EB14:EC14)</f>
        <v>0</v>
      </c>
      <c r="EE14" s="165">
        <f t="shared" ref="EE14:EE18" si="63">IF(ED$19=0,0,ED14/ED$19)</f>
        <v>0</v>
      </c>
      <c r="EF14" s="105"/>
      <c r="EG14" s="104"/>
      <c r="EH14" s="157">
        <f t="shared" ref="EH14:EH18" si="64">SUM(EF14:EG14)</f>
        <v>0</v>
      </c>
      <c r="EI14" s="161">
        <f t="shared" ref="EI14:EI18" si="65">IF(EH$19=0,0,EH14/EH$19)</f>
        <v>0</v>
      </c>
      <c r="EJ14" s="492"/>
      <c r="EK14" s="1" t="s">
        <v>1</v>
      </c>
      <c r="EL14" s="104"/>
      <c r="EM14" s="104"/>
      <c r="EN14" s="157">
        <f t="shared" ref="EN14:EN18" si="66">SUM(EL14:EM14)</f>
        <v>0</v>
      </c>
      <c r="EO14" s="165">
        <f t="shared" ref="EO14:EO18" si="67">IF(EN$19=0,0,EN14/EN$19)</f>
        <v>0</v>
      </c>
      <c r="EP14" s="105"/>
      <c r="EQ14" s="104"/>
      <c r="ER14" s="157">
        <f t="shared" ref="ER14:ER18" si="68">SUM(EP14:EQ14)</f>
        <v>0</v>
      </c>
      <c r="ES14" s="165">
        <f t="shared" ref="ES14:ES18" si="69">IF(ER$19=0,0,ER14/ER$19)</f>
        <v>0</v>
      </c>
      <c r="ET14" s="105"/>
      <c r="EU14" s="104"/>
      <c r="EV14" s="157">
        <f t="shared" ref="EV14:EV18" si="70">SUM(ET14:EU14)</f>
        <v>0</v>
      </c>
      <c r="EW14" s="161">
        <f t="shared" ref="EW14:EW18" si="71">IF(EV$19=0,0,EV14/EV$19)</f>
        <v>0</v>
      </c>
      <c r="EX14" s="492"/>
      <c r="EY14" s="1" t="s">
        <v>1</v>
      </c>
      <c r="EZ14" s="104"/>
      <c r="FA14" s="104"/>
      <c r="FB14" s="157">
        <f t="shared" ref="FB14:FB18" si="72">SUM(EZ14:FA14)</f>
        <v>0</v>
      </c>
      <c r="FC14" s="165">
        <f t="shared" ref="FC14:FC18" si="73">IF(FB$19=0,0,FB14/FB$19)</f>
        <v>0</v>
      </c>
      <c r="FD14" s="105"/>
      <c r="FE14" s="104"/>
      <c r="FF14" s="157">
        <f t="shared" ref="FF14:FF18" si="74">SUM(FD14:FE14)</f>
        <v>0</v>
      </c>
      <c r="FG14" s="165">
        <f t="shared" ref="FG14:FG18" si="75">IF(FF$19=0,0,FF14/FF$19)</f>
        <v>0</v>
      </c>
      <c r="FH14" s="105"/>
      <c r="FI14" s="104"/>
      <c r="FJ14" s="157">
        <f t="shared" ref="FJ14:FJ18" si="76">SUM(FH14:FI14)</f>
        <v>0</v>
      </c>
      <c r="FK14" s="161">
        <f t="shared" ref="FK14:FK18" si="77">IF(FJ$19=0,0,FJ14/FJ$19)</f>
        <v>0</v>
      </c>
      <c r="FL14" s="492"/>
      <c r="FM14" s="1" t="s">
        <v>1</v>
      </c>
      <c r="FN14" s="104"/>
      <c r="FO14" s="104"/>
      <c r="FP14" s="157">
        <f t="shared" ref="FP14:FP18" si="78">SUM(FN14:FO14)</f>
        <v>0</v>
      </c>
      <c r="FQ14" s="165">
        <f t="shared" ref="FQ14:FQ18" si="79">IF(FP$19=0,0,FP14/FP$19)</f>
        <v>0</v>
      </c>
      <c r="FR14" s="105"/>
      <c r="FS14" s="104"/>
      <c r="FT14" s="157">
        <f t="shared" ref="FT14:FT18" si="80">SUM(FR14:FS14)</f>
        <v>0</v>
      </c>
      <c r="FU14" s="165">
        <f t="shared" ref="FU14:FU18" si="81">IF(FT$19=0,0,FT14/FT$19)</f>
        <v>0</v>
      </c>
      <c r="FV14" s="105"/>
      <c r="FW14" s="104"/>
      <c r="FX14" s="157">
        <f t="shared" ref="FX14:FX18" si="82">SUM(FV14:FW14)</f>
        <v>0</v>
      </c>
      <c r="FY14" s="161">
        <f t="shared" ref="FY14:FY18" si="83">IF(FX$19=0,0,FX14/FX$19)</f>
        <v>0</v>
      </c>
      <c r="FZ14" s="492"/>
      <c r="GA14" s="131" t="s">
        <v>331</v>
      </c>
      <c r="GB14" s="128"/>
      <c r="GC14" s="128"/>
      <c r="GD14" s="128"/>
      <c r="GE14" s="128"/>
      <c r="GF14" s="128"/>
      <c r="GG14" s="128"/>
      <c r="GH14" s="128"/>
    </row>
    <row r="15" spans="1:190" ht="24.9" customHeight="1" x14ac:dyDescent="0.25">
      <c r="A15" s="1" t="s">
        <v>2</v>
      </c>
      <c r="B15" s="486">
        <f t="shared" si="5"/>
        <v>0</v>
      </c>
      <c r="C15" s="486">
        <f t="shared" si="0"/>
        <v>0</v>
      </c>
      <c r="D15" s="157">
        <f t="shared" si="6"/>
        <v>0</v>
      </c>
      <c r="E15" s="165">
        <f t="shared" si="7"/>
        <v>0</v>
      </c>
      <c r="F15" s="488">
        <f t="shared" si="1"/>
        <v>0</v>
      </c>
      <c r="G15" s="486">
        <f t="shared" si="2"/>
        <v>0</v>
      </c>
      <c r="H15" s="157">
        <f t="shared" si="8"/>
        <v>0</v>
      </c>
      <c r="I15" s="165">
        <f t="shared" si="9"/>
        <v>0</v>
      </c>
      <c r="J15" s="488">
        <f t="shared" si="3"/>
        <v>0</v>
      </c>
      <c r="K15" s="486">
        <f t="shared" si="4"/>
        <v>0</v>
      </c>
      <c r="L15" s="157">
        <f t="shared" si="10"/>
        <v>0</v>
      </c>
      <c r="M15" s="161">
        <f t="shared" si="11"/>
        <v>0</v>
      </c>
      <c r="N15" s="219"/>
      <c r="O15" s="1" t="s">
        <v>2</v>
      </c>
      <c r="P15" s="104"/>
      <c r="Q15" s="104"/>
      <c r="R15" s="157">
        <f t="shared" si="12"/>
        <v>0</v>
      </c>
      <c r="S15" s="165">
        <f t="shared" si="13"/>
        <v>0</v>
      </c>
      <c r="T15" s="105"/>
      <c r="U15" s="104"/>
      <c r="V15" s="157">
        <f t="shared" si="14"/>
        <v>0</v>
      </c>
      <c r="W15" s="165">
        <f t="shared" si="15"/>
        <v>0</v>
      </c>
      <c r="X15" s="105"/>
      <c r="Y15" s="104"/>
      <c r="Z15" s="157">
        <f t="shared" si="16"/>
        <v>0</v>
      </c>
      <c r="AA15" s="161">
        <f t="shared" si="17"/>
        <v>0</v>
      </c>
      <c r="AB15" s="219"/>
      <c r="AC15" s="1" t="s">
        <v>2</v>
      </c>
      <c r="AD15" s="104"/>
      <c r="AE15" s="104"/>
      <c r="AF15" s="157">
        <f t="shared" si="18"/>
        <v>0</v>
      </c>
      <c r="AG15" s="165">
        <f t="shared" si="19"/>
        <v>0</v>
      </c>
      <c r="AH15" s="105"/>
      <c r="AI15" s="104"/>
      <c r="AJ15" s="157">
        <f t="shared" si="20"/>
        <v>0</v>
      </c>
      <c r="AK15" s="165">
        <f t="shared" si="21"/>
        <v>0</v>
      </c>
      <c r="AL15" s="105"/>
      <c r="AM15" s="104"/>
      <c r="AN15" s="157">
        <f t="shared" si="22"/>
        <v>0</v>
      </c>
      <c r="AO15" s="161">
        <f t="shared" si="23"/>
        <v>0</v>
      </c>
      <c r="AP15" s="219"/>
      <c r="AQ15" s="1" t="s">
        <v>2</v>
      </c>
      <c r="AR15" s="104"/>
      <c r="AS15" s="104"/>
      <c r="AT15" s="157">
        <f t="shared" si="24"/>
        <v>0</v>
      </c>
      <c r="AU15" s="165">
        <f t="shared" si="25"/>
        <v>0</v>
      </c>
      <c r="AV15" s="105"/>
      <c r="AW15" s="104"/>
      <c r="AX15" s="157">
        <f t="shared" si="26"/>
        <v>0</v>
      </c>
      <c r="AY15" s="165">
        <f t="shared" si="27"/>
        <v>0</v>
      </c>
      <c r="AZ15" s="105"/>
      <c r="BA15" s="104"/>
      <c r="BB15" s="157">
        <f t="shared" si="28"/>
        <v>0</v>
      </c>
      <c r="BC15" s="161">
        <f t="shared" si="29"/>
        <v>0</v>
      </c>
      <c r="BD15" s="219"/>
      <c r="BE15" s="1" t="s">
        <v>2</v>
      </c>
      <c r="BF15" s="104"/>
      <c r="BG15" s="104"/>
      <c r="BH15" s="157">
        <f t="shared" si="30"/>
        <v>0</v>
      </c>
      <c r="BI15" s="165">
        <f t="shared" si="31"/>
        <v>0</v>
      </c>
      <c r="BJ15" s="105"/>
      <c r="BK15" s="104"/>
      <c r="BL15" s="157">
        <f t="shared" si="32"/>
        <v>0</v>
      </c>
      <c r="BM15" s="165">
        <f t="shared" si="33"/>
        <v>0</v>
      </c>
      <c r="BN15" s="105"/>
      <c r="BO15" s="104"/>
      <c r="BP15" s="157">
        <f t="shared" si="34"/>
        <v>0</v>
      </c>
      <c r="BQ15" s="161">
        <f t="shared" si="35"/>
        <v>0</v>
      </c>
      <c r="BR15" s="219"/>
      <c r="BS15" s="1" t="s">
        <v>2</v>
      </c>
      <c r="BT15" s="104"/>
      <c r="BU15" s="104"/>
      <c r="BV15" s="157">
        <f t="shared" si="36"/>
        <v>0</v>
      </c>
      <c r="BW15" s="165">
        <f t="shared" si="37"/>
        <v>0</v>
      </c>
      <c r="BX15" s="105"/>
      <c r="BY15" s="104"/>
      <c r="BZ15" s="157">
        <f t="shared" si="38"/>
        <v>0</v>
      </c>
      <c r="CA15" s="165">
        <f t="shared" si="39"/>
        <v>0</v>
      </c>
      <c r="CB15" s="105"/>
      <c r="CC15" s="104"/>
      <c r="CD15" s="157">
        <f t="shared" si="40"/>
        <v>0</v>
      </c>
      <c r="CE15" s="161">
        <f t="shared" si="41"/>
        <v>0</v>
      </c>
      <c r="CF15" s="219"/>
      <c r="CG15" s="1" t="s">
        <v>2</v>
      </c>
      <c r="CH15" s="104"/>
      <c r="CI15" s="104"/>
      <c r="CJ15" s="157">
        <f t="shared" si="42"/>
        <v>0</v>
      </c>
      <c r="CK15" s="165">
        <f t="shared" si="43"/>
        <v>0</v>
      </c>
      <c r="CL15" s="105"/>
      <c r="CM15" s="104"/>
      <c r="CN15" s="157">
        <f t="shared" si="44"/>
        <v>0</v>
      </c>
      <c r="CO15" s="165">
        <f t="shared" si="45"/>
        <v>0</v>
      </c>
      <c r="CP15" s="105"/>
      <c r="CQ15" s="104"/>
      <c r="CR15" s="157">
        <f t="shared" si="46"/>
        <v>0</v>
      </c>
      <c r="CS15" s="161">
        <f t="shared" si="47"/>
        <v>0</v>
      </c>
      <c r="CT15" s="219"/>
      <c r="CU15" s="1" t="s">
        <v>2</v>
      </c>
      <c r="CV15" s="104"/>
      <c r="CW15" s="104"/>
      <c r="CX15" s="157">
        <f t="shared" si="48"/>
        <v>0</v>
      </c>
      <c r="CY15" s="165">
        <f t="shared" si="49"/>
        <v>0</v>
      </c>
      <c r="CZ15" s="105"/>
      <c r="DA15" s="104"/>
      <c r="DB15" s="157">
        <f t="shared" si="50"/>
        <v>0</v>
      </c>
      <c r="DC15" s="165">
        <f t="shared" si="51"/>
        <v>0</v>
      </c>
      <c r="DD15" s="105"/>
      <c r="DE15" s="104"/>
      <c r="DF15" s="157">
        <f t="shared" si="52"/>
        <v>0</v>
      </c>
      <c r="DG15" s="161">
        <f t="shared" si="53"/>
        <v>0</v>
      </c>
      <c r="DH15" s="219"/>
      <c r="DI15" s="1" t="s">
        <v>2</v>
      </c>
      <c r="DJ15" s="104"/>
      <c r="DK15" s="104"/>
      <c r="DL15" s="157">
        <f t="shared" si="54"/>
        <v>0</v>
      </c>
      <c r="DM15" s="165">
        <f t="shared" si="55"/>
        <v>0</v>
      </c>
      <c r="DN15" s="105"/>
      <c r="DO15" s="104"/>
      <c r="DP15" s="157">
        <f t="shared" si="56"/>
        <v>0</v>
      </c>
      <c r="DQ15" s="165">
        <f t="shared" si="57"/>
        <v>0</v>
      </c>
      <c r="DR15" s="105"/>
      <c r="DS15" s="104"/>
      <c r="DT15" s="157">
        <f t="shared" si="58"/>
        <v>0</v>
      </c>
      <c r="DU15" s="161">
        <f t="shared" si="59"/>
        <v>0</v>
      </c>
      <c r="DV15" s="219"/>
      <c r="DW15" s="1" t="s">
        <v>2</v>
      </c>
      <c r="DX15" s="104"/>
      <c r="DY15" s="104"/>
      <c r="DZ15" s="157">
        <f t="shared" si="60"/>
        <v>0</v>
      </c>
      <c r="EA15" s="165">
        <f t="shared" si="61"/>
        <v>0</v>
      </c>
      <c r="EB15" s="105"/>
      <c r="EC15" s="104"/>
      <c r="ED15" s="157">
        <f t="shared" si="62"/>
        <v>0</v>
      </c>
      <c r="EE15" s="165">
        <f t="shared" si="63"/>
        <v>0</v>
      </c>
      <c r="EF15" s="105"/>
      <c r="EG15" s="104"/>
      <c r="EH15" s="157">
        <f t="shared" si="64"/>
        <v>0</v>
      </c>
      <c r="EI15" s="161">
        <f t="shared" si="65"/>
        <v>0</v>
      </c>
      <c r="EJ15" s="219"/>
      <c r="EK15" s="1" t="s">
        <v>2</v>
      </c>
      <c r="EL15" s="104"/>
      <c r="EM15" s="104"/>
      <c r="EN15" s="157">
        <f t="shared" si="66"/>
        <v>0</v>
      </c>
      <c r="EO15" s="165">
        <f t="shared" si="67"/>
        <v>0</v>
      </c>
      <c r="EP15" s="105"/>
      <c r="EQ15" s="104"/>
      <c r="ER15" s="157">
        <f t="shared" si="68"/>
        <v>0</v>
      </c>
      <c r="ES15" s="165">
        <f t="shared" si="69"/>
        <v>0</v>
      </c>
      <c r="ET15" s="105"/>
      <c r="EU15" s="104"/>
      <c r="EV15" s="157">
        <f t="shared" si="70"/>
        <v>0</v>
      </c>
      <c r="EW15" s="161">
        <f t="shared" si="71"/>
        <v>0</v>
      </c>
      <c r="EX15" s="219"/>
      <c r="EY15" s="1" t="s">
        <v>2</v>
      </c>
      <c r="EZ15" s="104"/>
      <c r="FA15" s="104"/>
      <c r="FB15" s="157">
        <f t="shared" si="72"/>
        <v>0</v>
      </c>
      <c r="FC15" s="165">
        <f t="shared" si="73"/>
        <v>0</v>
      </c>
      <c r="FD15" s="105"/>
      <c r="FE15" s="104"/>
      <c r="FF15" s="157">
        <f t="shared" si="74"/>
        <v>0</v>
      </c>
      <c r="FG15" s="165">
        <f t="shared" si="75"/>
        <v>0</v>
      </c>
      <c r="FH15" s="105"/>
      <c r="FI15" s="104"/>
      <c r="FJ15" s="157">
        <f t="shared" si="76"/>
        <v>0</v>
      </c>
      <c r="FK15" s="161">
        <f t="shared" si="77"/>
        <v>0</v>
      </c>
      <c r="FL15" s="219"/>
      <c r="FM15" s="1" t="s">
        <v>2</v>
      </c>
      <c r="FN15" s="104"/>
      <c r="FO15" s="104"/>
      <c r="FP15" s="157">
        <f t="shared" si="78"/>
        <v>0</v>
      </c>
      <c r="FQ15" s="165">
        <f t="shared" si="79"/>
        <v>0</v>
      </c>
      <c r="FR15" s="105"/>
      <c r="FS15" s="104"/>
      <c r="FT15" s="157">
        <f t="shared" si="80"/>
        <v>0</v>
      </c>
      <c r="FU15" s="165">
        <f t="shared" si="81"/>
        <v>0</v>
      </c>
      <c r="FV15" s="105"/>
      <c r="FW15" s="104"/>
      <c r="FX15" s="157">
        <f t="shared" si="82"/>
        <v>0</v>
      </c>
      <c r="FY15" s="161">
        <f t="shared" si="83"/>
        <v>0</v>
      </c>
      <c r="FZ15" s="219"/>
      <c r="GA15" s="131" t="s">
        <v>332</v>
      </c>
      <c r="GB15" s="128"/>
      <c r="GC15" s="128"/>
      <c r="GD15" s="128"/>
      <c r="GE15" s="128"/>
      <c r="GF15" s="128"/>
      <c r="GG15" s="128"/>
      <c r="GH15" s="128"/>
    </row>
    <row r="16" spans="1:190" ht="24.9" customHeight="1" x14ac:dyDescent="0.25">
      <c r="A16" s="1" t="s">
        <v>3</v>
      </c>
      <c r="B16" s="486">
        <f t="shared" si="5"/>
        <v>0</v>
      </c>
      <c r="C16" s="486">
        <f t="shared" si="0"/>
        <v>0</v>
      </c>
      <c r="D16" s="157">
        <f t="shared" si="6"/>
        <v>0</v>
      </c>
      <c r="E16" s="165">
        <f t="shared" si="7"/>
        <v>0</v>
      </c>
      <c r="F16" s="488">
        <f t="shared" si="1"/>
        <v>0</v>
      </c>
      <c r="G16" s="486">
        <f t="shared" si="2"/>
        <v>0</v>
      </c>
      <c r="H16" s="157">
        <f t="shared" si="8"/>
        <v>0</v>
      </c>
      <c r="I16" s="165">
        <f t="shared" si="9"/>
        <v>0</v>
      </c>
      <c r="J16" s="488">
        <f t="shared" si="3"/>
        <v>0</v>
      </c>
      <c r="K16" s="486">
        <f t="shared" si="4"/>
        <v>0</v>
      </c>
      <c r="L16" s="157">
        <f t="shared" si="10"/>
        <v>0</v>
      </c>
      <c r="M16" s="161">
        <f t="shared" si="11"/>
        <v>0</v>
      </c>
      <c r="N16" s="219"/>
      <c r="O16" s="1" t="s">
        <v>3</v>
      </c>
      <c r="P16" s="104"/>
      <c r="Q16" s="104"/>
      <c r="R16" s="157">
        <f t="shared" si="12"/>
        <v>0</v>
      </c>
      <c r="S16" s="165">
        <f t="shared" si="13"/>
        <v>0</v>
      </c>
      <c r="T16" s="105"/>
      <c r="U16" s="104"/>
      <c r="V16" s="157">
        <f t="shared" si="14"/>
        <v>0</v>
      </c>
      <c r="W16" s="165">
        <f t="shared" si="15"/>
        <v>0</v>
      </c>
      <c r="X16" s="105"/>
      <c r="Y16" s="104"/>
      <c r="Z16" s="157">
        <f t="shared" si="16"/>
        <v>0</v>
      </c>
      <c r="AA16" s="161">
        <f t="shared" si="17"/>
        <v>0</v>
      </c>
      <c r="AB16" s="219"/>
      <c r="AC16" s="1" t="s">
        <v>3</v>
      </c>
      <c r="AD16" s="104"/>
      <c r="AE16" s="104"/>
      <c r="AF16" s="157">
        <f t="shared" si="18"/>
        <v>0</v>
      </c>
      <c r="AG16" s="165">
        <f t="shared" si="19"/>
        <v>0</v>
      </c>
      <c r="AH16" s="105"/>
      <c r="AI16" s="104"/>
      <c r="AJ16" s="157">
        <f t="shared" si="20"/>
        <v>0</v>
      </c>
      <c r="AK16" s="165">
        <f t="shared" si="21"/>
        <v>0</v>
      </c>
      <c r="AL16" s="105"/>
      <c r="AM16" s="104"/>
      <c r="AN16" s="157">
        <f t="shared" si="22"/>
        <v>0</v>
      </c>
      <c r="AO16" s="161">
        <f t="shared" si="23"/>
        <v>0</v>
      </c>
      <c r="AP16" s="219"/>
      <c r="AQ16" s="1" t="s">
        <v>3</v>
      </c>
      <c r="AR16" s="104"/>
      <c r="AS16" s="104"/>
      <c r="AT16" s="157">
        <f t="shared" si="24"/>
        <v>0</v>
      </c>
      <c r="AU16" s="165">
        <f t="shared" si="25"/>
        <v>0</v>
      </c>
      <c r="AV16" s="105"/>
      <c r="AW16" s="104"/>
      <c r="AX16" s="157">
        <f t="shared" si="26"/>
        <v>0</v>
      </c>
      <c r="AY16" s="165">
        <f t="shared" si="27"/>
        <v>0</v>
      </c>
      <c r="AZ16" s="105"/>
      <c r="BA16" s="104"/>
      <c r="BB16" s="157">
        <f t="shared" si="28"/>
        <v>0</v>
      </c>
      <c r="BC16" s="161">
        <f t="shared" si="29"/>
        <v>0</v>
      </c>
      <c r="BD16" s="219"/>
      <c r="BE16" s="1" t="s">
        <v>3</v>
      </c>
      <c r="BF16" s="104"/>
      <c r="BG16" s="104"/>
      <c r="BH16" s="157">
        <f t="shared" si="30"/>
        <v>0</v>
      </c>
      <c r="BI16" s="165">
        <f t="shared" si="31"/>
        <v>0</v>
      </c>
      <c r="BJ16" s="105"/>
      <c r="BK16" s="104"/>
      <c r="BL16" s="157">
        <f t="shared" si="32"/>
        <v>0</v>
      </c>
      <c r="BM16" s="165">
        <f t="shared" si="33"/>
        <v>0</v>
      </c>
      <c r="BN16" s="105"/>
      <c r="BO16" s="104"/>
      <c r="BP16" s="157">
        <f t="shared" si="34"/>
        <v>0</v>
      </c>
      <c r="BQ16" s="161">
        <f t="shared" si="35"/>
        <v>0</v>
      </c>
      <c r="BR16" s="219"/>
      <c r="BS16" s="1" t="s">
        <v>3</v>
      </c>
      <c r="BT16" s="104"/>
      <c r="BU16" s="104"/>
      <c r="BV16" s="157">
        <f t="shared" si="36"/>
        <v>0</v>
      </c>
      <c r="BW16" s="165">
        <f t="shared" si="37"/>
        <v>0</v>
      </c>
      <c r="BX16" s="105"/>
      <c r="BY16" s="104"/>
      <c r="BZ16" s="157">
        <f t="shared" si="38"/>
        <v>0</v>
      </c>
      <c r="CA16" s="165">
        <f t="shared" si="39"/>
        <v>0</v>
      </c>
      <c r="CB16" s="105"/>
      <c r="CC16" s="104"/>
      <c r="CD16" s="157">
        <f t="shared" si="40"/>
        <v>0</v>
      </c>
      <c r="CE16" s="161">
        <f t="shared" si="41"/>
        <v>0</v>
      </c>
      <c r="CF16" s="219"/>
      <c r="CG16" s="1" t="s">
        <v>3</v>
      </c>
      <c r="CH16" s="104"/>
      <c r="CI16" s="104"/>
      <c r="CJ16" s="157">
        <f t="shared" si="42"/>
        <v>0</v>
      </c>
      <c r="CK16" s="165">
        <f t="shared" si="43"/>
        <v>0</v>
      </c>
      <c r="CL16" s="105"/>
      <c r="CM16" s="104"/>
      <c r="CN16" s="157">
        <f t="shared" si="44"/>
        <v>0</v>
      </c>
      <c r="CO16" s="165">
        <f t="shared" si="45"/>
        <v>0</v>
      </c>
      <c r="CP16" s="105"/>
      <c r="CQ16" s="104"/>
      <c r="CR16" s="157">
        <f t="shared" si="46"/>
        <v>0</v>
      </c>
      <c r="CS16" s="161">
        <f t="shared" si="47"/>
        <v>0</v>
      </c>
      <c r="CT16" s="219"/>
      <c r="CU16" s="1" t="s">
        <v>3</v>
      </c>
      <c r="CV16" s="104"/>
      <c r="CW16" s="104"/>
      <c r="CX16" s="157">
        <f t="shared" si="48"/>
        <v>0</v>
      </c>
      <c r="CY16" s="165">
        <f t="shared" si="49"/>
        <v>0</v>
      </c>
      <c r="CZ16" s="105"/>
      <c r="DA16" s="104"/>
      <c r="DB16" s="157">
        <f t="shared" si="50"/>
        <v>0</v>
      </c>
      <c r="DC16" s="165">
        <f t="shared" si="51"/>
        <v>0</v>
      </c>
      <c r="DD16" s="105"/>
      <c r="DE16" s="104"/>
      <c r="DF16" s="157">
        <f t="shared" si="52"/>
        <v>0</v>
      </c>
      <c r="DG16" s="161">
        <f t="shared" si="53"/>
        <v>0</v>
      </c>
      <c r="DH16" s="219"/>
      <c r="DI16" s="1" t="s">
        <v>3</v>
      </c>
      <c r="DJ16" s="104"/>
      <c r="DK16" s="104"/>
      <c r="DL16" s="157">
        <f t="shared" si="54"/>
        <v>0</v>
      </c>
      <c r="DM16" s="165">
        <f t="shared" si="55"/>
        <v>0</v>
      </c>
      <c r="DN16" s="105"/>
      <c r="DO16" s="104"/>
      <c r="DP16" s="157">
        <f t="shared" si="56"/>
        <v>0</v>
      </c>
      <c r="DQ16" s="165">
        <f t="shared" si="57"/>
        <v>0</v>
      </c>
      <c r="DR16" s="105"/>
      <c r="DS16" s="104"/>
      <c r="DT16" s="157">
        <f t="shared" si="58"/>
        <v>0</v>
      </c>
      <c r="DU16" s="161">
        <f t="shared" si="59"/>
        <v>0</v>
      </c>
      <c r="DV16" s="219"/>
      <c r="DW16" s="1" t="s">
        <v>3</v>
      </c>
      <c r="DX16" s="104"/>
      <c r="DY16" s="104"/>
      <c r="DZ16" s="157">
        <f t="shared" si="60"/>
        <v>0</v>
      </c>
      <c r="EA16" s="165">
        <f t="shared" si="61"/>
        <v>0</v>
      </c>
      <c r="EB16" s="105"/>
      <c r="EC16" s="104"/>
      <c r="ED16" s="157">
        <f t="shared" si="62"/>
        <v>0</v>
      </c>
      <c r="EE16" s="165">
        <f t="shared" si="63"/>
        <v>0</v>
      </c>
      <c r="EF16" s="105"/>
      <c r="EG16" s="104"/>
      <c r="EH16" s="157">
        <f t="shared" si="64"/>
        <v>0</v>
      </c>
      <c r="EI16" s="161">
        <f t="shared" si="65"/>
        <v>0</v>
      </c>
      <c r="EJ16" s="219"/>
      <c r="EK16" s="1" t="s">
        <v>3</v>
      </c>
      <c r="EL16" s="104"/>
      <c r="EM16" s="104"/>
      <c r="EN16" s="157">
        <f t="shared" si="66"/>
        <v>0</v>
      </c>
      <c r="EO16" s="165">
        <f t="shared" si="67"/>
        <v>0</v>
      </c>
      <c r="EP16" s="105"/>
      <c r="EQ16" s="104"/>
      <c r="ER16" s="157">
        <f t="shared" si="68"/>
        <v>0</v>
      </c>
      <c r="ES16" s="165">
        <f t="shared" si="69"/>
        <v>0</v>
      </c>
      <c r="ET16" s="105"/>
      <c r="EU16" s="104"/>
      <c r="EV16" s="157">
        <f t="shared" si="70"/>
        <v>0</v>
      </c>
      <c r="EW16" s="161">
        <f t="shared" si="71"/>
        <v>0</v>
      </c>
      <c r="EX16" s="219"/>
      <c r="EY16" s="1" t="s">
        <v>3</v>
      </c>
      <c r="EZ16" s="104"/>
      <c r="FA16" s="104"/>
      <c r="FB16" s="157">
        <f t="shared" si="72"/>
        <v>0</v>
      </c>
      <c r="FC16" s="165">
        <f t="shared" si="73"/>
        <v>0</v>
      </c>
      <c r="FD16" s="105"/>
      <c r="FE16" s="104"/>
      <c r="FF16" s="157">
        <f t="shared" si="74"/>
        <v>0</v>
      </c>
      <c r="FG16" s="165">
        <f t="shared" si="75"/>
        <v>0</v>
      </c>
      <c r="FH16" s="105"/>
      <c r="FI16" s="104"/>
      <c r="FJ16" s="157">
        <f t="shared" si="76"/>
        <v>0</v>
      </c>
      <c r="FK16" s="161">
        <f t="shared" si="77"/>
        <v>0</v>
      </c>
      <c r="FL16" s="219"/>
      <c r="FM16" s="1" t="s">
        <v>3</v>
      </c>
      <c r="FN16" s="104"/>
      <c r="FO16" s="104"/>
      <c r="FP16" s="157">
        <f t="shared" si="78"/>
        <v>0</v>
      </c>
      <c r="FQ16" s="165">
        <f t="shared" si="79"/>
        <v>0</v>
      </c>
      <c r="FR16" s="105"/>
      <c r="FS16" s="104"/>
      <c r="FT16" s="157">
        <f t="shared" si="80"/>
        <v>0</v>
      </c>
      <c r="FU16" s="165">
        <f t="shared" si="81"/>
        <v>0</v>
      </c>
      <c r="FV16" s="105"/>
      <c r="FW16" s="104"/>
      <c r="FX16" s="157">
        <f t="shared" si="82"/>
        <v>0</v>
      </c>
      <c r="FY16" s="161">
        <f t="shared" si="83"/>
        <v>0</v>
      </c>
      <c r="FZ16" s="219"/>
    </row>
    <row r="17" spans="1:190" ht="24.9" customHeight="1" x14ac:dyDescent="0.25">
      <c r="A17" s="1" t="s">
        <v>4</v>
      </c>
      <c r="B17" s="486">
        <f t="shared" si="5"/>
        <v>0</v>
      </c>
      <c r="C17" s="486">
        <f t="shared" si="0"/>
        <v>0</v>
      </c>
      <c r="D17" s="157">
        <f t="shared" si="6"/>
        <v>0</v>
      </c>
      <c r="E17" s="165">
        <f t="shared" si="7"/>
        <v>0</v>
      </c>
      <c r="F17" s="488">
        <f t="shared" si="1"/>
        <v>0</v>
      </c>
      <c r="G17" s="486">
        <f t="shared" si="2"/>
        <v>0</v>
      </c>
      <c r="H17" s="157">
        <f t="shared" si="8"/>
        <v>0</v>
      </c>
      <c r="I17" s="165">
        <f t="shared" si="9"/>
        <v>0</v>
      </c>
      <c r="J17" s="488">
        <f t="shared" si="3"/>
        <v>0</v>
      </c>
      <c r="K17" s="486">
        <f t="shared" si="4"/>
        <v>0</v>
      </c>
      <c r="L17" s="157">
        <f t="shared" si="10"/>
        <v>0</v>
      </c>
      <c r="M17" s="161">
        <f t="shared" si="11"/>
        <v>0</v>
      </c>
      <c r="N17" s="219"/>
      <c r="O17" s="1" t="s">
        <v>4</v>
      </c>
      <c r="P17" s="104"/>
      <c r="Q17" s="104"/>
      <c r="R17" s="157">
        <f t="shared" si="12"/>
        <v>0</v>
      </c>
      <c r="S17" s="165">
        <f t="shared" si="13"/>
        <v>0</v>
      </c>
      <c r="T17" s="105"/>
      <c r="U17" s="104"/>
      <c r="V17" s="157">
        <f t="shared" si="14"/>
        <v>0</v>
      </c>
      <c r="W17" s="165">
        <f t="shared" si="15"/>
        <v>0</v>
      </c>
      <c r="X17" s="105"/>
      <c r="Y17" s="104"/>
      <c r="Z17" s="157">
        <f t="shared" si="16"/>
        <v>0</v>
      </c>
      <c r="AA17" s="161">
        <f t="shared" si="17"/>
        <v>0</v>
      </c>
      <c r="AB17" s="219"/>
      <c r="AC17" s="1" t="s">
        <v>4</v>
      </c>
      <c r="AD17" s="104"/>
      <c r="AE17" s="104"/>
      <c r="AF17" s="157">
        <f t="shared" si="18"/>
        <v>0</v>
      </c>
      <c r="AG17" s="165">
        <f t="shared" si="19"/>
        <v>0</v>
      </c>
      <c r="AH17" s="105"/>
      <c r="AI17" s="104"/>
      <c r="AJ17" s="157">
        <f t="shared" si="20"/>
        <v>0</v>
      </c>
      <c r="AK17" s="165">
        <f t="shared" si="21"/>
        <v>0</v>
      </c>
      <c r="AL17" s="105"/>
      <c r="AM17" s="104"/>
      <c r="AN17" s="157">
        <f t="shared" si="22"/>
        <v>0</v>
      </c>
      <c r="AO17" s="161">
        <f t="shared" si="23"/>
        <v>0</v>
      </c>
      <c r="AP17" s="219"/>
      <c r="AQ17" s="1" t="s">
        <v>4</v>
      </c>
      <c r="AR17" s="104"/>
      <c r="AS17" s="104"/>
      <c r="AT17" s="157">
        <f t="shared" si="24"/>
        <v>0</v>
      </c>
      <c r="AU17" s="165">
        <f t="shared" si="25"/>
        <v>0</v>
      </c>
      <c r="AV17" s="105"/>
      <c r="AW17" s="104"/>
      <c r="AX17" s="157">
        <f t="shared" si="26"/>
        <v>0</v>
      </c>
      <c r="AY17" s="165">
        <f t="shared" si="27"/>
        <v>0</v>
      </c>
      <c r="AZ17" s="105"/>
      <c r="BA17" s="104"/>
      <c r="BB17" s="157">
        <f t="shared" si="28"/>
        <v>0</v>
      </c>
      <c r="BC17" s="161">
        <f t="shared" si="29"/>
        <v>0</v>
      </c>
      <c r="BD17" s="219"/>
      <c r="BE17" s="1" t="s">
        <v>4</v>
      </c>
      <c r="BF17" s="104"/>
      <c r="BG17" s="104"/>
      <c r="BH17" s="157">
        <f t="shared" si="30"/>
        <v>0</v>
      </c>
      <c r="BI17" s="165">
        <f t="shared" si="31"/>
        <v>0</v>
      </c>
      <c r="BJ17" s="105"/>
      <c r="BK17" s="104"/>
      <c r="BL17" s="157">
        <f t="shared" si="32"/>
        <v>0</v>
      </c>
      <c r="BM17" s="165">
        <f t="shared" si="33"/>
        <v>0</v>
      </c>
      <c r="BN17" s="105"/>
      <c r="BO17" s="104"/>
      <c r="BP17" s="157">
        <f t="shared" si="34"/>
        <v>0</v>
      </c>
      <c r="BQ17" s="161">
        <f t="shared" si="35"/>
        <v>0</v>
      </c>
      <c r="BR17" s="219"/>
      <c r="BS17" s="1" t="s">
        <v>4</v>
      </c>
      <c r="BT17" s="104"/>
      <c r="BU17" s="104"/>
      <c r="BV17" s="157">
        <f t="shared" si="36"/>
        <v>0</v>
      </c>
      <c r="BW17" s="165">
        <f t="shared" si="37"/>
        <v>0</v>
      </c>
      <c r="BX17" s="105"/>
      <c r="BY17" s="104"/>
      <c r="BZ17" s="157">
        <f t="shared" si="38"/>
        <v>0</v>
      </c>
      <c r="CA17" s="165">
        <f t="shared" si="39"/>
        <v>0</v>
      </c>
      <c r="CB17" s="105"/>
      <c r="CC17" s="104"/>
      <c r="CD17" s="157">
        <f t="shared" si="40"/>
        <v>0</v>
      </c>
      <c r="CE17" s="161">
        <f t="shared" si="41"/>
        <v>0</v>
      </c>
      <c r="CF17" s="219"/>
      <c r="CG17" s="1" t="s">
        <v>4</v>
      </c>
      <c r="CH17" s="104"/>
      <c r="CI17" s="104"/>
      <c r="CJ17" s="157">
        <f t="shared" si="42"/>
        <v>0</v>
      </c>
      <c r="CK17" s="165">
        <f t="shared" si="43"/>
        <v>0</v>
      </c>
      <c r="CL17" s="105"/>
      <c r="CM17" s="104"/>
      <c r="CN17" s="157">
        <f t="shared" si="44"/>
        <v>0</v>
      </c>
      <c r="CO17" s="165">
        <f t="shared" si="45"/>
        <v>0</v>
      </c>
      <c r="CP17" s="105"/>
      <c r="CQ17" s="104"/>
      <c r="CR17" s="157">
        <f t="shared" si="46"/>
        <v>0</v>
      </c>
      <c r="CS17" s="161">
        <f t="shared" si="47"/>
        <v>0</v>
      </c>
      <c r="CT17" s="219"/>
      <c r="CU17" s="1" t="s">
        <v>4</v>
      </c>
      <c r="CV17" s="104"/>
      <c r="CW17" s="104"/>
      <c r="CX17" s="157">
        <f t="shared" si="48"/>
        <v>0</v>
      </c>
      <c r="CY17" s="165">
        <f t="shared" si="49"/>
        <v>0</v>
      </c>
      <c r="CZ17" s="105"/>
      <c r="DA17" s="104"/>
      <c r="DB17" s="157">
        <f t="shared" si="50"/>
        <v>0</v>
      </c>
      <c r="DC17" s="165">
        <f t="shared" si="51"/>
        <v>0</v>
      </c>
      <c r="DD17" s="105"/>
      <c r="DE17" s="104"/>
      <c r="DF17" s="157">
        <f t="shared" si="52"/>
        <v>0</v>
      </c>
      <c r="DG17" s="161">
        <f t="shared" si="53"/>
        <v>0</v>
      </c>
      <c r="DH17" s="219"/>
      <c r="DI17" s="1" t="s">
        <v>4</v>
      </c>
      <c r="DJ17" s="104"/>
      <c r="DK17" s="104"/>
      <c r="DL17" s="157">
        <f t="shared" si="54"/>
        <v>0</v>
      </c>
      <c r="DM17" s="165">
        <f t="shared" si="55"/>
        <v>0</v>
      </c>
      <c r="DN17" s="105"/>
      <c r="DO17" s="104"/>
      <c r="DP17" s="157">
        <f t="shared" si="56"/>
        <v>0</v>
      </c>
      <c r="DQ17" s="165">
        <f t="shared" si="57"/>
        <v>0</v>
      </c>
      <c r="DR17" s="105"/>
      <c r="DS17" s="104"/>
      <c r="DT17" s="157">
        <f t="shared" si="58"/>
        <v>0</v>
      </c>
      <c r="DU17" s="161">
        <f t="shared" si="59"/>
        <v>0</v>
      </c>
      <c r="DV17" s="219"/>
      <c r="DW17" s="1" t="s">
        <v>4</v>
      </c>
      <c r="DX17" s="104"/>
      <c r="DY17" s="104"/>
      <c r="DZ17" s="157">
        <f t="shared" si="60"/>
        <v>0</v>
      </c>
      <c r="EA17" s="165">
        <f t="shared" si="61"/>
        <v>0</v>
      </c>
      <c r="EB17" s="105"/>
      <c r="EC17" s="104"/>
      <c r="ED17" s="157">
        <f t="shared" si="62"/>
        <v>0</v>
      </c>
      <c r="EE17" s="165">
        <f t="shared" si="63"/>
        <v>0</v>
      </c>
      <c r="EF17" s="105"/>
      <c r="EG17" s="104"/>
      <c r="EH17" s="157">
        <f t="shared" si="64"/>
        <v>0</v>
      </c>
      <c r="EI17" s="161">
        <f t="shared" si="65"/>
        <v>0</v>
      </c>
      <c r="EJ17" s="219"/>
      <c r="EK17" s="1" t="s">
        <v>4</v>
      </c>
      <c r="EL17" s="104"/>
      <c r="EM17" s="104"/>
      <c r="EN17" s="157">
        <f t="shared" si="66"/>
        <v>0</v>
      </c>
      <c r="EO17" s="165">
        <f t="shared" si="67"/>
        <v>0</v>
      </c>
      <c r="EP17" s="105"/>
      <c r="EQ17" s="104"/>
      <c r="ER17" s="157">
        <f t="shared" si="68"/>
        <v>0</v>
      </c>
      <c r="ES17" s="165">
        <f t="shared" si="69"/>
        <v>0</v>
      </c>
      <c r="ET17" s="105"/>
      <c r="EU17" s="104"/>
      <c r="EV17" s="157">
        <f t="shared" si="70"/>
        <v>0</v>
      </c>
      <c r="EW17" s="161">
        <f t="shared" si="71"/>
        <v>0</v>
      </c>
      <c r="EX17" s="219"/>
      <c r="EY17" s="1" t="s">
        <v>4</v>
      </c>
      <c r="EZ17" s="104"/>
      <c r="FA17" s="104"/>
      <c r="FB17" s="157">
        <f t="shared" si="72"/>
        <v>0</v>
      </c>
      <c r="FC17" s="165">
        <f t="shared" si="73"/>
        <v>0</v>
      </c>
      <c r="FD17" s="105"/>
      <c r="FE17" s="104"/>
      <c r="FF17" s="157">
        <f t="shared" si="74"/>
        <v>0</v>
      </c>
      <c r="FG17" s="165">
        <f t="shared" si="75"/>
        <v>0</v>
      </c>
      <c r="FH17" s="105"/>
      <c r="FI17" s="104"/>
      <c r="FJ17" s="157">
        <f t="shared" si="76"/>
        <v>0</v>
      </c>
      <c r="FK17" s="161">
        <f t="shared" si="77"/>
        <v>0</v>
      </c>
      <c r="FL17" s="219"/>
      <c r="FM17" s="1" t="s">
        <v>4</v>
      </c>
      <c r="FN17" s="104"/>
      <c r="FO17" s="104"/>
      <c r="FP17" s="157">
        <f t="shared" si="78"/>
        <v>0</v>
      </c>
      <c r="FQ17" s="165">
        <f t="shared" si="79"/>
        <v>0</v>
      </c>
      <c r="FR17" s="105"/>
      <c r="FS17" s="104"/>
      <c r="FT17" s="157">
        <f t="shared" si="80"/>
        <v>0</v>
      </c>
      <c r="FU17" s="165">
        <f t="shared" si="81"/>
        <v>0</v>
      </c>
      <c r="FV17" s="105"/>
      <c r="FW17" s="104"/>
      <c r="FX17" s="157">
        <f t="shared" si="82"/>
        <v>0</v>
      </c>
      <c r="FY17" s="161">
        <f t="shared" si="83"/>
        <v>0</v>
      </c>
      <c r="FZ17" s="219"/>
      <c r="GA17" s="654"/>
      <c r="GB17" s="654"/>
      <c r="GC17" s="654"/>
      <c r="GD17" s="654"/>
      <c r="GE17" s="654"/>
      <c r="GF17" s="654"/>
      <c r="GG17" s="654"/>
      <c r="GH17" s="654"/>
    </row>
    <row r="18" spans="1:190" ht="24.9" customHeight="1" thickBot="1" x14ac:dyDescent="0.3">
      <c r="A18" s="1" t="s">
        <v>5</v>
      </c>
      <c r="B18" s="490">
        <f t="shared" si="5"/>
        <v>0</v>
      </c>
      <c r="C18" s="490">
        <f t="shared" si="0"/>
        <v>0</v>
      </c>
      <c r="D18" s="158">
        <f t="shared" si="6"/>
        <v>0</v>
      </c>
      <c r="E18" s="166">
        <f t="shared" si="7"/>
        <v>0</v>
      </c>
      <c r="F18" s="491">
        <f t="shared" si="1"/>
        <v>0</v>
      </c>
      <c r="G18" s="490">
        <f t="shared" si="2"/>
        <v>0</v>
      </c>
      <c r="H18" s="158">
        <f t="shared" si="8"/>
        <v>0</v>
      </c>
      <c r="I18" s="166">
        <f t="shared" si="9"/>
        <v>0</v>
      </c>
      <c r="J18" s="491">
        <f t="shared" si="3"/>
        <v>0</v>
      </c>
      <c r="K18" s="490">
        <f t="shared" si="4"/>
        <v>0</v>
      </c>
      <c r="L18" s="158">
        <f t="shared" si="10"/>
        <v>0</v>
      </c>
      <c r="M18" s="162">
        <f t="shared" si="11"/>
        <v>0</v>
      </c>
      <c r="N18" s="219"/>
      <c r="O18" s="1" t="s">
        <v>5</v>
      </c>
      <c r="P18" s="106"/>
      <c r="Q18" s="106"/>
      <c r="R18" s="158">
        <f t="shared" si="12"/>
        <v>0</v>
      </c>
      <c r="S18" s="166">
        <f t="shared" si="13"/>
        <v>0</v>
      </c>
      <c r="T18" s="107"/>
      <c r="U18" s="106"/>
      <c r="V18" s="158">
        <f t="shared" si="14"/>
        <v>0</v>
      </c>
      <c r="W18" s="166">
        <f t="shared" si="15"/>
        <v>0</v>
      </c>
      <c r="X18" s="107"/>
      <c r="Y18" s="106"/>
      <c r="Z18" s="158">
        <f t="shared" si="16"/>
        <v>0</v>
      </c>
      <c r="AA18" s="162">
        <f t="shared" si="17"/>
        <v>0</v>
      </c>
      <c r="AB18" s="219"/>
      <c r="AC18" s="1" t="s">
        <v>5</v>
      </c>
      <c r="AD18" s="106"/>
      <c r="AE18" s="106"/>
      <c r="AF18" s="158">
        <f t="shared" si="18"/>
        <v>0</v>
      </c>
      <c r="AG18" s="166">
        <f t="shared" si="19"/>
        <v>0</v>
      </c>
      <c r="AH18" s="107"/>
      <c r="AI18" s="106"/>
      <c r="AJ18" s="158">
        <f t="shared" si="20"/>
        <v>0</v>
      </c>
      <c r="AK18" s="166">
        <f t="shared" si="21"/>
        <v>0</v>
      </c>
      <c r="AL18" s="107"/>
      <c r="AM18" s="106"/>
      <c r="AN18" s="158">
        <f t="shared" si="22"/>
        <v>0</v>
      </c>
      <c r="AO18" s="162">
        <f t="shared" si="23"/>
        <v>0</v>
      </c>
      <c r="AP18" s="219"/>
      <c r="AQ18" s="1" t="s">
        <v>5</v>
      </c>
      <c r="AR18" s="106"/>
      <c r="AS18" s="106"/>
      <c r="AT18" s="158">
        <f t="shared" si="24"/>
        <v>0</v>
      </c>
      <c r="AU18" s="166">
        <f t="shared" si="25"/>
        <v>0</v>
      </c>
      <c r="AV18" s="107"/>
      <c r="AW18" s="106"/>
      <c r="AX18" s="158">
        <f t="shared" si="26"/>
        <v>0</v>
      </c>
      <c r="AY18" s="166">
        <f t="shared" si="27"/>
        <v>0</v>
      </c>
      <c r="AZ18" s="107"/>
      <c r="BA18" s="106"/>
      <c r="BB18" s="158">
        <f t="shared" si="28"/>
        <v>0</v>
      </c>
      <c r="BC18" s="162">
        <f t="shared" si="29"/>
        <v>0</v>
      </c>
      <c r="BD18" s="219"/>
      <c r="BE18" s="1" t="s">
        <v>5</v>
      </c>
      <c r="BF18" s="106"/>
      <c r="BG18" s="106"/>
      <c r="BH18" s="158">
        <f t="shared" si="30"/>
        <v>0</v>
      </c>
      <c r="BI18" s="166">
        <f t="shared" si="31"/>
        <v>0</v>
      </c>
      <c r="BJ18" s="107"/>
      <c r="BK18" s="106"/>
      <c r="BL18" s="158">
        <f t="shared" si="32"/>
        <v>0</v>
      </c>
      <c r="BM18" s="166">
        <f t="shared" si="33"/>
        <v>0</v>
      </c>
      <c r="BN18" s="107"/>
      <c r="BO18" s="106"/>
      <c r="BP18" s="158">
        <f t="shared" si="34"/>
        <v>0</v>
      </c>
      <c r="BQ18" s="162">
        <f t="shared" si="35"/>
        <v>0</v>
      </c>
      <c r="BR18" s="219"/>
      <c r="BS18" s="1" t="s">
        <v>5</v>
      </c>
      <c r="BT18" s="106"/>
      <c r="BU18" s="106"/>
      <c r="BV18" s="158">
        <f t="shared" si="36"/>
        <v>0</v>
      </c>
      <c r="BW18" s="166">
        <f t="shared" si="37"/>
        <v>0</v>
      </c>
      <c r="BX18" s="107"/>
      <c r="BY18" s="106"/>
      <c r="BZ18" s="158">
        <f t="shared" si="38"/>
        <v>0</v>
      </c>
      <c r="CA18" s="166">
        <f t="shared" si="39"/>
        <v>0</v>
      </c>
      <c r="CB18" s="107"/>
      <c r="CC18" s="106"/>
      <c r="CD18" s="158">
        <f t="shared" si="40"/>
        <v>0</v>
      </c>
      <c r="CE18" s="162">
        <f t="shared" si="41"/>
        <v>0</v>
      </c>
      <c r="CF18" s="219"/>
      <c r="CG18" s="1" t="s">
        <v>5</v>
      </c>
      <c r="CH18" s="106"/>
      <c r="CI18" s="106"/>
      <c r="CJ18" s="158">
        <f t="shared" si="42"/>
        <v>0</v>
      </c>
      <c r="CK18" s="166">
        <f t="shared" si="43"/>
        <v>0</v>
      </c>
      <c r="CL18" s="107"/>
      <c r="CM18" s="106"/>
      <c r="CN18" s="158">
        <f t="shared" si="44"/>
        <v>0</v>
      </c>
      <c r="CO18" s="166">
        <f t="shared" si="45"/>
        <v>0</v>
      </c>
      <c r="CP18" s="107"/>
      <c r="CQ18" s="106"/>
      <c r="CR18" s="158">
        <f t="shared" si="46"/>
        <v>0</v>
      </c>
      <c r="CS18" s="162">
        <f t="shared" si="47"/>
        <v>0</v>
      </c>
      <c r="CT18" s="219"/>
      <c r="CU18" s="1" t="s">
        <v>5</v>
      </c>
      <c r="CV18" s="106"/>
      <c r="CW18" s="106"/>
      <c r="CX18" s="158">
        <f t="shared" si="48"/>
        <v>0</v>
      </c>
      <c r="CY18" s="166">
        <f t="shared" si="49"/>
        <v>0</v>
      </c>
      <c r="CZ18" s="107"/>
      <c r="DA18" s="106"/>
      <c r="DB18" s="158">
        <f t="shared" si="50"/>
        <v>0</v>
      </c>
      <c r="DC18" s="166">
        <f t="shared" si="51"/>
        <v>0</v>
      </c>
      <c r="DD18" s="107"/>
      <c r="DE18" s="106"/>
      <c r="DF18" s="158">
        <f t="shared" si="52"/>
        <v>0</v>
      </c>
      <c r="DG18" s="162">
        <f t="shared" si="53"/>
        <v>0</v>
      </c>
      <c r="DH18" s="219"/>
      <c r="DI18" s="1" t="s">
        <v>5</v>
      </c>
      <c r="DJ18" s="106"/>
      <c r="DK18" s="106"/>
      <c r="DL18" s="158">
        <f t="shared" si="54"/>
        <v>0</v>
      </c>
      <c r="DM18" s="166">
        <f t="shared" si="55"/>
        <v>0</v>
      </c>
      <c r="DN18" s="107"/>
      <c r="DO18" s="106"/>
      <c r="DP18" s="158">
        <f t="shared" si="56"/>
        <v>0</v>
      </c>
      <c r="DQ18" s="166">
        <f t="shared" si="57"/>
        <v>0</v>
      </c>
      <c r="DR18" s="107"/>
      <c r="DS18" s="106"/>
      <c r="DT18" s="158">
        <f t="shared" si="58"/>
        <v>0</v>
      </c>
      <c r="DU18" s="162">
        <f t="shared" si="59"/>
        <v>0</v>
      </c>
      <c r="DV18" s="219"/>
      <c r="DW18" s="1" t="s">
        <v>5</v>
      </c>
      <c r="DX18" s="106"/>
      <c r="DY18" s="106"/>
      <c r="DZ18" s="158">
        <f t="shared" si="60"/>
        <v>0</v>
      </c>
      <c r="EA18" s="166">
        <f t="shared" si="61"/>
        <v>0</v>
      </c>
      <c r="EB18" s="107"/>
      <c r="EC18" s="106"/>
      <c r="ED18" s="158">
        <f t="shared" si="62"/>
        <v>0</v>
      </c>
      <c r="EE18" s="166">
        <f t="shared" si="63"/>
        <v>0</v>
      </c>
      <c r="EF18" s="107"/>
      <c r="EG18" s="106"/>
      <c r="EH18" s="158">
        <f t="shared" si="64"/>
        <v>0</v>
      </c>
      <c r="EI18" s="162">
        <f t="shared" si="65"/>
        <v>0</v>
      </c>
      <c r="EJ18" s="219"/>
      <c r="EK18" s="1" t="s">
        <v>5</v>
      </c>
      <c r="EL18" s="106"/>
      <c r="EM18" s="106"/>
      <c r="EN18" s="158">
        <f t="shared" si="66"/>
        <v>0</v>
      </c>
      <c r="EO18" s="166">
        <f t="shared" si="67"/>
        <v>0</v>
      </c>
      <c r="EP18" s="107"/>
      <c r="EQ18" s="106"/>
      <c r="ER18" s="158">
        <f t="shared" si="68"/>
        <v>0</v>
      </c>
      <c r="ES18" s="166">
        <f t="shared" si="69"/>
        <v>0</v>
      </c>
      <c r="ET18" s="107"/>
      <c r="EU18" s="106"/>
      <c r="EV18" s="158">
        <f t="shared" si="70"/>
        <v>0</v>
      </c>
      <c r="EW18" s="162">
        <f t="shared" si="71"/>
        <v>0</v>
      </c>
      <c r="EX18" s="219"/>
      <c r="EY18" s="1" t="s">
        <v>5</v>
      </c>
      <c r="EZ18" s="106"/>
      <c r="FA18" s="106"/>
      <c r="FB18" s="158">
        <f t="shared" si="72"/>
        <v>0</v>
      </c>
      <c r="FC18" s="166">
        <f t="shared" si="73"/>
        <v>0</v>
      </c>
      <c r="FD18" s="107"/>
      <c r="FE18" s="106"/>
      <c r="FF18" s="158">
        <f t="shared" si="74"/>
        <v>0</v>
      </c>
      <c r="FG18" s="166">
        <f t="shared" si="75"/>
        <v>0</v>
      </c>
      <c r="FH18" s="107"/>
      <c r="FI18" s="106"/>
      <c r="FJ18" s="158">
        <f t="shared" si="76"/>
        <v>0</v>
      </c>
      <c r="FK18" s="162">
        <f t="shared" si="77"/>
        <v>0</v>
      </c>
      <c r="FL18" s="219"/>
      <c r="FM18" s="1" t="s">
        <v>5</v>
      </c>
      <c r="FN18" s="106"/>
      <c r="FO18" s="106"/>
      <c r="FP18" s="158">
        <f t="shared" si="78"/>
        <v>0</v>
      </c>
      <c r="FQ18" s="166">
        <f t="shared" si="79"/>
        <v>0</v>
      </c>
      <c r="FR18" s="107"/>
      <c r="FS18" s="106"/>
      <c r="FT18" s="158">
        <f t="shared" si="80"/>
        <v>0</v>
      </c>
      <c r="FU18" s="166">
        <f t="shared" si="81"/>
        <v>0</v>
      </c>
      <c r="FV18" s="107"/>
      <c r="FW18" s="106"/>
      <c r="FX18" s="158">
        <f t="shared" si="82"/>
        <v>0</v>
      </c>
      <c r="FY18" s="162">
        <f t="shared" si="83"/>
        <v>0</v>
      </c>
      <c r="FZ18" s="219"/>
      <c r="GA18" s="654"/>
      <c r="GB18" s="654"/>
      <c r="GC18" s="654"/>
      <c r="GD18" s="654"/>
      <c r="GE18" s="654"/>
      <c r="GF18" s="654"/>
      <c r="GG18" s="654"/>
      <c r="GH18" s="654"/>
    </row>
    <row r="19" spans="1:190" ht="24.9" customHeight="1" thickTop="1" x14ac:dyDescent="0.25">
      <c r="A19" s="11" t="s">
        <v>6</v>
      </c>
      <c r="B19" s="159">
        <f>SUM(B13:B18)</f>
        <v>0</v>
      </c>
      <c r="C19" s="159">
        <f t="shared" ref="C19:L19" si="84">SUM(C13:C18)</f>
        <v>0</v>
      </c>
      <c r="D19" s="159">
        <f t="shared" si="84"/>
        <v>0</v>
      </c>
      <c r="E19" s="167">
        <f>SUM(E13:E18)</f>
        <v>0</v>
      </c>
      <c r="F19" s="160">
        <f t="shared" si="84"/>
        <v>0</v>
      </c>
      <c r="G19" s="159">
        <f t="shared" si="84"/>
        <v>0</v>
      </c>
      <c r="H19" s="159">
        <f t="shared" si="84"/>
        <v>0</v>
      </c>
      <c r="I19" s="167">
        <f>SUM(I13:I18)</f>
        <v>0</v>
      </c>
      <c r="J19" s="160">
        <f t="shared" si="84"/>
        <v>0</v>
      </c>
      <c r="K19" s="159">
        <f t="shared" si="84"/>
        <v>0</v>
      </c>
      <c r="L19" s="159">
        <f t="shared" si="84"/>
        <v>0</v>
      </c>
      <c r="M19" s="163">
        <f>SUM(M13:M18)</f>
        <v>0</v>
      </c>
      <c r="N19" s="219"/>
      <c r="O19" s="11" t="s">
        <v>6</v>
      </c>
      <c r="P19" s="159">
        <f>SUM(P13:P18)</f>
        <v>0</v>
      </c>
      <c r="Q19" s="159">
        <f t="shared" ref="Q19:R19" si="85">SUM(Q13:Q18)</f>
        <v>0</v>
      </c>
      <c r="R19" s="159">
        <f t="shared" si="85"/>
        <v>0</v>
      </c>
      <c r="S19" s="167">
        <f>SUM(S13:S18)</f>
        <v>0</v>
      </c>
      <c r="T19" s="160">
        <f t="shared" ref="T19:V19" si="86">SUM(T13:T18)</f>
        <v>0</v>
      </c>
      <c r="U19" s="159">
        <f t="shared" si="86"/>
        <v>0</v>
      </c>
      <c r="V19" s="159">
        <f t="shared" si="86"/>
        <v>0</v>
      </c>
      <c r="W19" s="167">
        <f>SUM(W13:W18)</f>
        <v>0</v>
      </c>
      <c r="X19" s="160">
        <f t="shared" ref="X19:Z19" si="87">SUM(X13:X18)</f>
        <v>0</v>
      </c>
      <c r="Y19" s="159">
        <f t="shared" si="87"/>
        <v>0</v>
      </c>
      <c r="Z19" s="159">
        <f t="shared" si="87"/>
        <v>0</v>
      </c>
      <c r="AA19" s="163">
        <f>SUM(AA13:AA18)</f>
        <v>0</v>
      </c>
      <c r="AB19" s="219"/>
      <c r="AC19" s="11" t="s">
        <v>6</v>
      </c>
      <c r="AD19" s="159">
        <f>SUM(AD13:AD18)</f>
        <v>0</v>
      </c>
      <c r="AE19" s="159">
        <f t="shared" ref="AE19:AF19" si="88">SUM(AE13:AE18)</f>
        <v>0</v>
      </c>
      <c r="AF19" s="159">
        <f t="shared" si="88"/>
        <v>0</v>
      </c>
      <c r="AG19" s="167">
        <f>SUM(AG13:AG18)</f>
        <v>0</v>
      </c>
      <c r="AH19" s="160">
        <f t="shared" ref="AH19:AJ19" si="89">SUM(AH13:AH18)</f>
        <v>0</v>
      </c>
      <c r="AI19" s="159">
        <f t="shared" si="89"/>
        <v>0</v>
      </c>
      <c r="AJ19" s="159">
        <f t="shared" si="89"/>
        <v>0</v>
      </c>
      <c r="AK19" s="167">
        <f>SUM(AK13:AK18)</f>
        <v>0</v>
      </c>
      <c r="AL19" s="160">
        <f t="shared" ref="AL19:AN19" si="90">SUM(AL13:AL18)</f>
        <v>0</v>
      </c>
      <c r="AM19" s="159">
        <f t="shared" si="90"/>
        <v>0</v>
      </c>
      <c r="AN19" s="159">
        <f t="shared" si="90"/>
        <v>0</v>
      </c>
      <c r="AO19" s="163">
        <f>SUM(AO13:AO18)</f>
        <v>0</v>
      </c>
      <c r="AP19" s="219"/>
      <c r="AQ19" s="11" t="s">
        <v>6</v>
      </c>
      <c r="AR19" s="159">
        <f>SUM(AR13:AR18)</f>
        <v>0</v>
      </c>
      <c r="AS19" s="159">
        <f t="shared" ref="AS19:AT19" si="91">SUM(AS13:AS18)</f>
        <v>0</v>
      </c>
      <c r="AT19" s="159">
        <f t="shared" si="91"/>
        <v>0</v>
      </c>
      <c r="AU19" s="167">
        <f>SUM(AU13:AU18)</f>
        <v>0</v>
      </c>
      <c r="AV19" s="160">
        <f t="shared" ref="AV19:AX19" si="92">SUM(AV13:AV18)</f>
        <v>0</v>
      </c>
      <c r="AW19" s="159">
        <f t="shared" si="92"/>
        <v>0</v>
      </c>
      <c r="AX19" s="159">
        <f t="shared" si="92"/>
        <v>0</v>
      </c>
      <c r="AY19" s="167">
        <f>SUM(AY13:AY18)</f>
        <v>0</v>
      </c>
      <c r="AZ19" s="160">
        <f t="shared" ref="AZ19:BB19" si="93">SUM(AZ13:AZ18)</f>
        <v>0</v>
      </c>
      <c r="BA19" s="159">
        <f t="shared" si="93"/>
        <v>0</v>
      </c>
      <c r="BB19" s="159">
        <f t="shared" si="93"/>
        <v>0</v>
      </c>
      <c r="BC19" s="163">
        <f>SUM(BC13:BC18)</f>
        <v>0</v>
      </c>
      <c r="BD19" s="219"/>
      <c r="BE19" s="11" t="s">
        <v>6</v>
      </c>
      <c r="BF19" s="159">
        <f>SUM(BF13:BF18)</f>
        <v>0</v>
      </c>
      <c r="BG19" s="159">
        <f t="shared" ref="BG19:BH19" si="94">SUM(BG13:BG18)</f>
        <v>0</v>
      </c>
      <c r="BH19" s="159">
        <f t="shared" si="94"/>
        <v>0</v>
      </c>
      <c r="BI19" s="167">
        <f>SUM(BI13:BI18)</f>
        <v>0</v>
      </c>
      <c r="BJ19" s="160">
        <f t="shared" ref="BJ19:BL19" si="95">SUM(BJ13:BJ18)</f>
        <v>0</v>
      </c>
      <c r="BK19" s="159">
        <f t="shared" si="95"/>
        <v>0</v>
      </c>
      <c r="BL19" s="159">
        <f t="shared" si="95"/>
        <v>0</v>
      </c>
      <c r="BM19" s="167">
        <f>SUM(BM13:BM18)</f>
        <v>0</v>
      </c>
      <c r="BN19" s="160">
        <f t="shared" ref="BN19:BP19" si="96">SUM(BN13:BN18)</f>
        <v>0</v>
      </c>
      <c r="BO19" s="159">
        <f t="shared" si="96"/>
        <v>0</v>
      </c>
      <c r="BP19" s="159">
        <f t="shared" si="96"/>
        <v>0</v>
      </c>
      <c r="BQ19" s="163">
        <f>SUM(BQ13:BQ18)</f>
        <v>0</v>
      </c>
      <c r="BR19" s="219"/>
      <c r="BS19" s="11" t="s">
        <v>6</v>
      </c>
      <c r="BT19" s="159">
        <f>SUM(BT13:BT18)</f>
        <v>0</v>
      </c>
      <c r="BU19" s="159">
        <f t="shared" ref="BU19:BV19" si="97">SUM(BU13:BU18)</f>
        <v>0</v>
      </c>
      <c r="BV19" s="159">
        <f t="shared" si="97"/>
        <v>0</v>
      </c>
      <c r="BW19" s="167">
        <f>SUM(BW13:BW18)</f>
        <v>0</v>
      </c>
      <c r="BX19" s="160">
        <f t="shared" ref="BX19:BZ19" si="98">SUM(BX13:BX18)</f>
        <v>0</v>
      </c>
      <c r="BY19" s="159">
        <f t="shared" si="98"/>
        <v>0</v>
      </c>
      <c r="BZ19" s="159">
        <f t="shared" si="98"/>
        <v>0</v>
      </c>
      <c r="CA19" s="167">
        <f>SUM(CA13:CA18)</f>
        <v>0</v>
      </c>
      <c r="CB19" s="160">
        <f t="shared" ref="CB19:CD19" si="99">SUM(CB13:CB18)</f>
        <v>0</v>
      </c>
      <c r="CC19" s="159">
        <f t="shared" si="99"/>
        <v>0</v>
      </c>
      <c r="CD19" s="159">
        <f t="shared" si="99"/>
        <v>0</v>
      </c>
      <c r="CE19" s="163">
        <f>SUM(CE13:CE18)</f>
        <v>0</v>
      </c>
      <c r="CF19" s="219"/>
      <c r="CG19" s="11" t="s">
        <v>6</v>
      </c>
      <c r="CH19" s="159">
        <f>SUM(CH13:CH18)</f>
        <v>0</v>
      </c>
      <c r="CI19" s="159">
        <f t="shared" ref="CI19:CJ19" si="100">SUM(CI13:CI18)</f>
        <v>0</v>
      </c>
      <c r="CJ19" s="159">
        <f t="shared" si="100"/>
        <v>0</v>
      </c>
      <c r="CK19" s="167">
        <f>SUM(CK13:CK18)</f>
        <v>0</v>
      </c>
      <c r="CL19" s="160">
        <f t="shared" ref="CL19:CN19" si="101">SUM(CL13:CL18)</f>
        <v>0</v>
      </c>
      <c r="CM19" s="159">
        <f t="shared" si="101"/>
        <v>0</v>
      </c>
      <c r="CN19" s="159">
        <f t="shared" si="101"/>
        <v>0</v>
      </c>
      <c r="CO19" s="167">
        <f>SUM(CO13:CO18)</f>
        <v>0</v>
      </c>
      <c r="CP19" s="160">
        <f t="shared" ref="CP19:CR19" si="102">SUM(CP13:CP18)</f>
        <v>0</v>
      </c>
      <c r="CQ19" s="159">
        <f t="shared" si="102"/>
        <v>0</v>
      </c>
      <c r="CR19" s="159">
        <f t="shared" si="102"/>
        <v>0</v>
      </c>
      <c r="CS19" s="163">
        <f>SUM(CS13:CS18)</f>
        <v>0</v>
      </c>
      <c r="CT19" s="219"/>
      <c r="CU19" s="11" t="s">
        <v>6</v>
      </c>
      <c r="CV19" s="159">
        <f>SUM(CV13:CV18)</f>
        <v>0</v>
      </c>
      <c r="CW19" s="159">
        <f t="shared" ref="CW19:CX19" si="103">SUM(CW13:CW18)</f>
        <v>0</v>
      </c>
      <c r="CX19" s="159">
        <f t="shared" si="103"/>
        <v>0</v>
      </c>
      <c r="CY19" s="167">
        <f>SUM(CY13:CY18)</f>
        <v>0</v>
      </c>
      <c r="CZ19" s="160">
        <f t="shared" ref="CZ19:DB19" si="104">SUM(CZ13:CZ18)</f>
        <v>0</v>
      </c>
      <c r="DA19" s="159">
        <f t="shared" si="104"/>
        <v>0</v>
      </c>
      <c r="DB19" s="159">
        <f t="shared" si="104"/>
        <v>0</v>
      </c>
      <c r="DC19" s="167">
        <f>SUM(DC13:DC18)</f>
        <v>0</v>
      </c>
      <c r="DD19" s="160">
        <f t="shared" ref="DD19:DF19" si="105">SUM(DD13:DD18)</f>
        <v>0</v>
      </c>
      <c r="DE19" s="159">
        <f t="shared" si="105"/>
        <v>0</v>
      </c>
      <c r="DF19" s="159">
        <f t="shared" si="105"/>
        <v>0</v>
      </c>
      <c r="DG19" s="163">
        <f>SUM(DG13:DG18)</f>
        <v>0</v>
      </c>
      <c r="DH19" s="219"/>
      <c r="DI19" s="11" t="s">
        <v>6</v>
      </c>
      <c r="DJ19" s="159">
        <f>SUM(DJ13:DJ18)</f>
        <v>0</v>
      </c>
      <c r="DK19" s="159">
        <f t="shared" ref="DK19:DL19" si="106">SUM(DK13:DK18)</f>
        <v>0</v>
      </c>
      <c r="DL19" s="159">
        <f t="shared" si="106"/>
        <v>0</v>
      </c>
      <c r="DM19" s="167">
        <f>SUM(DM13:DM18)</f>
        <v>0</v>
      </c>
      <c r="DN19" s="160">
        <f t="shared" ref="DN19:DP19" si="107">SUM(DN13:DN18)</f>
        <v>0</v>
      </c>
      <c r="DO19" s="159">
        <f t="shared" si="107"/>
        <v>0</v>
      </c>
      <c r="DP19" s="159">
        <f t="shared" si="107"/>
        <v>0</v>
      </c>
      <c r="DQ19" s="167">
        <f>SUM(DQ13:DQ18)</f>
        <v>0</v>
      </c>
      <c r="DR19" s="160">
        <f t="shared" ref="DR19:DT19" si="108">SUM(DR13:DR18)</f>
        <v>0</v>
      </c>
      <c r="DS19" s="159">
        <f t="shared" si="108"/>
        <v>0</v>
      </c>
      <c r="DT19" s="159">
        <f t="shared" si="108"/>
        <v>0</v>
      </c>
      <c r="DU19" s="163">
        <f>SUM(DU13:DU18)</f>
        <v>0</v>
      </c>
      <c r="DV19" s="219"/>
      <c r="DW19" s="11" t="s">
        <v>6</v>
      </c>
      <c r="DX19" s="159">
        <f>SUM(DX13:DX18)</f>
        <v>0</v>
      </c>
      <c r="DY19" s="159">
        <f t="shared" ref="DY19:DZ19" si="109">SUM(DY13:DY18)</f>
        <v>0</v>
      </c>
      <c r="DZ19" s="159">
        <f t="shared" si="109"/>
        <v>0</v>
      </c>
      <c r="EA19" s="167">
        <f>SUM(EA13:EA18)</f>
        <v>0</v>
      </c>
      <c r="EB19" s="160">
        <f t="shared" ref="EB19:ED19" si="110">SUM(EB13:EB18)</f>
        <v>0</v>
      </c>
      <c r="EC19" s="159">
        <f t="shared" si="110"/>
        <v>0</v>
      </c>
      <c r="ED19" s="159">
        <f t="shared" si="110"/>
        <v>0</v>
      </c>
      <c r="EE19" s="167">
        <f>SUM(EE13:EE18)</f>
        <v>0</v>
      </c>
      <c r="EF19" s="160">
        <f t="shared" ref="EF19:EH19" si="111">SUM(EF13:EF18)</f>
        <v>0</v>
      </c>
      <c r="EG19" s="159">
        <f t="shared" si="111"/>
        <v>0</v>
      </c>
      <c r="EH19" s="159">
        <f t="shared" si="111"/>
        <v>0</v>
      </c>
      <c r="EI19" s="163">
        <f>SUM(EI13:EI18)</f>
        <v>0</v>
      </c>
      <c r="EJ19" s="219"/>
      <c r="EK19" s="11" t="s">
        <v>6</v>
      </c>
      <c r="EL19" s="159">
        <f>SUM(EL13:EL18)</f>
        <v>0</v>
      </c>
      <c r="EM19" s="159">
        <f t="shared" ref="EM19:EN19" si="112">SUM(EM13:EM18)</f>
        <v>0</v>
      </c>
      <c r="EN19" s="159">
        <f t="shared" si="112"/>
        <v>0</v>
      </c>
      <c r="EO19" s="167">
        <f>SUM(EO13:EO18)</f>
        <v>0</v>
      </c>
      <c r="EP19" s="160">
        <f t="shared" ref="EP19:ER19" si="113">SUM(EP13:EP18)</f>
        <v>0</v>
      </c>
      <c r="EQ19" s="159">
        <f t="shared" si="113"/>
        <v>0</v>
      </c>
      <c r="ER19" s="159">
        <f t="shared" si="113"/>
        <v>0</v>
      </c>
      <c r="ES19" s="167">
        <f>SUM(ES13:ES18)</f>
        <v>0</v>
      </c>
      <c r="ET19" s="160">
        <f t="shared" ref="ET19:EV19" si="114">SUM(ET13:ET18)</f>
        <v>0</v>
      </c>
      <c r="EU19" s="159">
        <f t="shared" si="114"/>
        <v>0</v>
      </c>
      <c r="EV19" s="159">
        <f t="shared" si="114"/>
        <v>0</v>
      </c>
      <c r="EW19" s="163">
        <f>SUM(EW13:EW18)</f>
        <v>0</v>
      </c>
      <c r="EX19" s="219"/>
      <c r="EY19" s="11" t="s">
        <v>6</v>
      </c>
      <c r="EZ19" s="159">
        <f>SUM(EZ13:EZ18)</f>
        <v>0</v>
      </c>
      <c r="FA19" s="159">
        <f t="shared" ref="FA19:FB19" si="115">SUM(FA13:FA18)</f>
        <v>0</v>
      </c>
      <c r="FB19" s="159">
        <f t="shared" si="115"/>
        <v>0</v>
      </c>
      <c r="FC19" s="167">
        <f>SUM(FC13:FC18)</f>
        <v>0</v>
      </c>
      <c r="FD19" s="160">
        <f t="shared" ref="FD19:FF19" si="116">SUM(FD13:FD18)</f>
        <v>0</v>
      </c>
      <c r="FE19" s="159">
        <f t="shared" si="116"/>
        <v>0</v>
      </c>
      <c r="FF19" s="159">
        <f t="shared" si="116"/>
        <v>0</v>
      </c>
      <c r="FG19" s="167">
        <f>SUM(FG13:FG18)</f>
        <v>0</v>
      </c>
      <c r="FH19" s="160">
        <f t="shared" ref="FH19:FJ19" si="117">SUM(FH13:FH18)</f>
        <v>0</v>
      </c>
      <c r="FI19" s="159">
        <f t="shared" si="117"/>
        <v>0</v>
      </c>
      <c r="FJ19" s="159">
        <f t="shared" si="117"/>
        <v>0</v>
      </c>
      <c r="FK19" s="163">
        <f>SUM(FK13:FK18)</f>
        <v>0</v>
      </c>
      <c r="FL19" s="219"/>
      <c r="FM19" s="11" t="s">
        <v>6</v>
      </c>
      <c r="FN19" s="159">
        <f>SUM(FN13:FN18)</f>
        <v>0</v>
      </c>
      <c r="FO19" s="159">
        <f t="shared" ref="FO19:FP19" si="118">SUM(FO13:FO18)</f>
        <v>0</v>
      </c>
      <c r="FP19" s="159">
        <f t="shared" si="118"/>
        <v>0</v>
      </c>
      <c r="FQ19" s="167">
        <f>SUM(FQ13:FQ18)</f>
        <v>0</v>
      </c>
      <c r="FR19" s="160">
        <f t="shared" ref="FR19:FT19" si="119">SUM(FR13:FR18)</f>
        <v>0</v>
      </c>
      <c r="FS19" s="159">
        <f t="shared" si="119"/>
        <v>0</v>
      </c>
      <c r="FT19" s="159">
        <f t="shared" si="119"/>
        <v>0</v>
      </c>
      <c r="FU19" s="167">
        <f>SUM(FU13:FU18)</f>
        <v>0</v>
      </c>
      <c r="FV19" s="160">
        <f t="shared" ref="FV19:FX19" si="120">SUM(FV13:FV18)</f>
        <v>0</v>
      </c>
      <c r="FW19" s="159">
        <f t="shared" si="120"/>
        <v>0</v>
      </c>
      <c r="FX19" s="159">
        <f t="shared" si="120"/>
        <v>0</v>
      </c>
      <c r="FY19" s="163">
        <f>SUM(FY13:FY18)</f>
        <v>0</v>
      </c>
      <c r="FZ19" s="219"/>
    </row>
    <row r="20" spans="1:190" ht="24.9" customHeight="1" x14ac:dyDescent="0.25">
      <c r="B20" s="168"/>
      <c r="C20" s="30"/>
      <c r="D20" s="30"/>
      <c r="E20" s="30"/>
      <c r="F20" s="30"/>
      <c r="G20" s="30"/>
      <c r="H20" s="30"/>
      <c r="I20" s="30"/>
      <c r="J20" s="30"/>
      <c r="K20" s="30"/>
      <c r="L20" s="30"/>
      <c r="M20" s="30"/>
      <c r="N20" s="219"/>
      <c r="P20" s="168"/>
      <c r="Q20" s="30"/>
      <c r="R20" s="30"/>
      <c r="S20" s="30"/>
      <c r="T20" s="30"/>
      <c r="U20" s="30"/>
      <c r="V20" s="30"/>
      <c r="W20" s="30"/>
      <c r="X20" s="30"/>
      <c r="Y20" s="30"/>
      <c r="Z20" s="30"/>
      <c r="AA20" s="30"/>
      <c r="AB20" s="219"/>
      <c r="AD20" s="168"/>
      <c r="AE20" s="30"/>
      <c r="AF20" s="30"/>
      <c r="AG20" s="30"/>
      <c r="AH20" s="30"/>
      <c r="AI20" s="30"/>
      <c r="AJ20" s="30"/>
      <c r="AK20" s="30"/>
      <c r="AL20" s="30"/>
      <c r="AM20" s="30"/>
      <c r="AN20" s="30"/>
      <c r="AO20" s="30"/>
      <c r="AP20" s="219"/>
      <c r="AR20" s="168"/>
      <c r="AS20" s="30"/>
      <c r="AT20" s="30"/>
      <c r="AU20" s="30"/>
      <c r="AV20" s="30"/>
      <c r="AW20" s="30"/>
      <c r="AX20" s="30"/>
      <c r="AY20" s="30"/>
      <c r="AZ20" s="30"/>
      <c r="BA20" s="30"/>
      <c r="BB20" s="30"/>
      <c r="BC20" s="30"/>
      <c r="BD20" s="219"/>
      <c r="BF20" s="168"/>
      <c r="BG20" s="30"/>
      <c r="BH20" s="30"/>
      <c r="BI20" s="30"/>
      <c r="BJ20" s="30"/>
      <c r="BK20" s="30"/>
      <c r="BL20" s="30"/>
      <c r="BM20" s="30"/>
      <c r="BN20" s="30"/>
      <c r="BO20" s="30"/>
      <c r="BP20" s="30"/>
      <c r="BQ20" s="30"/>
      <c r="BR20" s="219"/>
      <c r="BT20" s="168"/>
      <c r="BU20" s="30"/>
      <c r="BV20" s="30"/>
      <c r="BW20" s="30"/>
      <c r="BX20" s="30"/>
      <c r="BY20" s="30"/>
      <c r="BZ20" s="30"/>
      <c r="CA20" s="30"/>
      <c r="CB20" s="30"/>
      <c r="CC20" s="30"/>
      <c r="CD20" s="30"/>
      <c r="CE20" s="30"/>
      <c r="CF20" s="219"/>
      <c r="CH20" s="168"/>
      <c r="CI20" s="30"/>
      <c r="CJ20" s="30"/>
      <c r="CK20" s="30"/>
      <c r="CL20" s="30"/>
      <c r="CM20" s="30"/>
      <c r="CN20" s="30"/>
      <c r="CO20" s="30"/>
      <c r="CP20" s="30"/>
      <c r="CQ20" s="30"/>
      <c r="CR20" s="30"/>
      <c r="CS20" s="30"/>
      <c r="CT20" s="219"/>
      <c r="CV20" s="168"/>
      <c r="CW20" s="30"/>
      <c r="CX20" s="30"/>
      <c r="CY20" s="30"/>
      <c r="CZ20" s="30"/>
      <c r="DA20" s="30"/>
      <c r="DB20" s="30"/>
      <c r="DC20" s="30"/>
      <c r="DD20" s="30"/>
      <c r="DE20" s="30"/>
      <c r="DF20" s="30"/>
      <c r="DG20" s="30"/>
      <c r="DH20" s="219"/>
      <c r="DJ20" s="168"/>
      <c r="DK20" s="30"/>
      <c r="DL20" s="30"/>
      <c r="DM20" s="30"/>
      <c r="DN20" s="30"/>
      <c r="DO20" s="30"/>
      <c r="DP20" s="30"/>
      <c r="DQ20" s="30"/>
      <c r="DR20" s="30"/>
      <c r="DS20" s="30"/>
      <c r="DT20" s="30"/>
      <c r="DU20" s="30"/>
      <c r="DV20" s="219"/>
      <c r="DX20" s="168"/>
      <c r="DY20" s="30"/>
      <c r="DZ20" s="30"/>
      <c r="EA20" s="30"/>
      <c r="EB20" s="30"/>
      <c r="EC20" s="30"/>
      <c r="ED20" s="30"/>
      <c r="EE20" s="30"/>
      <c r="EF20" s="30"/>
      <c r="EG20" s="30"/>
      <c r="EH20" s="30"/>
      <c r="EI20" s="30"/>
      <c r="EJ20" s="219"/>
      <c r="EL20" s="168"/>
      <c r="EM20" s="30"/>
      <c r="EN20" s="30"/>
      <c r="EO20" s="30"/>
      <c r="EP20" s="30"/>
      <c r="EQ20" s="30"/>
      <c r="ER20" s="30"/>
      <c r="ES20" s="30"/>
      <c r="ET20" s="30"/>
      <c r="EU20" s="30"/>
      <c r="EV20" s="30"/>
      <c r="EW20" s="30"/>
      <c r="EX20" s="219"/>
      <c r="EZ20" s="168"/>
      <c r="FA20" s="30"/>
      <c r="FB20" s="30"/>
      <c r="FC20" s="30"/>
      <c r="FD20" s="30"/>
      <c r="FE20" s="30"/>
      <c r="FF20" s="30"/>
      <c r="FG20" s="30"/>
      <c r="FH20" s="30"/>
      <c r="FI20" s="30"/>
      <c r="FJ20" s="30"/>
      <c r="FK20" s="30"/>
      <c r="FL20" s="219"/>
      <c r="FN20" s="168"/>
      <c r="FO20" s="30"/>
      <c r="FP20" s="30"/>
      <c r="FQ20" s="30"/>
      <c r="FR20" s="30"/>
      <c r="FS20" s="30"/>
      <c r="FT20" s="30"/>
      <c r="FU20" s="30"/>
      <c r="FV20" s="30"/>
      <c r="FW20" s="30"/>
      <c r="FX20" s="30"/>
      <c r="FY20" s="30"/>
      <c r="FZ20" s="219"/>
    </row>
    <row r="21" spans="1:190" x14ac:dyDescent="0.25">
      <c r="N21" s="219"/>
      <c r="AB21" s="219"/>
      <c r="AP21" s="219"/>
      <c r="BD21" s="219"/>
      <c r="BR21" s="219"/>
      <c r="CF21" s="219"/>
      <c r="CT21" s="219"/>
      <c r="DH21" s="219"/>
      <c r="DV21" s="219"/>
      <c r="EJ21" s="219"/>
      <c r="EX21" s="219"/>
      <c r="FL21" s="219"/>
      <c r="FZ21" s="219"/>
    </row>
    <row r="22" spans="1:190" ht="20.100000000000001" customHeight="1" x14ac:dyDescent="0.25">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row>
    <row r="25" spans="1:190" ht="20.100000000000001" customHeight="1" x14ac:dyDescent="0.25"/>
    <row r="26" spans="1:190" ht="20.100000000000001" customHeight="1" x14ac:dyDescent="0.25"/>
    <row r="27" spans="1:190" ht="20.100000000000001" customHeight="1" x14ac:dyDescent="0.25"/>
    <row r="28" spans="1:190" ht="20.100000000000001" customHeight="1" x14ac:dyDescent="0.25"/>
    <row r="29" spans="1:190" ht="20.100000000000001" customHeight="1" x14ac:dyDescent="0.25"/>
    <row r="30" spans="1:190" ht="20.100000000000001" customHeight="1" x14ac:dyDescent="0.25"/>
    <row r="31" spans="1:190" ht="20.100000000000001" customHeight="1" x14ac:dyDescent="0.25"/>
    <row r="32" spans="1:190"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sheetData>
  <sheetProtection sheet="1" objects="1" scenarios="1"/>
  <mergeCells count="2">
    <mergeCell ref="GA13:GH13"/>
    <mergeCell ref="GA17:GH18"/>
  </mergeCells>
  <conditionalFormatting sqref="A3">
    <cfRule type="cellIs" dxfId="604" priority="85" operator="equal">
      <formula>"LME-MCO Not Entered On Set-Up Worksheet"</formula>
    </cfRule>
  </conditionalFormatting>
  <conditionalFormatting sqref="A2">
    <cfRule type="cellIs" dxfId="603" priority="82" operator="equal">
      <formula>"SFY And/Or Report Period Not Entered On Set-Up Worksheet"</formula>
    </cfRule>
  </conditionalFormatting>
  <conditionalFormatting sqref="O2">
    <cfRule type="cellIs" dxfId="602" priority="77" operator="equal">
      <formula>"SFY And/Or Report Period Not Entered On Set-Up Worksheet"</formula>
    </cfRule>
  </conditionalFormatting>
  <conditionalFormatting sqref="AC2">
    <cfRule type="cellIs" dxfId="601" priority="37" operator="equal">
      <formula>"SFY And/Or Report Period Not Entered On Set-Up Worksheet"</formula>
    </cfRule>
  </conditionalFormatting>
  <conditionalFormatting sqref="AQ2">
    <cfRule type="cellIs" dxfId="600" priority="35" operator="equal">
      <formula>"SFY And/Or Report Period Not Entered On Set-Up Worksheet"</formula>
    </cfRule>
  </conditionalFormatting>
  <conditionalFormatting sqref="BE2">
    <cfRule type="cellIs" dxfId="599" priority="33" operator="equal">
      <formula>"SFY And/Or Report Period Not Entered On Set-Up Worksheet"</formula>
    </cfRule>
  </conditionalFormatting>
  <conditionalFormatting sqref="BS2">
    <cfRule type="cellIs" dxfId="598" priority="31" operator="equal">
      <formula>"SFY And/Or Report Period Not Entered On Set-Up Worksheet"</formula>
    </cfRule>
  </conditionalFormatting>
  <conditionalFormatting sqref="CG2">
    <cfRule type="cellIs" dxfId="597" priority="29" operator="equal">
      <formula>"SFY And/Or Report Period Not Entered On Set-Up Worksheet"</formula>
    </cfRule>
  </conditionalFormatting>
  <conditionalFormatting sqref="CU2">
    <cfRule type="cellIs" dxfId="596" priority="27" operator="equal">
      <formula>"SFY And/Or Report Period Not Entered On Set-Up Worksheet"</formula>
    </cfRule>
  </conditionalFormatting>
  <conditionalFormatting sqref="DI2">
    <cfRule type="cellIs" dxfId="595" priority="25" operator="equal">
      <formula>"SFY And/Or Report Period Not Entered On Set-Up Worksheet"</formula>
    </cfRule>
  </conditionalFormatting>
  <conditionalFormatting sqref="DW2">
    <cfRule type="cellIs" dxfId="594" priority="23" operator="equal">
      <formula>"SFY And/Or Report Period Not Entered On Set-Up Worksheet"</formula>
    </cfRule>
  </conditionalFormatting>
  <conditionalFormatting sqref="EK2">
    <cfRule type="cellIs" dxfId="593" priority="21" operator="equal">
      <formula>"SFY And/Or Report Period Not Entered On Set-Up Worksheet"</formula>
    </cfRule>
  </conditionalFormatting>
  <conditionalFormatting sqref="B13:C18 F13:G18 J13:K18">
    <cfRule type="cellIs" dxfId="592" priority="81" operator="equal">
      <formula>0</formula>
    </cfRule>
  </conditionalFormatting>
  <conditionalFormatting sqref="O3">
    <cfRule type="cellIs" dxfId="591" priority="18" operator="equal">
      <formula>"LME-MCO Not Entered On Set-Up Worksheet"</formula>
    </cfRule>
  </conditionalFormatting>
  <conditionalFormatting sqref="AC3">
    <cfRule type="cellIs" dxfId="590" priority="17" operator="equal">
      <formula>"LME-MCO Not Entered On Set-Up Worksheet"</formula>
    </cfRule>
  </conditionalFormatting>
  <conditionalFormatting sqref="AQ3">
    <cfRule type="cellIs" dxfId="589" priority="16" operator="equal">
      <formula>"LME-MCO Not Entered On Set-Up Worksheet"</formula>
    </cfRule>
  </conditionalFormatting>
  <conditionalFormatting sqref="BE3">
    <cfRule type="cellIs" dxfId="588" priority="15" operator="equal">
      <formula>"LME-MCO Not Entered On Set-Up Worksheet"</formula>
    </cfRule>
  </conditionalFormatting>
  <conditionalFormatting sqref="BS3">
    <cfRule type="cellIs" dxfId="587" priority="14" operator="equal">
      <formula>"LME-MCO Not Entered On Set-Up Worksheet"</formula>
    </cfRule>
  </conditionalFormatting>
  <conditionalFormatting sqref="CG3">
    <cfRule type="cellIs" dxfId="586" priority="13" operator="equal">
      <formula>"LME-MCO Not Entered On Set-Up Worksheet"</formula>
    </cfRule>
  </conditionalFormatting>
  <conditionalFormatting sqref="CU3">
    <cfRule type="cellIs" dxfId="585" priority="12" operator="equal">
      <formula>"LME-MCO Not Entered On Set-Up Worksheet"</formula>
    </cfRule>
  </conditionalFormatting>
  <conditionalFormatting sqref="DI3">
    <cfRule type="cellIs" dxfId="584" priority="11" operator="equal">
      <formula>"LME-MCO Not Entered On Set-Up Worksheet"</formula>
    </cfRule>
  </conditionalFormatting>
  <conditionalFormatting sqref="DW3">
    <cfRule type="cellIs" dxfId="583" priority="10" operator="equal">
      <formula>"LME-MCO Not Entered On Set-Up Worksheet"</formula>
    </cfRule>
  </conditionalFormatting>
  <conditionalFormatting sqref="EK3">
    <cfRule type="cellIs" dxfId="582" priority="9" operator="equal">
      <formula>"LME-MCO Not Entered On Set-Up Worksheet"</formula>
    </cfRule>
  </conditionalFormatting>
  <conditionalFormatting sqref="EY2">
    <cfRule type="cellIs" dxfId="581" priority="4" operator="equal">
      <formula>"SFY And/Or Report Period Not Entered On Set-Up Worksheet"</formula>
    </cfRule>
  </conditionalFormatting>
  <conditionalFormatting sqref="FM2">
    <cfRule type="cellIs" dxfId="580" priority="3" operator="equal">
      <formula>"SFY And/Or Report Period Not Entered On Set-Up Worksheet"</formula>
    </cfRule>
  </conditionalFormatting>
  <conditionalFormatting sqref="EY3">
    <cfRule type="cellIs" dxfId="579" priority="2" operator="equal">
      <formula>"LME-MCO Not Entered On Set-Up Worksheet"</formula>
    </cfRule>
  </conditionalFormatting>
  <conditionalFormatting sqref="FM3">
    <cfRule type="cellIs" dxfId="578" priority="1" operator="equal">
      <formula>"LME-MCO Not Entered On Set-Up Worksheet"</formula>
    </cfRule>
  </conditionalFormatting>
  <printOptions horizontalCentered="1"/>
  <pageMargins left="0.3" right="0.3" top="0.5" bottom="0.5" header="0.3" footer="0.3"/>
  <pageSetup scale="69" orientation="landscape" r:id="rId1"/>
  <headerFooter>
    <oddFooter>&amp;LNC DMH/DD/SAS QM Section&amp;CPage &amp;P of &amp;N&amp;R&amp;F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80" id="{F2236DAF-E742-4A15-902E-3179779DF0AE}">
            <xm:f>AND('Set-Up Worksheet'!$B$8="Year-End Report",OR(J13&gt;SUM(B13,F13),J13&lt;MAX(B13,F13)))</xm:f>
            <x14:dxf>
              <fill>
                <patternFill>
                  <bgColor theme="8" tint="0.59996337778862885"/>
                </patternFill>
              </fill>
            </x14:dxf>
          </x14:cfRule>
          <xm:sqref>J13:J18</xm:sqref>
        </x14:conditionalFormatting>
        <x14:conditionalFormatting xmlns:xm="http://schemas.microsoft.com/office/excel/2006/main">
          <x14:cfRule type="expression" priority="19" id="{6C221641-CB56-4F7B-9E42-8F3C33150B20}">
            <xm:f>AND('Set-Up Worksheet'!$B$8="Year-End Report",OR(K13&gt;SUM(C13,G13),K13&lt;MAX(C13,G13)))</xm:f>
            <x14:dxf>
              <fill>
                <patternFill>
                  <bgColor theme="8" tint="0.59996337778862885"/>
                </patternFill>
              </fill>
            </x14:dxf>
          </x14:cfRule>
          <xm:sqref>K13:K18</xm:sqref>
        </x14:conditionalFormatting>
        <x14:conditionalFormatting xmlns:xm="http://schemas.microsoft.com/office/excel/2006/main">
          <x14:cfRule type="expression" priority="76" id="{3E49B387-C40F-40A1-B6DD-C73822BF34D2}">
            <xm:f>AND('Set-Up Worksheet'!$B$8="Year-End Report",OR(X13&gt;SUM(P13,T13),X13&lt;MAX(P13,T13)))</xm:f>
            <x14:dxf>
              <fill>
                <patternFill>
                  <bgColor theme="8" tint="0.59996337778862885"/>
                </patternFill>
              </fill>
            </x14:dxf>
          </x14:cfRule>
          <xm:sqref>X13:X18</xm:sqref>
        </x14:conditionalFormatting>
        <x14:conditionalFormatting xmlns:xm="http://schemas.microsoft.com/office/excel/2006/main">
          <x14:cfRule type="expression" priority="75" id="{71F6221E-DCB2-4FFA-9B3E-A9EEC5C888CE}">
            <xm:f>AND('Set-Up Worksheet'!$B$8="Year-End Report",OR(Y13&gt;SUM(Q13,U13),Y13&lt;MAX(Q13,U13)))</xm:f>
            <x14:dxf>
              <fill>
                <patternFill>
                  <bgColor theme="8" tint="0.59996337778862885"/>
                </patternFill>
              </fill>
            </x14:dxf>
          </x14:cfRule>
          <xm:sqref>Y13:Y18</xm:sqref>
        </x14:conditionalFormatting>
        <x14:conditionalFormatting xmlns:xm="http://schemas.microsoft.com/office/excel/2006/main">
          <x14:cfRule type="expression" priority="72" id="{DA049352-A182-49EC-977C-082BC89A117D}">
            <xm:f>AND('Set-Up Worksheet'!$B$8="Year-End Report",OR(AL13&gt;SUM(AD13,AH13),AL13&lt;MAX(AD13,AH13)))</xm:f>
            <x14:dxf>
              <fill>
                <patternFill>
                  <bgColor theme="8" tint="0.59996337778862885"/>
                </patternFill>
              </fill>
            </x14:dxf>
          </x14:cfRule>
          <xm:sqref>AL13:AL18</xm:sqref>
        </x14:conditionalFormatting>
        <x14:conditionalFormatting xmlns:xm="http://schemas.microsoft.com/office/excel/2006/main">
          <x14:cfRule type="expression" priority="71" id="{5DAB923E-5E31-4B10-AC0A-DE4ACC1E7600}">
            <xm:f>AND('Set-Up Worksheet'!$B$8="Year-End Report",OR(AM13&gt;SUM(AE13,AI13),AM13&lt;MAX(AE13,AI13)))</xm:f>
            <x14:dxf>
              <fill>
                <patternFill>
                  <bgColor theme="8" tint="0.59996337778862885"/>
                </patternFill>
              </fill>
            </x14:dxf>
          </x14:cfRule>
          <xm:sqref>AM13:AM18</xm:sqref>
        </x14:conditionalFormatting>
        <x14:conditionalFormatting xmlns:xm="http://schemas.microsoft.com/office/excel/2006/main">
          <x14:cfRule type="expression" priority="68" id="{4F463156-416E-413A-A3B8-0B52C33EF7C2}">
            <xm:f>AND('Set-Up Worksheet'!$B$8="Year-End Report",OR(AZ13&gt;SUM(AR13,AV13),AZ13&lt;MAX(AR13,AV13)))</xm:f>
            <x14:dxf>
              <fill>
                <patternFill>
                  <bgColor theme="8" tint="0.59996337778862885"/>
                </patternFill>
              </fill>
            </x14:dxf>
          </x14:cfRule>
          <xm:sqref>AZ13:AZ18</xm:sqref>
        </x14:conditionalFormatting>
        <x14:conditionalFormatting xmlns:xm="http://schemas.microsoft.com/office/excel/2006/main">
          <x14:cfRule type="expression" priority="67" id="{F88C5CA2-F4E6-4AE3-A365-6411689C9951}">
            <xm:f>AND('Set-Up Worksheet'!$B$8="Year-End Report",OR(BA13&gt;SUM(AS13,AW13),BA13&lt;MAX(AS13,AW13)))</xm:f>
            <x14:dxf>
              <fill>
                <patternFill>
                  <bgColor theme="8" tint="0.59996337778862885"/>
                </patternFill>
              </fill>
            </x14:dxf>
          </x14:cfRule>
          <xm:sqref>BA13:BA18</xm:sqref>
        </x14:conditionalFormatting>
        <x14:conditionalFormatting xmlns:xm="http://schemas.microsoft.com/office/excel/2006/main">
          <x14:cfRule type="expression" priority="64" id="{377C0393-158F-44B4-853F-CDE50E59E0F8}">
            <xm:f>AND('Set-Up Worksheet'!$B$8="Year-End Report",OR(BN13&gt;SUM(BF13,BJ13),BN13&lt;MAX(BF13,BJ13)))</xm:f>
            <x14:dxf>
              <fill>
                <patternFill>
                  <bgColor theme="8" tint="0.59996337778862885"/>
                </patternFill>
              </fill>
            </x14:dxf>
          </x14:cfRule>
          <xm:sqref>BN13:BN18</xm:sqref>
        </x14:conditionalFormatting>
        <x14:conditionalFormatting xmlns:xm="http://schemas.microsoft.com/office/excel/2006/main">
          <x14:cfRule type="expression" priority="63" id="{655014C4-2088-4BAF-9572-A6782D2AA4F1}">
            <xm:f>AND('Set-Up Worksheet'!$B$8="Year-End Report",OR(BO13&gt;SUM(BG13,BK13),BO13&lt;MAX(BG13,BK13)))</xm:f>
            <x14:dxf>
              <fill>
                <patternFill>
                  <bgColor theme="8" tint="0.59996337778862885"/>
                </patternFill>
              </fill>
            </x14:dxf>
          </x14:cfRule>
          <xm:sqref>BO13:BO18</xm:sqref>
        </x14:conditionalFormatting>
        <x14:conditionalFormatting xmlns:xm="http://schemas.microsoft.com/office/excel/2006/main">
          <x14:cfRule type="expression" priority="60" id="{595160E4-5F78-49E1-9D8A-88F2414A26AD}">
            <xm:f>AND('Set-Up Worksheet'!$B$8="Year-End Report",OR(CB13&gt;SUM(BT13,BX13),CB13&lt;MAX(BT13,BX13)))</xm:f>
            <x14:dxf>
              <fill>
                <patternFill>
                  <bgColor theme="8" tint="0.59996337778862885"/>
                </patternFill>
              </fill>
            </x14:dxf>
          </x14:cfRule>
          <xm:sqref>CB13:CB18</xm:sqref>
        </x14:conditionalFormatting>
        <x14:conditionalFormatting xmlns:xm="http://schemas.microsoft.com/office/excel/2006/main">
          <x14:cfRule type="expression" priority="59" id="{365AD635-1092-47D9-9C9A-B0B769E89E39}">
            <xm:f>AND('Set-Up Worksheet'!$B$8="Year-End Report",OR(CC13&gt;SUM(BU13,BY13),CC13&lt;MAX(BU13,BY13)))</xm:f>
            <x14:dxf>
              <fill>
                <patternFill>
                  <bgColor theme="8" tint="0.59996337778862885"/>
                </patternFill>
              </fill>
            </x14:dxf>
          </x14:cfRule>
          <xm:sqref>CC13:CC18</xm:sqref>
        </x14:conditionalFormatting>
        <x14:conditionalFormatting xmlns:xm="http://schemas.microsoft.com/office/excel/2006/main">
          <x14:cfRule type="expression" priority="56" id="{71DB99A2-F4D6-48A4-A3DE-4C5DAAF8A16F}">
            <xm:f>AND('Set-Up Worksheet'!$B$8="Year-End Report",OR(CP13&gt;SUM(CH13,CL13),CP13&lt;MAX(CH13,CL13)))</xm:f>
            <x14:dxf>
              <fill>
                <patternFill>
                  <bgColor theme="8" tint="0.59996337778862885"/>
                </patternFill>
              </fill>
            </x14:dxf>
          </x14:cfRule>
          <xm:sqref>CP13:CP18</xm:sqref>
        </x14:conditionalFormatting>
        <x14:conditionalFormatting xmlns:xm="http://schemas.microsoft.com/office/excel/2006/main">
          <x14:cfRule type="expression" priority="55" id="{4155E002-5491-4260-A175-925FF1B16C74}">
            <xm:f>AND('Set-Up Worksheet'!$B$8="Year-End Report",OR(CQ13&gt;SUM(CI13,CM13),CQ13&lt;MAX(CI13,CM13)))</xm:f>
            <x14:dxf>
              <fill>
                <patternFill>
                  <bgColor theme="8" tint="0.59996337778862885"/>
                </patternFill>
              </fill>
            </x14:dxf>
          </x14:cfRule>
          <xm:sqref>CQ13:CQ18</xm:sqref>
        </x14:conditionalFormatting>
        <x14:conditionalFormatting xmlns:xm="http://schemas.microsoft.com/office/excel/2006/main">
          <x14:cfRule type="expression" priority="52" id="{EFFDE2E5-7562-471A-8160-D30C5931FBDF}">
            <xm:f>AND('Set-Up Worksheet'!$B$8="Year-End Report",OR(DD13&gt;SUM(CV13,CZ13),DD13&lt;MAX(CV13,CZ13)))</xm:f>
            <x14:dxf>
              <fill>
                <patternFill>
                  <bgColor theme="8" tint="0.59996337778862885"/>
                </patternFill>
              </fill>
            </x14:dxf>
          </x14:cfRule>
          <xm:sqref>DD13:DD18</xm:sqref>
        </x14:conditionalFormatting>
        <x14:conditionalFormatting xmlns:xm="http://schemas.microsoft.com/office/excel/2006/main">
          <x14:cfRule type="expression" priority="51" id="{738955AA-8641-45FB-95A1-C940A16D8F70}">
            <xm:f>AND('Set-Up Worksheet'!$B$8="Year-End Report",OR(DE13&gt;SUM(CW13,DA13),DE13&lt;MAX(CW13,DA13)))</xm:f>
            <x14:dxf>
              <fill>
                <patternFill>
                  <bgColor theme="8" tint="0.59996337778862885"/>
                </patternFill>
              </fill>
            </x14:dxf>
          </x14:cfRule>
          <xm:sqref>DE13:DE18</xm:sqref>
        </x14:conditionalFormatting>
        <x14:conditionalFormatting xmlns:xm="http://schemas.microsoft.com/office/excel/2006/main">
          <x14:cfRule type="expression" priority="48" id="{FB16A5DE-9C45-4D6F-83CB-369E83729E3F}">
            <xm:f>AND('Set-Up Worksheet'!$B$8="Year-End Report",OR(DR13&gt;SUM(DJ13,DN13),DR13&lt;MAX(DJ13,DN13)))</xm:f>
            <x14:dxf>
              <fill>
                <patternFill>
                  <bgColor theme="8" tint="0.59996337778862885"/>
                </patternFill>
              </fill>
            </x14:dxf>
          </x14:cfRule>
          <xm:sqref>DR13:DR18</xm:sqref>
        </x14:conditionalFormatting>
        <x14:conditionalFormatting xmlns:xm="http://schemas.microsoft.com/office/excel/2006/main">
          <x14:cfRule type="expression" priority="47" id="{3EFA51CB-FA6B-416B-A585-4D813844E14E}">
            <xm:f>AND('Set-Up Worksheet'!$B$8="Year-End Report",OR(DS13&gt;SUM(DK13,DO13),DS13&lt;MAX(DK13,DO13)))</xm:f>
            <x14:dxf>
              <fill>
                <patternFill>
                  <bgColor theme="8" tint="0.59996337778862885"/>
                </patternFill>
              </fill>
            </x14:dxf>
          </x14:cfRule>
          <xm:sqref>DS13:DS18</xm:sqref>
        </x14:conditionalFormatting>
        <x14:conditionalFormatting xmlns:xm="http://schemas.microsoft.com/office/excel/2006/main">
          <x14:cfRule type="expression" priority="44" id="{498BA409-E29D-4640-8057-46E9525F98A1}">
            <xm:f>AND('Set-Up Worksheet'!$B$8="Year-End Report",OR(EF13&gt;SUM(DX13,EB13),EF13&lt;MAX(DX13,EB13)))</xm:f>
            <x14:dxf>
              <fill>
                <patternFill>
                  <bgColor theme="8" tint="0.59996337778862885"/>
                </patternFill>
              </fill>
            </x14:dxf>
          </x14:cfRule>
          <xm:sqref>EF13:EF18</xm:sqref>
        </x14:conditionalFormatting>
        <x14:conditionalFormatting xmlns:xm="http://schemas.microsoft.com/office/excel/2006/main">
          <x14:cfRule type="expression" priority="43" id="{EC6C7FBD-5B32-4F69-9F73-68EC37DC028E}">
            <xm:f>AND('Set-Up Worksheet'!$B$8="Year-End Report",OR(EG13&gt;SUM(DY13,EC13),EG13&lt;MAX(DY13,EC13)))</xm:f>
            <x14:dxf>
              <fill>
                <patternFill>
                  <bgColor theme="8" tint="0.59996337778862885"/>
                </patternFill>
              </fill>
            </x14:dxf>
          </x14:cfRule>
          <xm:sqref>EG13:EG18</xm:sqref>
        </x14:conditionalFormatting>
        <x14:conditionalFormatting xmlns:xm="http://schemas.microsoft.com/office/excel/2006/main">
          <x14:cfRule type="expression" priority="40" id="{A406F113-E2A0-42E0-A4C6-51C312875A11}">
            <xm:f>AND('Set-Up Worksheet'!$B$8="Year-End Report",OR(ET13&gt;SUM(EL13,EP13),ET13&lt;MAX(EL13,EP13)))</xm:f>
            <x14:dxf>
              <fill>
                <patternFill>
                  <bgColor theme="8" tint="0.59996337778862885"/>
                </patternFill>
              </fill>
            </x14:dxf>
          </x14:cfRule>
          <xm:sqref>ET13:ET18</xm:sqref>
        </x14:conditionalFormatting>
        <x14:conditionalFormatting xmlns:xm="http://schemas.microsoft.com/office/excel/2006/main">
          <x14:cfRule type="expression" priority="39" id="{2CBBA5ED-4F77-42F0-8B16-85A54CEC5BE0}">
            <xm:f>AND('Set-Up Worksheet'!$B$8="Year-End Report",OR(EU13&gt;SUM(EM13,EQ13),EU13&lt;MAX(EM13,EQ13)))</xm:f>
            <x14:dxf>
              <fill>
                <patternFill>
                  <bgColor theme="8" tint="0.59996337778862885"/>
                </patternFill>
              </fill>
            </x14:dxf>
          </x14:cfRule>
          <xm:sqref>EU13:EU18</xm:sqref>
        </x14:conditionalFormatting>
        <x14:conditionalFormatting xmlns:xm="http://schemas.microsoft.com/office/excel/2006/main">
          <x14:cfRule type="expression" priority="8" id="{EFC72759-E0FB-4860-B95A-ACE932DBCA21}">
            <xm:f>AND('Set-Up Worksheet'!$B$8="Year-End Report",OR(FH13&gt;SUM(EZ13,FD13),FH13&lt;MAX(EZ13,FD13)))</xm:f>
            <x14:dxf>
              <fill>
                <patternFill>
                  <bgColor theme="8" tint="0.59996337778862885"/>
                </patternFill>
              </fill>
            </x14:dxf>
          </x14:cfRule>
          <xm:sqref>FH13:FH18</xm:sqref>
        </x14:conditionalFormatting>
        <x14:conditionalFormatting xmlns:xm="http://schemas.microsoft.com/office/excel/2006/main">
          <x14:cfRule type="expression" priority="7" id="{42E6A19A-C3C3-4DCD-A897-F775EECF4FD8}">
            <xm:f>AND('Set-Up Worksheet'!$B$8="Year-End Report",OR(FI13&gt;SUM(FA13,FE13),FI13&lt;MAX(FA13,FE13)))</xm:f>
            <x14:dxf>
              <fill>
                <patternFill>
                  <bgColor theme="8" tint="0.59996337778862885"/>
                </patternFill>
              </fill>
            </x14:dxf>
          </x14:cfRule>
          <xm:sqref>FI13:FI18</xm:sqref>
        </x14:conditionalFormatting>
        <x14:conditionalFormatting xmlns:xm="http://schemas.microsoft.com/office/excel/2006/main">
          <x14:cfRule type="expression" priority="6" id="{53C51EDB-E732-47D7-B0FA-20DFC4B703AF}">
            <xm:f>AND('Set-Up Worksheet'!$B$8="Year-End Report",OR(FV13&gt;SUM(FN13,FR13),FV13&lt;MAX(FN13,FR13)))</xm:f>
            <x14:dxf>
              <fill>
                <patternFill>
                  <bgColor theme="8" tint="0.59996337778862885"/>
                </patternFill>
              </fill>
            </x14:dxf>
          </x14:cfRule>
          <xm:sqref>FV13:FV18</xm:sqref>
        </x14:conditionalFormatting>
        <x14:conditionalFormatting xmlns:xm="http://schemas.microsoft.com/office/excel/2006/main">
          <x14:cfRule type="expression" priority="5" id="{220FB654-80A0-4479-9A75-20D7AF66E056}">
            <xm:f>AND('Set-Up Worksheet'!$B$8="Year-End Report",OR(FW13&gt;SUM(FO13,FS13),FW13&lt;MAX(FO13,FS13)))</xm:f>
            <x14:dxf>
              <fill>
                <patternFill>
                  <bgColor theme="8" tint="0.59996337778862885"/>
                </patternFill>
              </fill>
            </x14:dxf>
          </x14:cfRule>
          <xm:sqref>FW13:FW18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28"/>
  <sheetViews>
    <sheetView showGridLines="0" workbookViewId="0">
      <pane ySplit="11" topLeftCell="A12" activePane="bottomLeft" state="frozen"/>
      <selection activeCell="D2" sqref="D2"/>
      <selection pane="bottomLeft" activeCell="CD14" sqref="CD14"/>
    </sheetView>
  </sheetViews>
  <sheetFormatPr defaultColWidth="9.109375" defaultRowHeight="13.2" x14ac:dyDescent="0.25"/>
  <cols>
    <col min="1" max="1" width="23" style="1" customWidth="1"/>
    <col min="2" max="7" width="18.6640625" style="1" customWidth="1"/>
    <col min="8" max="8" width="9.109375" style="1"/>
    <col min="9" max="9" width="23" style="1" customWidth="1"/>
    <col min="10" max="15" width="18.6640625" style="1" customWidth="1"/>
    <col min="16" max="16" width="9.109375" style="1"/>
    <col min="17" max="17" width="23" style="1" customWidth="1"/>
    <col min="18" max="23" width="18.6640625" style="1" customWidth="1"/>
    <col min="24" max="24" width="9.109375" style="1"/>
    <col min="25" max="25" width="23" style="1" customWidth="1"/>
    <col min="26" max="31" width="18.6640625" style="1" customWidth="1"/>
    <col min="32" max="32" width="9.109375" style="1"/>
    <col min="33" max="33" width="23" style="1" customWidth="1"/>
    <col min="34" max="39" width="18.6640625" style="1" customWidth="1"/>
    <col min="40" max="40" width="9.109375" style="1"/>
    <col min="41" max="41" width="23" style="1" customWidth="1"/>
    <col min="42" max="47" width="18.6640625" style="1" customWidth="1"/>
    <col min="48" max="48" width="9.109375" style="1"/>
    <col min="49" max="49" width="23" style="1" customWidth="1"/>
    <col min="50" max="55" width="18.6640625" style="1" customWidth="1"/>
    <col min="56" max="56" width="9.109375" style="1"/>
    <col min="57" max="57" width="23" style="1" customWidth="1"/>
    <col min="58" max="63" width="18.6640625" style="1" customWidth="1"/>
    <col min="64" max="64" width="9.109375" style="1"/>
    <col min="65" max="65" width="23" style="1" customWidth="1"/>
    <col min="66" max="71" width="18.6640625" style="1" customWidth="1"/>
    <col min="72" max="72" width="9.109375" style="1"/>
    <col min="73" max="73" width="23" style="1" customWidth="1"/>
    <col min="74" max="79" width="18.6640625" style="1" customWidth="1"/>
    <col min="80" max="80" width="9.109375" style="1"/>
    <col min="81" max="81" width="23" style="1" customWidth="1"/>
    <col min="82" max="87" width="18.6640625" style="1" customWidth="1"/>
    <col min="88" max="88" width="9.109375" style="1"/>
    <col min="89" max="89" width="23" style="1" customWidth="1"/>
    <col min="90" max="95" width="18.6640625" style="1" customWidth="1"/>
    <col min="96" max="96" width="9.109375" style="1"/>
    <col min="97" max="97" width="23" style="1" customWidth="1"/>
    <col min="98" max="103" width="18.6640625" style="1" customWidth="1"/>
    <col min="104" max="16384" width="9.109375" style="1"/>
  </cols>
  <sheetData>
    <row r="1" spans="1:113" ht="35.1" customHeight="1" x14ac:dyDescent="0.25">
      <c r="A1" s="536" t="s">
        <v>583</v>
      </c>
      <c r="B1" s="536"/>
      <c r="C1" s="536"/>
      <c r="D1" s="536"/>
      <c r="E1" s="536"/>
      <c r="F1" s="536"/>
      <c r="G1" s="536"/>
      <c r="H1" s="219"/>
      <c r="I1" s="450" t="s">
        <v>521</v>
      </c>
      <c r="J1" s="214"/>
      <c r="K1" s="214"/>
      <c r="L1" s="214"/>
      <c r="M1" s="214"/>
      <c r="N1" s="214"/>
      <c r="O1" s="214"/>
      <c r="P1" s="219"/>
      <c r="Q1" s="450" t="s">
        <v>521</v>
      </c>
      <c r="R1" s="214"/>
      <c r="S1" s="214"/>
      <c r="T1" s="214"/>
      <c r="U1" s="214"/>
      <c r="V1" s="214"/>
      <c r="W1" s="214"/>
      <c r="X1" s="219"/>
      <c r="Y1" s="450" t="s">
        <v>521</v>
      </c>
      <c r="Z1" s="214"/>
      <c r="AA1" s="214"/>
      <c r="AB1" s="214"/>
      <c r="AC1" s="214"/>
      <c r="AD1" s="214"/>
      <c r="AE1" s="214"/>
      <c r="AF1" s="219"/>
      <c r="AG1" s="450" t="s">
        <v>521</v>
      </c>
      <c r="AH1" s="214"/>
      <c r="AI1" s="214"/>
      <c r="AJ1" s="214"/>
      <c r="AK1" s="214"/>
      <c r="AL1" s="214"/>
      <c r="AM1" s="214"/>
      <c r="AN1" s="219"/>
      <c r="AO1" s="450" t="s">
        <v>521</v>
      </c>
      <c r="AP1" s="214"/>
      <c r="AQ1" s="214"/>
      <c r="AR1" s="214"/>
      <c r="AS1" s="214"/>
      <c r="AT1" s="214"/>
      <c r="AU1" s="214"/>
      <c r="AV1" s="219"/>
      <c r="AW1" s="450" t="s">
        <v>521</v>
      </c>
      <c r="AX1" s="214"/>
      <c r="AY1" s="214"/>
      <c r="AZ1" s="214"/>
      <c r="BA1" s="214"/>
      <c r="BB1" s="214"/>
      <c r="BC1" s="214"/>
      <c r="BD1" s="219"/>
      <c r="BE1" s="450" t="s">
        <v>521</v>
      </c>
      <c r="BF1" s="214"/>
      <c r="BG1" s="214"/>
      <c r="BH1" s="214"/>
      <c r="BI1" s="214"/>
      <c r="BJ1" s="214"/>
      <c r="BK1" s="214"/>
      <c r="BL1" s="219"/>
      <c r="BM1" s="450" t="s">
        <v>521</v>
      </c>
      <c r="BN1" s="214"/>
      <c r="BO1" s="214"/>
      <c r="BP1" s="214"/>
      <c r="BQ1" s="214"/>
      <c r="BR1" s="214"/>
      <c r="BS1" s="214"/>
      <c r="BT1" s="219"/>
      <c r="BU1" s="450" t="s">
        <v>521</v>
      </c>
      <c r="BV1" s="214"/>
      <c r="BW1" s="214"/>
      <c r="BX1" s="214"/>
      <c r="BY1" s="214"/>
      <c r="BZ1" s="214"/>
      <c r="CA1" s="214"/>
      <c r="CB1" s="219"/>
      <c r="CC1" s="450" t="s">
        <v>521</v>
      </c>
      <c r="CD1" s="214"/>
      <c r="CE1" s="214"/>
      <c r="CF1" s="214"/>
      <c r="CG1" s="214"/>
      <c r="CH1" s="214"/>
      <c r="CI1" s="214"/>
      <c r="CJ1" s="219"/>
      <c r="CK1" s="450" t="s">
        <v>521</v>
      </c>
      <c r="CL1" s="214"/>
      <c r="CM1" s="214"/>
      <c r="CN1" s="214"/>
      <c r="CO1" s="214"/>
      <c r="CP1" s="214"/>
      <c r="CQ1" s="214"/>
      <c r="CR1" s="219"/>
      <c r="CS1" s="450" t="s">
        <v>521</v>
      </c>
      <c r="CT1" s="214"/>
      <c r="CU1" s="214"/>
      <c r="CV1" s="214"/>
      <c r="CW1" s="214"/>
      <c r="CX1" s="214"/>
      <c r="CY1" s="214"/>
      <c r="CZ1" s="219"/>
    </row>
    <row r="2" spans="1:113"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219"/>
      <c r="I2" s="203" t="str">
        <f>IF(OR('Set-Up Worksheet'!$B$6="",'Set-Up Worksheet'!$B$8=""),"SFY And/Or Report Period Not Entered On Set-Up Worksheet","SFY"&amp;'Set-Up Worksheet'!$B$6&amp;" LME-MCO Semi-Annual SAPTBG Compliance Report -- "&amp;'Set-Up Worksheet'!$B$8)</f>
        <v>SFY2017 LME-MCO Semi-Annual SAPTBG Compliance Report -- Mid-Year Report</v>
      </c>
      <c r="J2" s="30"/>
      <c r="K2" s="30"/>
      <c r="L2" s="30"/>
      <c r="M2" s="30"/>
      <c r="N2" s="30"/>
      <c r="O2" s="30"/>
      <c r="P2" s="219"/>
      <c r="Q2" s="203" t="str">
        <f>IF(OR('Set-Up Worksheet'!$B$6="",'Set-Up Worksheet'!$B$8=""),"SFY And/Or Report Period Not Entered On Set-Up Worksheet","SFY"&amp;'Set-Up Worksheet'!$B$6&amp;" LME-MCO Semi-Annual SAPTBG Compliance Report -- "&amp;'Set-Up Worksheet'!$B$8)</f>
        <v>SFY2017 LME-MCO Semi-Annual SAPTBG Compliance Report -- Mid-Year Report</v>
      </c>
      <c r="R2" s="30"/>
      <c r="S2" s="30"/>
      <c r="T2" s="30"/>
      <c r="U2" s="30"/>
      <c r="V2" s="30"/>
      <c r="W2" s="30"/>
      <c r="X2" s="219"/>
      <c r="Y2" s="203" t="str">
        <f>IF(OR('Set-Up Worksheet'!$B$6="",'Set-Up Worksheet'!$B$8=""),"SFY And/Or Report Period Not Entered On Set-Up Worksheet","SFY"&amp;'Set-Up Worksheet'!$B$6&amp;" LME-MCO Semi-Annual SAPTBG Compliance Report -- "&amp;'Set-Up Worksheet'!$B$8)</f>
        <v>SFY2017 LME-MCO Semi-Annual SAPTBG Compliance Report -- Mid-Year Report</v>
      </c>
      <c r="Z2" s="30"/>
      <c r="AA2" s="30"/>
      <c r="AB2" s="30"/>
      <c r="AC2" s="30"/>
      <c r="AD2" s="30"/>
      <c r="AE2" s="30"/>
      <c r="AF2" s="219"/>
      <c r="AG2" s="203" t="str">
        <f>IF(OR('Set-Up Worksheet'!$B$6="",'Set-Up Worksheet'!$B$8=""),"SFY And/Or Report Period Not Entered On Set-Up Worksheet","SFY"&amp;'Set-Up Worksheet'!$B$6&amp;" LME-MCO Semi-Annual SAPTBG Compliance Report -- "&amp;'Set-Up Worksheet'!$B$8)</f>
        <v>SFY2017 LME-MCO Semi-Annual SAPTBG Compliance Report -- Mid-Year Report</v>
      </c>
      <c r="AH2" s="30"/>
      <c r="AI2" s="30"/>
      <c r="AJ2" s="30"/>
      <c r="AK2" s="30"/>
      <c r="AL2" s="30"/>
      <c r="AM2" s="30"/>
      <c r="AN2" s="219"/>
      <c r="AO2" s="203" t="str">
        <f>IF(OR('Set-Up Worksheet'!$B$6="",'Set-Up Worksheet'!$B$8=""),"SFY And/Or Report Period Not Entered On Set-Up Worksheet","SFY"&amp;'Set-Up Worksheet'!$B$6&amp;" LME-MCO Semi-Annual SAPTBG Compliance Report -- "&amp;'Set-Up Worksheet'!$B$8)</f>
        <v>SFY2017 LME-MCO Semi-Annual SAPTBG Compliance Report -- Mid-Year Report</v>
      </c>
      <c r="AP2" s="30"/>
      <c r="AQ2" s="30"/>
      <c r="AR2" s="30"/>
      <c r="AS2" s="30"/>
      <c r="AT2" s="30"/>
      <c r="AU2" s="30"/>
      <c r="AV2" s="219"/>
      <c r="AW2" s="203" t="str">
        <f>IF(OR('Set-Up Worksheet'!$B$6="",'Set-Up Worksheet'!$B$8=""),"SFY And/Or Report Period Not Entered On Set-Up Worksheet","SFY"&amp;'Set-Up Worksheet'!$B$6&amp;" LME-MCO Semi-Annual SAPTBG Compliance Report -- "&amp;'Set-Up Worksheet'!$B$8)</f>
        <v>SFY2017 LME-MCO Semi-Annual SAPTBG Compliance Report -- Mid-Year Report</v>
      </c>
      <c r="AX2" s="30"/>
      <c r="AY2" s="30"/>
      <c r="AZ2" s="30"/>
      <c r="BA2" s="30"/>
      <c r="BB2" s="30"/>
      <c r="BC2" s="30"/>
      <c r="BD2" s="219"/>
      <c r="BE2" s="203" t="str">
        <f>IF(OR('Set-Up Worksheet'!$B$6="",'Set-Up Worksheet'!$B$8=""),"SFY And/Or Report Period Not Entered On Set-Up Worksheet","SFY"&amp;'Set-Up Worksheet'!$B$6&amp;" LME-MCO Semi-Annual SAPTBG Compliance Report -- "&amp;'Set-Up Worksheet'!$B$8)</f>
        <v>SFY2017 LME-MCO Semi-Annual SAPTBG Compliance Report -- Mid-Year Report</v>
      </c>
      <c r="BF2" s="30"/>
      <c r="BG2" s="30"/>
      <c r="BH2" s="30"/>
      <c r="BI2" s="30"/>
      <c r="BJ2" s="30"/>
      <c r="BK2" s="30"/>
      <c r="BL2" s="219"/>
      <c r="BM2" s="203" t="str">
        <f>IF(OR('Set-Up Worksheet'!$B$6="",'Set-Up Worksheet'!$B$8=""),"SFY And/Or Report Period Not Entered On Set-Up Worksheet","SFY"&amp;'Set-Up Worksheet'!$B$6&amp;" LME-MCO Semi-Annual SAPTBG Compliance Report -- "&amp;'Set-Up Worksheet'!$B$8)</f>
        <v>SFY2017 LME-MCO Semi-Annual SAPTBG Compliance Report -- Mid-Year Report</v>
      </c>
      <c r="BN2" s="30"/>
      <c r="BO2" s="30"/>
      <c r="BP2" s="30"/>
      <c r="BQ2" s="30"/>
      <c r="BR2" s="30"/>
      <c r="BS2" s="30"/>
      <c r="BT2" s="219"/>
      <c r="BU2" s="203" t="str">
        <f>IF(OR('Set-Up Worksheet'!$B$6="",'Set-Up Worksheet'!$B$8=""),"SFY And/Or Report Period Not Entered On Set-Up Worksheet","SFY"&amp;'Set-Up Worksheet'!$B$6&amp;" LME-MCO Semi-Annual SAPTBG Compliance Report -- "&amp;'Set-Up Worksheet'!$B$8)</f>
        <v>SFY2017 LME-MCO Semi-Annual SAPTBG Compliance Report -- Mid-Year Report</v>
      </c>
      <c r="BV2" s="30"/>
      <c r="BW2" s="30"/>
      <c r="BX2" s="30"/>
      <c r="BY2" s="30"/>
      <c r="BZ2" s="30"/>
      <c r="CA2" s="30"/>
      <c r="CB2" s="219"/>
      <c r="CC2" s="203" t="str">
        <f>IF(OR('Set-Up Worksheet'!$B$6="",'Set-Up Worksheet'!$B$8=""),"SFY And/Or Report Period Not Entered On Set-Up Worksheet","SFY"&amp;'Set-Up Worksheet'!$B$6&amp;" LME-MCO Semi-Annual SAPTBG Compliance Report -- "&amp;'Set-Up Worksheet'!$B$8)</f>
        <v>SFY2017 LME-MCO Semi-Annual SAPTBG Compliance Report -- Mid-Year Report</v>
      </c>
      <c r="CD2" s="30"/>
      <c r="CE2" s="30"/>
      <c r="CF2" s="30"/>
      <c r="CG2" s="30"/>
      <c r="CH2" s="30"/>
      <c r="CI2" s="30"/>
      <c r="CJ2" s="219"/>
      <c r="CK2" s="203" t="str">
        <f>IF(OR('Set-Up Worksheet'!$B$6="",'Set-Up Worksheet'!$B$8=""),"SFY And/Or Report Period Not Entered On Set-Up Worksheet","SFY"&amp;'Set-Up Worksheet'!$B$6&amp;" LME-MCO Semi-Annual SAPTBG Compliance Report -- "&amp;'Set-Up Worksheet'!$B$8)</f>
        <v>SFY2017 LME-MCO Semi-Annual SAPTBG Compliance Report -- Mid-Year Report</v>
      </c>
      <c r="CL2" s="30"/>
      <c r="CM2" s="30"/>
      <c r="CN2" s="30"/>
      <c r="CO2" s="30"/>
      <c r="CP2" s="30"/>
      <c r="CQ2" s="30"/>
      <c r="CR2" s="219"/>
      <c r="CS2" s="203" t="str">
        <f>IF(OR('Set-Up Worksheet'!$B$6="",'Set-Up Worksheet'!$B$8=""),"SFY And/Or Report Period Not Entered On Set-Up Worksheet","SFY"&amp;'Set-Up Worksheet'!$B$6&amp;" LME-MCO Semi-Annual SAPTBG Compliance Report -- "&amp;'Set-Up Worksheet'!$B$8)</f>
        <v>SFY2017 LME-MCO Semi-Annual SAPTBG Compliance Report -- Mid-Year Report</v>
      </c>
      <c r="CT2" s="30"/>
      <c r="CU2" s="30"/>
      <c r="CV2" s="30"/>
      <c r="CW2" s="30"/>
      <c r="CX2" s="30"/>
      <c r="CY2" s="30"/>
      <c r="CZ2" s="219"/>
    </row>
    <row r="3" spans="1:113" ht="20.100000000000001" customHeight="1" x14ac:dyDescent="0.25">
      <c r="A3" s="38" t="str">
        <f>IF('Set-Up Worksheet'!$B$4="","LME-MCO Not Entered On Set-Up Worksheet",'Set-Up Worksheet'!$B$4)</f>
        <v>LME-MCO Not Entered On Set-Up Worksheet</v>
      </c>
      <c r="B3" s="30"/>
      <c r="C3" s="30"/>
      <c r="D3" s="30"/>
      <c r="E3" s="30"/>
      <c r="F3" s="30"/>
      <c r="G3" s="30"/>
      <c r="H3" s="219"/>
      <c r="I3" s="468">
        <f>'Set-Up Worksheet'!$B$24</f>
        <v>0</v>
      </c>
      <c r="J3" s="30"/>
      <c r="K3" s="30"/>
      <c r="L3" s="30"/>
      <c r="M3" s="30"/>
      <c r="N3" s="30"/>
      <c r="O3" s="30"/>
      <c r="P3" s="219"/>
      <c r="Q3" s="468">
        <f>'Set-Up Worksheet'!$B$25</f>
        <v>0</v>
      </c>
      <c r="R3" s="30"/>
      <c r="S3" s="30"/>
      <c r="T3" s="30"/>
      <c r="U3" s="30"/>
      <c r="V3" s="30"/>
      <c r="W3" s="30"/>
      <c r="X3" s="219"/>
      <c r="Y3" s="468">
        <f>'Set-Up Worksheet'!$B$26</f>
        <v>0</v>
      </c>
      <c r="Z3" s="30"/>
      <c r="AA3" s="30"/>
      <c r="AB3" s="30"/>
      <c r="AC3" s="30"/>
      <c r="AD3" s="30"/>
      <c r="AE3" s="30"/>
      <c r="AF3" s="219"/>
      <c r="AG3" s="468">
        <f>'Set-Up Worksheet'!$B$27</f>
        <v>0</v>
      </c>
      <c r="AH3" s="30"/>
      <c r="AI3" s="30"/>
      <c r="AJ3" s="30"/>
      <c r="AK3" s="30"/>
      <c r="AL3" s="30"/>
      <c r="AM3" s="30"/>
      <c r="AN3" s="219"/>
      <c r="AO3" s="468">
        <f>'Set-Up Worksheet'!$B$28</f>
        <v>0</v>
      </c>
      <c r="AP3" s="30"/>
      <c r="AQ3" s="30"/>
      <c r="AR3" s="30"/>
      <c r="AS3" s="30"/>
      <c r="AT3" s="30"/>
      <c r="AU3" s="30"/>
      <c r="AV3" s="219"/>
      <c r="AW3" s="468">
        <f>'Set-Up Worksheet'!$B$29</f>
        <v>0</v>
      </c>
      <c r="AX3" s="30"/>
      <c r="AY3" s="30"/>
      <c r="AZ3" s="30"/>
      <c r="BA3" s="30"/>
      <c r="BB3" s="30"/>
      <c r="BC3" s="30"/>
      <c r="BD3" s="219"/>
      <c r="BE3" s="468">
        <f>'Set-Up Worksheet'!$B$30</f>
        <v>0</v>
      </c>
      <c r="BF3" s="30"/>
      <c r="BG3" s="30"/>
      <c r="BH3" s="30"/>
      <c r="BI3" s="30"/>
      <c r="BJ3" s="30"/>
      <c r="BK3" s="30"/>
      <c r="BL3" s="219"/>
      <c r="BM3" s="468">
        <f>'Set-Up Worksheet'!$B$31</f>
        <v>0</v>
      </c>
      <c r="BN3" s="30"/>
      <c r="BO3" s="30"/>
      <c r="BP3" s="30"/>
      <c r="BQ3" s="30"/>
      <c r="BR3" s="30"/>
      <c r="BS3" s="30"/>
      <c r="BT3" s="219"/>
      <c r="BU3" s="468">
        <f>'Set-Up Worksheet'!$B$32</f>
        <v>0</v>
      </c>
      <c r="BV3" s="30"/>
      <c r="BW3" s="30"/>
      <c r="BX3" s="30"/>
      <c r="BY3" s="30"/>
      <c r="BZ3" s="30"/>
      <c r="CA3" s="30"/>
      <c r="CB3" s="219"/>
      <c r="CC3" s="468">
        <f>'Set-Up Worksheet'!$B$33</f>
        <v>0</v>
      </c>
      <c r="CD3" s="30"/>
      <c r="CE3" s="30"/>
      <c r="CF3" s="30"/>
      <c r="CG3" s="30"/>
      <c r="CH3" s="30"/>
      <c r="CI3" s="30"/>
      <c r="CJ3" s="219"/>
      <c r="CK3" s="468">
        <f>'Set-Up Worksheet'!$B$34</f>
        <v>0</v>
      </c>
      <c r="CL3" s="30"/>
      <c r="CM3" s="30"/>
      <c r="CN3" s="30"/>
      <c r="CO3" s="30"/>
      <c r="CP3" s="30"/>
      <c r="CQ3" s="30"/>
      <c r="CR3" s="219"/>
      <c r="CS3" s="468">
        <f>'Set-Up Worksheet'!$B$35</f>
        <v>0</v>
      </c>
      <c r="CT3" s="30"/>
      <c r="CU3" s="30"/>
      <c r="CV3" s="30"/>
      <c r="CW3" s="30"/>
      <c r="CX3" s="30"/>
      <c r="CY3" s="30"/>
      <c r="CZ3" s="219"/>
    </row>
    <row r="4" spans="1:113" x14ac:dyDescent="0.25">
      <c r="H4" s="219"/>
      <c r="P4" s="219"/>
      <c r="X4" s="219"/>
      <c r="AF4" s="219"/>
      <c r="AN4" s="219"/>
      <c r="AV4" s="219"/>
      <c r="BD4" s="219"/>
      <c r="BL4" s="219"/>
      <c r="BT4" s="219"/>
      <c r="CB4" s="219"/>
      <c r="CJ4" s="219"/>
      <c r="CR4" s="219"/>
      <c r="CZ4" s="219"/>
    </row>
    <row r="5" spans="1:113" ht="31.2" x14ac:dyDescent="0.25">
      <c r="A5" s="580" t="s">
        <v>533</v>
      </c>
      <c r="B5" s="581"/>
      <c r="C5" s="581"/>
      <c r="D5" s="581"/>
      <c r="E5" s="581"/>
      <c r="F5" s="581"/>
      <c r="G5" s="581"/>
      <c r="H5" s="219"/>
      <c r="I5" s="580" t="s">
        <v>533</v>
      </c>
      <c r="J5" s="581"/>
      <c r="K5" s="581"/>
      <c r="L5" s="581"/>
      <c r="M5" s="581"/>
      <c r="N5" s="581"/>
      <c r="O5" s="581"/>
      <c r="P5" s="219"/>
      <c r="Q5" s="580" t="s">
        <v>533</v>
      </c>
      <c r="R5" s="581"/>
      <c r="S5" s="581"/>
      <c r="T5" s="581"/>
      <c r="U5" s="581"/>
      <c r="V5" s="581"/>
      <c r="W5" s="581"/>
      <c r="X5" s="219"/>
      <c r="Y5" s="580" t="s">
        <v>533</v>
      </c>
      <c r="Z5" s="581"/>
      <c r="AA5" s="581"/>
      <c r="AB5" s="581"/>
      <c r="AC5" s="581"/>
      <c r="AD5" s="581"/>
      <c r="AE5" s="581"/>
      <c r="AF5" s="219"/>
      <c r="AG5" s="580" t="s">
        <v>533</v>
      </c>
      <c r="AH5" s="581"/>
      <c r="AI5" s="581"/>
      <c r="AJ5" s="581"/>
      <c r="AK5" s="581"/>
      <c r="AL5" s="581"/>
      <c r="AM5" s="581"/>
      <c r="AN5" s="219"/>
      <c r="AO5" s="580" t="s">
        <v>533</v>
      </c>
      <c r="AP5" s="581"/>
      <c r="AQ5" s="581"/>
      <c r="AR5" s="581"/>
      <c r="AS5" s="581"/>
      <c r="AT5" s="581"/>
      <c r="AU5" s="581"/>
      <c r="AV5" s="219"/>
      <c r="AW5" s="580" t="s">
        <v>533</v>
      </c>
      <c r="AX5" s="581"/>
      <c r="AY5" s="581"/>
      <c r="AZ5" s="581"/>
      <c r="BA5" s="581"/>
      <c r="BB5" s="581"/>
      <c r="BC5" s="581"/>
      <c r="BD5" s="219"/>
      <c r="BE5" s="580" t="s">
        <v>533</v>
      </c>
      <c r="BF5" s="581"/>
      <c r="BG5" s="581"/>
      <c r="BH5" s="581"/>
      <c r="BI5" s="581"/>
      <c r="BJ5" s="581"/>
      <c r="BK5" s="581"/>
      <c r="BL5" s="219"/>
      <c r="BM5" s="580" t="s">
        <v>533</v>
      </c>
      <c r="BN5" s="581"/>
      <c r="BO5" s="581"/>
      <c r="BP5" s="581"/>
      <c r="BQ5" s="581"/>
      <c r="BR5" s="581"/>
      <c r="BS5" s="581"/>
      <c r="BT5" s="219"/>
      <c r="BU5" s="580" t="s">
        <v>533</v>
      </c>
      <c r="BV5" s="581"/>
      <c r="BW5" s="581"/>
      <c r="BX5" s="581"/>
      <c r="BY5" s="581"/>
      <c r="BZ5" s="581"/>
      <c r="CA5" s="581"/>
      <c r="CB5" s="219"/>
      <c r="CC5" s="580" t="s">
        <v>533</v>
      </c>
      <c r="CD5" s="581"/>
      <c r="CE5" s="581"/>
      <c r="CF5" s="581"/>
      <c r="CG5" s="581"/>
      <c r="CH5" s="581"/>
      <c r="CI5" s="581"/>
      <c r="CJ5" s="219"/>
      <c r="CK5" s="580" t="s">
        <v>533</v>
      </c>
      <c r="CL5" s="581"/>
      <c r="CM5" s="581"/>
      <c r="CN5" s="581"/>
      <c r="CO5" s="581"/>
      <c r="CP5" s="581"/>
      <c r="CQ5" s="581"/>
      <c r="CR5" s="219"/>
      <c r="CS5" s="580" t="s">
        <v>533</v>
      </c>
      <c r="CT5" s="581"/>
      <c r="CU5" s="581"/>
      <c r="CV5" s="581"/>
      <c r="CW5" s="581"/>
      <c r="CX5" s="581"/>
      <c r="CY5" s="581"/>
      <c r="CZ5" s="219"/>
    </row>
    <row r="6" spans="1:113" x14ac:dyDescent="0.25">
      <c r="H6" s="219"/>
      <c r="P6" s="219"/>
      <c r="X6" s="219"/>
      <c r="AF6" s="219"/>
      <c r="AN6" s="219"/>
      <c r="AV6" s="219"/>
      <c r="BD6" s="219"/>
      <c r="BL6" s="219"/>
      <c r="BT6" s="219"/>
      <c r="CB6" s="219"/>
      <c r="CJ6" s="219"/>
      <c r="CR6" s="219"/>
      <c r="CZ6" s="219"/>
    </row>
    <row r="7" spans="1:113" ht="20.100000000000001" customHeight="1" x14ac:dyDescent="0.25">
      <c r="A7" s="64" t="s">
        <v>577</v>
      </c>
      <c r="B7" s="30"/>
      <c r="C7" s="30"/>
      <c r="D7" s="30"/>
      <c r="E7" s="30"/>
      <c r="F7" s="30"/>
      <c r="G7" s="30"/>
      <c r="H7" s="219"/>
      <c r="I7" s="64" t="s">
        <v>577</v>
      </c>
      <c r="J7" s="30"/>
      <c r="K7" s="30"/>
      <c r="L7" s="30"/>
      <c r="M7" s="30"/>
      <c r="N7" s="30"/>
      <c r="O7" s="30"/>
      <c r="P7" s="219"/>
      <c r="Q7" s="64" t="s">
        <v>577</v>
      </c>
      <c r="R7" s="30"/>
      <c r="S7" s="30"/>
      <c r="T7" s="30"/>
      <c r="U7" s="30"/>
      <c r="V7" s="30"/>
      <c r="W7" s="30"/>
      <c r="X7" s="219"/>
      <c r="Y7" s="64" t="s">
        <v>577</v>
      </c>
      <c r="Z7" s="30"/>
      <c r="AA7" s="30"/>
      <c r="AB7" s="30"/>
      <c r="AC7" s="30"/>
      <c r="AD7" s="30"/>
      <c r="AE7" s="30"/>
      <c r="AF7" s="219"/>
      <c r="AG7" s="64" t="s">
        <v>577</v>
      </c>
      <c r="AH7" s="30"/>
      <c r="AI7" s="30"/>
      <c r="AJ7" s="30"/>
      <c r="AK7" s="30"/>
      <c r="AL7" s="30"/>
      <c r="AM7" s="30"/>
      <c r="AN7" s="219"/>
      <c r="AO7" s="64" t="s">
        <v>577</v>
      </c>
      <c r="AP7" s="30"/>
      <c r="AQ7" s="30"/>
      <c r="AR7" s="30"/>
      <c r="AS7" s="30"/>
      <c r="AT7" s="30"/>
      <c r="AU7" s="30"/>
      <c r="AV7" s="219"/>
      <c r="AW7" s="64" t="s">
        <v>577</v>
      </c>
      <c r="AX7" s="30"/>
      <c r="AY7" s="30"/>
      <c r="AZ7" s="30"/>
      <c r="BA7" s="30"/>
      <c r="BB7" s="30"/>
      <c r="BC7" s="30"/>
      <c r="BD7" s="219"/>
      <c r="BE7" s="64" t="s">
        <v>577</v>
      </c>
      <c r="BF7" s="30"/>
      <c r="BG7" s="30"/>
      <c r="BH7" s="30"/>
      <c r="BI7" s="30"/>
      <c r="BJ7" s="30"/>
      <c r="BK7" s="30"/>
      <c r="BL7" s="219"/>
      <c r="BM7" s="64" t="s">
        <v>577</v>
      </c>
      <c r="BN7" s="30"/>
      <c r="BO7" s="30"/>
      <c r="BP7" s="30"/>
      <c r="BQ7" s="30"/>
      <c r="BR7" s="30"/>
      <c r="BS7" s="30"/>
      <c r="BT7" s="219"/>
      <c r="BU7" s="64" t="s">
        <v>577</v>
      </c>
      <c r="BV7" s="30"/>
      <c r="BW7" s="30"/>
      <c r="BX7" s="30"/>
      <c r="BY7" s="30"/>
      <c r="BZ7" s="30"/>
      <c r="CA7" s="30"/>
      <c r="CB7" s="219"/>
      <c r="CC7" s="64" t="s">
        <v>577</v>
      </c>
      <c r="CD7" s="30"/>
      <c r="CE7" s="30"/>
      <c r="CF7" s="30"/>
      <c r="CG7" s="30"/>
      <c r="CH7" s="30"/>
      <c r="CI7" s="30"/>
      <c r="CJ7" s="219"/>
      <c r="CK7" s="64" t="s">
        <v>577</v>
      </c>
      <c r="CL7" s="30"/>
      <c r="CM7" s="30"/>
      <c r="CN7" s="30"/>
      <c r="CO7" s="30"/>
      <c r="CP7" s="30"/>
      <c r="CQ7" s="30"/>
      <c r="CR7" s="219"/>
      <c r="CS7" s="64" t="s">
        <v>577</v>
      </c>
      <c r="CT7" s="30"/>
      <c r="CU7" s="30"/>
      <c r="CV7" s="30"/>
      <c r="CW7" s="30"/>
      <c r="CX7" s="30"/>
      <c r="CY7" s="30"/>
      <c r="CZ7" s="219"/>
    </row>
    <row r="8" spans="1:113" ht="13.8" thickBot="1" x14ac:dyDescent="0.3">
      <c r="H8" s="219"/>
      <c r="P8" s="219"/>
      <c r="X8" s="219"/>
      <c r="AF8" s="219"/>
      <c r="AN8" s="219"/>
      <c r="AV8" s="219"/>
      <c r="BD8" s="219"/>
      <c r="BL8" s="219"/>
      <c r="BT8" s="219"/>
      <c r="CB8" s="219"/>
      <c r="CJ8" s="219"/>
      <c r="CR8" s="219"/>
      <c r="CZ8" s="219"/>
    </row>
    <row r="9" spans="1:113" ht="20.100000000000001" customHeight="1" x14ac:dyDescent="0.25">
      <c r="A9" s="67"/>
      <c r="B9" s="603" t="s">
        <v>88</v>
      </c>
      <c r="C9" s="604"/>
      <c r="D9" s="605" t="s">
        <v>89</v>
      </c>
      <c r="E9" s="606"/>
      <c r="F9" s="607" t="s">
        <v>546</v>
      </c>
      <c r="G9" s="608"/>
      <c r="H9" s="219"/>
      <c r="I9" s="67"/>
      <c r="J9" s="603" t="s">
        <v>88</v>
      </c>
      <c r="K9" s="604"/>
      <c r="L9" s="605" t="s">
        <v>89</v>
      </c>
      <c r="M9" s="606"/>
      <c r="N9" s="607" t="s">
        <v>546</v>
      </c>
      <c r="O9" s="613"/>
      <c r="P9" s="219"/>
      <c r="Q9" s="67"/>
      <c r="R9" s="603" t="s">
        <v>88</v>
      </c>
      <c r="S9" s="604"/>
      <c r="T9" s="605" t="s">
        <v>89</v>
      </c>
      <c r="U9" s="606"/>
      <c r="V9" s="607" t="s">
        <v>546</v>
      </c>
      <c r="W9" s="613"/>
      <c r="X9" s="219"/>
      <c r="Y9" s="67"/>
      <c r="Z9" s="603" t="s">
        <v>88</v>
      </c>
      <c r="AA9" s="604"/>
      <c r="AB9" s="605" t="s">
        <v>89</v>
      </c>
      <c r="AC9" s="606"/>
      <c r="AD9" s="607" t="s">
        <v>546</v>
      </c>
      <c r="AE9" s="613"/>
      <c r="AF9" s="219"/>
      <c r="AG9" s="67"/>
      <c r="AH9" s="603" t="s">
        <v>88</v>
      </c>
      <c r="AI9" s="604"/>
      <c r="AJ9" s="605" t="s">
        <v>89</v>
      </c>
      <c r="AK9" s="606"/>
      <c r="AL9" s="607" t="s">
        <v>546</v>
      </c>
      <c r="AM9" s="613"/>
      <c r="AN9" s="219"/>
      <c r="AO9" s="67"/>
      <c r="AP9" s="603" t="s">
        <v>88</v>
      </c>
      <c r="AQ9" s="604"/>
      <c r="AR9" s="605" t="s">
        <v>89</v>
      </c>
      <c r="AS9" s="606"/>
      <c r="AT9" s="607" t="s">
        <v>546</v>
      </c>
      <c r="AU9" s="613"/>
      <c r="AV9" s="219"/>
      <c r="AW9" s="67"/>
      <c r="AX9" s="603" t="s">
        <v>88</v>
      </c>
      <c r="AY9" s="604"/>
      <c r="AZ9" s="605" t="s">
        <v>89</v>
      </c>
      <c r="BA9" s="606"/>
      <c r="BB9" s="607" t="s">
        <v>546</v>
      </c>
      <c r="BC9" s="613"/>
      <c r="BD9" s="219"/>
      <c r="BE9" s="67"/>
      <c r="BF9" s="603" t="s">
        <v>88</v>
      </c>
      <c r="BG9" s="604"/>
      <c r="BH9" s="605" t="s">
        <v>89</v>
      </c>
      <c r="BI9" s="606"/>
      <c r="BJ9" s="607" t="s">
        <v>546</v>
      </c>
      <c r="BK9" s="613"/>
      <c r="BL9" s="219"/>
      <c r="BM9" s="67"/>
      <c r="BN9" s="603" t="s">
        <v>88</v>
      </c>
      <c r="BO9" s="604"/>
      <c r="BP9" s="605" t="s">
        <v>89</v>
      </c>
      <c r="BQ9" s="606"/>
      <c r="BR9" s="607" t="s">
        <v>546</v>
      </c>
      <c r="BS9" s="613"/>
      <c r="BT9" s="219"/>
      <c r="BU9" s="67"/>
      <c r="BV9" s="603" t="s">
        <v>88</v>
      </c>
      <c r="BW9" s="604"/>
      <c r="BX9" s="605" t="s">
        <v>89</v>
      </c>
      <c r="BY9" s="606"/>
      <c r="BZ9" s="607" t="s">
        <v>546</v>
      </c>
      <c r="CA9" s="613"/>
      <c r="CB9" s="219"/>
      <c r="CC9" s="67"/>
      <c r="CD9" s="603" t="s">
        <v>88</v>
      </c>
      <c r="CE9" s="604"/>
      <c r="CF9" s="605" t="s">
        <v>89</v>
      </c>
      <c r="CG9" s="606"/>
      <c r="CH9" s="607" t="s">
        <v>546</v>
      </c>
      <c r="CI9" s="613"/>
      <c r="CJ9" s="219"/>
      <c r="CK9" s="67"/>
      <c r="CL9" s="603" t="s">
        <v>88</v>
      </c>
      <c r="CM9" s="604"/>
      <c r="CN9" s="605" t="s">
        <v>89</v>
      </c>
      <c r="CO9" s="606"/>
      <c r="CP9" s="607" t="s">
        <v>546</v>
      </c>
      <c r="CQ9" s="613"/>
      <c r="CR9" s="219"/>
      <c r="CS9" s="67"/>
      <c r="CT9" s="603" t="s">
        <v>88</v>
      </c>
      <c r="CU9" s="604"/>
      <c r="CV9" s="605" t="s">
        <v>89</v>
      </c>
      <c r="CW9" s="606"/>
      <c r="CX9" s="607" t="s">
        <v>546</v>
      </c>
      <c r="CY9" s="613"/>
      <c r="CZ9" s="219"/>
    </row>
    <row r="10" spans="1:113" ht="20.100000000000001" customHeight="1" thickBot="1" x14ac:dyDescent="0.3">
      <c r="A10" s="11"/>
      <c r="B10" s="609" t="str">
        <f>"July 1, "&amp;'Set-Up Worksheet'!$B$6-1&amp;" through December 31, "&amp;'Set-Up Worksheet'!$B$6-1</f>
        <v>July 1, 2016 through December 31, 2016</v>
      </c>
      <c r="C10" s="60"/>
      <c r="D10" s="58" t="str">
        <f>"January 1, "&amp;'Set-Up Worksheet'!$B$6&amp;" through June 30, "&amp;'Set-Up Worksheet'!$B$6</f>
        <v>January 1, 2017 through June 30, 2017</v>
      </c>
      <c r="E10" s="60"/>
      <c r="F10" s="58" t="str">
        <f>"July 1, "&amp;'Set-Up Worksheet'!$B$6-1&amp;" through June 30, "&amp;'Set-Up Worksheet'!$B$6</f>
        <v>July 1, 2016 through June 30, 2017</v>
      </c>
      <c r="G10" s="601"/>
      <c r="H10" s="219"/>
      <c r="I10" s="11"/>
      <c r="J10" s="609" t="str">
        <f>"July 1, "&amp;'Set-Up Worksheet'!$B$6-1&amp;" through December 31, "&amp;'Set-Up Worksheet'!$B$6-1</f>
        <v>July 1, 2016 through December 31, 2016</v>
      </c>
      <c r="K10" s="60"/>
      <c r="L10" s="58" t="str">
        <f>"January 1, "&amp;'Set-Up Worksheet'!$B$6&amp;" through June 30, "&amp;'Set-Up Worksheet'!$B$6</f>
        <v>January 1, 2017 through June 30, 2017</v>
      </c>
      <c r="M10" s="60"/>
      <c r="N10" s="58" t="str">
        <f>"July 1, "&amp;'Set-Up Worksheet'!$B$6-1&amp;" through June 30, "&amp;'Set-Up Worksheet'!$B$6</f>
        <v>July 1, 2016 through June 30, 2017</v>
      </c>
      <c r="O10" s="7"/>
      <c r="P10" s="219"/>
      <c r="Q10" s="11"/>
      <c r="R10" s="609" t="str">
        <f>"July 1, "&amp;'Set-Up Worksheet'!$B$6-1&amp;" through December 31, "&amp;'Set-Up Worksheet'!$B$6-1</f>
        <v>July 1, 2016 through December 31, 2016</v>
      </c>
      <c r="S10" s="60"/>
      <c r="T10" s="58" t="str">
        <f>"January 1, "&amp;'Set-Up Worksheet'!$B$6&amp;" through June 30, "&amp;'Set-Up Worksheet'!$B$6</f>
        <v>January 1, 2017 through June 30, 2017</v>
      </c>
      <c r="U10" s="60"/>
      <c r="V10" s="58" t="str">
        <f>"July 1, "&amp;'Set-Up Worksheet'!$B$6-1&amp;" through June 30, "&amp;'Set-Up Worksheet'!$B$6</f>
        <v>July 1, 2016 through June 30, 2017</v>
      </c>
      <c r="W10" s="7"/>
      <c r="X10" s="219"/>
      <c r="Y10" s="11"/>
      <c r="Z10" s="609" t="str">
        <f>"July 1, "&amp;'Set-Up Worksheet'!$B$6-1&amp;" through December 31, "&amp;'Set-Up Worksheet'!$B$6-1</f>
        <v>July 1, 2016 through December 31, 2016</v>
      </c>
      <c r="AA10" s="60"/>
      <c r="AB10" s="58" t="str">
        <f>"January 1, "&amp;'Set-Up Worksheet'!$B$6&amp;" through June 30, "&amp;'Set-Up Worksheet'!$B$6</f>
        <v>January 1, 2017 through June 30, 2017</v>
      </c>
      <c r="AC10" s="60"/>
      <c r="AD10" s="58" t="str">
        <f>"July 1, "&amp;'Set-Up Worksheet'!$B$6-1&amp;" through June 30, "&amp;'Set-Up Worksheet'!$B$6</f>
        <v>July 1, 2016 through June 30, 2017</v>
      </c>
      <c r="AE10" s="7"/>
      <c r="AF10" s="219"/>
      <c r="AG10" s="11"/>
      <c r="AH10" s="609" t="str">
        <f>"July 1, "&amp;'Set-Up Worksheet'!$B$6-1&amp;" through December 31, "&amp;'Set-Up Worksheet'!$B$6-1</f>
        <v>July 1, 2016 through December 31, 2016</v>
      </c>
      <c r="AI10" s="60"/>
      <c r="AJ10" s="58" t="str">
        <f>"January 1, "&amp;'Set-Up Worksheet'!$B$6&amp;" through June 30, "&amp;'Set-Up Worksheet'!$B$6</f>
        <v>January 1, 2017 through June 30, 2017</v>
      </c>
      <c r="AK10" s="60"/>
      <c r="AL10" s="58" t="str">
        <f>"July 1, "&amp;'Set-Up Worksheet'!$B$6-1&amp;" through June 30, "&amp;'Set-Up Worksheet'!$B$6</f>
        <v>July 1, 2016 through June 30, 2017</v>
      </c>
      <c r="AM10" s="7"/>
      <c r="AN10" s="219"/>
      <c r="AO10" s="11"/>
      <c r="AP10" s="609" t="str">
        <f>"July 1, "&amp;'Set-Up Worksheet'!$B$6-1&amp;" through December 31, "&amp;'Set-Up Worksheet'!$B$6-1</f>
        <v>July 1, 2016 through December 31, 2016</v>
      </c>
      <c r="AQ10" s="60"/>
      <c r="AR10" s="58" t="str">
        <f>"January 1, "&amp;'Set-Up Worksheet'!$B$6&amp;" through June 30, "&amp;'Set-Up Worksheet'!$B$6</f>
        <v>January 1, 2017 through June 30, 2017</v>
      </c>
      <c r="AS10" s="60"/>
      <c r="AT10" s="58" t="str">
        <f>"July 1, "&amp;'Set-Up Worksheet'!$B$6-1&amp;" through June 30, "&amp;'Set-Up Worksheet'!$B$6</f>
        <v>July 1, 2016 through June 30, 2017</v>
      </c>
      <c r="AU10" s="7"/>
      <c r="AV10" s="219"/>
      <c r="AW10" s="11"/>
      <c r="AX10" s="609" t="str">
        <f>"July 1, "&amp;'Set-Up Worksheet'!$B$6-1&amp;" through December 31, "&amp;'Set-Up Worksheet'!$B$6-1</f>
        <v>July 1, 2016 through December 31, 2016</v>
      </c>
      <c r="AY10" s="60"/>
      <c r="AZ10" s="58" t="str">
        <f>"January 1, "&amp;'Set-Up Worksheet'!$B$6&amp;" through June 30, "&amp;'Set-Up Worksheet'!$B$6</f>
        <v>January 1, 2017 through June 30, 2017</v>
      </c>
      <c r="BA10" s="60"/>
      <c r="BB10" s="58" t="str">
        <f>"July 1, "&amp;'Set-Up Worksheet'!$B$6-1&amp;" through June 30, "&amp;'Set-Up Worksheet'!$B$6</f>
        <v>July 1, 2016 through June 30, 2017</v>
      </c>
      <c r="BC10" s="7"/>
      <c r="BD10" s="219"/>
      <c r="BE10" s="11"/>
      <c r="BF10" s="609" t="str">
        <f>"July 1, "&amp;'Set-Up Worksheet'!$B$6-1&amp;" through December 31, "&amp;'Set-Up Worksheet'!$B$6-1</f>
        <v>July 1, 2016 through December 31, 2016</v>
      </c>
      <c r="BG10" s="60"/>
      <c r="BH10" s="58" t="str">
        <f>"January 1, "&amp;'Set-Up Worksheet'!$B$6&amp;" through June 30, "&amp;'Set-Up Worksheet'!$B$6</f>
        <v>January 1, 2017 through June 30, 2017</v>
      </c>
      <c r="BI10" s="60"/>
      <c r="BJ10" s="58" t="str">
        <f>"July 1, "&amp;'Set-Up Worksheet'!$B$6-1&amp;" through June 30, "&amp;'Set-Up Worksheet'!$B$6</f>
        <v>July 1, 2016 through June 30, 2017</v>
      </c>
      <c r="BK10" s="7"/>
      <c r="BL10" s="219"/>
      <c r="BM10" s="11"/>
      <c r="BN10" s="609" t="str">
        <f>"July 1, "&amp;'Set-Up Worksheet'!$B$6-1&amp;" through December 31, "&amp;'Set-Up Worksheet'!$B$6-1</f>
        <v>July 1, 2016 through December 31, 2016</v>
      </c>
      <c r="BO10" s="60"/>
      <c r="BP10" s="58" t="str">
        <f>"January 1, "&amp;'Set-Up Worksheet'!$B$6&amp;" through June 30, "&amp;'Set-Up Worksheet'!$B$6</f>
        <v>January 1, 2017 through June 30, 2017</v>
      </c>
      <c r="BQ10" s="60"/>
      <c r="BR10" s="58" t="str">
        <f>"July 1, "&amp;'Set-Up Worksheet'!$B$6-1&amp;" through June 30, "&amp;'Set-Up Worksheet'!$B$6</f>
        <v>July 1, 2016 through June 30, 2017</v>
      </c>
      <c r="BS10" s="7"/>
      <c r="BT10" s="219"/>
      <c r="BU10" s="11"/>
      <c r="BV10" s="609" t="str">
        <f>"July 1, "&amp;'Set-Up Worksheet'!$B$6-1&amp;" through December 31, "&amp;'Set-Up Worksheet'!$B$6-1</f>
        <v>July 1, 2016 through December 31, 2016</v>
      </c>
      <c r="BW10" s="60"/>
      <c r="BX10" s="58" t="str">
        <f>"January 1, "&amp;'Set-Up Worksheet'!$B$6&amp;" through June 30, "&amp;'Set-Up Worksheet'!$B$6</f>
        <v>January 1, 2017 through June 30, 2017</v>
      </c>
      <c r="BY10" s="60"/>
      <c r="BZ10" s="58" t="str">
        <f>"July 1, "&amp;'Set-Up Worksheet'!$B$6-1&amp;" through June 30, "&amp;'Set-Up Worksheet'!$B$6</f>
        <v>July 1, 2016 through June 30, 2017</v>
      </c>
      <c r="CA10" s="7"/>
      <c r="CB10" s="219"/>
      <c r="CC10" s="11"/>
      <c r="CD10" s="609" t="str">
        <f>"July 1, "&amp;'Set-Up Worksheet'!$B$6-1&amp;" through December 31, "&amp;'Set-Up Worksheet'!$B$6-1</f>
        <v>July 1, 2016 through December 31, 2016</v>
      </c>
      <c r="CE10" s="60"/>
      <c r="CF10" s="58" t="str">
        <f>"January 1, "&amp;'Set-Up Worksheet'!$B$6&amp;" through June 30, "&amp;'Set-Up Worksheet'!$B$6</f>
        <v>January 1, 2017 through June 30, 2017</v>
      </c>
      <c r="CG10" s="60"/>
      <c r="CH10" s="58" t="str">
        <f>"July 1, "&amp;'Set-Up Worksheet'!$B$6-1&amp;" through June 30, "&amp;'Set-Up Worksheet'!$B$6</f>
        <v>July 1, 2016 through June 30, 2017</v>
      </c>
      <c r="CI10" s="7"/>
      <c r="CJ10" s="219"/>
      <c r="CK10" s="11"/>
      <c r="CL10" s="609" t="str">
        <f>"July 1, "&amp;'Set-Up Worksheet'!$B$6-1&amp;" through December 31, "&amp;'Set-Up Worksheet'!$B$6-1</f>
        <v>July 1, 2016 through December 31, 2016</v>
      </c>
      <c r="CM10" s="60"/>
      <c r="CN10" s="58" t="str">
        <f>"January 1, "&amp;'Set-Up Worksheet'!$B$6&amp;" through June 30, "&amp;'Set-Up Worksheet'!$B$6</f>
        <v>January 1, 2017 through June 30, 2017</v>
      </c>
      <c r="CO10" s="60"/>
      <c r="CP10" s="58" t="str">
        <f>"July 1, "&amp;'Set-Up Worksheet'!$B$6-1&amp;" through June 30, "&amp;'Set-Up Worksheet'!$B$6</f>
        <v>July 1, 2016 through June 30, 2017</v>
      </c>
      <c r="CQ10" s="7"/>
      <c r="CR10" s="219"/>
      <c r="CS10" s="11"/>
      <c r="CT10" s="609" t="str">
        <f>"July 1, "&amp;'Set-Up Worksheet'!$B$6-1&amp;" through December 31, "&amp;'Set-Up Worksheet'!$B$6-1</f>
        <v>July 1, 2016 through December 31, 2016</v>
      </c>
      <c r="CU10" s="60"/>
      <c r="CV10" s="58" t="str">
        <f>"January 1, "&amp;'Set-Up Worksheet'!$B$6&amp;" through June 30, "&amp;'Set-Up Worksheet'!$B$6</f>
        <v>January 1, 2017 through June 30, 2017</v>
      </c>
      <c r="CW10" s="60"/>
      <c r="CX10" s="58" t="str">
        <f>"July 1, "&amp;'Set-Up Worksheet'!$B$6-1&amp;" through June 30, "&amp;'Set-Up Worksheet'!$B$6</f>
        <v>July 1, 2016 through June 30, 2017</v>
      </c>
      <c r="CY10" s="7"/>
      <c r="CZ10" s="219"/>
    </row>
    <row r="11" spans="1:113" ht="40.200000000000003" thickBot="1" x14ac:dyDescent="0.3">
      <c r="A11" s="610" t="s">
        <v>563</v>
      </c>
      <c r="B11" s="562" t="s">
        <v>547</v>
      </c>
      <c r="C11" s="110" t="s">
        <v>548</v>
      </c>
      <c r="D11" s="109" t="s">
        <v>547</v>
      </c>
      <c r="E11" s="110" t="s">
        <v>548</v>
      </c>
      <c r="F11" s="109" t="s">
        <v>547</v>
      </c>
      <c r="G11" s="602" t="s">
        <v>548</v>
      </c>
      <c r="H11" s="219"/>
      <c r="I11" s="610" t="s">
        <v>563</v>
      </c>
      <c r="J11" s="562" t="s">
        <v>547</v>
      </c>
      <c r="K11" s="110" t="s">
        <v>548</v>
      </c>
      <c r="L11" s="109" t="s">
        <v>547</v>
      </c>
      <c r="M11" s="110" t="s">
        <v>548</v>
      </c>
      <c r="N11" s="109" t="s">
        <v>547</v>
      </c>
      <c r="O11" s="602" t="s">
        <v>548</v>
      </c>
      <c r="P11" s="219"/>
      <c r="Q11" s="610" t="s">
        <v>563</v>
      </c>
      <c r="R11" s="562" t="s">
        <v>547</v>
      </c>
      <c r="S11" s="110" t="s">
        <v>548</v>
      </c>
      <c r="T11" s="109" t="s">
        <v>547</v>
      </c>
      <c r="U11" s="110" t="s">
        <v>548</v>
      </c>
      <c r="V11" s="109" t="s">
        <v>547</v>
      </c>
      <c r="W11" s="602" t="s">
        <v>548</v>
      </c>
      <c r="X11" s="219"/>
      <c r="Y11" s="610" t="s">
        <v>563</v>
      </c>
      <c r="Z11" s="562" t="s">
        <v>547</v>
      </c>
      <c r="AA11" s="110" t="s">
        <v>548</v>
      </c>
      <c r="AB11" s="109" t="s">
        <v>547</v>
      </c>
      <c r="AC11" s="110" t="s">
        <v>548</v>
      </c>
      <c r="AD11" s="109" t="s">
        <v>547</v>
      </c>
      <c r="AE11" s="602" t="s">
        <v>548</v>
      </c>
      <c r="AF11" s="219"/>
      <c r="AG11" s="610" t="s">
        <v>563</v>
      </c>
      <c r="AH11" s="562" t="s">
        <v>547</v>
      </c>
      <c r="AI11" s="110" t="s">
        <v>548</v>
      </c>
      <c r="AJ11" s="109" t="s">
        <v>547</v>
      </c>
      <c r="AK11" s="110" t="s">
        <v>548</v>
      </c>
      <c r="AL11" s="109" t="s">
        <v>547</v>
      </c>
      <c r="AM11" s="602" t="s">
        <v>548</v>
      </c>
      <c r="AN11" s="219"/>
      <c r="AO11" s="610" t="s">
        <v>563</v>
      </c>
      <c r="AP11" s="562" t="s">
        <v>547</v>
      </c>
      <c r="AQ11" s="110" t="s">
        <v>548</v>
      </c>
      <c r="AR11" s="109" t="s">
        <v>547</v>
      </c>
      <c r="AS11" s="110" t="s">
        <v>548</v>
      </c>
      <c r="AT11" s="109" t="s">
        <v>547</v>
      </c>
      <c r="AU11" s="602" t="s">
        <v>548</v>
      </c>
      <c r="AV11" s="219"/>
      <c r="AW11" s="610" t="s">
        <v>563</v>
      </c>
      <c r="AX11" s="562" t="s">
        <v>547</v>
      </c>
      <c r="AY11" s="110" t="s">
        <v>548</v>
      </c>
      <c r="AZ11" s="109" t="s">
        <v>547</v>
      </c>
      <c r="BA11" s="110" t="s">
        <v>548</v>
      </c>
      <c r="BB11" s="109" t="s">
        <v>547</v>
      </c>
      <c r="BC11" s="602" t="s">
        <v>548</v>
      </c>
      <c r="BD11" s="219"/>
      <c r="BE11" s="610" t="s">
        <v>563</v>
      </c>
      <c r="BF11" s="562" t="s">
        <v>547</v>
      </c>
      <c r="BG11" s="110" t="s">
        <v>548</v>
      </c>
      <c r="BH11" s="109" t="s">
        <v>547</v>
      </c>
      <c r="BI11" s="110" t="s">
        <v>548</v>
      </c>
      <c r="BJ11" s="109" t="s">
        <v>547</v>
      </c>
      <c r="BK11" s="602" t="s">
        <v>548</v>
      </c>
      <c r="BL11" s="219"/>
      <c r="BM11" s="610" t="s">
        <v>563</v>
      </c>
      <c r="BN11" s="562" t="s">
        <v>547</v>
      </c>
      <c r="BO11" s="110" t="s">
        <v>548</v>
      </c>
      <c r="BP11" s="109" t="s">
        <v>547</v>
      </c>
      <c r="BQ11" s="110" t="s">
        <v>548</v>
      </c>
      <c r="BR11" s="109" t="s">
        <v>547</v>
      </c>
      <c r="BS11" s="602" t="s">
        <v>548</v>
      </c>
      <c r="BT11" s="219"/>
      <c r="BU11" s="610" t="s">
        <v>563</v>
      </c>
      <c r="BV11" s="562" t="s">
        <v>547</v>
      </c>
      <c r="BW11" s="110" t="s">
        <v>548</v>
      </c>
      <c r="BX11" s="109" t="s">
        <v>547</v>
      </c>
      <c r="BY11" s="110" t="s">
        <v>548</v>
      </c>
      <c r="BZ11" s="109" t="s">
        <v>547</v>
      </c>
      <c r="CA11" s="602" t="s">
        <v>548</v>
      </c>
      <c r="CB11" s="219"/>
      <c r="CC11" s="610" t="s">
        <v>563</v>
      </c>
      <c r="CD11" s="562" t="s">
        <v>547</v>
      </c>
      <c r="CE11" s="110" t="s">
        <v>548</v>
      </c>
      <c r="CF11" s="109" t="s">
        <v>547</v>
      </c>
      <c r="CG11" s="110" t="s">
        <v>548</v>
      </c>
      <c r="CH11" s="109" t="s">
        <v>547</v>
      </c>
      <c r="CI11" s="602" t="s">
        <v>548</v>
      </c>
      <c r="CJ11" s="219"/>
      <c r="CK11" s="610" t="s">
        <v>563</v>
      </c>
      <c r="CL11" s="562" t="s">
        <v>547</v>
      </c>
      <c r="CM11" s="110" t="s">
        <v>548</v>
      </c>
      <c r="CN11" s="109" t="s">
        <v>547</v>
      </c>
      <c r="CO11" s="110" t="s">
        <v>548</v>
      </c>
      <c r="CP11" s="109" t="s">
        <v>547</v>
      </c>
      <c r="CQ11" s="602" t="s">
        <v>548</v>
      </c>
      <c r="CR11" s="219"/>
      <c r="CS11" s="610" t="s">
        <v>563</v>
      </c>
      <c r="CT11" s="562" t="s">
        <v>547</v>
      </c>
      <c r="CU11" s="110" t="s">
        <v>548</v>
      </c>
      <c r="CV11" s="109" t="s">
        <v>547</v>
      </c>
      <c r="CW11" s="110" t="s">
        <v>548</v>
      </c>
      <c r="CX11" s="109" t="s">
        <v>547</v>
      </c>
      <c r="CY11" s="602" t="s">
        <v>548</v>
      </c>
      <c r="CZ11" s="219"/>
      <c r="DB11" s="132" t="s">
        <v>114</v>
      </c>
      <c r="DC11" s="129"/>
      <c r="DD11" s="129"/>
      <c r="DE11" s="129"/>
      <c r="DF11" s="129"/>
      <c r="DG11" s="129"/>
      <c r="DH11" s="129"/>
      <c r="DI11" s="129"/>
    </row>
    <row r="12" spans="1:113" ht="20.100000000000001" customHeight="1" x14ac:dyDescent="0.25">
      <c r="A12" s="125" t="s">
        <v>91</v>
      </c>
      <c r="B12" s="123"/>
      <c r="C12" s="123"/>
      <c r="D12" s="123"/>
      <c r="E12" s="123"/>
      <c r="F12" s="123"/>
      <c r="G12" s="600"/>
      <c r="H12" s="219"/>
      <c r="I12" s="125" t="s">
        <v>91</v>
      </c>
      <c r="J12" s="123"/>
      <c r="K12" s="123"/>
      <c r="L12" s="123"/>
      <c r="M12" s="123"/>
      <c r="N12" s="123"/>
      <c r="O12" s="124"/>
      <c r="P12" s="219"/>
      <c r="Q12" s="125" t="s">
        <v>91</v>
      </c>
      <c r="R12" s="123"/>
      <c r="S12" s="123"/>
      <c r="T12" s="123"/>
      <c r="U12" s="123"/>
      <c r="V12" s="123"/>
      <c r="W12" s="124"/>
      <c r="X12" s="219"/>
      <c r="Y12" s="125" t="s">
        <v>91</v>
      </c>
      <c r="Z12" s="123"/>
      <c r="AA12" s="123"/>
      <c r="AB12" s="123"/>
      <c r="AC12" s="123"/>
      <c r="AD12" s="123"/>
      <c r="AE12" s="124"/>
      <c r="AF12" s="219"/>
      <c r="AG12" s="125" t="s">
        <v>91</v>
      </c>
      <c r="AH12" s="123"/>
      <c r="AI12" s="123"/>
      <c r="AJ12" s="123"/>
      <c r="AK12" s="123"/>
      <c r="AL12" s="123"/>
      <c r="AM12" s="124"/>
      <c r="AN12" s="219"/>
      <c r="AO12" s="125" t="s">
        <v>91</v>
      </c>
      <c r="AP12" s="123"/>
      <c r="AQ12" s="123"/>
      <c r="AR12" s="123"/>
      <c r="AS12" s="123"/>
      <c r="AT12" s="123"/>
      <c r="AU12" s="124"/>
      <c r="AV12" s="219"/>
      <c r="AW12" s="125" t="s">
        <v>91</v>
      </c>
      <c r="AX12" s="123"/>
      <c r="AY12" s="123"/>
      <c r="AZ12" s="123"/>
      <c r="BA12" s="123"/>
      <c r="BB12" s="123"/>
      <c r="BC12" s="124"/>
      <c r="BD12" s="219"/>
      <c r="BE12" s="125" t="s">
        <v>91</v>
      </c>
      <c r="BF12" s="123"/>
      <c r="BG12" s="123"/>
      <c r="BH12" s="123"/>
      <c r="BI12" s="123"/>
      <c r="BJ12" s="123"/>
      <c r="BK12" s="124"/>
      <c r="BL12" s="219"/>
      <c r="BM12" s="125" t="s">
        <v>91</v>
      </c>
      <c r="BN12" s="123"/>
      <c r="BO12" s="123"/>
      <c r="BP12" s="123"/>
      <c r="BQ12" s="123"/>
      <c r="BR12" s="123"/>
      <c r="BS12" s="124"/>
      <c r="BT12" s="219"/>
      <c r="BU12" s="125" t="s">
        <v>91</v>
      </c>
      <c r="BV12" s="123"/>
      <c r="BW12" s="123"/>
      <c r="BX12" s="123"/>
      <c r="BY12" s="123"/>
      <c r="BZ12" s="123"/>
      <c r="CA12" s="124"/>
      <c r="CB12" s="219"/>
      <c r="CC12" s="125" t="s">
        <v>91</v>
      </c>
      <c r="CD12" s="123"/>
      <c r="CE12" s="123"/>
      <c r="CF12" s="123"/>
      <c r="CG12" s="123"/>
      <c r="CH12" s="123"/>
      <c r="CI12" s="124"/>
      <c r="CJ12" s="219"/>
      <c r="CK12" s="125" t="s">
        <v>91</v>
      </c>
      <c r="CL12" s="123"/>
      <c r="CM12" s="123"/>
      <c r="CN12" s="123"/>
      <c r="CO12" s="123"/>
      <c r="CP12" s="123"/>
      <c r="CQ12" s="124"/>
      <c r="CR12" s="219"/>
      <c r="CS12" s="125" t="s">
        <v>91</v>
      </c>
      <c r="CT12" s="123"/>
      <c r="CU12" s="123"/>
      <c r="CV12" s="123"/>
      <c r="CW12" s="123"/>
      <c r="CX12" s="123"/>
      <c r="CY12" s="124"/>
      <c r="CZ12" s="219"/>
      <c r="DB12" s="133"/>
      <c r="DC12" s="30"/>
      <c r="DD12" s="30"/>
      <c r="DE12" s="30"/>
      <c r="DF12" s="30"/>
      <c r="DG12" s="30"/>
      <c r="DH12" s="30"/>
      <c r="DI12" s="30"/>
    </row>
    <row r="13" spans="1:113" ht="30" customHeight="1" x14ac:dyDescent="0.25">
      <c r="A13" s="611" t="s">
        <v>539</v>
      </c>
      <c r="B13" s="488">
        <f>SUM(J13,R13,Z13,AH13,AP13,AX13,BF13,BN13,BV13,CD13,CL13,CT13)</f>
        <v>0</v>
      </c>
      <c r="C13" s="487">
        <f t="shared" ref="C13:G16" si="0">SUM(K13,S13,AA13,AI13,AQ13,AY13,BG13,BO13,BW13,CE13,CM13,CU13)</f>
        <v>0</v>
      </c>
      <c r="D13" s="488">
        <f t="shared" si="0"/>
        <v>0</v>
      </c>
      <c r="E13" s="487">
        <f t="shared" si="0"/>
        <v>0</v>
      </c>
      <c r="F13" s="488">
        <f t="shared" si="0"/>
        <v>0</v>
      </c>
      <c r="G13" s="489">
        <f t="shared" si="0"/>
        <v>0</v>
      </c>
      <c r="H13" s="219"/>
      <c r="I13" s="611" t="s">
        <v>539</v>
      </c>
      <c r="J13" s="105"/>
      <c r="K13" s="126"/>
      <c r="L13" s="105"/>
      <c r="M13" s="126"/>
      <c r="N13" s="105"/>
      <c r="O13" s="127"/>
      <c r="P13" s="219"/>
      <c r="Q13" s="611" t="s">
        <v>539</v>
      </c>
      <c r="R13" s="105"/>
      <c r="S13" s="126"/>
      <c r="T13" s="105"/>
      <c r="U13" s="126"/>
      <c r="V13" s="105"/>
      <c r="W13" s="127"/>
      <c r="X13" s="219"/>
      <c r="Y13" s="611" t="s">
        <v>539</v>
      </c>
      <c r="Z13" s="105"/>
      <c r="AA13" s="126"/>
      <c r="AB13" s="105"/>
      <c r="AC13" s="126"/>
      <c r="AD13" s="105"/>
      <c r="AE13" s="127"/>
      <c r="AF13" s="219"/>
      <c r="AG13" s="611" t="s">
        <v>539</v>
      </c>
      <c r="AH13" s="105"/>
      <c r="AI13" s="126"/>
      <c r="AJ13" s="105"/>
      <c r="AK13" s="126"/>
      <c r="AL13" s="105"/>
      <c r="AM13" s="127"/>
      <c r="AN13" s="219"/>
      <c r="AO13" s="611" t="s">
        <v>539</v>
      </c>
      <c r="AP13" s="105"/>
      <c r="AQ13" s="126"/>
      <c r="AR13" s="105"/>
      <c r="AS13" s="126"/>
      <c r="AT13" s="105"/>
      <c r="AU13" s="127"/>
      <c r="AV13" s="219"/>
      <c r="AW13" s="611" t="s">
        <v>539</v>
      </c>
      <c r="AX13" s="105"/>
      <c r="AY13" s="126"/>
      <c r="AZ13" s="105"/>
      <c r="BA13" s="126"/>
      <c r="BB13" s="105"/>
      <c r="BC13" s="127"/>
      <c r="BD13" s="219"/>
      <c r="BE13" s="611" t="s">
        <v>539</v>
      </c>
      <c r="BF13" s="105"/>
      <c r="BG13" s="126"/>
      <c r="BH13" s="105"/>
      <c r="BI13" s="126"/>
      <c r="BJ13" s="105"/>
      <c r="BK13" s="127"/>
      <c r="BL13" s="219"/>
      <c r="BM13" s="611" t="s">
        <v>539</v>
      </c>
      <c r="BN13" s="105"/>
      <c r="BO13" s="126"/>
      <c r="BP13" s="105"/>
      <c r="BQ13" s="126"/>
      <c r="BR13" s="105"/>
      <c r="BS13" s="127"/>
      <c r="BT13" s="219"/>
      <c r="BU13" s="611" t="s">
        <v>539</v>
      </c>
      <c r="BV13" s="105"/>
      <c r="BW13" s="126"/>
      <c r="BX13" s="105"/>
      <c r="BY13" s="126"/>
      <c r="BZ13" s="105"/>
      <c r="CA13" s="127"/>
      <c r="CB13" s="219"/>
      <c r="CC13" s="611" t="s">
        <v>539</v>
      </c>
      <c r="CD13" s="105"/>
      <c r="CE13" s="126"/>
      <c r="CF13" s="105"/>
      <c r="CG13" s="126"/>
      <c r="CH13" s="105"/>
      <c r="CI13" s="127"/>
      <c r="CJ13" s="219"/>
      <c r="CK13" s="611" t="s">
        <v>539</v>
      </c>
      <c r="CL13" s="105"/>
      <c r="CM13" s="126"/>
      <c r="CN13" s="105"/>
      <c r="CO13" s="126"/>
      <c r="CP13" s="105"/>
      <c r="CQ13" s="127"/>
      <c r="CR13" s="219"/>
      <c r="CS13" s="611" t="s">
        <v>539</v>
      </c>
      <c r="CT13" s="105"/>
      <c r="CU13" s="126"/>
      <c r="CV13" s="105"/>
      <c r="CW13" s="126"/>
      <c r="CX13" s="105"/>
      <c r="CY13" s="127"/>
      <c r="CZ13" s="219"/>
      <c r="DB13" s="652" t="s">
        <v>550</v>
      </c>
      <c r="DC13" s="652"/>
      <c r="DD13" s="652"/>
      <c r="DE13" s="652"/>
      <c r="DF13" s="652"/>
      <c r="DG13" s="652"/>
      <c r="DH13" s="652"/>
      <c r="DI13" s="652"/>
    </row>
    <row r="14" spans="1:113" ht="30" customHeight="1" x14ac:dyDescent="0.25">
      <c r="A14" s="611" t="s">
        <v>540</v>
      </c>
      <c r="B14" s="488">
        <f t="shared" ref="B14:B16" si="1">SUM(J14,R14,Z14,AH14,AP14,AX14,BF14,BN14,BV14,CD14,CL14,CT14)</f>
        <v>0</v>
      </c>
      <c r="C14" s="487">
        <f t="shared" si="0"/>
        <v>0</v>
      </c>
      <c r="D14" s="488">
        <f t="shared" si="0"/>
        <v>0</v>
      </c>
      <c r="E14" s="487">
        <f t="shared" si="0"/>
        <v>0</v>
      </c>
      <c r="F14" s="488">
        <f t="shared" si="0"/>
        <v>0</v>
      </c>
      <c r="G14" s="489">
        <f t="shared" si="0"/>
        <v>0</v>
      </c>
      <c r="H14" s="219"/>
      <c r="I14" s="611" t="s">
        <v>540</v>
      </c>
      <c r="J14" s="105"/>
      <c r="K14" s="126"/>
      <c r="L14" s="105"/>
      <c r="M14" s="126"/>
      <c r="N14" s="105"/>
      <c r="O14" s="127"/>
      <c r="P14" s="219"/>
      <c r="Q14" s="611" t="s">
        <v>540</v>
      </c>
      <c r="R14" s="105"/>
      <c r="S14" s="126"/>
      <c r="T14" s="105"/>
      <c r="U14" s="126"/>
      <c r="V14" s="105"/>
      <c r="W14" s="127"/>
      <c r="X14" s="219"/>
      <c r="Y14" s="611" t="s">
        <v>540</v>
      </c>
      <c r="Z14" s="105"/>
      <c r="AA14" s="126"/>
      <c r="AB14" s="105"/>
      <c r="AC14" s="126"/>
      <c r="AD14" s="105"/>
      <c r="AE14" s="127"/>
      <c r="AF14" s="219"/>
      <c r="AG14" s="611" t="s">
        <v>540</v>
      </c>
      <c r="AH14" s="105"/>
      <c r="AI14" s="126"/>
      <c r="AJ14" s="105"/>
      <c r="AK14" s="126"/>
      <c r="AL14" s="105"/>
      <c r="AM14" s="127"/>
      <c r="AN14" s="219"/>
      <c r="AO14" s="611" t="s">
        <v>540</v>
      </c>
      <c r="AP14" s="105"/>
      <c r="AQ14" s="126"/>
      <c r="AR14" s="105"/>
      <c r="AS14" s="126"/>
      <c r="AT14" s="105"/>
      <c r="AU14" s="127"/>
      <c r="AV14" s="219"/>
      <c r="AW14" s="611" t="s">
        <v>540</v>
      </c>
      <c r="AX14" s="105"/>
      <c r="AY14" s="126"/>
      <c r="AZ14" s="105"/>
      <c r="BA14" s="126"/>
      <c r="BB14" s="105"/>
      <c r="BC14" s="127"/>
      <c r="BD14" s="219"/>
      <c r="BE14" s="611" t="s">
        <v>540</v>
      </c>
      <c r="BF14" s="105"/>
      <c r="BG14" s="126"/>
      <c r="BH14" s="105"/>
      <c r="BI14" s="126"/>
      <c r="BJ14" s="105"/>
      <c r="BK14" s="127"/>
      <c r="BL14" s="219"/>
      <c r="BM14" s="611" t="s">
        <v>540</v>
      </c>
      <c r="BN14" s="105"/>
      <c r="BO14" s="126"/>
      <c r="BP14" s="105"/>
      <c r="BQ14" s="126"/>
      <c r="BR14" s="105"/>
      <c r="BS14" s="127"/>
      <c r="BT14" s="219"/>
      <c r="BU14" s="611" t="s">
        <v>540</v>
      </c>
      <c r="BV14" s="105"/>
      <c r="BW14" s="126"/>
      <c r="BX14" s="105"/>
      <c r="BY14" s="126"/>
      <c r="BZ14" s="105"/>
      <c r="CA14" s="127"/>
      <c r="CB14" s="219"/>
      <c r="CC14" s="611" t="s">
        <v>540</v>
      </c>
      <c r="CD14" s="105"/>
      <c r="CE14" s="126"/>
      <c r="CF14" s="105"/>
      <c r="CG14" s="126"/>
      <c r="CH14" s="105"/>
      <c r="CI14" s="127"/>
      <c r="CJ14" s="219"/>
      <c r="CK14" s="611" t="s">
        <v>540</v>
      </c>
      <c r="CL14" s="105"/>
      <c r="CM14" s="126"/>
      <c r="CN14" s="105"/>
      <c r="CO14" s="126"/>
      <c r="CP14" s="105"/>
      <c r="CQ14" s="127"/>
      <c r="CR14" s="219"/>
      <c r="CS14" s="611" t="s">
        <v>540</v>
      </c>
      <c r="CT14" s="105"/>
      <c r="CU14" s="126"/>
      <c r="CV14" s="105"/>
      <c r="CW14" s="126"/>
      <c r="CX14" s="105"/>
      <c r="CY14" s="127"/>
      <c r="CZ14" s="219"/>
      <c r="DA14" s="61"/>
      <c r="DB14" s="131" t="s">
        <v>552</v>
      </c>
      <c r="DC14" s="128"/>
      <c r="DD14" s="128"/>
      <c r="DE14" s="128"/>
      <c r="DF14" s="128"/>
      <c r="DG14" s="128"/>
      <c r="DH14" s="128"/>
      <c r="DI14" s="128"/>
    </row>
    <row r="15" spans="1:113" ht="30" customHeight="1" x14ac:dyDescent="0.25">
      <c r="A15" s="611" t="s">
        <v>541</v>
      </c>
      <c r="B15" s="488">
        <f t="shared" si="1"/>
        <v>0</v>
      </c>
      <c r="C15" s="487">
        <f t="shared" si="0"/>
        <v>0</v>
      </c>
      <c r="D15" s="488">
        <f t="shared" si="0"/>
        <v>0</v>
      </c>
      <c r="E15" s="487">
        <f t="shared" si="0"/>
        <v>0</v>
      </c>
      <c r="F15" s="488">
        <f t="shared" si="0"/>
        <v>0</v>
      </c>
      <c r="G15" s="489">
        <f t="shared" si="0"/>
        <v>0</v>
      </c>
      <c r="H15" s="219"/>
      <c r="I15" s="611" t="s">
        <v>541</v>
      </c>
      <c r="J15" s="105"/>
      <c r="K15" s="126"/>
      <c r="L15" s="105"/>
      <c r="M15" s="126"/>
      <c r="N15" s="105"/>
      <c r="O15" s="127"/>
      <c r="P15" s="219"/>
      <c r="Q15" s="611" t="s">
        <v>541</v>
      </c>
      <c r="R15" s="105"/>
      <c r="S15" s="126"/>
      <c r="T15" s="105"/>
      <c r="U15" s="126"/>
      <c r="V15" s="105"/>
      <c r="W15" s="127"/>
      <c r="X15" s="219"/>
      <c r="Y15" s="611" t="s">
        <v>541</v>
      </c>
      <c r="Z15" s="105"/>
      <c r="AA15" s="126"/>
      <c r="AB15" s="105"/>
      <c r="AC15" s="126"/>
      <c r="AD15" s="105"/>
      <c r="AE15" s="127"/>
      <c r="AF15" s="219"/>
      <c r="AG15" s="611" t="s">
        <v>541</v>
      </c>
      <c r="AH15" s="105"/>
      <c r="AI15" s="126"/>
      <c r="AJ15" s="105"/>
      <c r="AK15" s="126"/>
      <c r="AL15" s="105"/>
      <c r="AM15" s="127"/>
      <c r="AN15" s="219"/>
      <c r="AO15" s="611" t="s">
        <v>541</v>
      </c>
      <c r="AP15" s="105"/>
      <c r="AQ15" s="126"/>
      <c r="AR15" s="105"/>
      <c r="AS15" s="126"/>
      <c r="AT15" s="105"/>
      <c r="AU15" s="127"/>
      <c r="AV15" s="219"/>
      <c r="AW15" s="611" t="s">
        <v>541</v>
      </c>
      <c r="AX15" s="105"/>
      <c r="AY15" s="126"/>
      <c r="AZ15" s="105"/>
      <c r="BA15" s="126"/>
      <c r="BB15" s="105"/>
      <c r="BC15" s="127"/>
      <c r="BD15" s="219"/>
      <c r="BE15" s="611" t="s">
        <v>541</v>
      </c>
      <c r="BF15" s="105"/>
      <c r="BG15" s="126"/>
      <c r="BH15" s="105"/>
      <c r="BI15" s="126"/>
      <c r="BJ15" s="105"/>
      <c r="BK15" s="127"/>
      <c r="BL15" s="219"/>
      <c r="BM15" s="611" t="s">
        <v>541</v>
      </c>
      <c r="BN15" s="105"/>
      <c r="BO15" s="126"/>
      <c r="BP15" s="105"/>
      <c r="BQ15" s="126"/>
      <c r="BR15" s="105"/>
      <c r="BS15" s="127"/>
      <c r="BT15" s="219"/>
      <c r="BU15" s="611" t="s">
        <v>541</v>
      </c>
      <c r="BV15" s="105"/>
      <c r="BW15" s="126"/>
      <c r="BX15" s="105"/>
      <c r="BY15" s="126"/>
      <c r="BZ15" s="105"/>
      <c r="CA15" s="127"/>
      <c r="CB15" s="219"/>
      <c r="CC15" s="611" t="s">
        <v>541</v>
      </c>
      <c r="CD15" s="105"/>
      <c r="CE15" s="126"/>
      <c r="CF15" s="105"/>
      <c r="CG15" s="126"/>
      <c r="CH15" s="105"/>
      <c r="CI15" s="127"/>
      <c r="CJ15" s="219"/>
      <c r="CK15" s="611" t="s">
        <v>541</v>
      </c>
      <c r="CL15" s="105"/>
      <c r="CM15" s="126"/>
      <c r="CN15" s="105"/>
      <c r="CO15" s="126"/>
      <c r="CP15" s="105"/>
      <c r="CQ15" s="127"/>
      <c r="CR15" s="219"/>
      <c r="CS15" s="611" t="s">
        <v>541</v>
      </c>
      <c r="CT15" s="105"/>
      <c r="CU15" s="126"/>
      <c r="CV15" s="105"/>
      <c r="CW15" s="126"/>
      <c r="CX15" s="105"/>
      <c r="CY15" s="127"/>
      <c r="CZ15" s="219"/>
      <c r="DB15" s="131" t="s">
        <v>553</v>
      </c>
      <c r="DC15" s="128"/>
      <c r="DD15" s="128"/>
      <c r="DE15" s="128"/>
      <c r="DF15" s="128"/>
      <c r="DG15" s="128"/>
      <c r="DH15" s="128"/>
      <c r="DI15" s="128"/>
    </row>
    <row r="16" spans="1:113" ht="30" customHeight="1" x14ac:dyDescent="0.25">
      <c r="A16" s="611" t="s">
        <v>542</v>
      </c>
      <c r="B16" s="488">
        <f t="shared" si="1"/>
        <v>0</v>
      </c>
      <c r="C16" s="487">
        <f t="shared" si="0"/>
        <v>0</v>
      </c>
      <c r="D16" s="488">
        <f t="shared" si="0"/>
        <v>0</v>
      </c>
      <c r="E16" s="487">
        <f t="shared" si="0"/>
        <v>0</v>
      </c>
      <c r="F16" s="488">
        <f t="shared" si="0"/>
        <v>0</v>
      </c>
      <c r="G16" s="489">
        <f t="shared" si="0"/>
        <v>0</v>
      </c>
      <c r="H16" s="219"/>
      <c r="I16" s="611" t="s">
        <v>542</v>
      </c>
      <c r="J16" s="105"/>
      <c r="K16" s="126"/>
      <c r="L16" s="105"/>
      <c r="M16" s="126"/>
      <c r="N16" s="105"/>
      <c r="O16" s="127"/>
      <c r="P16" s="219"/>
      <c r="Q16" s="611" t="s">
        <v>542</v>
      </c>
      <c r="R16" s="105"/>
      <c r="S16" s="126"/>
      <c r="T16" s="105"/>
      <c r="U16" s="126"/>
      <c r="V16" s="105"/>
      <c r="W16" s="127"/>
      <c r="X16" s="219"/>
      <c r="Y16" s="611" t="s">
        <v>542</v>
      </c>
      <c r="Z16" s="105"/>
      <c r="AA16" s="126"/>
      <c r="AB16" s="105"/>
      <c r="AC16" s="126"/>
      <c r="AD16" s="105"/>
      <c r="AE16" s="127"/>
      <c r="AF16" s="219"/>
      <c r="AG16" s="611" t="s">
        <v>542</v>
      </c>
      <c r="AH16" s="105"/>
      <c r="AI16" s="126"/>
      <c r="AJ16" s="105"/>
      <c r="AK16" s="126"/>
      <c r="AL16" s="105"/>
      <c r="AM16" s="127"/>
      <c r="AN16" s="219"/>
      <c r="AO16" s="611" t="s">
        <v>542</v>
      </c>
      <c r="AP16" s="105"/>
      <c r="AQ16" s="126"/>
      <c r="AR16" s="105"/>
      <c r="AS16" s="126"/>
      <c r="AT16" s="105"/>
      <c r="AU16" s="127"/>
      <c r="AV16" s="219"/>
      <c r="AW16" s="611" t="s">
        <v>542</v>
      </c>
      <c r="AX16" s="105"/>
      <c r="AY16" s="126"/>
      <c r="AZ16" s="105"/>
      <c r="BA16" s="126"/>
      <c r="BB16" s="105"/>
      <c r="BC16" s="127"/>
      <c r="BD16" s="219"/>
      <c r="BE16" s="611" t="s">
        <v>542</v>
      </c>
      <c r="BF16" s="105"/>
      <c r="BG16" s="126"/>
      <c r="BH16" s="105"/>
      <c r="BI16" s="126"/>
      <c r="BJ16" s="105"/>
      <c r="BK16" s="127"/>
      <c r="BL16" s="219"/>
      <c r="BM16" s="611" t="s">
        <v>542</v>
      </c>
      <c r="BN16" s="105"/>
      <c r="BO16" s="126"/>
      <c r="BP16" s="105"/>
      <c r="BQ16" s="126"/>
      <c r="BR16" s="105"/>
      <c r="BS16" s="127"/>
      <c r="BT16" s="219"/>
      <c r="BU16" s="611" t="s">
        <v>542</v>
      </c>
      <c r="BV16" s="105"/>
      <c r="BW16" s="126"/>
      <c r="BX16" s="105"/>
      <c r="BY16" s="126"/>
      <c r="BZ16" s="105"/>
      <c r="CA16" s="127"/>
      <c r="CB16" s="219"/>
      <c r="CC16" s="611" t="s">
        <v>542</v>
      </c>
      <c r="CD16" s="105"/>
      <c r="CE16" s="126"/>
      <c r="CF16" s="105"/>
      <c r="CG16" s="126"/>
      <c r="CH16" s="105"/>
      <c r="CI16" s="127"/>
      <c r="CJ16" s="219"/>
      <c r="CK16" s="611" t="s">
        <v>542</v>
      </c>
      <c r="CL16" s="105"/>
      <c r="CM16" s="126"/>
      <c r="CN16" s="105"/>
      <c r="CO16" s="126"/>
      <c r="CP16" s="105"/>
      <c r="CQ16" s="127"/>
      <c r="CR16" s="219"/>
      <c r="CS16" s="611" t="s">
        <v>542</v>
      </c>
      <c r="CT16" s="105"/>
      <c r="CU16" s="126"/>
      <c r="CV16" s="105"/>
      <c r="CW16" s="126"/>
      <c r="CX16" s="105"/>
      <c r="CY16" s="127"/>
      <c r="CZ16" s="219"/>
    </row>
    <row r="17" spans="1:104" ht="30" customHeight="1" thickBot="1" x14ac:dyDescent="0.3">
      <c r="A17" s="612" t="s">
        <v>90</v>
      </c>
      <c r="B17" s="121">
        <f t="shared" ref="B17:G17" si="2">SUM(B13:B16)</f>
        <v>0</v>
      </c>
      <c r="C17" s="120">
        <f t="shared" si="2"/>
        <v>0</v>
      </c>
      <c r="D17" s="121">
        <f t="shared" si="2"/>
        <v>0</v>
      </c>
      <c r="E17" s="120">
        <f t="shared" si="2"/>
        <v>0</v>
      </c>
      <c r="F17" s="121">
        <f t="shared" si="2"/>
        <v>0</v>
      </c>
      <c r="G17" s="122">
        <f t="shared" si="2"/>
        <v>0</v>
      </c>
      <c r="H17" s="219"/>
      <c r="I17" s="612" t="s">
        <v>90</v>
      </c>
      <c r="J17" s="121">
        <f t="shared" ref="J17:O17" si="3">SUM(J13:J16)</f>
        <v>0</v>
      </c>
      <c r="K17" s="120">
        <f t="shared" si="3"/>
        <v>0</v>
      </c>
      <c r="L17" s="121">
        <f t="shared" si="3"/>
        <v>0</v>
      </c>
      <c r="M17" s="120">
        <f t="shared" si="3"/>
        <v>0</v>
      </c>
      <c r="N17" s="121">
        <f t="shared" si="3"/>
        <v>0</v>
      </c>
      <c r="O17" s="122">
        <f t="shared" si="3"/>
        <v>0</v>
      </c>
      <c r="P17" s="219"/>
      <c r="Q17" s="612" t="s">
        <v>90</v>
      </c>
      <c r="R17" s="121">
        <f t="shared" ref="R17:W17" si="4">SUM(R13:R16)</f>
        <v>0</v>
      </c>
      <c r="S17" s="120">
        <f t="shared" si="4"/>
        <v>0</v>
      </c>
      <c r="T17" s="121">
        <f t="shared" si="4"/>
        <v>0</v>
      </c>
      <c r="U17" s="120">
        <f t="shared" si="4"/>
        <v>0</v>
      </c>
      <c r="V17" s="121">
        <f t="shared" si="4"/>
        <v>0</v>
      </c>
      <c r="W17" s="122">
        <f t="shared" si="4"/>
        <v>0</v>
      </c>
      <c r="X17" s="219"/>
      <c r="Y17" s="612" t="s">
        <v>90</v>
      </c>
      <c r="Z17" s="121">
        <f t="shared" ref="Z17:AE17" si="5">SUM(Z13:Z16)</f>
        <v>0</v>
      </c>
      <c r="AA17" s="120">
        <f t="shared" si="5"/>
        <v>0</v>
      </c>
      <c r="AB17" s="121">
        <f t="shared" si="5"/>
        <v>0</v>
      </c>
      <c r="AC17" s="120">
        <f t="shared" si="5"/>
        <v>0</v>
      </c>
      <c r="AD17" s="121">
        <f t="shared" si="5"/>
        <v>0</v>
      </c>
      <c r="AE17" s="122">
        <f t="shared" si="5"/>
        <v>0</v>
      </c>
      <c r="AF17" s="219"/>
      <c r="AG17" s="612" t="s">
        <v>90</v>
      </c>
      <c r="AH17" s="121">
        <f t="shared" ref="AH17:AM17" si="6">SUM(AH13:AH16)</f>
        <v>0</v>
      </c>
      <c r="AI17" s="120">
        <f t="shared" si="6"/>
        <v>0</v>
      </c>
      <c r="AJ17" s="121">
        <f t="shared" si="6"/>
        <v>0</v>
      </c>
      <c r="AK17" s="120">
        <f t="shared" si="6"/>
        <v>0</v>
      </c>
      <c r="AL17" s="121">
        <f t="shared" si="6"/>
        <v>0</v>
      </c>
      <c r="AM17" s="122">
        <f t="shared" si="6"/>
        <v>0</v>
      </c>
      <c r="AN17" s="219"/>
      <c r="AO17" s="612" t="s">
        <v>90</v>
      </c>
      <c r="AP17" s="121">
        <f t="shared" ref="AP17:AU17" si="7">SUM(AP13:AP16)</f>
        <v>0</v>
      </c>
      <c r="AQ17" s="120">
        <f t="shared" si="7"/>
        <v>0</v>
      </c>
      <c r="AR17" s="121">
        <f t="shared" si="7"/>
        <v>0</v>
      </c>
      <c r="AS17" s="120">
        <f t="shared" si="7"/>
        <v>0</v>
      </c>
      <c r="AT17" s="121">
        <f t="shared" si="7"/>
        <v>0</v>
      </c>
      <c r="AU17" s="122">
        <f t="shared" si="7"/>
        <v>0</v>
      </c>
      <c r="AV17" s="219"/>
      <c r="AW17" s="612" t="s">
        <v>90</v>
      </c>
      <c r="AX17" s="121">
        <f t="shared" ref="AX17:BC17" si="8">SUM(AX13:AX16)</f>
        <v>0</v>
      </c>
      <c r="AY17" s="120">
        <f t="shared" si="8"/>
        <v>0</v>
      </c>
      <c r="AZ17" s="121">
        <f t="shared" si="8"/>
        <v>0</v>
      </c>
      <c r="BA17" s="120">
        <f t="shared" si="8"/>
        <v>0</v>
      </c>
      <c r="BB17" s="121">
        <f t="shared" si="8"/>
        <v>0</v>
      </c>
      <c r="BC17" s="122">
        <f t="shared" si="8"/>
        <v>0</v>
      </c>
      <c r="BD17" s="219"/>
      <c r="BE17" s="612" t="s">
        <v>90</v>
      </c>
      <c r="BF17" s="121">
        <f t="shared" ref="BF17:BK17" si="9">SUM(BF13:BF16)</f>
        <v>0</v>
      </c>
      <c r="BG17" s="120">
        <f t="shared" si="9"/>
        <v>0</v>
      </c>
      <c r="BH17" s="121">
        <f t="shared" si="9"/>
        <v>0</v>
      </c>
      <c r="BI17" s="120">
        <f t="shared" si="9"/>
        <v>0</v>
      </c>
      <c r="BJ17" s="121">
        <f t="shared" si="9"/>
        <v>0</v>
      </c>
      <c r="BK17" s="122">
        <f t="shared" si="9"/>
        <v>0</v>
      </c>
      <c r="BL17" s="219"/>
      <c r="BM17" s="612" t="s">
        <v>90</v>
      </c>
      <c r="BN17" s="121">
        <f t="shared" ref="BN17:BS17" si="10">SUM(BN13:BN16)</f>
        <v>0</v>
      </c>
      <c r="BO17" s="120">
        <f t="shared" si="10"/>
        <v>0</v>
      </c>
      <c r="BP17" s="121">
        <f t="shared" si="10"/>
        <v>0</v>
      </c>
      <c r="BQ17" s="120">
        <f t="shared" si="10"/>
        <v>0</v>
      </c>
      <c r="BR17" s="121">
        <f t="shared" si="10"/>
        <v>0</v>
      </c>
      <c r="BS17" s="122">
        <f t="shared" si="10"/>
        <v>0</v>
      </c>
      <c r="BT17" s="219"/>
      <c r="BU17" s="612" t="s">
        <v>90</v>
      </c>
      <c r="BV17" s="121">
        <f t="shared" ref="BV17:CA17" si="11">SUM(BV13:BV16)</f>
        <v>0</v>
      </c>
      <c r="BW17" s="120">
        <f t="shared" si="11"/>
        <v>0</v>
      </c>
      <c r="BX17" s="121">
        <f t="shared" si="11"/>
        <v>0</v>
      </c>
      <c r="BY17" s="120">
        <f t="shared" si="11"/>
        <v>0</v>
      </c>
      <c r="BZ17" s="121">
        <f t="shared" si="11"/>
        <v>0</v>
      </c>
      <c r="CA17" s="122">
        <f t="shared" si="11"/>
        <v>0</v>
      </c>
      <c r="CB17" s="219"/>
      <c r="CC17" s="612" t="s">
        <v>90</v>
      </c>
      <c r="CD17" s="121">
        <f t="shared" ref="CD17:CI17" si="12">SUM(CD13:CD16)</f>
        <v>0</v>
      </c>
      <c r="CE17" s="120">
        <f t="shared" si="12"/>
        <v>0</v>
      </c>
      <c r="CF17" s="121">
        <f t="shared" si="12"/>
        <v>0</v>
      </c>
      <c r="CG17" s="120">
        <f t="shared" si="12"/>
        <v>0</v>
      </c>
      <c r="CH17" s="121">
        <f t="shared" si="12"/>
        <v>0</v>
      </c>
      <c r="CI17" s="122">
        <f t="shared" si="12"/>
        <v>0</v>
      </c>
      <c r="CJ17" s="219"/>
      <c r="CK17" s="612" t="s">
        <v>90</v>
      </c>
      <c r="CL17" s="121">
        <f t="shared" ref="CL17:CQ17" si="13">SUM(CL13:CL16)</f>
        <v>0</v>
      </c>
      <c r="CM17" s="120">
        <f t="shared" si="13"/>
        <v>0</v>
      </c>
      <c r="CN17" s="121">
        <f t="shared" si="13"/>
        <v>0</v>
      </c>
      <c r="CO17" s="120">
        <f t="shared" si="13"/>
        <v>0</v>
      </c>
      <c r="CP17" s="121">
        <f t="shared" si="13"/>
        <v>0</v>
      </c>
      <c r="CQ17" s="122">
        <f t="shared" si="13"/>
        <v>0</v>
      </c>
      <c r="CR17" s="219"/>
      <c r="CS17" s="612" t="s">
        <v>90</v>
      </c>
      <c r="CT17" s="121">
        <f t="shared" ref="CT17:CY17" si="14">SUM(CT13:CT16)</f>
        <v>0</v>
      </c>
      <c r="CU17" s="120">
        <f t="shared" si="14"/>
        <v>0</v>
      </c>
      <c r="CV17" s="121">
        <f t="shared" si="14"/>
        <v>0</v>
      </c>
      <c r="CW17" s="120">
        <f t="shared" si="14"/>
        <v>0</v>
      </c>
      <c r="CX17" s="121">
        <f t="shared" si="14"/>
        <v>0</v>
      </c>
      <c r="CY17" s="122">
        <f t="shared" si="14"/>
        <v>0</v>
      </c>
      <c r="CZ17" s="219"/>
    </row>
    <row r="18" spans="1:104" x14ac:dyDescent="0.25">
      <c r="H18" s="219"/>
      <c r="P18" s="219"/>
      <c r="X18" s="219"/>
      <c r="AF18" s="219"/>
      <c r="AN18" s="219"/>
      <c r="AV18" s="219"/>
      <c r="BD18" s="219"/>
      <c r="BL18" s="219"/>
      <c r="BT18" s="219"/>
      <c r="CB18" s="219"/>
      <c r="CJ18" s="219"/>
      <c r="CR18" s="219"/>
      <c r="CZ18" s="219"/>
    </row>
    <row r="19" spans="1:104" ht="24.9" customHeight="1" x14ac:dyDescent="0.25">
      <c r="A19" s="578" t="s">
        <v>564</v>
      </c>
      <c r="H19" s="219"/>
      <c r="I19" s="578" t="s">
        <v>564</v>
      </c>
      <c r="P19" s="219"/>
      <c r="Q19" s="578" t="s">
        <v>564</v>
      </c>
      <c r="X19" s="219"/>
      <c r="Y19" s="578" t="s">
        <v>564</v>
      </c>
      <c r="AF19" s="219"/>
      <c r="AG19" s="578" t="s">
        <v>564</v>
      </c>
      <c r="AN19" s="219"/>
      <c r="AO19" s="578" t="s">
        <v>564</v>
      </c>
      <c r="AV19" s="219"/>
      <c r="AW19" s="578" t="s">
        <v>564</v>
      </c>
      <c r="BD19" s="219"/>
      <c r="BE19" s="578" t="s">
        <v>564</v>
      </c>
      <c r="BL19" s="219"/>
      <c r="BM19" s="578" t="s">
        <v>564</v>
      </c>
      <c r="BT19" s="219"/>
      <c r="BU19" s="578" t="s">
        <v>564</v>
      </c>
      <c r="CB19" s="219"/>
      <c r="CC19" s="578" t="s">
        <v>564</v>
      </c>
      <c r="CJ19" s="219"/>
      <c r="CK19" s="578" t="s">
        <v>564</v>
      </c>
      <c r="CR19" s="219"/>
      <c r="CS19" s="578" t="s">
        <v>564</v>
      </c>
      <c r="CZ19" s="219"/>
    </row>
    <row r="20" spans="1:104" ht="24.9" customHeight="1" x14ac:dyDescent="0.25">
      <c r="A20" s="582" t="s">
        <v>565</v>
      </c>
      <c r="B20" s="157">
        <f>'Section I-E'!B23</f>
        <v>0</v>
      </c>
      <c r="C20" s="583">
        <f>'Section I-E'!C23</f>
        <v>0</v>
      </c>
      <c r="D20" s="584">
        <f>'Section I-E'!D23</f>
        <v>0</v>
      </c>
      <c r="E20" s="583">
        <f>'Section I-E'!E23</f>
        <v>0</v>
      </c>
      <c r="F20" s="584">
        <f>'Section I-E'!F23</f>
        <v>0</v>
      </c>
      <c r="G20" s="157">
        <f>'Section I-E'!G23</f>
        <v>0</v>
      </c>
      <c r="H20" s="219"/>
      <c r="I20" s="582" t="s">
        <v>565</v>
      </c>
      <c r="J20" s="157">
        <f>'Section I-E'!J23</f>
        <v>0</v>
      </c>
      <c r="K20" s="583">
        <f>'Section I-E'!K23</f>
        <v>0</v>
      </c>
      <c r="L20" s="584">
        <f>'Section I-E'!L23</f>
        <v>0</v>
      </c>
      <c r="M20" s="583">
        <f>'Section I-E'!M23</f>
        <v>0</v>
      </c>
      <c r="N20" s="584">
        <f>'Section I-E'!N23</f>
        <v>0</v>
      </c>
      <c r="O20" s="157">
        <f>'Section I-E'!O23</f>
        <v>0</v>
      </c>
      <c r="P20" s="219"/>
      <c r="Q20" s="582" t="s">
        <v>565</v>
      </c>
      <c r="R20" s="157">
        <f>'Section I-E'!R23</f>
        <v>0</v>
      </c>
      <c r="S20" s="583">
        <f>'Section I-E'!S23</f>
        <v>0</v>
      </c>
      <c r="T20" s="584">
        <f>'Section I-E'!T23</f>
        <v>0</v>
      </c>
      <c r="U20" s="583">
        <f>'Section I-E'!U23</f>
        <v>0</v>
      </c>
      <c r="V20" s="584">
        <f>'Section I-E'!V23</f>
        <v>0</v>
      </c>
      <c r="W20" s="157">
        <f>'Section I-E'!W23</f>
        <v>0</v>
      </c>
      <c r="X20" s="219"/>
      <c r="Y20" s="582" t="s">
        <v>565</v>
      </c>
      <c r="Z20" s="157">
        <f>'Section I-E'!Z23</f>
        <v>0</v>
      </c>
      <c r="AA20" s="583">
        <f>'Section I-E'!AA23</f>
        <v>0</v>
      </c>
      <c r="AB20" s="584">
        <f>'Section I-E'!AB23</f>
        <v>0</v>
      </c>
      <c r="AC20" s="583">
        <f>'Section I-E'!AC23</f>
        <v>0</v>
      </c>
      <c r="AD20" s="584">
        <f>'Section I-E'!AD23</f>
        <v>0</v>
      </c>
      <c r="AE20" s="157">
        <f>'Section I-E'!AE23</f>
        <v>0</v>
      </c>
      <c r="AF20" s="219"/>
      <c r="AG20" s="582" t="s">
        <v>565</v>
      </c>
      <c r="AH20" s="157">
        <f>'Section I-E'!AH23</f>
        <v>0</v>
      </c>
      <c r="AI20" s="583">
        <f>'Section I-E'!AI23</f>
        <v>0</v>
      </c>
      <c r="AJ20" s="584">
        <f>'Section I-E'!AJ23</f>
        <v>0</v>
      </c>
      <c r="AK20" s="583">
        <f>'Section I-E'!AK23</f>
        <v>0</v>
      </c>
      <c r="AL20" s="584">
        <f>'Section I-E'!AL23</f>
        <v>0</v>
      </c>
      <c r="AM20" s="157">
        <f>'Section I-E'!AM23</f>
        <v>0</v>
      </c>
      <c r="AN20" s="219"/>
      <c r="AO20" s="582" t="s">
        <v>565</v>
      </c>
      <c r="AP20" s="157">
        <f>'Section I-E'!AP23</f>
        <v>0</v>
      </c>
      <c r="AQ20" s="583">
        <f>'Section I-E'!AQ23</f>
        <v>0</v>
      </c>
      <c r="AR20" s="584">
        <f>'Section I-E'!AR23</f>
        <v>0</v>
      </c>
      <c r="AS20" s="583">
        <f>'Section I-E'!AS23</f>
        <v>0</v>
      </c>
      <c r="AT20" s="584">
        <f>'Section I-E'!AT23</f>
        <v>0</v>
      </c>
      <c r="AU20" s="157">
        <f>'Section I-E'!AU23</f>
        <v>0</v>
      </c>
      <c r="AV20" s="219"/>
      <c r="AW20" s="582" t="s">
        <v>565</v>
      </c>
      <c r="AX20" s="157">
        <f>'Section I-E'!AX23</f>
        <v>0</v>
      </c>
      <c r="AY20" s="583">
        <f>'Section I-E'!AY23</f>
        <v>0</v>
      </c>
      <c r="AZ20" s="584">
        <f>'Section I-E'!AZ23</f>
        <v>0</v>
      </c>
      <c r="BA20" s="583">
        <f>'Section I-E'!BA23</f>
        <v>0</v>
      </c>
      <c r="BB20" s="584">
        <f>'Section I-E'!BB23</f>
        <v>0</v>
      </c>
      <c r="BC20" s="157">
        <f>'Section I-E'!BC23</f>
        <v>0</v>
      </c>
      <c r="BD20" s="219"/>
      <c r="BE20" s="582" t="s">
        <v>565</v>
      </c>
      <c r="BF20" s="157">
        <f>'Section I-E'!BF23</f>
        <v>0</v>
      </c>
      <c r="BG20" s="583">
        <f>'Section I-E'!BG23</f>
        <v>0</v>
      </c>
      <c r="BH20" s="584">
        <f>'Section I-E'!BH23</f>
        <v>0</v>
      </c>
      <c r="BI20" s="583">
        <f>'Section I-E'!BI23</f>
        <v>0</v>
      </c>
      <c r="BJ20" s="584">
        <f>'Section I-E'!BJ23</f>
        <v>0</v>
      </c>
      <c r="BK20" s="157">
        <f>'Section I-E'!BK23</f>
        <v>0</v>
      </c>
      <c r="BL20" s="219"/>
      <c r="BM20" s="582" t="s">
        <v>565</v>
      </c>
      <c r="BN20" s="157">
        <f>'Section I-E'!BN23</f>
        <v>0</v>
      </c>
      <c r="BO20" s="583">
        <f>'Section I-E'!BO23</f>
        <v>0</v>
      </c>
      <c r="BP20" s="584">
        <f>'Section I-E'!BP23</f>
        <v>0</v>
      </c>
      <c r="BQ20" s="583">
        <f>'Section I-E'!BQ23</f>
        <v>0</v>
      </c>
      <c r="BR20" s="584">
        <f>'Section I-E'!BR23</f>
        <v>0</v>
      </c>
      <c r="BS20" s="157">
        <f>'Section I-E'!BS23</f>
        <v>0</v>
      </c>
      <c r="BT20" s="219"/>
      <c r="BU20" s="582" t="s">
        <v>565</v>
      </c>
      <c r="BV20" s="157">
        <f>'Section I-E'!BV23</f>
        <v>0</v>
      </c>
      <c r="BW20" s="583">
        <f>'Section I-E'!BW23</f>
        <v>0</v>
      </c>
      <c r="BX20" s="584">
        <f>'Section I-E'!BX23</f>
        <v>0</v>
      </c>
      <c r="BY20" s="583">
        <f>'Section I-E'!BY23</f>
        <v>0</v>
      </c>
      <c r="BZ20" s="584">
        <f>'Section I-E'!BZ23</f>
        <v>0</v>
      </c>
      <c r="CA20" s="157">
        <f>'Section I-E'!CA23</f>
        <v>0</v>
      </c>
      <c r="CB20" s="219"/>
      <c r="CC20" s="582" t="s">
        <v>565</v>
      </c>
      <c r="CD20" s="157">
        <f>'Section I-E'!CD23</f>
        <v>0</v>
      </c>
      <c r="CE20" s="583">
        <f>'Section I-E'!CE23</f>
        <v>0</v>
      </c>
      <c r="CF20" s="584">
        <f>'Section I-E'!CF23</f>
        <v>0</v>
      </c>
      <c r="CG20" s="583">
        <f>'Section I-E'!CG23</f>
        <v>0</v>
      </c>
      <c r="CH20" s="584">
        <f>'Section I-E'!CH23</f>
        <v>0</v>
      </c>
      <c r="CI20" s="157">
        <f>'Section I-E'!CI23</f>
        <v>0</v>
      </c>
      <c r="CJ20" s="219"/>
      <c r="CK20" s="582" t="s">
        <v>565</v>
      </c>
      <c r="CL20" s="157">
        <f>'Section I-E'!CL23</f>
        <v>0</v>
      </c>
      <c r="CM20" s="583">
        <f>'Section I-E'!CM23</f>
        <v>0</v>
      </c>
      <c r="CN20" s="584">
        <f>'Section I-E'!CN23</f>
        <v>0</v>
      </c>
      <c r="CO20" s="583">
        <f>'Section I-E'!CO23</f>
        <v>0</v>
      </c>
      <c r="CP20" s="584">
        <f>'Section I-E'!CP23</f>
        <v>0</v>
      </c>
      <c r="CQ20" s="157">
        <f>'Section I-E'!CQ23</f>
        <v>0</v>
      </c>
      <c r="CR20" s="219"/>
      <c r="CS20" s="582" t="s">
        <v>565</v>
      </c>
      <c r="CT20" s="157">
        <f>'Section I-E'!CT23</f>
        <v>0</v>
      </c>
      <c r="CU20" s="583">
        <f>'Section I-E'!CU23</f>
        <v>0</v>
      </c>
      <c r="CV20" s="584">
        <f>'Section I-E'!CV23</f>
        <v>0</v>
      </c>
      <c r="CW20" s="583">
        <f>'Section I-E'!CW23</f>
        <v>0</v>
      </c>
      <c r="CX20" s="584">
        <f>'Section I-E'!CX23</f>
        <v>0</v>
      </c>
      <c r="CY20" s="157">
        <f>'Section I-E'!CY23</f>
        <v>0</v>
      </c>
      <c r="CZ20" s="219"/>
    </row>
    <row r="21" spans="1:104" ht="24.9" customHeight="1" x14ac:dyDescent="0.25">
      <c r="A21" s="582" t="s">
        <v>566</v>
      </c>
      <c r="B21" s="157">
        <f>'Section I-E'!B33</f>
        <v>0</v>
      </c>
      <c r="C21" s="583">
        <f>'Section I-E'!C33</f>
        <v>0</v>
      </c>
      <c r="D21" s="584">
        <f>'Section I-E'!D33</f>
        <v>0</v>
      </c>
      <c r="E21" s="583">
        <f>'Section I-E'!E33</f>
        <v>0</v>
      </c>
      <c r="F21" s="584">
        <f>'Section I-E'!F33</f>
        <v>0</v>
      </c>
      <c r="G21" s="157">
        <f>'Section I-E'!G33</f>
        <v>0</v>
      </c>
      <c r="H21" s="219"/>
      <c r="I21" s="582" t="s">
        <v>566</v>
      </c>
      <c r="J21" s="157">
        <f>'Section I-E'!J33</f>
        <v>0</v>
      </c>
      <c r="K21" s="583">
        <f>'Section I-E'!K33</f>
        <v>0</v>
      </c>
      <c r="L21" s="584">
        <f>'Section I-E'!L33</f>
        <v>0</v>
      </c>
      <c r="M21" s="583">
        <f>'Section I-E'!M33</f>
        <v>0</v>
      </c>
      <c r="N21" s="584">
        <f>'Section I-E'!N33</f>
        <v>0</v>
      </c>
      <c r="O21" s="157">
        <f>'Section I-E'!O33</f>
        <v>0</v>
      </c>
      <c r="P21" s="219"/>
      <c r="Q21" s="582" t="s">
        <v>566</v>
      </c>
      <c r="R21" s="157">
        <f>'Section I-E'!R33</f>
        <v>0</v>
      </c>
      <c r="S21" s="583">
        <f>'Section I-E'!S33</f>
        <v>0</v>
      </c>
      <c r="T21" s="584">
        <f>'Section I-E'!T33</f>
        <v>0</v>
      </c>
      <c r="U21" s="583">
        <f>'Section I-E'!U33</f>
        <v>0</v>
      </c>
      <c r="V21" s="584">
        <f>'Section I-E'!V33</f>
        <v>0</v>
      </c>
      <c r="W21" s="157">
        <f>'Section I-E'!W33</f>
        <v>0</v>
      </c>
      <c r="X21" s="219"/>
      <c r="Y21" s="582" t="s">
        <v>566</v>
      </c>
      <c r="Z21" s="157">
        <f>'Section I-E'!Z33</f>
        <v>0</v>
      </c>
      <c r="AA21" s="583">
        <f>'Section I-E'!AA33</f>
        <v>0</v>
      </c>
      <c r="AB21" s="584">
        <f>'Section I-E'!AB33</f>
        <v>0</v>
      </c>
      <c r="AC21" s="583">
        <f>'Section I-E'!AC33</f>
        <v>0</v>
      </c>
      <c r="AD21" s="584">
        <f>'Section I-E'!AD33</f>
        <v>0</v>
      </c>
      <c r="AE21" s="157">
        <f>'Section I-E'!AE33</f>
        <v>0</v>
      </c>
      <c r="AF21" s="219"/>
      <c r="AG21" s="582" t="s">
        <v>566</v>
      </c>
      <c r="AH21" s="157">
        <f>'Section I-E'!AH33</f>
        <v>0</v>
      </c>
      <c r="AI21" s="583">
        <f>'Section I-E'!AI33</f>
        <v>0</v>
      </c>
      <c r="AJ21" s="584">
        <f>'Section I-E'!AJ33</f>
        <v>0</v>
      </c>
      <c r="AK21" s="583">
        <f>'Section I-E'!AK33</f>
        <v>0</v>
      </c>
      <c r="AL21" s="584">
        <f>'Section I-E'!AL33</f>
        <v>0</v>
      </c>
      <c r="AM21" s="157">
        <f>'Section I-E'!AM33</f>
        <v>0</v>
      </c>
      <c r="AN21" s="219"/>
      <c r="AO21" s="582" t="s">
        <v>566</v>
      </c>
      <c r="AP21" s="157">
        <f>'Section I-E'!AP33</f>
        <v>0</v>
      </c>
      <c r="AQ21" s="583">
        <f>'Section I-E'!AQ33</f>
        <v>0</v>
      </c>
      <c r="AR21" s="584">
        <f>'Section I-E'!AR33</f>
        <v>0</v>
      </c>
      <c r="AS21" s="583">
        <f>'Section I-E'!AS33</f>
        <v>0</v>
      </c>
      <c r="AT21" s="584">
        <f>'Section I-E'!AT33</f>
        <v>0</v>
      </c>
      <c r="AU21" s="157">
        <f>'Section I-E'!AU33</f>
        <v>0</v>
      </c>
      <c r="AV21" s="219"/>
      <c r="AW21" s="582" t="s">
        <v>566</v>
      </c>
      <c r="AX21" s="157">
        <f>'Section I-E'!AX33</f>
        <v>0</v>
      </c>
      <c r="AY21" s="583">
        <f>'Section I-E'!AY33</f>
        <v>0</v>
      </c>
      <c r="AZ21" s="584">
        <f>'Section I-E'!AZ33</f>
        <v>0</v>
      </c>
      <c r="BA21" s="583">
        <f>'Section I-E'!BA33</f>
        <v>0</v>
      </c>
      <c r="BB21" s="584">
        <f>'Section I-E'!BB33</f>
        <v>0</v>
      </c>
      <c r="BC21" s="157">
        <f>'Section I-E'!BC33</f>
        <v>0</v>
      </c>
      <c r="BD21" s="219"/>
      <c r="BE21" s="582" t="s">
        <v>566</v>
      </c>
      <c r="BF21" s="157">
        <f>'Section I-E'!BF33</f>
        <v>0</v>
      </c>
      <c r="BG21" s="583">
        <f>'Section I-E'!BG33</f>
        <v>0</v>
      </c>
      <c r="BH21" s="584">
        <f>'Section I-E'!BH33</f>
        <v>0</v>
      </c>
      <c r="BI21" s="583">
        <f>'Section I-E'!BI33</f>
        <v>0</v>
      </c>
      <c r="BJ21" s="584">
        <f>'Section I-E'!BJ33</f>
        <v>0</v>
      </c>
      <c r="BK21" s="157">
        <f>'Section I-E'!BK33</f>
        <v>0</v>
      </c>
      <c r="BL21" s="219"/>
      <c r="BM21" s="582" t="s">
        <v>566</v>
      </c>
      <c r="BN21" s="157">
        <f>'Section I-E'!BN33</f>
        <v>0</v>
      </c>
      <c r="BO21" s="583">
        <f>'Section I-E'!BO33</f>
        <v>0</v>
      </c>
      <c r="BP21" s="584">
        <f>'Section I-E'!BP33</f>
        <v>0</v>
      </c>
      <c r="BQ21" s="583">
        <f>'Section I-E'!BQ33</f>
        <v>0</v>
      </c>
      <c r="BR21" s="584">
        <f>'Section I-E'!BR33</f>
        <v>0</v>
      </c>
      <c r="BS21" s="157">
        <f>'Section I-E'!BS33</f>
        <v>0</v>
      </c>
      <c r="BT21" s="219"/>
      <c r="BU21" s="582" t="s">
        <v>566</v>
      </c>
      <c r="BV21" s="157">
        <f>'Section I-E'!BV33</f>
        <v>0</v>
      </c>
      <c r="BW21" s="583">
        <f>'Section I-E'!BW33</f>
        <v>0</v>
      </c>
      <c r="BX21" s="584">
        <f>'Section I-E'!BX33</f>
        <v>0</v>
      </c>
      <c r="BY21" s="583">
        <f>'Section I-E'!BY33</f>
        <v>0</v>
      </c>
      <c r="BZ21" s="584">
        <f>'Section I-E'!BZ33</f>
        <v>0</v>
      </c>
      <c r="CA21" s="157">
        <f>'Section I-E'!CA33</f>
        <v>0</v>
      </c>
      <c r="CB21" s="219"/>
      <c r="CC21" s="582" t="s">
        <v>566</v>
      </c>
      <c r="CD21" s="157">
        <f>'Section I-E'!CD33</f>
        <v>0</v>
      </c>
      <c r="CE21" s="583">
        <f>'Section I-E'!CE33</f>
        <v>0</v>
      </c>
      <c r="CF21" s="584">
        <f>'Section I-E'!CF33</f>
        <v>0</v>
      </c>
      <c r="CG21" s="583">
        <f>'Section I-E'!CG33</f>
        <v>0</v>
      </c>
      <c r="CH21" s="584">
        <f>'Section I-E'!CH33</f>
        <v>0</v>
      </c>
      <c r="CI21" s="157">
        <f>'Section I-E'!CI33</f>
        <v>0</v>
      </c>
      <c r="CJ21" s="219"/>
      <c r="CK21" s="582" t="s">
        <v>566</v>
      </c>
      <c r="CL21" s="157">
        <f>'Section I-E'!CL33</f>
        <v>0</v>
      </c>
      <c r="CM21" s="583">
        <f>'Section I-E'!CM33</f>
        <v>0</v>
      </c>
      <c r="CN21" s="584">
        <f>'Section I-E'!CN33</f>
        <v>0</v>
      </c>
      <c r="CO21" s="583">
        <f>'Section I-E'!CO33</f>
        <v>0</v>
      </c>
      <c r="CP21" s="584">
        <f>'Section I-E'!CP33</f>
        <v>0</v>
      </c>
      <c r="CQ21" s="157">
        <f>'Section I-E'!CQ33</f>
        <v>0</v>
      </c>
      <c r="CR21" s="219"/>
      <c r="CS21" s="582" t="s">
        <v>566</v>
      </c>
      <c r="CT21" s="157">
        <f>'Section I-E'!CT33</f>
        <v>0</v>
      </c>
      <c r="CU21" s="583">
        <f>'Section I-E'!CU33</f>
        <v>0</v>
      </c>
      <c r="CV21" s="584">
        <f>'Section I-E'!CV33</f>
        <v>0</v>
      </c>
      <c r="CW21" s="583">
        <f>'Section I-E'!CW33</f>
        <v>0</v>
      </c>
      <c r="CX21" s="584">
        <f>'Section I-E'!CX33</f>
        <v>0</v>
      </c>
      <c r="CY21" s="157">
        <f>'Section I-E'!CY33</f>
        <v>0</v>
      </c>
      <c r="CZ21" s="219"/>
    </row>
    <row r="22" spans="1:104" ht="24.9" customHeight="1" x14ac:dyDescent="0.25">
      <c r="A22" s="582" t="s">
        <v>567</v>
      </c>
      <c r="B22" s="157">
        <f>'Section I-E'!B38</f>
        <v>0</v>
      </c>
      <c r="C22" s="583">
        <f>'Section I-E'!C38</f>
        <v>0</v>
      </c>
      <c r="D22" s="584">
        <f>'Section I-E'!D38</f>
        <v>0</v>
      </c>
      <c r="E22" s="583">
        <f>'Section I-E'!E38</f>
        <v>0</v>
      </c>
      <c r="F22" s="584">
        <f>'Section I-E'!F38</f>
        <v>0</v>
      </c>
      <c r="G22" s="157">
        <f>'Section I-E'!G38</f>
        <v>0</v>
      </c>
      <c r="H22" s="219"/>
      <c r="I22" s="582" t="s">
        <v>567</v>
      </c>
      <c r="J22" s="157">
        <f>'Section I-E'!J38</f>
        <v>0</v>
      </c>
      <c r="K22" s="583">
        <f>'Section I-E'!K38</f>
        <v>0</v>
      </c>
      <c r="L22" s="584">
        <f>'Section I-E'!L38</f>
        <v>0</v>
      </c>
      <c r="M22" s="583">
        <f>'Section I-E'!M38</f>
        <v>0</v>
      </c>
      <c r="N22" s="584">
        <f>'Section I-E'!N38</f>
        <v>0</v>
      </c>
      <c r="O22" s="157">
        <f>'Section I-E'!O38</f>
        <v>0</v>
      </c>
      <c r="P22" s="219"/>
      <c r="Q22" s="582" t="s">
        <v>567</v>
      </c>
      <c r="R22" s="157">
        <f>'Section I-E'!R38</f>
        <v>0</v>
      </c>
      <c r="S22" s="583">
        <f>'Section I-E'!S38</f>
        <v>0</v>
      </c>
      <c r="T22" s="584">
        <f>'Section I-E'!T38</f>
        <v>0</v>
      </c>
      <c r="U22" s="583">
        <f>'Section I-E'!U38</f>
        <v>0</v>
      </c>
      <c r="V22" s="584">
        <f>'Section I-E'!V38</f>
        <v>0</v>
      </c>
      <c r="W22" s="157">
        <f>'Section I-E'!W38</f>
        <v>0</v>
      </c>
      <c r="X22" s="219"/>
      <c r="Y22" s="582" t="s">
        <v>567</v>
      </c>
      <c r="Z22" s="157">
        <f>'Section I-E'!Z38</f>
        <v>0</v>
      </c>
      <c r="AA22" s="583">
        <f>'Section I-E'!AA38</f>
        <v>0</v>
      </c>
      <c r="AB22" s="584">
        <f>'Section I-E'!AB38</f>
        <v>0</v>
      </c>
      <c r="AC22" s="583">
        <f>'Section I-E'!AC38</f>
        <v>0</v>
      </c>
      <c r="AD22" s="584">
        <f>'Section I-E'!AD38</f>
        <v>0</v>
      </c>
      <c r="AE22" s="157">
        <f>'Section I-E'!AE38</f>
        <v>0</v>
      </c>
      <c r="AF22" s="219"/>
      <c r="AG22" s="582" t="s">
        <v>567</v>
      </c>
      <c r="AH22" s="157">
        <f>'Section I-E'!AH38</f>
        <v>0</v>
      </c>
      <c r="AI22" s="583">
        <f>'Section I-E'!AI38</f>
        <v>0</v>
      </c>
      <c r="AJ22" s="584">
        <f>'Section I-E'!AJ38</f>
        <v>0</v>
      </c>
      <c r="AK22" s="583">
        <f>'Section I-E'!AK38</f>
        <v>0</v>
      </c>
      <c r="AL22" s="584">
        <f>'Section I-E'!AL38</f>
        <v>0</v>
      </c>
      <c r="AM22" s="157">
        <f>'Section I-E'!AM38</f>
        <v>0</v>
      </c>
      <c r="AN22" s="219"/>
      <c r="AO22" s="582" t="s">
        <v>567</v>
      </c>
      <c r="AP22" s="157">
        <f>'Section I-E'!AP38</f>
        <v>0</v>
      </c>
      <c r="AQ22" s="583">
        <f>'Section I-E'!AQ38</f>
        <v>0</v>
      </c>
      <c r="AR22" s="584">
        <f>'Section I-E'!AR38</f>
        <v>0</v>
      </c>
      <c r="AS22" s="583">
        <f>'Section I-E'!AS38</f>
        <v>0</v>
      </c>
      <c r="AT22" s="584">
        <f>'Section I-E'!AT38</f>
        <v>0</v>
      </c>
      <c r="AU22" s="157">
        <f>'Section I-E'!AU38</f>
        <v>0</v>
      </c>
      <c r="AV22" s="219"/>
      <c r="AW22" s="582" t="s">
        <v>567</v>
      </c>
      <c r="AX22" s="157">
        <f>'Section I-E'!AX38</f>
        <v>0</v>
      </c>
      <c r="AY22" s="583">
        <f>'Section I-E'!AY38</f>
        <v>0</v>
      </c>
      <c r="AZ22" s="584">
        <f>'Section I-E'!AZ38</f>
        <v>0</v>
      </c>
      <c r="BA22" s="583">
        <f>'Section I-E'!BA38</f>
        <v>0</v>
      </c>
      <c r="BB22" s="584">
        <f>'Section I-E'!BB38</f>
        <v>0</v>
      </c>
      <c r="BC22" s="157">
        <f>'Section I-E'!BC38</f>
        <v>0</v>
      </c>
      <c r="BD22" s="219"/>
      <c r="BE22" s="582" t="s">
        <v>567</v>
      </c>
      <c r="BF22" s="157">
        <f>'Section I-E'!BF38</f>
        <v>0</v>
      </c>
      <c r="BG22" s="583">
        <f>'Section I-E'!BG38</f>
        <v>0</v>
      </c>
      <c r="BH22" s="584">
        <f>'Section I-E'!BH38</f>
        <v>0</v>
      </c>
      <c r="BI22" s="583">
        <f>'Section I-E'!BI38</f>
        <v>0</v>
      </c>
      <c r="BJ22" s="584">
        <f>'Section I-E'!BJ38</f>
        <v>0</v>
      </c>
      <c r="BK22" s="157">
        <f>'Section I-E'!BK38</f>
        <v>0</v>
      </c>
      <c r="BL22" s="219"/>
      <c r="BM22" s="582" t="s">
        <v>567</v>
      </c>
      <c r="BN22" s="157">
        <f>'Section I-E'!BN38</f>
        <v>0</v>
      </c>
      <c r="BO22" s="583">
        <f>'Section I-E'!BO38</f>
        <v>0</v>
      </c>
      <c r="BP22" s="584">
        <f>'Section I-E'!BP38</f>
        <v>0</v>
      </c>
      <c r="BQ22" s="583">
        <f>'Section I-E'!BQ38</f>
        <v>0</v>
      </c>
      <c r="BR22" s="584">
        <f>'Section I-E'!BR38</f>
        <v>0</v>
      </c>
      <c r="BS22" s="157">
        <f>'Section I-E'!BS38</f>
        <v>0</v>
      </c>
      <c r="BT22" s="219"/>
      <c r="BU22" s="582" t="s">
        <v>567</v>
      </c>
      <c r="BV22" s="157">
        <f>'Section I-E'!BV38</f>
        <v>0</v>
      </c>
      <c r="BW22" s="583">
        <f>'Section I-E'!BW38</f>
        <v>0</v>
      </c>
      <c r="BX22" s="584">
        <f>'Section I-E'!BX38</f>
        <v>0</v>
      </c>
      <c r="BY22" s="583">
        <f>'Section I-E'!BY38</f>
        <v>0</v>
      </c>
      <c r="BZ22" s="584">
        <f>'Section I-E'!BZ38</f>
        <v>0</v>
      </c>
      <c r="CA22" s="157">
        <f>'Section I-E'!CA38</f>
        <v>0</v>
      </c>
      <c r="CB22" s="219"/>
      <c r="CC22" s="582" t="s">
        <v>567</v>
      </c>
      <c r="CD22" s="157">
        <f>'Section I-E'!CD38</f>
        <v>0</v>
      </c>
      <c r="CE22" s="583">
        <f>'Section I-E'!CE38</f>
        <v>0</v>
      </c>
      <c r="CF22" s="584">
        <f>'Section I-E'!CF38</f>
        <v>0</v>
      </c>
      <c r="CG22" s="583">
        <f>'Section I-E'!CG38</f>
        <v>0</v>
      </c>
      <c r="CH22" s="584">
        <f>'Section I-E'!CH38</f>
        <v>0</v>
      </c>
      <c r="CI22" s="157">
        <f>'Section I-E'!CI38</f>
        <v>0</v>
      </c>
      <c r="CJ22" s="219"/>
      <c r="CK22" s="582" t="s">
        <v>567</v>
      </c>
      <c r="CL22" s="157">
        <f>'Section I-E'!CL38</f>
        <v>0</v>
      </c>
      <c r="CM22" s="583">
        <f>'Section I-E'!CM38</f>
        <v>0</v>
      </c>
      <c r="CN22" s="584">
        <f>'Section I-E'!CN38</f>
        <v>0</v>
      </c>
      <c r="CO22" s="583">
        <f>'Section I-E'!CO38</f>
        <v>0</v>
      </c>
      <c r="CP22" s="584">
        <f>'Section I-E'!CP38</f>
        <v>0</v>
      </c>
      <c r="CQ22" s="157">
        <f>'Section I-E'!CQ38</f>
        <v>0</v>
      </c>
      <c r="CR22" s="219"/>
      <c r="CS22" s="582" t="s">
        <v>567</v>
      </c>
      <c r="CT22" s="157">
        <f>'Section I-E'!CT38</f>
        <v>0</v>
      </c>
      <c r="CU22" s="583">
        <f>'Section I-E'!CU38</f>
        <v>0</v>
      </c>
      <c r="CV22" s="584">
        <f>'Section I-E'!CV38</f>
        <v>0</v>
      </c>
      <c r="CW22" s="583">
        <f>'Section I-E'!CW38</f>
        <v>0</v>
      </c>
      <c r="CX22" s="584">
        <f>'Section I-E'!CX38</f>
        <v>0</v>
      </c>
      <c r="CY22" s="157">
        <f>'Section I-E'!CY38</f>
        <v>0</v>
      </c>
      <c r="CZ22" s="219"/>
    </row>
    <row r="23" spans="1:104" ht="24.9" customHeight="1" x14ac:dyDescent="0.25">
      <c r="A23" s="582" t="s">
        <v>568</v>
      </c>
      <c r="B23" s="157">
        <f>'Section I-E'!B43</f>
        <v>0</v>
      </c>
      <c r="C23" s="583">
        <f>'Section I-E'!C43</f>
        <v>0</v>
      </c>
      <c r="D23" s="584">
        <f>'Section I-E'!D43</f>
        <v>0</v>
      </c>
      <c r="E23" s="583">
        <f>'Section I-E'!E43</f>
        <v>0</v>
      </c>
      <c r="F23" s="584">
        <f>'Section I-E'!F43</f>
        <v>0</v>
      </c>
      <c r="G23" s="157">
        <f>'Section I-E'!G43</f>
        <v>0</v>
      </c>
      <c r="H23" s="219"/>
      <c r="I23" s="582" t="s">
        <v>568</v>
      </c>
      <c r="J23" s="157">
        <f>'Section I-E'!J43</f>
        <v>0</v>
      </c>
      <c r="K23" s="583">
        <f>'Section I-E'!K43</f>
        <v>0</v>
      </c>
      <c r="L23" s="584">
        <f>'Section I-E'!L43</f>
        <v>0</v>
      </c>
      <c r="M23" s="583">
        <f>'Section I-E'!M43</f>
        <v>0</v>
      </c>
      <c r="N23" s="584">
        <f>'Section I-E'!N43</f>
        <v>0</v>
      </c>
      <c r="O23" s="157">
        <f>'Section I-E'!O43</f>
        <v>0</v>
      </c>
      <c r="P23" s="219"/>
      <c r="Q23" s="582" t="s">
        <v>568</v>
      </c>
      <c r="R23" s="157">
        <f>'Section I-E'!R43</f>
        <v>0</v>
      </c>
      <c r="S23" s="583">
        <f>'Section I-E'!S43</f>
        <v>0</v>
      </c>
      <c r="T23" s="584">
        <f>'Section I-E'!T43</f>
        <v>0</v>
      </c>
      <c r="U23" s="583">
        <f>'Section I-E'!U43</f>
        <v>0</v>
      </c>
      <c r="V23" s="584">
        <f>'Section I-E'!V43</f>
        <v>0</v>
      </c>
      <c r="W23" s="157">
        <f>'Section I-E'!W43</f>
        <v>0</v>
      </c>
      <c r="X23" s="219"/>
      <c r="Y23" s="582" t="s">
        <v>568</v>
      </c>
      <c r="Z23" s="157">
        <f>'Section I-E'!Z43</f>
        <v>0</v>
      </c>
      <c r="AA23" s="583">
        <f>'Section I-E'!AA43</f>
        <v>0</v>
      </c>
      <c r="AB23" s="584">
        <f>'Section I-E'!AB43</f>
        <v>0</v>
      </c>
      <c r="AC23" s="583">
        <f>'Section I-E'!AC43</f>
        <v>0</v>
      </c>
      <c r="AD23" s="584">
        <f>'Section I-E'!AD43</f>
        <v>0</v>
      </c>
      <c r="AE23" s="157">
        <f>'Section I-E'!AE43</f>
        <v>0</v>
      </c>
      <c r="AF23" s="219"/>
      <c r="AG23" s="582" t="s">
        <v>568</v>
      </c>
      <c r="AH23" s="157">
        <f>'Section I-E'!AH43</f>
        <v>0</v>
      </c>
      <c r="AI23" s="583">
        <f>'Section I-E'!AI43</f>
        <v>0</v>
      </c>
      <c r="AJ23" s="584">
        <f>'Section I-E'!AJ43</f>
        <v>0</v>
      </c>
      <c r="AK23" s="583">
        <f>'Section I-E'!AK43</f>
        <v>0</v>
      </c>
      <c r="AL23" s="584">
        <f>'Section I-E'!AL43</f>
        <v>0</v>
      </c>
      <c r="AM23" s="157">
        <f>'Section I-E'!AM43</f>
        <v>0</v>
      </c>
      <c r="AN23" s="219"/>
      <c r="AO23" s="582" t="s">
        <v>568</v>
      </c>
      <c r="AP23" s="157">
        <f>'Section I-E'!AP43</f>
        <v>0</v>
      </c>
      <c r="AQ23" s="583">
        <f>'Section I-E'!AQ43</f>
        <v>0</v>
      </c>
      <c r="AR23" s="584">
        <f>'Section I-E'!AR43</f>
        <v>0</v>
      </c>
      <c r="AS23" s="583">
        <f>'Section I-E'!AS43</f>
        <v>0</v>
      </c>
      <c r="AT23" s="584">
        <f>'Section I-E'!AT43</f>
        <v>0</v>
      </c>
      <c r="AU23" s="157">
        <f>'Section I-E'!AU43</f>
        <v>0</v>
      </c>
      <c r="AV23" s="219"/>
      <c r="AW23" s="582" t="s">
        <v>568</v>
      </c>
      <c r="AX23" s="157">
        <f>'Section I-E'!AX43</f>
        <v>0</v>
      </c>
      <c r="AY23" s="583">
        <f>'Section I-E'!AY43</f>
        <v>0</v>
      </c>
      <c r="AZ23" s="584">
        <f>'Section I-E'!AZ43</f>
        <v>0</v>
      </c>
      <c r="BA23" s="583">
        <f>'Section I-E'!BA43</f>
        <v>0</v>
      </c>
      <c r="BB23" s="584">
        <f>'Section I-E'!BB43</f>
        <v>0</v>
      </c>
      <c r="BC23" s="157">
        <f>'Section I-E'!BC43</f>
        <v>0</v>
      </c>
      <c r="BD23" s="219"/>
      <c r="BE23" s="582" t="s">
        <v>568</v>
      </c>
      <c r="BF23" s="157">
        <f>'Section I-E'!BF43</f>
        <v>0</v>
      </c>
      <c r="BG23" s="583">
        <f>'Section I-E'!BG43</f>
        <v>0</v>
      </c>
      <c r="BH23" s="584">
        <f>'Section I-E'!BH43</f>
        <v>0</v>
      </c>
      <c r="BI23" s="583">
        <f>'Section I-E'!BI43</f>
        <v>0</v>
      </c>
      <c r="BJ23" s="584">
        <f>'Section I-E'!BJ43</f>
        <v>0</v>
      </c>
      <c r="BK23" s="157">
        <f>'Section I-E'!BK43</f>
        <v>0</v>
      </c>
      <c r="BL23" s="219"/>
      <c r="BM23" s="582" t="s">
        <v>568</v>
      </c>
      <c r="BN23" s="157">
        <f>'Section I-E'!BN43</f>
        <v>0</v>
      </c>
      <c r="BO23" s="583">
        <f>'Section I-E'!BO43</f>
        <v>0</v>
      </c>
      <c r="BP23" s="584">
        <f>'Section I-E'!BP43</f>
        <v>0</v>
      </c>
      <c r="BQ23" s="583">
        <f>'Section I-E'!BQ43</f>
        <v>0</v>
      </c>
      <c r="BR23" s="584">
        <f>'Section I-E'!BR43</f>
        <v>0</v>
      </c>
      <c r="BS23" s="157">
        <f>'Section I-E'!BS43</f>
        <v>0</v>
      </c>
      <c r="BT23" s="219"/>
      <c r="BU23" s="582" t="s">
        <v>568</v>
      </c>
      <c r="BV23" s="157">
        <f>'Section I-E'!BV43</f>
        <v>0</v>
      </c>
      <c r="BW23" s="583">
        <f>'Section I-E'!BW43</f>
        <v>0</v>
      </c>
      <c r="BX23" s="584">
        <f>'Section I-E'!BX43</f>
        <v>0</v>
      </c>
      <c r="BY23" s="583">
        <f>'Section I-E'!BY43</f>
        <v>0</v>
      </c>
      <c r="BZ23" s="584">
        <f>'Section I-E'!BZ43</f>
        <v>0</v>
      </c>
      <c r="CA23" s="157">
        <f>'Section I-E'!CA43</f>
        <v>0</v>
      </c>
      <c r="CB23" s="219"/>
      <c r="CC23" s="582" t="s">
        <v>568</v>
      </c>
      <c r="CD23" s="157">
        <f>'Section I-E'!CD43</f>
        <v>0</v>
      </c>
      <c r="CE23" s="583">
        <f>'Section I-E'!CE43</f>
        <v>0</v>
      </c>
      <c r="CF23" s="584">
        <f>'Section I-E'!CF43</f>
        <v>0</v>
      </c>
      <c r="CG23" s="583">
        <f>'Section I-E'!CG43</f>
        <v>0</v>
      </c>
      <c r="CH23" s="584">
        <f>'Section I-E'!CH43</f>
        <v>0</v>
      </c>
      <c r="CI23" s="157">
        <f>'Section I-E'!CI43</f>
        <v>0</v>
      </c>
      <c r="CJ23" s="219"/>
      <c r="CK23" s="582" t="s">
        <v>568</v>
      </c>
      <c r="CL23" s="157">
        <f>'Section I-E'!CL43</f>
        <v>0</v>
      </c>
      <c r="CM23" s="583">
        <f>'Section I-E'!CM43</f>
        <v>0</v>
      </c>
      <c r="CN23" s="584">
        <f>'Section I-E'!CN43</f>
        <v>0</v>
      </c>
      <c r="CO23" s="583">
        <f>'Section I-E'!CO43</f>
        <v>0</v>
      </c>
      <c r="CP23" s="584">
        <f>'Section I-E'!CP43</f>
        <v>0</v>
      </c>
      <c r="CQ23" s="157">
        <f>'Section I-E'!CQ43</f>
        <v>0</v>
      </c>
      <c r="CR23" s="219"/>
      <c r="CS23" s="582" t="s">
        <v>568</v>
      </c>
      <c r="CT23" s="157">
        <f>'Section I-E'!CT43</f>
        <v>0</v>
      </c>
      <c r="CU23" s="583">
        <f>'Section I-E'!CU43</f>
        <v>0</v>
      </c>
      <c r="CV23" s="584">
        <f>'Section I-E'!CV43</f>
        <v>0</v>
      </c>
      <c r="CW23" s="583">
        <f>'Section I-E'!CW43</f>
        <v>0</v>
      </c>
      <c r="CX23" s="584">
        <f>'Section I-E'!CX43</f>
        <v>0</v>
      </c>
      <c r="CY23" s="157">
        <f>'Section I-E'!CY43</f>
        <v>0</v>
      </c>
      <c r="CZ23" s="219"/>
    </row>
    <row r="24" spans="1:104" x14ac:dyDescent="0.25">
      <c r="H24" s="219"/>
      <c r="P24" s="219"/>
      <c r="X24" s="219"/>
      <c r="AF24" s="219"/>
      <c r="AN24" s="219"/>
      <c r="AV24" s="219"/>
      <c r="BD24" s="219"/>
      <c r="BL24" s="219"/>
      <c r="BT24" s="219"/>
      <c r="CB24" s="219"/>
      <c r="CJ24" s="219"/>
      <c r="CR24" s="219"/>
      <c r="CZ24" s="219"/>
    </row>
    <row r="25" spans="1:104" ht="24.9" customHeight="1" x14ac:dyDescent="0.25">
      <c r="A25" s="578" t="s">
        <v>569</v>
      </c>
      <c r="H25" s="219"/>
      <c r="I25" s="578" t="s">
        <v>569</v>
      </c>
      <c r="P25" s="219"/>
      <c r="Q25" s="578" t="s">
        <v>569</v>
      </c>
      <c r="X25" s="219"/>
      <c r="Y25" s="578" t="s">
        <v>569</v>
      </c>
      <c r="AF25" s="219"/>
      <c r="AG25" s="578" t="s">
        <v>569</v>
      </c>
      <c r="AN25" s="219"/>
      <c r="AO25" s="578" t="s">
        <v>569</v>
      </c>
      <c r="AV25" s="219"/>
      <c r="AW25" s="578" t="s">
        <v>569</v>
      </c>
      <c r="BD25" s="219"/>
      <c r="BE25" s="578" t="s">
        <v>569</v>
      </c>
      <c r="BL25" s="219"/>
      <c r="BM25" s="578" t="s">
        <v>569</v>
      </c>
      <c r="BT25" s="219"/>
      <c r="BU25" s="578" t="s">
        <v>569</v>
      </c>
      <c r="CB25" s="219"/>
      <c r="CC25" s="578" t="s">
        <v>569</v>
      </c>
      <c r="CJ25" s="219"/>
      <c r="CK25" s="578" t="s">
        <v>569</v>
      </c>
      <c r="CR25" s="219"/>
      <c r="CS25" s="578" t="s">
        <v>569</v>
      </c>
      <c r="CZ25" s="219"/>
    </row>
    <row r="26" spans="1:104" ht="26.4" x14ac:dyDescent="0.25">
      <c r="A26" s="585" t="s">
        <v>570</v>
      </c>
      <c r="B26" s="586">
        <f>SUM(B17:C17)</f>
        <v>0</v>
      </c>
      <c r="C26" s="164"/>
      <c r="D26" s="586">
        <f>SUM(D17:E17)</f>
        <v>0</v>
      </c>
      <c r="E26" s="164"/>
      <c r="F26" s="586">
        <f>SUM(F17:G17)</f>
        <v>0</v>
      </c>
      <c r="G26" s="587"/>
      <c r="H26" s="219"/>
      <c r="I26" s="585" t="s">
        <v>570</v>
      </c>
      <c r="J26" s="586">
        <f>SUM(J17:K17)</f>
        <v>0</v>
      </c>
      <c r="K26" s="164"/>
      <c r="L26" s="586">
        <f>SUM(L17:M17)</f>
        <v>0</v>
      </c>
      <c r="M26" s="164"/>
      <c r="N26" s="586">
        <f>SUM(N17:O17)</f>
        <v>0</v>
      </c>
      <c r="O26" s="587"/>
      <c r="P26" s="219"/>
      <c r="Q26" s="585" t="s">
        <v>570</v>
      </c>
      <c r="R26" s="586">
        <f>SUM(R17:S17)</f>
        <v>0</v>
      </c>
      <c r="S26" s="164"/>
      <c r="T26" s="586">
        <f>SUM(T17:U17)</f>
        <v>0</v>
      </c>
      <c r="U26" s="164"/>
      <c r="V26" s="586">
        <f>SUM(V17:W17)</f>
        <v>0</v>
      </c>
      <c r="W26" s="587"/>
      <c r="X26" s="219"/>
      <c r="Y26" s="585" t="s">
        <v>570</v>
      </c>
      <c r="Z26" s="586">
        <f>SUM(Z17:AA17)</f>
        <v>0</v>
      </c>
      <c r="AA26" s="164"/>
      <c r="AB26" s="586">
        <f>SUM(AB17:AC17)</f>
        <v>0</v>
      </c>
      <c r="AC26" s="164"/>
      <c r="AD26" s="586">
        <f>SUM(AD17:AE17)</f>
        <v>0</v>
      </c>
      <c r="AE26" s="587"/>
      <c r="AF26" s="219"/>
      <c r="AG26" s="585" t="s">
        <v>570</v>
      </c>
      <c r="AH26" s="586">
        <f>SUM(AH17:AI17)</f>
        <v>0</v>
      </c>
      <c r="AI26" s="164"/>
      <c r="AJ26" s="586">
        <f>SUM(AJ17:AK17)</f>
        <v>0</v>
      </c>
      <c r="AK26" s="164"/>
      <c r="AL26" s="586">
        <f>SUM(AL17:AM17)</f>
        <v>0</v>
      </c>
      <c r="AM26" s="587"/>
      <c r="AN26" s="219"/>
      <c r="AO26" s="585" t="s">
        <v>570</v>
      </c>
      <c r="AP26" s="586">
        <f>SUM(AP17:AQ17)</f>
        <v>0</v>
      </c>
      <c r="AQ26" s="164"/>
      <c r="AR26" s="586">
        <f>SUM(AR17:AS17)</f>
        <v>0</v>
      </c>
      <c r="AS26" s="164"/>
      <c r="AT26" s="586">
        <f>SUM(AT17:AU17)</f>
        <v>0</v>
      </c>
      <c r="AU26" s="587"/>
      <c r="AV26" s="219"/>
      <c r="AW26" s="585" t="s">
        <v>570</v>
      </c>
      <c r="AX26" s="586">
        <f>SUM(AX17:AY17)</f>
        <v>0</v>
      </c>
      <c r="AY26" s="164"/>
      <c r="AZ26" s="586">
        <f>SUM(AZ17:BA17)</f>
        <v>0</v>
      </c>
      <c r="BA26" s="164"/>
      <c r="BB26" s="586">
        <f>SUM(BB17:BC17)</f>
        <v>0</v>
      </c>
      <c r="BC26" s="587"/>
      <c r="BD26" s="219"/>
      <c r="BE26" s="585" t="s">
        <v>570</v>
      </c>
      <c r="BF26" s="586">
        <f>SUM(BF17:BG17)</f>
        <v>0</v>
      </c>
      <c r="BG26" s="164"/>
      <c r="BH26" s="586">
        <f>SUM(BH17:BI17)</f>
        <v>0</v>
      </c>
      <c r="BI26" s="164"/>
      <c r="BJ26" s="586">
        <f>SUM(BJ17:BK17)</f>
        <v>0</v>
      </c>
      <c r="BK26" s="587"/>
      <c r="BL26" s="219"/>
      <c r="BM26" s="585" t="s">
        <v>570</v>
      </c>
      <c r="BN26" s="586">
        <f>SUM(BN17:BO17)</f>
        <v>0</v>
      </c>
      <c r="BO26" s="164"/>
      <c r="BP26" s="586">
        <f>SUM(BP17:BQ17)</f>
        <v>0</v>
      </c>
      <c r="BQ26" s="164"/>
      <c r="BR26" s="586">
        <f>SUM(BR17:BS17)</f>
        <v>0</v>
      </c>
      <c r="BS26" s="587"/>
      <c r="BT26" s="219"/>
      <c r="BU26" s="585" t="s">
        <v>570</v>
      </c>
      <c r="BV26" s="586">
        <f>SUM(BV17:BW17)</f>
        <v>0</v>
      </c>
      <c r="BW26" s="164"/>
      <c r="BX26" s="586">
        <f>SUM(BX17:BY17)</f>
        <v>0</v>
      </c>
      <c r="BY26" s="164"/>
      <c r="BZ26" s="586">
        <f>SUM(BZ17:CA17)</f>
        <v>0</v>
      </c>
      <c r="CA26" s="587"/>
      <c r="CB26" s="219"/>
      <c r="CC26" s="585" t="s">
        <v>570</v>
      </c>
      <c r="CD26" s="586">
        <f>SUM(CD17:CE17)</f>
        <v>0</v>
      </c>
      <c r="CE26" s="164"/>
      <c r="CF26" s="586">
        <f>SUM(CF17:CG17)</f>
        <v>0</v>
      </c>
      <c r="CG26" s="164"/>
      <c r="CH26" s="586">
        <f>SUM(CH17:CI17)</f>
        <v>0</v>
      </c>
      <c r="CI26" s="587"/>
      <c r="CJ26" s="219"/>
      <c r="CK26" s="585" t="s">
        <v>570</v>
      </c>
      <c r="CL26" s="586">
        <f>SUM(CL17:CM17)</f>
        <v>0</v>
      </c>
      <c r="CM26" s="164"/>
      <c r="CN26" s="586">
        <f>SUM(CN17:CO17)</f>
        <v>0</v>
      </c>
      <c r="CO26" s="164"/>
      <c r="CP26" s="586">
        <f>SUM(CP17:CQ17)</f>
        <v>0</v>
      </c>
      <c r="CQ26" s="587"/>
      <c r="CR26" s="219"/>
      <c r="CS26" s="585" t="s">
        <v>570</v>
      </c>
      <c r="CT26" s="586">
        <f>SUM(CT17:CU17)</f>
        <v>0</v>
      </c>
      <c r="CU26" s="164"/>
      <c r="CV26" s="586">
        <f>SUM(CV17:CW17)</f>
        <v>0</v>
      </c>
      <c r="CW26" s="164"/>
      <c r="CX26" s="586">
        <f>SUM(CX17:CY17)</f>
        <v>0</v>
      </c>
      <c r="CY26" s="587"/>
      <c r="CZ26" s="219"/>
    </row>
    <row r="27" spans="1:104" ht="24.9" customHeight="1" x14ac:dyDescent="0.25">
      <c r="A27" s="582" t="s">
        <v>571</v>
      </c>
      <c r="B27" s="586">
        <f>'Section I-F'!D19</f>
        <v>0</v>
      </c>
      <c r="C27" s="164"/>
      <c r="D27" s="586">
        <f>'Section I-F'!H19</f>
        <v>0</v>
      </c>
      <c r="E27" s="164"/>
      <c r="F27" s="586">
        <f>'Section I-F'!L19</f>
        <v>0</v>
      </c>
      <c r="G27" s="587"/>
      <c r="H27" s="219"/>
      <c r="I27" s="582" t="s">
        <v>571</v>
      </c>
      <c r="J27" s="586">
        <f>'Section I-F'!R19</f>
        <v>0</v>
      </c>
      <c r="K27" s="164"/>
      <c r="L27" s="586">
        <f>'Section I-F'!V19</f>
        <v>0</v>
      </c>
      <c r="M27" s="164"/>
      <c r="N27" s="586">
        <f>'Section I-F'!Z19</f>
        <v>0</v>
      </c>
      <c r="O27" s="587"/>
      <c r="P27" s="219"/>
      <c r="Q27" s="582" t="s">
        <v>571</v>
      </c>
      <c r="R27" s="586">
        <f>'Section I-F'!AF19</f>
        <v>0</v>
      </c>
      <c r="S27" s="164"/>
      <c r="T27" s="586">
        <f>'Section I-F'!AJ19</f>
        <v>0</v>
      </c>
      <c r="U27" s="164"/>
      <c r="V27" s="586">
        <f>'Section I-F'!AN19</f>
        <v>0</v>
      </c>
      <c r="W27" s="587"/>
      <c r="X27" s="219"/>
      <c r="Y27" s="582" t="s">
        <v>571</v>
      </c>
      <c r="Z27" s="586">
        <f>'Section I-F'!AT19</f>
        <v>0</v>
      </c>
      <c r="AA27" s="164"/>
      <c r="AB27" s="586">
        <f>'Section I-F'!AX19</f>
        <v>0</v>
      </c>
      <c r="AC27" s="164"/>
      <c r="AD27" s="586">
        <f>'Section I-F'!BB19</f>
        <v>0</v>
      </c>
      <c r="AE27" s="587"/>
      <c r="AF27" s="219"/>
      <c r="AG27" s="582" t="s">
        <v>571</v>
      </c>
      <c r="AH27" s="586">
        <f>'Section I-F'!BH19</f>
        <v>0</v>
      </c>
      <c r="AI27" s="164"/>
      <c r="AJ27" s="586">
        <f>'Section I-F'!BL19</f>
        <v>0</v>
      </c>
      <c r="AK27" s="164"/>
      <c r="AL27" s="586">
        <f>'Section I-F'!BP19</f>
        <v>0</v>
      </c>
      <c r="AM27" s="587"/>
      <c r="AN27" s="219"/>
      <c r="AO27" s="582" t="s">
        <v>571</v>
      </c>
      <c r="AP27" s="586">
        <f>'Section I-F'!BV19</f>
        <v>0</v>
      </c>
      <c r="AQ27" s="164"/>
      <c r="AR27" s="586">
        <f>'Section I-F'!BZ19</f>
        <v>0</v>
      </c>
      <c r="AS27" s="164"/>
      <c r="AT27" s="586">
        <f>'Section I-F'!CD19</f>
        <v>0</v>
      </c>
      <c r="AU27" s="587"/>
      <c r="AV27" s="219"/>
      <c r="AW27" s="582" t="s">
        <v>571</v>
      </c>
      <c r="AX27" s="586">
        <f>'Section I-F'!CJ19</f>
        <v>0</v>
      </c>
      <c r="AY27" s="164"/>
      <c r="AZ27" s="586">
        <f>'Section I-F'!CN19</f>
        <v>0</v>
      </c>
      <c r="BA27" s="164"/>
      <c r="BB27" s="586">
        <f>'Section I-F'!CR19</f>
        <v>0</v>
      </c>
      <c r="BC27" s="587"/>
      <c r="BD27" s="219"/>
      <c r="BE27" s="582" t="s">
        <v>571</v>
      </c>
      <c r="BF27" s="586">
        <f>'Section I-F'!CX19</f>
        <v>0</v>
      </c>
      <c r="BG27" s="164"/>
      <c r="BH27" s="586">
        <f>'Section I-F'!DB19</f>
        <v>0</v>
      </c>
      <c r="BI27" s="164"/>
      <c r="BJ27" s="586">
        <f>'Section I-F'!DF19</f>
        <v>0</v>
      </c>
      <c r="BK27" s="587"/>
      <c r="BL27" s="219"/>
      <c r="BM27" s="582" t="s">
        <v>571</v>
      </c>
      <c r="BN27" s="586">
        <f>'Section I-F'!DL19</f>
        <v>0</v>
      </c>
      <c r="BO27" s="164"/>
      <c r="BP27" s="586">
        <f>'Section I-F'!DP19</f>
        <v>0</v>
      </c>
      <c r="BQ27" s="164"/>
      <c r="BR27" s="586">
        <f>'Section I-F'!DT19</f>
        <v>0</v>
      </c>
      <c r="BS27" s="587"/>
      <c r="BT27" s="219"/>
      <c r="BU27" s="582" t="s">
        <v>571</v>
      </c>
      <c r="BV27" s="586">
        <f>'Section I-F'!DZ19</f>
        <v>0</v>
      </c>
      <c r="BW27" s="164"/>
      <c r="BX27" s="586">
        <f>'Section I-F'!ED19</f>
        <v>0</v>
      </c>
      <c r="BY27" s="164"/>
      <c r="BZ27" s="586">
        <f>'Section I-F'!EH19</f>
        <v>0</v>
      </c>
      <c r="CA27" s="587"/>
      <c r="CB27" s="219"/>
      <c r="CC27" s="582" t="s">
        <v>571</v>
      </c>
      <c r="CD27" s="586">
        <f>'Section I-F'!EN19</f>
        <v>0</v>
      </c>
      <c r="CE27" s="164"/>
      <c r="CF27" s="586">
        <f>'Section I-F'!ER19</f>
        <v>0</v>
      </c>
      <c r="CG27" s="164"/>
      <c r="CH27" s="586">
        <f>'Section I-F'!EV19</f>
        <v>0</v>
      </c>
      <c r="CI27" s="587"/>
      <c r="CJ27" s="219"/>
      <c r="CK27" s="582" t="s">
        <v>571</v>
      </c>
      <c r="CL27" s="586">
        <f>'Section I-F'!FB19</f>
        <v>0</v>
      </c>
      <c r="CM27" s="164"/>
      <c r="CN27" s="586">
        <f>'Section I-F'!FF19</f>
        <v>0</v>
      </c>
      <c r="CO27" s="164"/>
      <c r="CP27" s="586">
        <f>'Section I-F'!FJ19</f>
        <v>0</v>
      </c>
      <c r="CQ27" s="587"/>
      <c r="CR27" s="219"/>
      <c r="CS27" s="582" t="s">
        <v>571</v>
      </c>
      <c r="CT27" s="586">
        <f>'Section I-F'!FP19</f>
        <v>0</v>
      </c>
      <c r="CU27" s="164"/>
      <c r="CV27" s="586">
        <f>'Section I-F'!FT19</f>
        <v>0</v>
      </c>
      <c r="CW27" s="164"/>
      <c r="CX27" s="586">
        <f>'Section I-F'!FX19</f>
        <v>0</v>
      </c>
      <c r="CY27" s="587"/>
      <c r="CZ27" s="219"/>
    </row>
    <row r="28" spans="1:104" ht="24.9" customHeight="1" x14ac:dyDescent="0.25">
      <c r="A28" s="219"/>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row>
  </sheetData>
  <sheetProtection sheet="1" objects="1" scenarios="1"/>
  <mergeCells count="1">
    <mergeCell ref="DB13:DI13"/>
  </mergeCells>
  <conditionalFormatting sqref="A3">
    <cfRule type="cellIs" dxfId="551" priority="152" operator="equal">
      <formula>"LME-MCO Not Entered On Set-Up Worksheet"</formula>
    </cfRule>
  </conditionalFormatting>
  <conditionalFormatting sqref="A2">
    <cfRule type="cellIs" dxfId="550" priority="151" operator="equal">
      <formula>"SFY And/Or Report Period Not Entered On Set-Up Worksheet"</formula>
    </cfRule>
  </conditionalFormatting>
  <conditionalFormatting sqref="BN26:BO27">
    <cfRule type="expression" dxfId="549" priority="94">
      <formula>$BN$26&lt;&gt;$BN$27</formula>
    </cfRule>
  </conditionalFormatting>
  <conditionalFormatting sqref="BP26:BQ27">
    <cfRule type="expression" dxfId="548" priority="93">
      <formula>$BP$26&lt;&gt;$BP$27</formula>
    </cfRule>
  </conditionalFormatting>
  <conditionalFormatting sqref="BR26:BS27">
    <cfRule type="expression" dxfId="547" priority="92">
      <formula>$BR$26&lt;&gt;$BR$27</formula>
    </cfRule>
  </conditionalFormatting>
  <conditionalFormatting sqref="BN20:BS23">
    <cfRule type="expression" dxfId="546" priority="91">
      <formula>BN20&lt;&gt;BN$17</formula>
    </cfRule>
  </conditionalFormatting>
  <conditionalFormatting sqref="BV26:BW27">
    <cfRule type="expression" dxfId="545" priority="87">
      <formula>$BV$26&lt;&gt;$BV$27</formula>
    </cfRule>
  </conditionalFormatting>
  <conditionalFormatting sqref="BX26:BY27">
    <cfRule type="expression" dxfId="544" priority="86">
      <formula>$BX$26&lt;&gt;$BX$27</formula>
    </cfRule>
  </conditionalFormatting>
  <conditionalFormatting sqref="BZ26:CA27">
    <cfRule type="expression" dxfId="543" priority="85">
      <formula>$BZ$26&lt;&gt;$BZ$27</formula>
    </cfRule>
  </conditionalFormatting>
  <conditionalFormatting sqref="BV20:CA23">
    <cfRule type="expression" dxfId="542" priority="84">
      <formula>BV20&lt;&gt;BV$17</formula>
    </cfRule>
  </conditionalFormatting>
  <conditionalFormatting sqref="CD26:CE27">
    <cfRule type="expression" dxfId="541" priority="80">
      <formula>$CD$26&lt;&gt;$CD$27</formula>
    </cfRule>
  </conditionalFormatting>
  <conditionalFormatting sqref="CF26:CG27">
    <cfRule type="expression" dxfId="540" priority="79">
      <formula>$CF$26&lt;&gt;$CF$27</formula>
    </cfRule>
  </conditionalFormatting>
  <conditionalFormatting sqref="CH26:CI27">
    <cfRule type="expression" dxfId="539" priority="78">
      <formula>$CH$26&lt;&gt;$CH$27</formula>
    </cfRule>
  </conditionalFormatting>
  <conditionalFormatting sqref="CD20:CI23">
    <cfRule type="expression" dxfId="538" priority="77">
      <formula>CD20&lt;&gt;CD$17</formula>
    </cfRule>
  </conditionalFormatting>
  <conditionalFormatting sqref="CL26:CM27">
    <cfRule type="expression" dxfId="537" priority="73">
      <formula>$CL$26&lt;&gt;$CL$27</formula>
    </cfRule>
  </conditionalFormatting>
  <conditionalFormatting sqref="CN26:CO27">
    <cfRule type="expression" dxfId="536" priority="72">
      <formula>$CN$26&lt;&gt;$CN$27</formula>
    </cfRule>
  </conditionalFormatting>
  <conditionalFormatting sqref="CP26:CQ27">
    <cfRule type="expression" dxfId="535" priority="71">
      <formula>$CP$26&lt;&gt;$CP$27</formula>
    </cfRule>
  </conditionalFormatting>
  <conditionalFormatting sqref="CL20:CQ23">
    <cfRule type="expression" dxfId="534" priority="70">
      <formula>CL20&lt;&gt;CL$17</formula>
    </cfRule>
  </conditionalFormatting>
  <conditionalFormatting sqref="CT26:CU27">
    <cfRule type="expression" dxfId="533" priority="66">
      <formula>$CT$26&lt;&gt;$CT$27</formula>
    </cfRule>
  </conditionalFormatting>
  <conditionalFormatting sqref="CV26:CW27">
    <cfRule type="expression" dxfId="532" priority="65">
      <formula>$CV$26&lt;&gt;$CV$27</formula>
    </cfRule>
  </conditionalFormatting>
  <conditionalFormatting sqref="CX26:CY27">
    <cfRule type="expression" dxfId="531" priority="64">
      <formula>$CX$26&lt;&gt;$CX$27</formula>
    </cfRule>
  </conditionalFormatting>
  <conditionalFormatting sqref="CT20:CY23">
    <cfRule type="expression" dxfId="530" priority="63">
      <formula>CT20&lt;&gt;CT$17</formula>
    </cfRule>
  </conditionalFormatting>
  <conditionalFormatting sqref="I2">
    <cfRule type="cellIs" dxfId="529" priority="62" operator="equal">
      <formula>"SFY And/Or Report Period Not Entered On Set-Up Worksheet"</formula>
    </cfRule>
  </conditionalFormatting>
  <conditionalFormatting sqref="Q2">
    <cfRule type="cellIs" dxfId="528" priority="61" operator="equal">
      <formula>"SFY And/Or Report Period Not Entered On Set-Up Worksheet"</formula>
    </cfRule>
  </conditionalFormatting>
  <conditionalFormatting sqref="Y2">
    <cfRule type="cellIs" dxfId="527" priority="60" operator="equal">
      <formula>"SFY And/Or Report Period Not Entered On Set-Up Worksheet"</formula>
    </cfRule>
  </conditionalFormatting>
  <conditionalFormatting sqref="AG2">
    <cfRule type="cellIs" dxfId="526" priority="59" operator="equal">
      <formula>"SFY And/Or Report Period Not Entered On Set-Up Worksheet"</formula>
    </cfRule>
  </conditionalFormatting>
  <conditionalFormatting sqref="AO2">
    <cfRule type="cellIs" dxfId="525" priority="58" operator="equal">
      <formula>"SFY And/Or Report Period Not Entered On Set-Up Worksheet"</formula>
    </cfRule>
  </conditionalFormatting>
  <conditionalFormatting sqref="AW2">
    <cfRule type="cellIs" dxfId="524" priority="57" operator="equal">
      <formula>"SFY And/Or Report Period Not Entered On Set-Up Worksheet"</formula>
    </cfRule>
  </conditionalFormatting>
  <conditionalFormatting sqref="BE2">
    <cfRule type="cellIs" dxfId="523" priority="56" operator="equal">
      <formula>"SFY And/Or Report Period Not Entered On Set-Up Worksheet"</formula>
    </cfRule>
  </conditionalFormatting>
  <conditionalFormatting sqref="BM2">
    <cfRule type="cellIs" dxfId="522" priority="55" operator="equal">
      <formula>"SFY And/Or Report Period Not Entered On Set-Up Worksheet"</formula>
    </cfRule>
  </conditionalFormatting>
  <conditionalFormatting sqref="BU2">
    <cfRule type="cellIs" dxfId="521" priority="54" operator="equal">
      <formula>"SFY And/Or Report Period Not Entered On Set-Up Worksheet"</formula>
    </cfRule>
  </conditionalFormatting>
  <conditionalFormatting sqref="CC2">
    <cfRule type="cellIs" dxfId="520" priority="53" operator="equal">
      <formula>"SFY And/Or Report Period Not Entered On Set-Up Worksheet"</formula>
    </cfRule>
  </conditionalFormatting>
  <conditionalFormatting sqref="CK2">
    <cfRule type="cellIs" dxfId="519" priority="52" operator="equal">
      <formula>"SFY And/Or Report Period Not Entered On Set-Up Worksheet"</formula>
    </cfRule>
  </conditionalFormatting>
  <conditionalFormatting sqref="CS2">
    <cfRule type="cellIs" dxfId="518" priority="51" operator="equal">
      <formula>"SFY And/Or Report Period Not Entered On Set-Up Worksheet"</formula>
    </cfRule>
  </conditionalFormatting>
  <conditionalFormatting sqref="I3">
    <cfRule type="cellIs" dxfId="517" priority="50" operator="equal">
      <formula>"LME-MCO Not Entered On Set-Up Worksheet"</formula>
    </cfRule>
  </conditionalFormatting>
  <conditionalFormatting sqref="Q3">
    <cfRule type="cellIs" dxfId="516" priority="49" operator="equal">
      <formula>"LME-MCO Not Entered On Set-Up Worksheet"</formula>
    </cfRule>
  </conditionalFormatting>
  <conditionalFormatting sqref="Y3">
    <cfRule type="cellIs" dxfId="515" priority="48" operator="equal">
      <formula>"LME-MCO Not Entered On Set-Up Worksheet"</formula>
    </cfRule>
  </conditionalFormatting>
  <conditionalFormatting sqref="AG3">
    <cfRule type="cellIs" dxfId="514" priority="47" operator="equal">
      <formula>"LME-MCO Not Entered On Set-Up Worksheet"</formula>
    </cfRule>
  </conditionalFormatting>
  <conditionalFormatting sqref="AO3">
    <cfRule type="cellIs" dxfId="513" priority="46" operator="equal">
      <formula>"LME-MCO Not Entered On Set-Up Worksheet"</formula>
    </cfRule>
  </conditionalFormatting>
  <conditionalFormatting sqref="AW3">
    <cfRule type="cellIs" dxfId="512" priority="45" operator="equal">
      <formula>"LME-MCO Not Entered On Set-Up Worksheet"</formula>
    </cfRule>
  </conditionalFormatting>
  <conditionalFormatting sqref="BE3">
    <cfRule type="cellIs" dxfId="511" priority="44" operator="equal">
      <formula>"LME-MCO Not Entered On Set-Up Worksheet"</formula>
    </cfRule>
  </conditionalFormatting>
  <conditionalFormatting sqref="BM3">
    <cfRule type="cellIs" dxfId="510" priority="43" operator="equal">
      <formula>"LME-MCO Not Entered On Set-Up Worksheet"</formula>
    </cfRule>
  </conditionalFormatting>
  <conditionalFormatting sqref="BU3">
    <cfRule type="cellIs" dxfId="509" priority="42" operator="equal">
      <formula>"LME-MCO Not Entered On Set-Up Worksheet"</formula>
    </cfRule>
  </conditionalFormatting>
  <conditionalFormatting sqref="CC3">
    <cfRule type="cellIs" dxfId="508" priority="41" operator="equal">
      <formula>"LME-MCO Not Entered On Set-Up Worksheet"</formula>
    </cfRule>
  </conditionalFormatting>
  <conditionalFormatting sqref="CK3">
    <cfRule type="cellIs" dxfId="507" priority="40" operator="equal">
      <formula>"LME-MCO Not Entered On Set-Up Worksheet"</formula>
    </cfRule>
  </conditionalFormatting>
  <conditionalFormatting sqref="CS3">
    <cfRule type="cellIs" dxfId="506" priority="39" operator="equal">
      <formula>"LME-MCO Not Entered On Set-Up Worksheet"</formula>
    </cfRule>
  </conditionalFormatting>
  <conditionalFormatting sqref="B13:G16">
    <cfRule type="cellIs" dxfId="505" priority="27" operator="equal">
      <formula>0</formula>
    </cfRule>
  </conditionalFormatting>
  <conditionalFormatting sqref="B20:G23 J20:O23 R20:W23 Z20:AE23 AH20:AM23 AP20:AU23 AX20:BC23 BF20:BK23 BN20:BS23 BV20:CA23 CD20:CI23 CL20:CQ23 CT20:CY23">
    <cfRule type="expression" dxfId="504" priority="26">
      <formula>B20&lt;&gt;B$17</formula>
    </cfRule>
  </conditionalFormatting>
  <conditionalFormatting sqref="B26:C27">
    <cfRule type="expression" dxfId="503" priority="25">
      <formula>$B26&lt;&gt;$B27</formula>
    </cfRule>
  </conditionalFormatting>
  <conditionalFormatting sqref="D26:E27">
    <cfRule type="expression" dxfId="502" priority="24">
      <formula>$D26&lt;&gt;$D27</formula>
    </cfRule>
  </conditionalFormatting>
  <conditionalFormatting sqref="F26:G27">
    <cfRule type="expression" dxfId="501" priority="23">
      <formula>$F26&lt;&gt;$F27</formula>
    </cfRule>
  </conditionalFormatting>
  <conditionalFormatting sqref="R26:S27">
    <cfRule type="expression" dxfId="500" priority="21">
      <formula>$R26&lt;&gt;$R27</formula>
    </cfRule>
  </conditionalFormatting>
  <conditionalFormatting sqref="T26:U27">
    <cfRule type="expression" dxfId="499" priority="20">
      <formula>$T26&lt;&gt;$T27</formula>
    </cfRule>
  </conditionalFormatting>
  <conditionalFormatting sqref="V26:W27">
    <cfRule type="expression" dxfId="498" priority="19">
      <formula>$V26&lt;&gt;$V27</formula>
    </cfRule>
  </conditionalFormatting>
  <conditionalFormatting sqref="J26:K27">
    <cfRule type="expression" dxfId="497" priority="18">
      <formula>$J26&lt;&gt;$J27</formula>
    </cfRule>
  </conditionalFormatting>
  <conditionalFormatting sqref="L26:M27">
    <cfRule type="expression" dxfId="496" priority="17">
      <formula>$L26&lt;&gt;$L27</formula>
    </cfRule>
  </conditionalFormatting>
  <conditionalFormatting sqref="N26:O27">
    <cfRule type="expression" dxfId="495" priority="16">
      <formula>$N26&lt;&gt;$N27</formula>
    </cfRule>
  </conditionalFormatting>
  <conditionalFormatting sqref="Z26:AA27">
    <cfRule type="expression" dxfId="494" priority="15">
      <formula>$Z26&lt;&gt;$Z27</formula>
    </cfRule>
  </conditionalFormatting>
  <conditionalFormatting sqref="AB26:AC27">
    <cfRule type="expression" dxfId="493" priority="14">
      <formula>$AB26&lt;&gt;$AB27</formula>
    </cfRule>
  </conditionalFormatting>
  <conditionalFormatting sqref="AD26:AE27">
    <cfRule type="expression" dxfId="492" priority="13">
      <formula>$AD26&lt;&gt;$AD27</formula>
    </cfRule>
  </conditionalFormatting>
  <conditionalFormatting sqref="AH26:AI27">
    <cfRule type="expression" dxfId="491" priority="12">
      <formula>$AH26&lt;&gt;$AH27</formula>
    </cfRule>
  </conditionalFormatting>
  <conditionalFormatting sqref="AJ26:AK27">
    <cfRule type="expression" dxfId="490" priority="11">
      <formula>$AJ26&lt;&gt;$AJ27</formula>
    </cfRule>
  </conditionalFormatting>
  <conditionalFormatting sqref="AL26:AM27">
    <cfRule type="expression" dxfId="489" priority="10">
      <formula>$AL26&lt;&gt;$AL27</formula>
    </cfRule>
  </conditionalFormatting>
  <conditionalFormatting sqref="AP26:AQ27">
    <cfRule type="expression" dxfId="488" priority="9">
      <formula>$AP26&lt;&gt;$AP27</formula>
    </cfRule>
  </conditionalFormatting>
  <conditionalFormatting sqref="AR26:AS27">
    <cfRule type="expression" dxfId="487" priority="8">
      <formula>$AR26&lt;&gt;$AR27</formula>
    </cfRule>
  </conditionalFormatting>
  <conditionalFormatting sqref="AT26:AU27">
    <cfRule type="expression" dxfId="486" priority="7">
      <formula>$AT26&lt;&gt;$AT27</formula>
    </cfRule>
  </conditionalFormatting>
  <conditionalFormatting sqref="AX26:AY27">
    <cfRule type="expression" dxfId="485" priority="6">
      <formula>$AX26&lt;&gt;$AX27</formula>
    </cfRule>
  </conditionalFormatting>
  <conditionalFormatting sqref="AZ26:BA27">
    <cfRule type="expression" dxfId="484" priority="5">
      <formula>$AZ26&lt;&gt;$AZ27</formula>
    </cfRule>
  </conditionalFormatting>
  <conditionalFormatting sqref="BB26:BC27">
    <cfRule type="expression" dxfId="483" priority="4">
      <formula>$BB26&lt;&gt;$BB27</formula>
    </cfRule>
  </conditionalFormatting>
  <conditionalFormatting sqref="BF26:BG27">
    <cfRule type="expression" dxfId="482" priority="3">
      <formula>$BF26&lt;&gt;$BF27</formula>
    </cfRule>
  </conditionalFormatting>
  <conditionalFormatting sqref="BH26:BI27">
    <cfRule type="expression" dxfId="481" priority="2">
      <formula>$BH26&lt;&gt;$BH27</formula>
    </cfRule>
  </conditionalFormatting>
  <conditionalFormatting sqref="BJ26:BK27">
    <cfRule type="expression" dxfId="480" priority="1">
      <formula>$BJ26&lt;&gt;$BJ27</formula>
    </cfRule>
  </conditionalFormatting>
  <printOptions horizontalCentered="1"/>
  <pageMargins left="0.3" right="0.3" top="0.5" bottom="0.5" header="0.3" footer="0.3"/>
  <pageSetup scale="66" fitToHeight="0" orientation="landscape" r:id="rId1"/>
  <headerFooter>
    <oddFooter>&amp;LNC DHHS DMH/DD/SAS-CPM-QMT&amp;CPage &amp;P of &amp;N&amp;R&amp;F</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53" id="{BE6543C2-42E4-4978-82D1-0022D15CEF69}">
            <xm:f>AND('Set-Up Worksheet'!$B$8="Year-End Report",OR(F13&gt;SUM(B13,D13),F13&lt;MAX(B13,D13)))</xm:f>
            <x14:dxf>
              <fill>
                <patternFill>
                  <bgColor theme="8" tint="0.59996337778862885"/>
                </patternFill>
              </fill>
            </x14:dxf>
          </x14:cfRule>
          <xm:sqref>F13:G16</xm:sqref>
        </x14:conditionalFormatting>
        <x14:conditionalFormatting xmlns:xm="http://schemas.microsoft.com/office/excel/2006/main">
          <x14:cfRule type="expression" priority="146" id="{1B53E19C-9B80-4AAE-AA8D-1FED1A54E697}">
            <xm:f>AND('Set-Up Worksheet'!$B$8="Year-End Report",OR(N13&gt;SUM(J13,L13),N13&lt;MAX(J13,L13)))</xm:f>
            <x14:dxf>
              <fill>
                <patternFill>
                  <bgColor theme="8" tint="0.59996337778862885"/>
                </patternFill>
              </fill>
            </x14:dxf>
          </x14:cfRule>
          <xm:sqref>N13:O16</xm:sqref>
        </x14:conditionalFormatting>
        <x14:conditionalFormatting xmlns:xm="http://schemas.microsoft.com/office/excel/2006/main">
          <x14:cfRule type="expression" priority="38" id="{B1771E66-10DB-4B1F-9CD1-DC4422963D86}">
            <xm:f>AND('Set-Up Worksheet'!$B$8="Year-End Report",OR(V13&gt;SUM(R13,T13),V13&lt;MAX(R13,T13)))</xm:f>
            <x14:dxf>
              <fill>
                <patternFill>
                  <bgColor theme="8" tint="0.59996337778862885"/>
                </patternFill>
              </fill>
            </x14:dxf>
          </x14:cfRule>
          <xm:sqref>V13:W16</xm:sqref>
        </x14:conditionalFormatting>
        <x14:conditionalFormatting xmlns:xm="http://schemas.microsoft.com/office/excel/2006/main">
          <x14:cfRule type="expression" priority="37" id="{9C057FFF-592D-4960-806C-F7C5D0C19F94}">
            <xm:f>AND('Set-Up Worksheet'!$B$8="Year-End Report",OR(AD13&gt;SUM(Z13,AB13),AD13&lt;MAX(Z13,AB13)))</xm:f>
            <x14:dxf>
              <fill>
                <patternFill>
                  <bgColor theme="8" tint="0.59996337778862885"/>
                </patternFill>
              </fill>
            </x14:dxf>
          </x14:cfRule>
          <xm:sqref>AD13:AE16</xm:sqref>
        </x14:conditionalFormatting>
        <x14:conditionalFormatting xmlns:xm="http://schemas.microsoft.com/office/excel/2006/main">
          <x14:cfRule type="expression" priority="36" id="{2A79B429-A80D-49A6-9542-99B4159B0ADB}">
            <xm:f>AND('Set-Up Worksheet'!$B$8="Year-End Report",OR(AL13&gt;SUM(AH13,AJ13),AL13&lt;MAX(AH13,AJ13)))</xm:f>
            <x14:dxf>
              <fill>
                <patternFill>
                  <bgColor theme="8" tint="0.59996337778862885"/>
                </patternFill>
              </fill>
            </x14:dxf>
          </x14:cfRule>
          <xm:sqref>AL13:AM16</xm:sqref>
        </x14:conditionalFormatting>
        <x14:conditionalFormatting xmlns:xm="http://schemas.microsoft.com/office/excel/2006/main">
          <x14:cfRule type="expression" priority="35" id="{25119120-8110-4F86-A5B0-F0A7C6E1AD2C}">
            <xm:f>AND('Set-Up Worksheet'!$B$8="Year-End Report",OR(AT13&gt;SUM(AP13,AR13),AT13&lt;MAX(AP13,AR13)))</xm:f>
            <x14:dxf>
              <fill>
                <patternFill>
                  <bgColor theme="8" tint="0.59996337778862885"/>
                </patternFill>
              </fill>
            </x14:dxf>
          </x14:cfRule>
          <xm:sqref>AT13:AU16</xm:sqref>
        </x14:conditionalFormatting>
        <x14:conditionalFormatting xmlns:xm="http://schemas.microsoft.com/office/excel/2006/main">
          <x14:cfRule type="expression" priority="34" id="{2DEABE1B-B304-432B-A318-0BB33EB21DA3}">
            <xm:f>AND('Set-Up Worksheet'!$B$8="Year-End Report",OR(BB13&gt;SUM(AX13,AZ13),BB13&lt;MAX(AX13,AZ13)))</xm:f>
            <x14:dxf>
              <fill>
                <patternFill>
                  <bgColor theme="8" tint="0.59996337778862885"/>
                </patternFill>
              </fill>
            </x14:dxf>
          </x14:cfRule>
          <xm:sqref>BB13:BC16</xm:sqref>
        </x14:conditionalFormatting>
        <x14:conditionalFormatting xmlns:xm="http://schemas.microsoft.com/office/excel/2006/main">
          <x14:cfRule type="expression" priority="33" id="{E4DA834B-F0C5-45FC-97AB-904F41D703B6}">
            <xm:f>AND('Set-Up Worksheet'!$B$8="Year-End Report",OR(BJ13&gt;SUM(BF13,BH13),BJ13&lt;MAX(BF13,BH13)))</xm:f>
            <x14:dxf>
              <fill>
                <patternFill>
                  <bgColor theme="8" tint="0.59996337778862885"/>
                </patternFill>
              </fill>
            </x14:dxf>
          </x14:cfRule>
          <xm:sqref>BJ13:BK16</xm:sqref>
        </x14:conditionalFormatting>
        <x14:conditionalFormatting xmlns:xm="http://schemas.microsoft.com/office/excel/2006/main">
          <x14:cfRule type="expression" priority="32" id="{2567A53D-1C89-4847-BE4E-79CECB051966}">
            <xm:f>AND('Set-Up Worksheet'!$B$8="Year-End Report",OR(BR13&gt;SUM(BN13,BP13),BR13&lt;MAX(BN13,BP13)))</xm:f>
            <x14:dxf>
              <fill>
                <patternFill>
                  <bgColor theme="8" tint="0.59996337778862885"/>
                </patternFill>
              </fill>
            </x14:dxf>
          </x14:cfRule>
          <xm:sqref>BR13:BS16</xm:sqref>
        </x14:conditionalFormatting>
        <x14:conditionalFormatting xmlns:xm="http://schemas.microsoft.com/office/excel/2006/main">
          <x14:cfRule type="expression" priority="31" id="{9BF1B154-0E68-44A4-81ED-35C5F24C06FC}">
            <xm:f>AND('Set-Up Worksheet'!$B$8="Year-End Report",OR(BZ13&gt;SUM(BV13,BX13),BZ13&lt;MAX(BV13,BX13)))</xm:f>
            <x14:dxf>
              <fill>
                <patternFill>
                  <bgColor theme="8" tint="0.59996337778862885"/>
                </patternFill>
              </fill>
            </x14:dxf>
          </x14:cfRule>
          <xm:sqref>BZ13:CA16</xm:sqref>
        </x14:conditionalFormatting>
        <x14:conditionalFormatting xmlns:xm="http://schemas.microsoft.com/office/excel/2006/main">
          <x14:cfRule type="expression" priority="30" id="{FEAFC520-51AA-410E-B53A-586122E6210D}">
            <xm:f>AND('Set-Up Worksheet'!$B$8="Year-End Report",OR(CH13&gt;SUM(CD13,CF13),CH13&lt;MAX(CD13,CF13)))</xm:f>
            <x14:dxf>
              <fill>
                <patternFill>
                  <bgColor theme="8" tint="0.59996337778862885"/>
                </patternFill>
              </fill>
            </x14:dxf>
          </x14:cfRule>
          <xm:sqref>CH13:CI16</xm:sqref>
        </x14:conditionalFormatting>
        <x14:conditionalFormatting xmlns:xm="http://schemas.microsoft.com/office/excel/2006/main">
          <x14:cfRule type="expression" priority="29" id="{D892D6E2-8BCF-484A-BC87-7D4A460A36DF}">
            <xm:f>AND('Set-Up Worksheet'!$B$8="Year-End Report",OR(CP13&gt;SUM(CL13,CN13),CP13&lt;MAX(CL13,CN13)))</xm:f>
            <x14:dxf>
              <fill>
                <patternFill>
                  <bgColor theme="8" tint="0.59996337778862885"/>
                </patternFill>
              </fill>
            </x14:dxf>
          </x14:cfRule>
          <xm:sqref>CP13:CQ16</xm:sqref>
        </x14:conditionalFormatting>
        <x14:conditionalFormatting xmlns:xm="http://schemas.microsoft.com/office/excel/2006/main">
          <x14:cfRule type="expression" priority="28" id="{04116636-65D6-485A-839C-52A184C5DF0E}">
            <xm:f>AND('Set-Up Worksheet'!$B$8="Year-End Report",OR(CX13&gt;SUM(CT13,CV13),CX13&lt;MAX(CT13,CV13)))</xm:f>
            <x14:dxf>
              <fill>
                <patternFill>
                  <bgColor theme="8" tint="0.59996337778862885"/>
                </patternFill>
              </fill>
            </x14:dxf>
          </x14:cfRule>
          <xm:sqref>CX13:CY16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81"/>
  <sheetViews>
    <sheetView showGridLines="0" workbookViewId="0">
      <pane ySplit="8" topLeftCell="A9" activePane="bottomLeft" state="frozen"/>
      <selection activeCell="D2" sqref="D2"/>
      <selection pane="bottomLeft" activeCell="D9" sqref="D9"/>
    </sheetView>
  </sheetViews>
  <sheetFormatPr defaultColWidth="9.109375" defaultRowHeight="13.2" x14ac:dyDescent="0.25"/>
  <cols>
    <col min="1" max="2" width="70.6640625" style="1" customWidth="1"/>
    <col min="3" max="3" width="2.6640625" style="1" customWidth="1"/>
    <col min="4" max="6" width="10.6640625" style="1" customWidth="1"/>
    <col min="7" max="7" width="9.109375" style="1"/>
    <col min="8" max="9" width="70.6640625" style="1" customWidth="1"/>
    <col min="10" max="10" width="2.6640625" style="1" customWidth="1"/>
    <col min="11" max="13" width="10.6640625" style="1" customWidth="1"/>
    <col min="14" max="14" width="9.109375" style="1"/>
    <col min="15" max="16" width="70.6640625" style="1" customWidth="1"/>
    <col min="17" max="17" width="2.6640625" style="1" customWidth="1"/>
    <col min="18" max="20" width="10.6640625" style="1" customWidth="1"/>
    <col min="21" max="21" width="9.109375" style="1"/>
    <col min="22" max="23" width="70.6640625" style="1" customWidth="1"/>
    <col min="24" max="24" width="2.6640625" style="1" customWidth="1"/>
    <col min="25" max="27" width="10.6640625" style="1" customWidth="1"/>
    <col min="28" max="28" width="9.109375" style="1"/>
    <col min="29" max="30" width="70.6640625" style="1" customWidth="1"/>
    <col min="31" max="31" width="2.6640625" style="1" customWidth="1"/>
    <col min="32" max="34" width="10.6640625" style="1" customWidth="1"/>
    <col min="35" max="35" width="9.109375" style="1"/>
    <col min="36" max="37" width="70.6640625" style="1" customWidth="1"/>
    <col min="38" max="38" width="2.6640625" style="1" customWidth="1"/>
    <col min="39" max="41" width="10.6640625" style="1" customWidth="1"/>
    <col min="42" max="42" width="9.109375" style="1"/>
    <col min="43" max="44" width="70.6640625" style="1" customWidth="1"/>
    <col min="45" max="45" width="2.6640625" style="1" customWidth="1"/>
    <col min="46" max="48" width="10.6640625" style="1" customWidth="1"/>
    <col min="49" max="49" width="9.109375" style="1"/>
    <col min="50" max="51" width="70.6640625" style="1" customWidth="1"/>
    <col min="52" max="52" width="2.6640625" style="1" customWidth="1"/>
    <col min="53" max="55" width="10.6640625" style="1" customWidth="1"/>
    <col min="56" max="56" width="9.109375" style="1"/>
    <col min="57" max="58" width="70.6640625" style="1" customWidth="1"/>
    <col min="59" max="59" width="2.6640625" style="1" customWidth="1"/>
    <col min="60" max="62" width="10.6640625" style="1" customWidth="1"/>
    <col min="63" max="63" width="9.109375" style="1"/>
    <col min="64" max="65" width="70.6640625" style="1" customWidth="1"/>
    <col min="66" max="66" width="2.6640625" style="1" customWidth="1"/>
    <col min="67" max="69" width="10.6640625" style="1" customWidth="1"/>
    <col min="70" max="70" width="9.109375" style="1"/>
    <col min="71" max="72" width="70.6640625" style="1" customWidth="1"/>
    <col min="73" max="73" width="2.6640625" style="1" customWidth="1"/>
    <col min="74" max="76" width="10.6640625" style="1" customWidth="1"/>
    <col min="77" max="77" width="9.109375" style="1"/>
    <col min="78" max="79" width="70.6640625" style="1" customWidth="1"/>
    <col min="80" max="80" width="2.6640625" style="1" customWidth="1"/>
    <col min="81" max="83" width="10.6640625" style="1" customWidth="1"/>
    <col min="84" max="84" width="9.109375" style="1"/>
    <col min="85" max="86" width="70.6640625" style="1" customWidth="1"/>
    <col min="87" max="87" width="2.6640625" style="1" customWidth="1"/>
    <col min="88" max="90" width="10.6640625" style="1" customWidth="1"/>
    <col min="91" max="16384" width="9.109375" style="1"/>
  </cols>
  <sheetData>
    <row r="1" spans="1:92" ht="20.100000000000001" customHeight="1" x14ac:dyDescent="0.25">
      <c r="A1" s="450" t="s">
        <v>519</v>
      </c>
      <c r="B1" s="214"/>
      <c r="C1" s="214"/>
      <c r="D1" s="214"/>
      <c r="E1" s="214"/>
      <c r="F1" s="214"/>
      <c r="G1" s="433"/>
      <c r="H1" s="450" t="s">
        <v>521</v>
      </c>
      <c r="I1" s="214"/>
      <c r="J1" s="214"/>
      <c r="K1" s="214"/>
      <c r="L1" s="214"/>
      <c r="M1" s="214"/>
      <c r="N1" s="433"/>
      <c r="O1" s="450" t="s">
        <v>521</v>
      </c>
      <c r="P1" s="214"/>
      <c r="Q1" s="214"/>
      <c r="R1" s="214"/>
      <c r="S1" s="214"/>
      <c r="T1" s="214"/>
      <c r="U1" s="433"/>
      <c r="V1" s="450" t="s">
        <v>521</v>
      </c>
      <c r="W1" s="214"/>
      <c r="X1" s="214"/>
      <c r="Y1" s="214"/>
      <c r="Z1" s="214"/>
      <c r="AA1" s="214"/>
      <c r="AB1" s="433"/>
      <c r="AC1" s="450" t="s">
        <v>521</v>
      </c>
      <c r="AD1" s="214"/>
      <c r="AE1" s="214"/>
      <c r="AF1" s="214"/>
      <c r="AG1" s="214"/>
      <c r="AH1" s="214"/>
      <c r="AI1" s="433"/>
      <c r="AJ1" s="450" t="s">
        <v>521</v>
      </c>
      <c r="AK1" s="214"/>
      <c r="AL1" s="214"/>
      <c r="AM1" s="214"/>
      <c r="AN1" s="214"/>
      <c r="AO1" s="214"/>
      <c r="AP1" s="433"/>
      <c r="AQ1" s="450" t="s">
        <v>521</v>
      </c>
      <c r="AR1" s="214"/>
      <c r="AS1" s="214"/>
      <c r="AT1" s="214"/>
      <c r="AU1" s="214"/>
      <c r="AV1" s="214"/>
      <c r="AW1" s="433"/>
      <c r="AX1" s="450" t="s">
        <v>521</v>
      </c>
      <c r="AY1" s="214"/>
      <c r="AZ1" s="214"/>
      <c r="BA1" s="214"/>
      <c r="BB1" s="214"/>
      <c r="BC1" s="214"/>
      <c r="BD1" s="433"/>
      <c r="BE1" s="450" t="s">
        <v>521</v>
      </c>
      <c r="BF1" s="214"/>
      <c r="BG1" s="214"/>
      <c r="BH1" s="214"/>
      <c r="BI1" s="214"/>
      <c r="BJ1" s="214"/>
      <c r="BK1" s="433"/>
      <c r="BL1" s="450" t="s">
        <v>521</v>
      </c>
      <c r="BM1" s="214"/>
      <c r="BN1" s="214"/>
      <c r="BO1" s="214"/>
      <c r="BP1" s="214"/>
      <c r="BQ1" s="214"/>
      <c r="BR1" s="433"/>
      <c r="BS1" s="450" t="s">
        <v>521</v>
      </c>
      <c r="BT1" s="214"/>
      <c r="BU1" s="214"/>
      <c r="BV1" s="214"/>
      <c r="BW1" s="214"/>
      <c r="BX1" s="214"/>
      <c r="BY1" s="433"/>
      <c r="BZ1" s="450" t="s">
        <v>521</v>
      </c>
      <c r="CA1" s="214"/>
      <c r="CB1" s="214"/>
      <c r="CC1" s="214"/>
      <c r="CD1" s="214"/>
      <c r="CE1" s="214"/>
      <c r="CF1" s="433"/>
      <c r="CG1" s="450" t="s">
        <v>521</v>
      </c>
      <c r="CH1" s="214"/>
      <c r="CI1" s="214"/>
      <c r="CJ1" s="214"/>
      <c r="CK1" s="214"/>
      <c r="CL1" s="214"/>
      <c r="CM1" s="433"/>
      <c r="CN1" s="216"/>
    </row>
    <row r="2" spans="1:92"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219"/>
      <c r="H2" s="203" t="str">
        <f>IF(OR('Set-Up Worksheet'!$B$6="",'Set-Up Worksheet'!$B$8=""),"SFY And/Or Report Period Not Entered On Set-Up Worksheet","SFY"&amp;'Set-Up Worksheet'!$B$6&amp;" LME-MCO Semi-Annual SAPTBG Compliance Report -- "&amp;'Set-Up Worksheet'!$B$8)</f>
        <v>SFY2017 LME-MCO Semi-Annual SAPTBG Compliance Report -- Mid-Year Report</v>
      </c>
      <c r="I2" s="30"/>
      <c r="J2" s="30"/>
      <c r="K2" s="30"/>
      <c r="L2" s="30"/>
      <c r="M2" s="30"/>
      <c r="N2" s="219"/>
      <c r="O2" s="203" t="str">
        <f>IF(OR('Set-Up Worksheet'!$B$6="",'Set-Up Worksheet'!$B$8=""),"SFY And/Or Report Period Not Entered On Set-Up Worksheet","SFY"&amp;'Set-Up Worksheet'!$B$6&amp;" LME-MCO Semi-Annual SAPTBG Compliance Report -- "&amp;'Set-Up Worksheet'!$B$8)</f>
        <v>SFY2017 LME-MCO Semi-Annual SAPTBG Compliance Report -- Mid-Year Report</v>
      </c>
      <c r="P2" s="30"/>
      <c r="Q2" s="30"/>
      <c r="R2" s="30"/>
      <c r="S2" s="30"/>
      <c r="T2" s="30"/>
      <c r="U2" s="219"/>
      <c r="V2" s="203" t="str">
        <f>IF(OR('Set-Up Worksheet'!$B$6="",'Set-Up Worksheet'!$B$8=""),"SFY And/Or Report Period Not Entered On Set-Up Worksheet","SFY"&amp;'Set-Up Worksheet'!$B$6&amp;" LME-MCO Semi-Annual SAPTBG Compliance Report -- "&amp;'Set-Up Worksheet'!$B$8)</f>
        <v>SFY2017 LME-MCO Semi-Annual SAPTBG Compliance Report -- Mid-Year Report</v>
      </c>
      <c r="W2" s="30"/>
      <c r="X2" s="30"/>
      <c r="Y2" s="30"/>
      <c r="Z2" s="30"/>
      <c r="AA2" s="30"/>
      <c r="AB2" s="219"/>
      <c r="AC2" s="203" t="str">
        <f>IF(OR('Set-Up Worksheet'!$B$6="",'Set-Up Worksheet'!$B$8=""),"SFY And/Or Report Period Not Entered On Set-Up Worksheet","SFY"&amp;'Set-Up Worksheet'!$B$6&amp;" LME-MCO Semi-Annual SAPTBG Compliance Report -- "&amp;'Set-Up Worksheet'!$B$8)</f>
        <v>SFY2017 LME-MCO Semi-Annual SAPTBG Compliance Report -- Mid-Year Report</v>
      </c>
      <c r="AD2" s="30"/>
      <c r="AE2" s="30"/>
      <c r="AF2" s="30"/>
      <c r="AG2" s="30"/>
      <c r="AH2" s="30"/>
      <c r="AI2" s="219"/>
      <c r="AJ2" s="203" t="str">
        <f>IF(OR('Set-Up Worksheet'!$B$6="",'Set-Up Worksheet'!$B$8=""),"SFY And/Or Report Period Not Entered On Set-Up Worksheet","SFY"&amp;'Set-Up Worksheet'!$B$6&amp;" LME-MCO Semi-Annual SAPTBG Compliance Report -- "&amp;'Set-Up Worksheet'!$B$8)</f>
        <v>SFY2017 LME-MCO Semi-Annual SAPTBG Compliance Report -- Mid-Year Report</v>
      </c>
      <c r="AK2" s="30"/>
      <c r="AL2" s="30"/>
      <c r="AM2" s="30"/>
      <c r="AN2" s="30"/>
      <c r="AO2" s="30"/>
      <c r="AP2" s="219"/>
      <c r="AQ2" s="203" t="str">
        <f>IF(OR('Set-Up Worksheet'!$B$6="",'Set-Up Worksheet'!$B$8=""),"SFY And/Or Report Period Not Entered On Set-Up Worksheet","SFY"&amp;'Set-Up Worksheet'!$B$6&amp;" LME-MCO Semi-Annual SAPTBG Compliance Report -- "&amp;'Set-Up Worksheet'!$B$8)</f>
        <v>SFY2017 LME-MCO Semi-Annual SAPTBG Compliance Report -- Mid-Year Report</v>
      </c>
      <c r="AR2" s="30"/>
      <c r="AS2" s="30"/>
      <c r="AT2" s="30"/>
      <c r="AU2" s="30"/>
      <c r="AV2" s="30"/>
      <c r="AW2" s="219"/>
      <c r="AX2" s="203" t="str">
        <f>IF(OR('Set-Up Worksheet'!$B$6="",'Set-Up Worksheet'!$B$8=""),"SFY And/Or Report Period Not Entered On Set-Up Worksheet","SFY"&amp;'Set-Up Worksheet'!$B$6&amp;" LME-MCO Semi-Annual SAPTBG Compliance Report -- "&amp;'Set-Up Worksheet'!$B$8)</f>
        <v>SFY2017 LME-MCO Semi-Annual SAPTBG Compliance Report -- Mid-Year Report</v>
      </c>
      <c r="AY2" s="30"/>
      <c r="AZ2" s="30"/>
      <c r="BA2" s="30"/>
      <c r="BB2" s="30"/>
      <c r="BC2" s="30"/>
      <c r="BD2" s="219"/>
      <c r="BE2" s="203" t="str">
        <f>IF(OR('Set-Up Worksheet'!$B$6="",'Set-Up Worksheet'!$B$8=""),"SFY And/Or Report Period Not Entered On Set-Up Worksheet","SFY"&amp;'Set-Up Worksheet'!$B$6&amp;" LME-MCO Semi-Annual SAPTBG Compliance Report -- "&amp;'Set-Up Worksheet'!$B$8)</f>
        <v>SFY2017 LME-MCO Semi-Annual SAPTBG Compliance Report -- Mid-Year Report</v>
      </c>
      <c r="BF2" s="30"/>
      <c r="BG2" s="30"/>
      <c r="BH2" s="30"/>
      <c r="BI2" s="30"/>
      <c r="BJ2" s="30"/>
      <c r="BK2" s="219"/>
      <c r="BL2" s="203" t="str">
        <f>IF(OR('Set-Up Worksheet'!$B$6="",'Set-Up Worksheet'!$B$8=""),"SFY And/Or Report Period Not Entered On Set-Up Worksheet","SFY"&amp;'Set-Up Worksheet'!$B$6&amp;" LME-MCO Semi-Annual SAPTBG Compliance Report -- "&amp;'Set-Up Worksheet'!$B$8)</f>
        <v>SFY2017 LME-MCO Semi-Annual SAPTBG Compliance Report -- Mid-Year Report</v>
      </c>
      <c r="BM2" s="30"/>
      <c r="BN2" s="30"/>
      <c r="BO2" s="30"/>
      <c r="BP2" s="30"/>
      <c r="BQ2" s="30"/>
      <c r="BR2" s="219"/>
      <c r="BS2" s="203" t="str">
        <f>IF(OR('Set-Up Worksheet'!$B$6="",'Set-Up Worksheet'!$B$8=""),"SFY And/Or Report Period Not Entered On Set-Up Worksheet","SFY"&amp;'Set-Up Worksheet'!$B$6&amp;" LME-MCO Semi-Annual SAPTBG Compliance Report -- "&amp;'Set-Up Worksheet'!$B$8)</f>
        <v>SFY2017 LME-MCO Semi-Annual SAPTBG Compliance Report -- Mid-Year Report</v>
      </c>
      <c r="BT2" s="30"/>
      <c r="BU2" s="30"/>
      <c r="BV2" s="30"/>
      <c r="BW2" s="30"/>
      <c r="BX2" s="30"/>
      <c r="BY2" s="219"/>
      <c r="BZ2" s="203" t="str">
        <f>IF(OR('Set-Up Worksheet'!$B$6="",'Set-Up Worksheet'!$B$8=""),"SFY And/Or Report Period Not Entered On Set-Up Worksheet","SFY"&amp;'Set-Up Worksheet'!$B$6&amp;" LME-MCO Semi-Annual SAPTBG Compliance Report -- "&amp;'Set-Up Worksheet'!$B$8)</f>
        <v>SFY2017 LME-MCO Semi-Annual SAPTBG Compliance Report -- Mid-Year Report</v>
      </c>
      <c r="CA2" s="30"/>
      <c r="CB2" s="30"/>
      <c r="CC2" s="30"/>
      <c r="CD2" s="30"/>
      <c r="CE2" s="30"/>
      <c r="CF2" s="219"/>
      <c r="CG2" s="203" t="str">
        <f>IF(OR('Set-Up Worksheet'!$B$6="",'Set-Up Worksheet'!$B$8=""),"SFY And/Or Report Period Not Entered On Set-Up Worksheet","SFY"&amp;'Set-Up Worksheet'!$B$6&amp;" LME-MCO Semi-Annual SAPTBG Compliance Report -- "&amp;'Set-Up Worksheet'!$B$8)</f>
        <v>SFY2017 LME-MCO Semi-Annual SAPTBG Compliance Report -- Mid-Year Report</v>
      </c>
      <c r="CH2" s="30"/>
      <c r="CI2" s="30"/>
      <c r="CJ2" s="30"/>
      <c r="CK2" s="30"/>
      <c r="CL2" s="30"/>
      <c r="CM2" s="219"/>
    </row>
    <row r="3" spans="1:92" ht="20.100000000000001" customHeight="1" x14ac:dyDescent="0.25">
      <c r="A3" s="38" t="str">
        <f>IF('Set-Up Worksheet'!B4="","LME-MCO Not Entered On Set-Up Worksheet",'Set-Up Worksheet'!B4)</f>
        <v>LME-MCO Not Entered On Set-Up Worksheet</v>
      </c>
      <c r="B3" s="30"/>
      <c r="C3" s="30"/>
      <c r="D3" s="30"/>
      <c r="E3" s="30"/>
      <c r="F3" s="30"/>
      <c r="G3" s="219"/>
      <c r="H3" s="468">
        <f>'Set-Up Worksheet'!$B$24</f>
        <v>0</v>
      </c>
      <c r="I3" s="30"/>
      <c r="J3" s="30"/>
      <c r="K3" s="30"/>
      <c r="L3" s="30"/>
      <c r="M3" s="30"/>
      <c r="N3" s="219"/>
      <c r="O3" s="468">
        <f>'Set-Up Worksheet'!$B$25</f>
        <v>0</v>
      </c>
      <c r="P3" s="30"/>
      <c r="Q3" s="30"/>
      <c r="R3" s="30"/>
      <c r="S3" s="30"/>
      <c r="T3" s="30"/>
      <c r="U3" s="219"/>
      <c r="V3" s="468">
        <f>'Set-Up Worksheet'!$B$26</f>
        <v>0</v>
      </c>
      <c r="W3" s="30"/>
      <c r="X3" s="30"/>
      <c r="Y3" s="30"/>
      <c r="Z3" s="30"/>
      <c r="AA3" s="30"/>
      <c r="AB3" s="219"/>
      <c r="AC3" s="468">
        <f>'Set-Up Worksheet'!$B$27</f>
        <v>0</v>
      </c>
      <c r="AD3" s="30"/>
      <c r="AE3" s="30"/>
      <c r="AF3" s="30"/>
      <c r="AG3" s="30"/>
      <c r="AH3" s="30"/>
      <c r="AI3" s="219"/>
      <c r="AJ3" s="468">
        <f>'Set-Up Worksheet'!$B$28</f>
        <v>0</v>
      </c>
      <c r="AK3" s="30"/>
      <c r="AL3" s="30"/>
      <c r="AM3" s="30"/>
      <c r="AN3" s="30"/>
      <c r="AO3" s="30"/>
      <c r="AP3" s="219"/>
      <c r="AQ3" s="468">
        <f>'Set-Up Worksheet'!$B$29</f>
        <v>0</v>
      </c>
      <c r="AR3" s="30"/>
      <c r="AS3" s="30"/>
      <c r="AT3" s="30"/>
      <c r="AU3" s="30"/>
      <c r="AV3" s="30"/>
      <c r="AW3" s="219"/>
      <c r="AX3" s="468">
        <f>'Set-Up Worksheet'!$B$30</f>
        <v>0</v>
      </c>
      <c r="AY3" s="30"/>
      <c r="AZ3" s="30"/>
      <c r="BA3" s="30"/>
      <c r="BB3" s="30"/>
      <c r="BC3" s="30"/>
      <c r="BD3" s="219"/>
      <c r="BE3" s="468">
        <f>'Set-Up Worksheet'!$B$31</f>
        <v>0</v>
      </c>
      <c r="BF3" s="30"/>
      <c r="BG3" s="30"/>
      <c r="BH3" s="30"/>
      <c r="BI3" s="30"/>
      <c r="BJ3" s="30"/>
      <c r="BK3" s="219"/>
      <c r="BL3" s="468">
        <f>'Set-Up Worksheet'!$B$32</f>
        <v>0</v>
      </c>
      <c r="BM3" s="30"/>
      <c r="BN3" s="30"/>
      <c r="BO3" s="30"/>
      <c r="BP3" s="30"/>
      <c r="BQ3" s="30"/>
      <c r="BR3" s="219"/>
      <c r="BS3" s="468">
        <f>'Set-Up Worksheet'!$B$33</f>
        <v>0</v>
      </c>
      <c r="BT3" s="30"/>
      <c r="BU3" s="30"/>
      <c r="BV3" s="30"/>
      <c r="BW3" s="30"/>
      <c r="BX3" s="30"/>
      <c r="BY3" s="219"/>
      <c r="BZ3" s="468">
        <f>'Set-Up Worksheet'!$B$34</f>
        <v>0</v>
      </c>
      <c r="CA3" s="30"/>
      <c r="CB3" s="30"/>
      <c r="CC3" s="30"/>
      <c r="CD3" s="30"/>
      <c r="CE3" s="30"/>
      <c r="CF3" s="219"/>
      <c r="CG3" s="468">
        <f>'Set-Up Worksheet'!$B$35</f>
        <v>0</v>
      </c>
      <c r="CH3" s="30"/>
      <c r="CI3" s="30"/>
      <c r="CJ3" s="30"/>
      <c r="CK3" s="30"/>
      <c r="CL3" s="30"/>
      <c r="CM3" s="219"/>
    </row>
    <row r="4" spans="1:92" x14ac:dyDescent="0.25">
      <c r="G4" s="219"/>
      <c r="N4" s="219"/>
      <c r="U4" s="219"/>
      <c r="AB4" s="219"/>
      <c r="AI4" s="219"/>
      <c r="AP4" s="219"/>
      <c r="AW4" s="219"/>
      <c r="BD4" s="219"/>
      <c r="BK4" s="219"/>
      <c r="BR4" s="219"/>
      <c r="BY4" s="219"/>
      <c r="CF4" s="219"/>
      <c r="CM4" s="219"/>
    </row>
    <row r="5" spans="1:92" ht="20.100000000000001" customHeight="1" x14ac:dyDescent="0.25">
      <c r="A5" s="64" t="s">
        <v>417</v>
      </c>
      <c r="G5" s="219"/>
      <c r="H5" s="64" t="s">
        <v>417</v>
      </c>
      <c r="N5" s="219"/>
      <c r="O5" s="64" t="s">
        <v>417</v>
      </c>
      <c r="U5" s="219"/>
      <c r="V5" s="64" t="s">
        <v>417</v>
      </c>
      <c r="AB5" s="219"/>
      <c r="AC5" s="64" t="s">
        <v>417</v>
      </c>
      <c r="AI5" s="219"/>
      <c r="AJ5" s="64" t="s">
        <v>417</v>
      </c>
      <c r="AP5" s="219"/>
      <c r="AQ5" s="64" t="s">
        <v>417</v>
      </c>
      <c r="AW5" s="219"/>
      <c r="AX5" s="64" t="s">
        <v>417</v>
      </c>
      <c r="BD5" s="219"/>
      <c r="BE5" s="64" t="s">
        <v>417</v>
      </c>
      <c r="BK5" s="219"/>
      <c r="BL5" s="64" t="s">
        <v>417</v>
      </c>
      <c r="BR5" s="219"/>
      <c r="BS5" s="64" t="s">
        <v>417</v>
      </c>
      <c r="BY5" s="219"/>
      <c r="BZ5" s="64" t="s">
        <v>417</v>
      </c>
      <c r="CF5" s="219"/>
      <c r="CG5" s="64" t="s">
        <v>417</v>
      </c>
      <c r="CM5" s="219"/>
    </row>
    <row r="6" spans="1:92" x14ac:dyDescent="0.25">
      <c r="G6" s="219"/>
      <c r="N6" s="219"/>
      <c r="U6" s="219"/>
      <c r="AB6" s="219"/>
      <c r="AI6" s="219"/>
      <c r="AP6" s="219"/>
      <c r="AW6" s="219"/>
      <c r="BD6" s="219"/>
      <c r="BK6" s="219"/>
      <c r="BR6" s="219"/>
      <c r="BY6" s="219"/>
      <c r="CF6" s="219"/>
      <c r="CM6" s="219"/>
    </row>
    <row r="7" spans="1:92" ht="79.5" customHeight="1" x14ac:dyDescent="0.25">
      <c r="A7" s="656" t="s">
        <v>502</v>
      </c>
      <c r="B7" s="656"/>
      <c r="D7" s="70" t="s">
        <v>337</v>
      </c>
      <c r="E7" s="70" t="s">
        <v>338</v>
      </c>
      <c r="F7" s="70" t="s">
        <v>13</v>
      </c>
      <c r="G7" s="219"/>
      <c r="H7" s="656" t="s">
        <v>379</v>
      </c>
      <c r="I7" s="656"/>
      <c r="K7" s="70" t="s">
        <v>337</v>
      </c>
      <c r="L7" s="70" t="s">
        <v>338</v>
      </c>
      <c r="M7" s="70" t="s">
        <v>13</v>
      </c>
      <c r="N7" s="219"/>
      <c r="O7" s="656" t="s">
        <v>379</v>
      </c>
      <c r="P7" s="656"/>
      <c r="R7" s="70" t="s">
        <v>337</v>
      </c>
      <c r="S7" s="70" t="s">
        <v>338</v>
      </c>
      <c r="T7" s="70" t="s">
        <v>13</v>
      </c>
      <c r="U7" s="219"/>
      <c r="V7" s="656" t="s">
        <v>379</v>
      </c>
      <c r="W7" s="656"/>
      <c r="Y7" s="70" t="s">
        <v>337</v>
      </c>
      <c r="Z7" s="70" t="s">
        <v>338</v>
      </c>
      <c r="AA7" s="70" t="s">
        <v>13</v>
      </c>
      <c r="AB7" s="219"/>
      <c r="AC7" s="656" t="s">
        <v>379</v>
      </c>
      <c r="AD7" s="656"/>
      <c r="AF7" s="70" t="s">
        <v>337</v>
      </c>
      <c r="AG7" s="70" t="s">
        <v>338</v>
      </c>
      <c r="AH7" s="70" t="s">
        <v>13</v>
      </c>
      <c r="AI7" s="219"/>
      <c r="AJ7" s="656" t="s">
        <v>379</v>
      </c>
      <c r="AK7" s="656"/>
      <c r="AM7" s="70" t="s">
        <v>337</v>
      </c>
      <c r="AN7" s="70" t="s">
        <v>338</v>
      </c>
      <c r="AO7" s="70" t="s">
        <v>13</v>
      </c>
      <c r="AP7" s="219"/>
      <c r="AQ7" s="656" t="s">
        <v>379</v>
      </c>
      <c r="AR7" s="656"/>
      <c r="AT7" s="70" t="s">
        <v>337</v>
      </c>
      <c r="AU7" s="70" t="s">
        <v>338</v>
      </c>
      <c r="AV7" s="70" t="s">
        <v>13</v>
      </c>
      <c r="AW7" s="219"/>
      <c r="AX7" s="656" t="s">
        <v>379</v>
      </c>
      <c r="AY7" s="656"/>
      <c r="BA7" s="70" t="s">
        <v>337</v>
      </c>
      <c r="BB7" s="70" t="s">
        <v>338</v>
      </c>
      <c r="BC7" s="70" t="s">
        <v>13</v>
      </c>
      <c r="BD7" s="219"/>
      <c r="BE7" s="656" t="s">
        <v>379</v>
      </c>
      <c r="BF7" s="656"/>
      <c r="BH7" s="70" t="s">
        <v>337</v>
      </c>
      <c r="BI7" s="70" t="s">
        <v>338</v>
      </c>
      <c r="BJ7" s="70" t="s">
        <v>13</v>
      </c>
      <c r="BK7" s="219"/>
      <c r="BL7" s="656" t="s">
        <v>379</v>
      </c>
      <c r="BM7" s="656"/>
      <c r="BO7" s="70" t="s">
        <v>337</v>
      </c>
      <c r="BP7" s="70" t="s">
        <v>338</v>
      </c>
      <c r="BQ7" s="70" t="s">
        <v>13</v>
      </c>
      <c r="BR7" s="219"/>
      <c r="BS7" s="656" t="s">
        <v>379</v>
      </c>
      <c r="BT7" s="656"/>
      <c r="BV7" s="70" t="s">
        <v>337</v>
      </c>
      <c r="BW7" s="70" t="s">
        <v>338</v>
      </c>
      <c r="BX7" s="70" t="s">
        <v>13</v>
      </c>
      <c r="BY7" s="219"/>
      <c r="BZ7" s="656" t="s">
        <v>379</v>
      </c>
      <c r="CA7" s="656"/>
      <c r="CC7" s="70" t="s">
        <v>337</v>
      </c>
      <c r="CD7" s="70" t="s">
        <v>338</v>
      </c>
      <c r="CE7" s="70" t="s">
        <v>13</v>
      </c>
      <c r="CF7" s="219"/>
      <c r="CG7" s="656" t="s">
        <v>379</v>
      </c>
      <c r="CH7" s="656"/>
      <c r="CJ7" s="70" t="s">
        <v>337</v>
      </c>
      <c r="CK7" s="70" t="s">
        <v>338</v>
      </c>
      <c r="CL7" s="70" t="s">
        <v>13</v>
      </c>
      <c r="CM7" s="219"/>
    </row>
    <row r="8" spans="1:92" ht="18" customHeight="1" x14ac:dyDescent="0.25">
      <c r="A8" s="174" t="s">
        <v>118</v>
      </c>
      <c r="B8" s="175" t="s">
        <v>271</v>
      </c>
      <c r="D8" s="87">
        <f>COUNTIF(D9:D74,"=P")</f>
        <v>0</v>
      </c>
      <c r="E8" s="87">
        <f>COUNTIF(E9:E74,"=P")</f>
        <v>0</v>
      </c>
      <c r="F8" s="87">
        <f>COUNTIF(F9:F74,"=P")</f>
        <v>0</v>
      </c>
      <c r="G8" s="219"/>
      <c r="H8" s="174" t="s">
        <v>118</v>
      </c>
      <c r="I8" s="175" t="s">
        <v>271</v>
      </c>
      <c r="K8" s="87">
        <f>COUNTIF(K9:K74,"=P")</f>
        <v>0</v>
      </c>
      <c r="L8" s="87">
        <f>COUNTIF(L9:L74,"=P")</f>
        <v>0</v>
      </c>
      <c r="M8" s="87">
        <f>COUNTIF(M9:M74,"=P")</f>
        <v>0</v>
      </c>
      <c r="N8" s="219"/>
      <c r="O8" s="174" t="s">
        <v>118</v>
      </c>
      <c r="P8" s="175" t="s">
        <v>271</v>
      </c>
      <c r="R8" s="87">
        <f>COUNTIF(R9:R74,"=P")</f>
        <v>0</v>
      </c>
      <c r="S8" s="87">
        <f>COUNTIF(S9:S74,"=P")</f>
        <v>0</v>
      </c>
      <c r="T8" s="87">
        <f>COUNTIF(T9:T74,"=P")</f>
        <v>0</v>
      </c>
      <c r="U8" s="219"/>
      <c r="V8" s="174" t="s">
        <v>118</v>
      </c>
      <c r="W8" s="175" t="s">
        <v>271</v>
      </c>
      <c r="Y8" s="87">
        <f>COUNTIF(Y9:Y74,"=P")</f>
        <v>0</v>
      </c>
      <c r="Z8" s="87">
        <f>COUNTIF(Z9:Z74,"=P")</f>
        <v>0</v>
      </c>
      <c r="AA8" s="87">
        <f>COUNTIF(AA9:AA74,"=P")</f>
        <v>0</v>
      </c>
      <c r="AB8" s="219"/>
      <c r="AC8" s="174" t="s">
        <v>118</v>
      </c>
      <c r="AD8" s="175" t="s">
        <v>271</v>
      </c>
      <c r="AF8" s="87">
        <f>COUNTIF(AF9:AF74,"=P")</f>
        <v>0</v>
      </c>
      <c r="AG8" s="87">
        <f>COUNTIF(AG9:AG74,"=P")</f>
        <v>0</v>
      </c>
      <c r="AH8" s="87">
        <f>COUNTIF(AH9:AH74,"=P")</f>
        <v>0</v>
      </c>
      <c r="AI8" s="219"/>
      <c r="AJ8" s="174" t="s">
        <v>118</v>
      </c>
      <c r="AK8" s="175" t="s">
        <v>271</v>
      </c>
      <c r="AM8" s="87">
        <f>COUNTIF(AM9:AM74,"=P")</f>
        <v>0</v>
      </c>
      <c r="AN8" s="87">
        <f>COUNTIF(AN9:AN74,"=P")</f>
        <v>0</v>
      </c>
      <c r="AO8" s="87">
        <f>COUNTIF(AO9:AO74,"=P")</f>
        <v>0</v>
      </c>
      <c r="AP8" s="219"/>
      <c r="AQ8" s="174" t="s">
        <v>118</v>
      </c>
      <c r="AR8" s="175" t="s">
        <v>271</v>
      </c>
      <c r="AT8" s="87">
        <f>COUNTIF(AT9:AT74,"=P")</f>
        <v>0</v>
      </c>
      <c r="AU8" s="87">
        <f>COUNTIF(AU9:AU74,"=P")</f>
        <v>0</v>
      </c>
      <c r="AV8" s="87">
        <f>COUNTIF(AV9:AV74,"=P")</f>
        <v>0</v>
      </c>
      <c r="AW8" s="219"/>
      <c r="AX8" s="174" t="s">
        <v>118</v>
      </c>
      <c r="AY8" s="175" t="s">
        <v>271</v>
      </c>
      <c r="BA8" s="87">
        <f>COUNTIF(BA9:BA74,"=P")</f>
        <v>0</v>
      </c>
      <c r="BB8" s="87">
        <f>COUNTIF(BB9:BB74,"=P")</f>
        <v>0</v>
      </c>
      <c r="BC8" s="87">
        <f>COUNTIF(BC9:BC74,"=P")</f>
        <v>0</v>
      </c>
      <c r="BD8" s="219"/>
      <c r="BE8" s="174" t="s">
        <v>118</v>
      </c>
      <c r="BF8" s="175" t="s">
        <v>271</v>
      </c>
      <c r="BH8" s="87">
        <f>COUNTIF(BH9:BH74,"=P")</f>
        <v>0</v>
      </c>
      <c r="BI8" s="87">
        <f>COUNTIF(BI9:BI74,"=P")</f>
        <v>0</v>
      </c>
      <c r="BJ8" s="87">
        <f>COUNTIF(BJ9:BJ74,"=P")</f>
        <v>0</v>
      </c>
      <c r="BK8" s="219"/>
      <c r="BL8" s="174" t="s">
        <v>118</v>
      </c>
      <c r="BM8" s="175" t="s">
        <v>271</v>
      </c>
      <c r="BO8" s="87">
        <f>COUNTIF(BO9:BO74,"=P")</f>
        <v>0</v>
      </c>
      <c r="BP8" s="87">
        <f>COUNTIF(BP9:BP74,"=P")</f>
        <v>0</v>
      </c>
      <c r="BQ8" s="87">
        <f>COUNTIF(BQ9:BQ74,"=P")</f>
        <v>0</v>
      </c>
      <c r="BR8" s="219"/>
      <c r="BS8" s="174" t="s">
        <v>118</v>
      </c>
      <c r="BT8" s="175" t="s">
        <v>271</v>
      </c>
      <c r="BV8" s="87">
        <f>COUNTIF(BV9:BV74,"=P")</f>
        <v>0</v>
      </c>
      <c r="BW8" s="87">
        <f>COUNTIF(BW9:BW74,"=P")</f>
        <v>0</v>
      </c>
      <c r="BX8" s="87">
        <f>COUNTIF(BX9:BX74,"=P")</f>
        <v>0</v>
      </c>
      <c r="BY8" s="219"/>
      <c r="BZ8" s="174" t="s">
        <v>118</v>
      </c>
      <c r="CA8" s="175" t="s">
        <v>271</v>
      </c>
      <c r="CC8" s="87">
        <f>COUNTIF(CC9:CC74,"=P")</f>
        <v>0</v>
      </c>
      <c r="CD8" s="87">
        <f>COUNTIF(CD9:CD74,"=P")</f>
        <v>0</v>
      </c>
      <c r="CE8" s="87">
        <f>COUNTIF(CE9:CE74,"=P")</f>
        <v>0</v>
      </c>
      <c r="CF8" s="219"/>
      <c r="CG8" s="174" t="s">
        <v>118</v>
      </c>
      <c r="CH8" s="175" t="s">
        <v>271</v>
      </c>
      <c r="CJ8" s="87">
        <f>COUNTIF(CJ9:CJ74,"=P")</f>
        <v>0</v>
      </c>
      <c r="CK8" s="87">
        <f>COUNTIF(CK9:CK74,"=P")</f>
        <v>0</v>
      </c>
      <c r="CL8" s="87">
        <f>COUNTIF(CL9:CL74,"=P")</f>
        <v>0</v>
      </c>
      <c r="CM8" s="219"/>
    </row>
    <row r="9" spans="1:92" ht="15.9" customHeight="1" x14ac:dyDescent="0.25">
      <c r="A9" s="648" t="s">
        <v>572</v>
      </c>
      <c r="B9" s="155" t="s">
        <v>339</v>
      </c>
      <c r="D9" s="480">
        <f>COUNTIF(K9,"=P")+COUNTIF(R9,"=P")+COUNTIF(Y9,"=P")+COUNTIF(AF9,"=P")+COUNTIF(AM9,"=P")+COUNTIF(AT9,"=P")+COUNTIF(BA9,"=P")+COUNTIF(BH9,"=P")+COUNTIF(BO9,"=P")+COUNTIF(BV9,"=P")+COUNTIF(CC9,"=P")+COUNTIF(CJ9,"=P")</f>
        <v>0</v>
      </c>
      <c r="E9" s="480">
        <f t="shared" ref="E9:E13" si="0">COUNTIF(L9,"=P")+COUNTIF(S9,"=P")+COUNTIF(Z9,"=P")+COUNTIF(AG9,"=P")+COUNTIF(AN9,"=P")+COUNTIF(AU9,"=P")+COUNTIF(BB9,"=P")+COUNTIF(BI9,"=P")+COUNTIF(BP9,"=P")+COUNTIF(BW9,"=P")+COUNTIF(CD9,"=P")+COUNTIF(CK9,"=P")</f>
        <v>0</v>
      </c>
      <c r="F9" s="480">
        <f t="shared" ref="F9:F13" si="1">COUNTIF(M9,"=P")+COUNTIF(T9,"=P")+COUNTIF(AA9,"=P")+COUNTIF(AH9,"=P")+COUNTIF(AO9,"=P")+COUNTIF(AV9,"=P")+COUNTIF(BC9,"=P")+COUNTIF(BJ9,"=P")+COUNTIF(BQ9,"=P")+COUNTIF(BX9,"=P")+COUNTIF(CE9,"=P")+COUNTIF(CL9,"=P")</f>
        <v>0</v>
      </c>
      <c r="G9" s="219"/>
      <c r="H9" s="648" t="s">
        <v>572</v>
      </c>
      <c r="I9" s="155" t="s">
        <v>339</v>
      </c>
      <c r="K9" s="171"/>
      <c r="L9" s="171"/>
      <c r="M9" s="153" t="str">
        <f>IF(OR(K9="P",L9="P"),"P","")</f>
        <v/>
      </c>
      <c r="N9" s="219"/>
      <c r="O9" s="648" t="s">
        <v>572</v>
      </c>
      <c r="P9" s="155" t="s">
        <v>339</v>
      </c>
      <c r="R9" s="171"/>
      <c r="S9" s="171"/>
      <c r="T9" s="153" t="str">
        <f>IF(OR(R9="P",S9="P"),"P","")</f>
        <v/>
      </c>
      <c r="U9" s="219"/>
      <c r="V9" s="648" t="s">
        <v>459</v>
      </c>
      <c r="W9" s="155" t="s">
        <v>339</v>
      </c>
      <c r="Y9" s="171"/>
      <c r="Z9" s="171"/>
      <c r="AA9" s="153" t="str">
        <f>IF(OR(Y9="P",Z9="P"),"P","")</f>
        <v/>
      </c>
      <c r="AB9" s="219"/>
      <c r="AC9" s="648" t="s">
        <v>572</v>
      </c>
      <c r="AD9" s="155" t="s">
        <v>339</v>
      </c>
      <c r="AF9" s="171"/>
      <c r="AG9" s="171"/>
      <c r="AH9" s="153" t="str">
        <f>IF(OR(AF9="P",AG9="P"),"P","")</f>
        <v/>
      </c>
      <c r="AI9" s="219"/>
      <c r="AJ9" s="648" t="s">
        <v>572</v>
      </c>
      <c r="AK9" s="155" t="s">
        <v>339</v>
      </c>
      <c r="AM9" s="171"/>
      <c r="AN9" s="171"/>
      <c r="AO9" s="153" t="str">
        <f>IF(OR(AM9="P",AN9="P"),"P","")</f>
        <v/>
      </c>
      <c r="AP9" s="219"/>
      <c r="AQ9" s="648" t="s">
        <v>572</v>
      </c>
      <c r="AR9" s="155" t="s">
        <v>339</v>
      </c>
      <c r="AT9" s="171"/>
      <c r="AU9" s="171"/>
      <c r="AV9" s="153" t="str">
        <f>IF(OR(AT9="P",AU9="P"),"P","")</f>
        <v/>
      </c>
      <c r="AW9" s="219"/>
      <c r="AX9" s="648" t="s">
        <v>572</v>
      </c>
      <c r="AY9" s="155" t="s">
        <v>339</v>
      </c>
      <c r="BA9" s="171"/>
      <c r="BB9" s="171"/>
      <c r="BC9" s="153" t="str">
        <f>IF(OR(BA9="P",BB9="P"),"P","")</f>
        <v/>
      </c>
      <c r="BD9" s="219"/>
      <c r="BE9" s="648" t="s">
        <v>572</v>
      </c>
      <c r="BF9" s="155" t="s">
        <v>339</v>
      </c>
      <c r="BH9" s="171"/>
      <c r="BI9" s="171"/>
      <c r="BJ9" s="153" t="str">
        <f>IF(OR(BH9="P",BI9="P"),"P","")</f>
        <v/>
      </c>
      <c r="BK9" s="219"/>
      <c r="BL9" s="648" t="s">
        <v>572</v>
      </c>
      <c r="BM9" s="155" t="s">
        <v>339</v>
      </c>
      <c r="BO9" s="171"/>
      <c r="BP9" s="171"/>
      <c r="BQ9" s="153" t="str">
        <f>IF(OR(BO9="P",BP9="P"),"P","")</f>
        <v/>
      </c>
      <c r="BR9" s="219"/>
      <c r="BS9" s="648" t="s">
        <v>572</v>
      </c>
      <c r="BT9" s="155" t="s">
        <v>339</v>
      </c>
      <c r="BV9" s="171"/>
      <c r="BW9" s="171"/>
      <c r="BX9" s="153" t="str">
        <f>IF(OR(BV9="P",BW9="P"),"P","")</f>
        <v/>
      </c>
      <c r="BY9" s="219"/>
      <c r="BZ9" s="648" t="s">
        <v>572</v>
      </c>
      <c r="CA9" s="155" t="s">
        <v>339</v>
      </c>
      <c r="CC9" s="171"/>
      <c r="CD9" s="171"/>
      <c r="CE9" s="153" t="str">
        <f>IF(OR(CC9="P",CD9="P"),"P","")</f>
        <v/>
      </c>
      <c r="CF9" s="219"/>
      <c r="CG9" s="648" t="s">
        <v>572</v>
      </c>
      <c r="CH9" s="155" t="s">
        <v>339</v>
      </c>
      <c r="CJ9" s="171"/>
      <c r="CK9" s="171"/>
      <c r="CL9" s="153" t="str">
        <f>IF(OR(CJ9="P",CK9="P"),"P","")</f>
        <v/>
      </c>
      <c r="CM9" s="219"/>
    </row>
    <row r="10" spans="1:92" ht="15.9" customHeight="1" x14ac:dyDescent="0.25">
      <c r="A10" s="648"/>
      <c r="B10" s="154" t="s">
        <v>340</v>
      </c>
      <c r="D10" s="480">
        <f t="shared" ref="D10:D13" si="2">COUNTIF(K10,"=P")+COUNTIF(R10,"=P")+COUNTIF(Y10,"=P")+COUNTIF(AF10,"=P")+COUNTIF(AM10,"=P")+COUNTIF(AT10,"=P")+COUNTIF(BA10,"=P")+COUNTIF(BH10,"=P")+COUNTIF(BO10,"=P")+COUNTIF(BV10,"=P")+COUNTIF(CC10,"=P")+COUNTIF(CJ10,"=P")</f>
        <v>0</v>
      </c>
      <c r="E10" s="480">
        <f t="shared" si="0"/>
        <v>0</v>
      </c>
      <c r="F10" s="480">
        <f t="shared" si="1"/>
        <v>0</v>
      </c>
      <c r="G10" s="219"/>
      <c r="H10" s="648"/>
      <c r="I10" s="154" t="s">
        <v>340</v>
      </c>
      <c r="K10" s="171"/>
      <c r="L10" s="171"/>
      <c r="M10" s="153" t="str">
        <f t="shared" ref="M10:M13" si="3">IF(OR(K10="P",L10="P"),"P","")</f>
        <v/>
      </c>
      <c r="N10" s="219"/>
      <c r="O10" s="648"/>
      <c r="P10" s="154" t="s">
        <v>340</v>
      </c>
      <c r="R10" s="171"/>
      <c r="S10" s="171"/>
      <c r="T10" s="153" t="str">
        <f t="shared" ref="T10:T13" si="4">IF(OR(R10="P",S10="P"),"P","")</f>
        <v/>
      </c>
      <c r="U10" s="219"/>
      <c r="V10" s="648"/>
      <c r="W10" s="154" t="s">
        <v>340</v>
      </c>
      <c r="Y10" s="171"/>
      <c r="Z10" s="171"/>
      <c r="AA10" s="153" t="str">
        <f t="shared" ref="AA10:AA13" si="5">IF(OR(Y10="P",Z10="P"),"P","")</f>
        <v/>
      </c>
      <c r="AB10" s="219"/>
      <c r="AC10" s="648"/>
      <c r="AD10" s="154" t="s">
        <v>340</v>
      </c>
      <c r="AF10" s="171"/>
      <c r="AG10" s="171"/>
      <c r="AH10" s="153" t="str">
        <f t="shared" ref="AH10:AH13" si="6">IF(OR(AF10="P",AG10="P"),"P","")</f>
        <v/>
      </c>
      <c r="AI10" s="219"/>
      <c r="AJ10" s="648"/>
      <c r="AK10" s="154" t="s">
        <v>340</v>
      </c>
      <c r="AM10" s="171"/>
      <c r="AN10" s="171"/>
      <c r="AO10" s="153" t="str">
        <f t="shared" ref="AO10:AO13" si="7">IF(OR(AM10="P",AN10="P"),"P","")</f>
        <v/>
      </c>
      <c r="AP10" s="219"/>
      <c r="AQ10" s="648"/>
      <c r="AR10" s="154" t="s">
        <v>340</v>
      </c>
      <c r="AT10" s="171"/>
      <c r="AU10" s="171"/>
      <c r="AV10" s="153" t="str">
        <f t="shared" ref="AV10:AV13" si="8">IF(OR(AT10="P",AU10="P"),"P","")</f>
        <v/>
      </c>
      <c r="AW10" s="219"/>
      <c r="AX10" s="648"/>
      <c r="AY10" s="154" t="s">
        <v>340</v>
      </c>
      <c r="BA10" s="171"/>
      <c r="BB10" s="171"/>
      <c r="BC10" s="153" t="str">
        <f t="shared" ref="BC10:BC13" si="9">IF(OR(BA10="P",BB10="P"),"P","")</f>
        <v/>
      </c>
      <c r="BD10" s="219"/>
      <c r="BE10" s="648"/>
      <c r="BF10" s="154" t="s">
        <v>340</v>
      </c>
      <c r="BH10" s="171"/>
      <c r="BI10" s="171"/>
      <c r="BJ10" s="153" t="str">
        <f t="shared" ref="BJ10:BJ13" si="10">IF(OR(BH10="P",BI10="P"),"P","")</f>
        <v/>
      </c>
      <c r="BK10" s="219"/>
      <c r="BL10" s="648"/>
      <c r="BM10" s="154" t="s">
        <v>340</v>
      </c>
      <c r="BO10" s="171"/>
      <c r="BP10" s="171"/>
      <c r="BQ10" s="153" t="str">
        <f t="shared" ref="BQ10:BQ13" si="11">IF(OR(BO10="P",BP10="P"),"P","")</f>
        <v/>
      </c>
      <c r="BR10" s="219"/>
      <c r="BS10" s="648"/>
      <c r="BT10" s="154" t="s">
        <v>340</v>
      </c>
      <c r="BV10" s="171"/>
      <c r="BW10" s="171"/>
      <c r="BX10" s="153" t="str">
        <f t="shared" ref="BX10:BX13" si="12">IF(OR(BV10="P",BW10="P"),"P","")</f>
        <v/>
      </c>
      <c r="BY10" s="219"/>
      <c r="BZ10" s="648"/>
      <c r="CA10" s="154" t="s">
        <v>340</v>
      </c>
      <c r="CC10" s="171"/>
      <c r="CD10" s="171"/>
      <c r="CE10" s="153" t="str">
        <f t="shared" ref="CE10:CE13" si="13">IF(OR(CC10="P",CD10="P"),"P","")</f>
        <v/>
      </c>
      <c r="CF10" s="219"/>
      <c r="CG10" s="648"/>
      <c r="CH10" s="154" t="s">
        <v>340</v>
      </c>
      <c r="CJ10" s="171"/>
      <c r="CK10" s="171"/>
      <c r="CL10" s="153" t="str">
        <f t="shared" ref="CL10:CL13" si="14">IF(OR(CJ10="P",CK10="P"),"P","")</f>
        <v/>
      </c>
      <c r="CM10" s="219"/>
    </row>
    <row r="11" spans="1:92" ht="15.9" customHeight="1" x14ac:dyDescent="0.25">
      <c r="A11" s="648"/>
      <c r="B11" s="154" t="s">
        <v>341</v>
      </c>
      <c r="D11" s="480">
        <f t="shared" si="2"/>
        <v>0</v>
      </c>
      <c r="E11" s="480">
        <f t="shared" si="0"/>
        <v>0</v>
      </c>
      <c r="F11" s="480">
        <f t="shared" si="1"/>
        <v>0</v>
      </c>
      <c r="G11" s="219"/>
      <c r="H11" s="648"/>
      <c r="I11" s="154" t="s">
        <v>341</v>
      </c>
      <c r="K11" s="171"/>
      <c r="L11" s="171"/>
      <c r="M11" s="153" t="str">
        <f t="shared" si="3"/>
        <v/>
      </c>
      <c r="N11" s="219"/>
      <c r="O11" s="648"/>
      <c r="P11" s="154" t="s">
        <v>341</v>
      </c>
      <c r="R11" s="171"/>
      <c r="S11" s="171"/>
      <c r="T11" s="153" t="str">
        <f t="shared" si="4"/>
        <v/>
      </c>
      <c r="U11" s="219"/>
      <c r="V11" s="648"/>
      <c r="W11" s="154" t="s">
        <v>341</v>
      </c>
      <c r="Y11" s="171"/>
      <c r="Z11" s="171"/>
      <c r="AA11" s="153" t="str">
        <f t="shared" si="5"/>
        <v/>
      </c>
      <c r="AB11" s="219"/>
      <c r="AC11" s="648"/>
      <c r="AD11" s="154" t="s">
        <v>341</v>
      </c>
      <c r="AF11" s="171"/>
      <c r="AG11" s="171"/>
      <c r="AH11" s="153" t="str">
        <f t="shared" si="6"/>
        <v/>
      </c>
      <c r="AI11" s="219"/>
      <c r="AJ11" s="648"/>
      <c r="AK11" s="154" t="s">
        <v>341</v>
      </c>
      <c r="AM11" s="171"/>
      <c r="AN11" s="171"/>
      <c r="AO11" s="153" t="str">
        <f t="shared" si="7"/>
        <v/>
      </c>
      <c r="AP11" s="219"/>
      <c r="AQ11" s="648"/>
      <c r="AR11" s="154" t="s">
        <v>341</v>
      </c>
      <c r="AT11" s="171"/>
      <c r="AU11" s="171"/>
      <c r="AV11" s="153" t="str">
        <f t="shared" si="8"/>
        <v/>
      </c>
      <c r="AW11" s="219"/>
      <c r="AX11" s="648"/>
      <c r="AY11" s="154" t="s">
        <v>341</v>
      </c>
      <c r="BA11" s="171"/>
      <c r="BB11" s="171"/>
      <c r="BC11" s="153" t="str">
        <f t="shared" si="9"/>
        <v/>
      </c>
      <c r="BD11" s="219"/>
      <c r="BE11" s="648"/>
      <c r="BF11" s="154" t="s">
        <v>341</v>
      </c>
      <c r="BH11" s="171"/>
      <c r="BI11" s="171"/>
      <c r="BJ11" s="153" t="str">
        <f t="shared" si="10"/>
        <v/>
      </c>
      <c r="BK11" s="219"/>
      <c r="BL11" s="648"/>
      <c r="BM11" s="154" t="s">
        <v>341</v>
      </c>
      <c r="BO11" s="171"/>
      <c r="BP11" s="171"/>
      <c r="BQ11" s="153" t="str">
        <f t="shared" si="11"/>
        <v/>
      </c>
      <c r="BR11" s="219"/>
      <c r="BS11" s="648"/>
      <c r="BT11" s="154" t="s">
        <v>341</v>
      </c>
      <c r="BV11" s="171"/>
      <c r="BW11" s="171"/>
      <c r="BX11" s="153" t="str">
        <f t="shared" si="12"/>
        <v/>
      </c>
      <c r="BY11" s="219"/>
      <c r="BZ11" s="648"/>
      <c r="CA11" s="154" t="s">
        <v>341</v>
      </c>
      <c r="CC11" s="171"/>
      <c r="CD11" s="171"/>
      <c r="CE11" s="153" t="str">
        <f t="shared" si="13"/>
        <v/>
      </c>
      <c r="CF11" s="219"/>
      <c r="CG11" s="648"/>
      <c r="CH11" s="154" t="s">
        <v>341</v>
      </c>
      <c r="CJ11" s="171"/>
      <c r="CK11" s="171"/>
      <c r="CL11" s="153" t="str">
        <f t="shared" si="14"/>
        <v/>
      </c>
      <c r="CM11" s="219"/>
    </row>
    <row r="12" spans="1:92" ht="15.9" customHeight="1" x14ac:dyDescent="0.25">
      <c r="A12" s="648"/>
      <c r="B12" s="154" t="s">
        <v>342</v>
      </c>
      <c r="D12" s="480">
        <f t="shared" si="2"/>
        <v>0</v>
      </c>
      <c r="E12" s="480">
        <f t="shared" si="0"/>
        <v>0</v>
      </c>
      <c r="F12" s="480">
        <f t="shared" si="1"/>
        <v>0</v>
      </c>
      <c r="G12" s="219"/>
      <c r="H12" s="648"/>
      <c r="I12" s="154" t="s">
        <v>342</v>
      </c>
      <c r="K12" s="171"/>
      <c r="L12" s="171"/>
      <c r="M12" s="153" t="str">
        <f t="shared" si="3"/>
        <v/>
      </c>
      <c r="N12" s="219"/>
      <c r="O12" s="648"/>
      <c r="P12" s="154" t="s">
        <v>342</v>
      </c>
      <c r="R12" s="171"/>
      <c r="S12" s="171"/>
      <c r="T12" s="153" t="str">
        <f t="shared" si="4"/>
        <v/>
      </c>
      <c r="U12" s="219"/>
      <c r="V12" s="648"/>
      <c r="W12" s="154" t="s">
        <v>342</v>
      </c>
      <c r="Y12" s="171"/>
      <c r="Z12" s="171"/>
      <c r="AA12" s="153" t="str">
        <f t="shared" si="5"/>
        <v/>
      </c>
      <c r="AB12" s="219"/>
      <c r="AC12" s="648"/>
      <c r="AD12" s="154" t="s">
        <v>342</v>
      </c>
      <c r="AF12" s="171"/>
      <c r="AG12" s="171"/>
      <c r="AH12" s="153" t="str">
        <f t="shared" si="6"/>
        <v/>
      </c>
      <c r="AI12" s="219"/>
      <c r="AJ12" s="648"/>
      <c r="AK12" s="154" t="s">
        <v>342</v>
      </c>
      <c r="AM12" s="171"/>
      <c r="AN12" s="171"/>
      <c r="AO12" s="153" t="str">
        <f t="shared" si="7"/>
        <v/>
      </c>
      <c r="AP12" s="219"/>
      <c r="AQ12" s="648"/>
      <c r="AR12" s="154" t="s">
        <v>342</v>
      </c>
      <c r="AT12" s="171"/>
      <c r="AU12" s="171"/>
      <c r="AV12" s="153" t="str">
        <f t="shared" si="8"/>
        <v/>
      </c>
      <c r="AW12" s="219"/>
      <c r="AX12" s="648"/>
      <c r="AY12" s="154" t="s">
        <v>342</v>
      </c>
      <c r="BA12" s="171"/>
      <c r="BB12" s="171"/>
      <c r="BC12" s="153" t="str">
        <f t="shared" si="9"/>
        <v/>
      </c>
      <c r="BD12" s="219"/>
      <c r="BE12" s="648"/>
      <c r="BF12" s="154" t="s">
        <v>342</v>
      </c>
      <c r="BH12" s="171"/>
      <c r="BI12" s="171"/>
      <c r="BJ12" s="153" t="str">
        <f t="shared" si="10"/>
        <v/>
      </c>
      <c r="BK12" s="219"/>
      <c r="BL12" s="648"/>
      <c r="BM12" s="154" t="s">
        <v>342</v>
      </c>
      <c r="BO12" s="171"/>
      <c r="BP12" s="171"/>
      <c r="BQ12" s="153" t="str">
        <f t="shared" si="11"/>
        <v/>
      </c>
      <c r="BR12" s="219"/>
      <c r="BS12" s="648"/>
      <c r="BT12" s="154" t="s">
        <v>342</v>
      </c>
      <c r="BV12" s="171"/>
      <c r="BW12" s="171"/>
      <c r="BX12" s="153" t="str">
        <f t="shared" si="12"/>
        <v/>
      </c>
      <c r="BY12" s="219"/>
      <c r="BZ12" s="648"/>
      <c r="CA12" s="154" t="s">
        <v>342</v>
      </c>
      <c r="CC12" s="171"/>
      <c r="CD12" s="171"/>
      <c r="CE12" s="153" t="str">
        <f t="shared" si="13"/>
        <v/>
      </c>
      <c r="CF12" s="219"/>
      <c r="CG12" s="648"/>
      <c r="CH12" s="154" t="s">
        <v>342</v>
      </c>
      <c r="CJ12" s="171"/>
      <c r="CK12" s="171"/>
      <c r="CL12" s="153" t="str">
        <f t="shared" si="14"/>
        <v/>
      </c>
      <c r="CM12" s="219"/>
    </row>
    <row r="13" spans="1:92" ht="15.9" customHeight="1" x14ac:dyDescent="0.25">
      <c r="A13" s="648"/>
      <c r="B13" s="172" t="s">
        <v>117</v>
      </c>
      <c r="D13" s="480">
        <f t="shared" si="2"/>
        <v>0</v>
      </c>
      <c r="E13" s="480">
        <f t="shared" si="0"/>
        <v>0</v>
      </c>
      <c r="F13" s="480">
        <f t="shared" si="1"/>
        <v>0</v>
      </c>
      <c r="G13" s="219"/>
      <c r="H13" s="648"/>
      <c r="I13" s="172" t="s">
        <v>117</v>
      </c>
      <c r="K13" s="171"/>
      <c r="L13" s="171"/>
      <c r="M13" s="153" t="str">
        <f t="shared" si="3"/>
        <v/>
      </c>
      <c r="N13" s="219"/>
      <c r="O13" s="648"/>
      <c r="P13" s="172" t="s">
        <v>117</v>
      </c>
      <c r="R13" s="171"/>
      <c r="S13" s="171"/>
      <c r="T13" s="153" t="str">
        <f t="shared" si="4"/>
        <v/>
      </c>
      <c r="U13" s="219"/>
      <c r="V13" s="648"/>
      <c r="W13" s="172" t="s">
        <v>117</v>
      </c>
      <c r="Y13" s="171"/>
      <c r="Z13" s="171"/>
      <c r="AA13" s="153" t="str">
        <f t="shared" si="5"/>
        <v/>
      </c>
      <c r="AB13" s="219"/>
      <c r="AC13" s="648"/>
      <c r="AD13" s="172" t="s">
        <v>117</v>
      </c>
      <c r="AF13" s="171"/>
      <c r="AG13" s="171"/>
      <c r="AH13" s="153" t="str">
        <f t="shared" si="6"/>
        <v/>
      </c>
      <c r="AI13" s="219"/>
      <c r="AJ13" s="648"/>
      <c r="AK13" s="172" t="s">
        <v>117</v>
      </c>
      <c r="AM13" s="171"/>
      <c r="AN13" s="171"/>
      <c r="AO13" s="153" t="str">
        <f t="shared" si="7"/>
        <v/>
      </c>
      <c r="AP13" s="219"/>
      <c r="AQ13" s="648"/>
      <c r="AR13" s="172" t="s">
        <v>117</v>
      </c>
      <c r="AT13" s="171"/>
      <c r="AU13" s="171"/>
      <c r="AV13" s="153" t="str">
        <f t="shared" si="8"/>
        <v/>
      </c>
      <c r="AW13" s="219"/>
      <c r="AX13" s="648"/>
      <c r="AY13" s="172" t="s">
        <v>117</v>
      </c>
      <c r="BA13" s="171"/>
      <c r="BB13" s="171"/>
      <c r="BC13" s="153" t="str">
        <f t="shared" si="9"/>
        <v/>
      </c>
      <c r="BD13" s="219"/>
      <c r="BE13" s="648"/>
      <c r="BF13" s="172" t="s">
        <v>117</v>
      </c>
      <c r="BH13" s="171"/>
      <c r="BI13" s="171"/>
      <c r="BJ13" s="153" t="str">
        <f t="shared" si="10"/>
        <v/>
      </c>
      <c r="BK13" s="219"/>
      <c r="BL13" s="648"/>
      <c r="BM13" s="172" t="s">
        <v>117</v>
      </c>
      <c r="BO13" s="171"/>
      <c r="BP13" s="171"/>
      <c r="BQ13" s="153" t="str">
        <f t="shared" si="11"/>
        <v/>
      </c>
      <c r="BR13" s="219"/>
      <c r="BS13" s="648"/>
      <c r="BT13" s="172" t="s">
        <v>117</v>
      </c>
      <c r="BV13" s="171"/>
      <c r="BW13" s="171"/>
      <c r="BX13" s="153" t="str">
        <f t="shared" si="12"/>
        <v/>
      </c>
      <c r="BY13" s="219"/>
      <c r="BZ13" s="648"/>
      <c r="CA13" s="172" t="s">
        <v>117</v>
      </c>
      <c r="CC13" s="171"/>
      <c r="CD13" s="171"/>
      <c r="CE13" s="153" t="str">
        <f t="shared" si="13"/>
        <v/>
      </c>
      <c r="CF13" s="219"/>
      <c r="CG13" s="648"/>
      <c r="CH13" s="172" t="s">
        <v>117</v>
      </c>
      <c r="CJ13" s="171"/>
      <c r="CK13" s="171"/>
      <c r="CL13" s="153" t="str">
        <f t="shared" si="14"/>
        <v/>
      </c>
      <c r="CM13" s="219"/>
    </row>
    <row r="14" spans="1:92" ht="26.1" customHeight="1" x14ac:dyDescent="0.25">
      <c r="A14" s="648"/>
      <c r="B14" s="315"/>
      <c r="D14" s="493"/>
      <c r="E14" s="494"/>
      <c r="F14" s="495"/>
      <c r="G14" s="219"/>
      <c r="H14" s="648"/>
      <c r="I14" s="315"/>
      <c r="K14" s="325"/>
      <c r="L14" s="168"/>
      <c r="M14" s="324"/>
      <c r="N14" s="219"/>
      <c r="O14" s="648"/>
      <c r="P14" s="315"/>
      <c r="R14" s="325"/>
      <c r="S14" s="168"/>
      <c r="T14" s="324"/>
      <c r="U14" s="219"/>
      <c r="V14" s="648"/>
      <c r="W14" s="315"/>
      <c r="Y14" s="325"/>
      <c r="Z14" s="168"/>
      <c r="AA14" s="324"/>
      <c r="AB14" s="219"/>
      <c r="AC14" s="648"/>
      <c r="AD14" s="315"/>
      <c r="AF14" s="325"/>
      <c r="AG14" s="168"/>
      <c r="AH14" s="324"/>
      <c r="AI14" s="219"/>
      <c r="AJ14" s="648"/>
      <c r="AK14" s="315"/>
      <c r="AM14" s="325"/>
      <c r="AN14" s="168"/>
      <c r="AO14" s="324"/>
      <c r="AP14" s="219"/>
      <c r="AQ14" s="648"/>
      <c r="AR14" s="315"/>
      <c r="AT14" s="325"/>
      <c r="AU14" s="168"/>
      <c r="AV14" s="324"/>
      <c r="AW14" s="219"/>
      <c r="AX14" s="648"/>
      <c r="AY14" s="315"/>
      <c r="BA14" s="325"/>
      <c r="BB14" s="168"/>
      <c r="BC14" s="324"/>
      <c r="BD14" s="219"/>
      <c r="BE14" s="648"/>
      <c r="BF14" s="315"/>
      <c r="BH14" s="325"/>
      <c r="BI14" s="168"/>
      <c r="BJ14" s="324"/>
      <c r="BK14" s="219"/>
      <c r="BL14" s="648"/>
      <c r="BM14" s="315"/>
      <c r="BO14" s="325"/>
      <c r="BP14" s="168"/>
      <c r="BQ14" s="324"/>
      <c r="BR14" s="219"/>
      <c r="BS14" s="648"/>
      <c r="BT14" s="315"/>
      <c r="BV14" s="325"/>
      <c r="BW14" s="168"/>
      <c r="BX14" s="324"/>
      <c r="BY14" s="219"/>
      <c r="BZ14" s="648"/>
      <c r="CA14" s="315"/>
      <c r="CC14" s="325"/>
      <c r="CD14" s="168"/>
      <c r="CE14" s="324"/>
      <c r="CF14" s="219"/>
      <c r="CG14" s="648"/>
      <c r="CH14" s="315"/>
      <c r="CJ14" s="325"/>
      <c r="CK14" s="168"/>
      <c r="CL14" s="324"/>
      <c r="CM14" s="219"/>
    </row>
    <row r="15" spans="1:92" ht="15.9" customHeight="1" x14ac:dyDescent="0.25">
      <c r="A15" s="648"/>
      <c r="B15" s="315" t="s">
        <v>343</v>
      </c>
      <c r="D15" s="496">
        <f>SUM(K15,R15,Y15,AF15,AM15,AT15,BA15,BH15,BO15,BV15,CC15,CJ15)</f>
        <v>0</v>
      </c>
      <c r="E15" s="496">
        <f>SUM(L15,S15,Z15,AG15,AN15,AU15,BB15,BI15,BP15,BW15,CD15,CK15)</f>
        <v>0</v>
      </c>
      <c r="F15" s="497">
        <f>SUM(D15:E15)</f>
        <v>0</v>
      </c>
      <c r="G15" s="219"/>
      <c r="H15" s="648"/>
      <c r="I15" s="315" t="s">
        <v>343</v>
      </c>
      <c r="K15" s="317"/>
      <c r="L15" s="317"/>
      <c r="M15" s="316">
        <f>SUM(K15:L15)</f>
        <v>0</v>
      </c>
      <c r="N15" s="219"/>
      <c r="O15" s="648"/>
      <c r="P15" s="315" t="s">
        <v>343</v>
      </c>
      <c r="R15" s="317"/>
      <c r="S15" s="317"/>
      <c r="T15" s="316">
        <f>SUM(R15:S15)</f>
        <v>0</v>
      </c>
      <c r="U15" s="219"/>
      <c r="V15" s="648"/>
      <c r="W15" s="315" t="s">
        <v>343</v>
      </c>
      <c r="Y15" s="317"/>
      <c r="Z15" s="317"/>
      <c r="AA15" s="316">
        <f>SUM(Y15:Z15)</f>
        <v>0</v>
      </c>
      <c r="AB15" s="219"/>
      <c r="AC15" s="648"/>
      <c r="AD15" s="315" t="s">
        <v>343</v>
      </c>
      <c r="AF15" s="317"/>
      <c r="AG15" s="317"/>
      <c r="AH15" s="316">
        <f>SUM(AF15:AG15)</f>
        <v>0</v>
      </c>
      <c r="AI15" s="219"/>
      <c r="AJ15" s="648"/>
      <c r="AK15" s="315" t="s">
        <v>343</v>
      </c>
      <c r="AM15" s="317"/>
      <c r="AN15" s="317"/>
      <c r="AO15" s="316">
        <f>SUM(AM15:AN15)</f>
        <v>0</v>
      </c>
      <c r="AP15" s="219"/>
      <c r="AQ15" s="648"/>
      <c r="AR15" s="315" t="s">
        <v>343</v>
      </c>
      <c r="AT15" s="317"/>
      <c r="AU15" s="317"/>
      <c r="AV15" s="316">
        <f>SUM(AT15:AU15)</f>
        <v>0</v>
      </c>
      <c r="AW15" s="219"/>
      <c r="AX15" s="648"/>
      <c r="AY15" s="315" t="s">
        <v>343</v>
      </c>
      <c r="BA15" s="317"/>
      <c r="BB15" s="317"/>
      <c r="BC15" s="316">
        <f>SUM(BA15:BB15)</f>
        <v>0</v>
      </c>
      <c r="BD15" s="219"/>
      <c r="BE15" s="648"/>
      <c r="BF15" s="315" t="s">
        <v>343</v>
      </c>
      <c r="BH15" s="317"/>
      <c r="BI15" s="317"/>
      <c r="BJ15" s="316">
        <f>SUM(BH15:BI15)</f>
        <v>0</v>
      </c>
      <c r="BK15" s="219"/>
      <c r="BL15" s="648"/>
      <c r="BM15" s="315" t="s">
        <v>343</v>
      </c>
      <c r="BO15" s="317"/>
      <c r="BP15" s="317"/>
      <c r="BQ15" s="316">
        <f>SUM(BO15:BP15)</f>
        <v>0</v>
      </c>
      <c r="BR15" s="219"/>
      <c r="BS15" s="648"/>
      <c r="BT15" s="315" t="s">
        <v>343</v>
      </c>
      <c r="BV15" s="317"/>
      <c r="BW15" s="317"/>
      <c r="BX15" s="316">
        <f>SUM(BV15:BW15)</f>
        <v>0</v>
      </c>
      <c r="BY15" s="219"/>
      <c r="BZ15" s="648"/>
      <c r="CA15" s="315" t="s">
        <v>343</v>
      </c>
      <c r="CC15" s="317"/>
      <c r="CD15" s="317"/>
      <c r="CE15" s="316">
        <f>SUM(CC15:CD15)</f>
        <v>0</v>
      </c>
      <c r="CF15" s="219"/>
      <c r="CG15" s="648"/>
      <c r="CH15" s="315" t="s">
        <v>343</v>
      </c>
      <c r="CJ15" s="317"/>
      <c r="CK15" s="317"/>
      <c r="CL15" s="316">
        <f>SUM(CJ15:CK15)</f>
        <v>0</v>
      </c>
      <c r="CM15" s="219"/>
    </row>
    <row r="16" spans="1:92" ht="15.9" customHeight="1" x14ac:dyDescent="0.25">
      <c r="A16" s="322"/>
      <c r="B16" s="315" t="s">
        <v>368</v>
      </c>
      <c r="C16" s="47"/>
      <c r="D16" s="498">
        <f>IF(D$79=0,0,D15/D$79)</f>
        <v>0</v>
      </c>
      <c r="E16" s="498">
        <f>IF(E$79=0,0,E15/E$79)</f>
        <v>0</v>
      </c>
      <c r="F16" s="498">
        <f>IF(F$79=0,0,F15/F$79)</f>
        <v>0</v>
      </c>
      <c r="G16" s="219"/>
      <c r="H16" s="322"/>
      <c r="I16" s="315" t="s">
        <v>368</v>
      </c>
      <c r="J16" s="47"/>
      <c r="K16" s="323">
        <f>IF(K$79=0,0,K15/K$79)</f>
        <v>0</v>
      </c>
      <c r="L16" s="323">
        <f>IF(L$79=0,0,L15/L$79)</f>
        <v>0</v>
      </c>
      <c r="M16" s="323">
        <f>IF(M$79=0,0,M15/M$79)</f>
        <v>0</v>
      </c>
      <c r="N16" s="219"/>
      <c r="O16" s="322"/>
      <c r="P16" s="315" t="s">
        <v>368</v>
      </c>
      <c r="Q16" s="47"/>
      <c r="R16" s="323">
        <f>IF(R$79=0,0,R15/R$79)</f>
        <v>0</v>
      </c>
      <c r="S16" s="323">
        <f>IF(S$79=0,0,S15/S$79)</f>
        <v>0</v>
      </c>
      <c r="T16" s="323">
        <f>IF(T$79=0,0,T15/T$79)</f>
        <v>0</v>
      </c>
      <c r="U16" s="219"/>
      <c r="V16" s="322"/>
      <c r="W16" s="315" t="s">
        <v>368</v>
      </c>
      <c r="X16" s="47"/>
      <c r="Y16" s="323">
        <f>IF(Y$79=0,0,Y15/Y$79)</f>
        <v>0</v>
      </c>
      <c r="Z16" s="323">
        <f>IF(Z$79=0,0,Z15/Z$79)</f>
        <v>0</v>
      </c>
      <c r="AA16" s="323">
        <f>IF(AA$79=0,0,AA15/AA$79)</f>
        <v>0</v>
      </c>
      <c r="AB16" s="219"/>
      <c r="AC16" s="322"/>
      <c r="AD16" s="315" t="s">
        <v>368</v>
      </c>
      <c r="AE16" s="47"/>
      <c r="AF16" s="323">
        <f>IF(AF$79=0,0,AF15/AF$79)</f>
        <v>0</v>
      </c>
      <c r="AG16" s="323">
        <f>IF(AG$79=0,0,AG15/AG$79)</f>
        <v>0</v>
      </c>
      <c r="AH16" s="323">
        <f>IF(AH$79=0,0,AH15/AH$79)</f>
        <v>0</v>
      </c>
      <c r="AI16" s="219"/>
      <c r="AJ16" s="322"/>
      <c r="AK16" s="315" t="s">
        <v>368</v>
      </c>
      <c r="AL16" s="47"/>
      <c r="AM16" s="323">
        <f>IF(AM$79=0,0,AM15/AM$79)</f>
        <v>0</v>
      </c>
      <c r="AN16" s="323">
        <f>IF(AN$79=0,0,AN15/AN$79)</f>
        <v>0</v>
      </c>
      <c r="AO16" s="323">
        <f>IF(AO$79=0,0,AO15/AO$79)</f>
        <v>0</v>
      </c>
      <c r="AP16" s="219"/>
      <c r="AQ16" s="322"/>
      <c r="AR16" s="315" t="s">
        <v>368</v>
      </c>
      <c r="AS16" s="47"/>
      <c r="AT16" s="323">
        <f>IF(AT$79=0,0,AT15/AT$79)</f>
        <v>0</v>
      </c>
      <c r="AU16" s="323">
        <f>IF(AU$79=0,0,AU15/AU$79)</f>
        <v>0</v>
      </c>
      <c r="AV16" s="323">
        <f>IF(AV$79=0,0,AV15/AV$79)</f>
        <v>0</v>
      </c>
      <c r="AW16" s="219"/>
      <c r="AX16" s="322"/>
      <c r="AY16" s="315" t="s">
        <v>368</v>
      </c>
      <c r="AZ16" s="47"/>
      <c r="BA16" s="323">
        <f>IF(BA$79=0,0,BA15/BA$79)</f>
        <v>0</v>
      </c>
      <c r="BB16" s="323">
        <f>IF(BB$79=0,0,BB15/BB$79)</f>
        <v>0</v>
      </c>
      <c r="BC16" s="323">
        <f>IF(BC$79=0,0,BC15/BC$79)</f>
        <v>0</v>
      </c>
      <c r="BD16" s="219"/>
      <c r="BE16" s="322"/>
      <c r="BF16" s="315" t="s">
        <v>368</v>
      </c>
      <c r="BG16" s="47"/>
      <c r="BH16" s="323">
        <f>IF(BH$79=0,0,BH15/BH$79)</f>
        <v>0</v>
      </c>
      <c r="BI16" s="323">
        <f>IF(BI$79=0,0,BI15/BI$79)</f>
        <v>0</v>
      </c>
      <c r="BJ16" s="323">
        <f>IF(BJ$79=0,0,BJ15/BJ$79)</f>
        <v>0</v>
      </c>
      <c r="BK16" s="219"/>
      <c r="BL16" s="322"/>
      <c r="BM16" s="315" t="s">
        <v>368</v>
      </c>
      <c r="BN16" s="47"/>
      <c r="BO16" s="323">
        <f>IF(BO$79=0,0,BO15/BO$79)</f>
        <v>0</v>
      </c>
      <c r="BP16" s="323">
        <f>IF(BP$79=0,0,BP15/BP$79)</f>
        <v>0</v>
      </c>
      <c r="BQ16" s="323">
        <f>IF(BQ$79=0,0,BQ15/BQ$79)</f>
        <v>0</v>
      </c>
      <c r="BR16" s="219"/>
      <c r="BS16" s="322"/>
      <c r="BT16" s="315" t="s">
        <v>368</v>
      </c>
      <c r="BU16" s="47"/>
      <c r="BV16" s="323">
        <f>IF(BV$79=0,0,BV15/BV$79)</f>
        <v>0</v>
      </c>
      <c r="BW16" s="323">
        <f>IF(BW$79=0,0,BW15/BW$79)</f>
        <v>0</v>
      </c>
      <c r="BX16" s="323">
        <f>IF(BX$79=0,0,BX15/BX$79)</f>
        <v>0</v>
      </c>
      <c r="BY16" s="219"/>
      <c r="BZ16" s="322"/>
      <c r="CA16" s="315" t="s">
        <v>368</v>
      </c>
      <c r="CB16" s="47"/>
      <c r="CC16" s="323">
        <f>IF(CC$79=0,0,CC15/CC$79)</f>
        <v>0</v>
      </c>
      <c r="CD16" s="323">
        <f>IF(CD$79=0,0,CD15/CD$79)</f>
        <v>0</v>
      </c>
      <c r="CE16" s="323">
        <f>IF(CE$79=0,0,CE15/CE$79)</f>
        <v>0</v>
      </c>
      <c r="CF16" s="219"/>
      <c r="CG16" s="322"/>
      <c r="CH16" s="315" t="s">
        <v>368</v>
      </c>
      <c r="CI16" s="47"/>
      <c r="CJ16" s="323">
        <f>IF(CJ$79=0,0,CJ15/CJ$79)</f>
        <v>0</v>
      </c>
      <c r="CK16" s="323">
        <f>IF(CK$79=0,0,CK15/CK$79)</f>
        <v>0</v>
      </c>
      <c r="CL16" s="323">
        <f>IF(CL$79=0,0,CL15/CL$79)</f>
        <v>0</v>
      </c>
      <c r="CM16" s="219"/>
    </row>
    <row r="17" spans="1:91" ht="6" customHeight="1" x14ac:dyDescent="0.25">
      <c r="B17" s="170"/>
      <c r="D17" s="383"/>
      <c r="E17" s="383"/>
      <c r="F17" s="383"/>
      <c r="G17" s="219"/>
      <c r="I17" s="170"/>
      <c r="N17" s="219"/>
      <c r="P17" s="170"/>
      <c r="U17" s="219"/>
      <c r="W17" s="170"/>
      <c r="AB17" s="219"/>
      <c r="AD17" s="170"/>
      <c r="AI17" s="219"/>
      <c r="AK17" s="170"/>
      <c r="AP17" s="219"/>
      <c r="AR17" s="170"/>
      <c r="AW17" s="219"/>
      <c r="AY17" s="170"/>
      <c r="BD17" s="219"/>
      <c r="BF17" s="170"/>
      <c r="BK17" s="219"/>
      <c r="BM17" s="170"/>
      <c r="BR17" s="219"/>
      <c r="BT17" s="170"/>
      <c r="BY17" s="219"/>
      <c r="CA17" s="170"/>
      <c r="CF17" s="219"/>
      <c r="CH17" s="170"/>
      <c r="CM17" s="219"/>
    </row>
    <row r="18" spans="1:91" ht="6" customHeight="1" x14ac:dyDescent="0.25">
      <c r="A18" s="320"/>
      <c r="B18" s="321"/>
      <c r="C18" s="320"/>
      <c r="D18" s="499"/>
      <c r="E18" s="499"/>
      <c r="F18" s="499"/>
      <c r="G18" s="219"/>
      <c r="H18" s="320"/>
      <c r="I18" s="321"/>
      <c r="J18" s="320"/>
      <c r="K18" s="320"/>
      <c r="L18" s="320"/>
      <c r="M18" s="320"/>
      <c r="N18" s="219"/>
      <c r="O18" s="320"/>
      <c r="P18" s="321"/>
      <c r="Q18" s="320"/>
      <c r="R18" s="320"/>
      <c r="S18" s="320"/>
      <c r="T18" s="320"/>
      <c r="U18" s="219"/>
      <c r="V18" s="320"/>
      <c r="W18" s="321"/>
      <c r="X18" s="320"/>
      <c r="Y18" s="320"/>
      <c r="Z18" s="320"/>
      <c r="AA18" s="320"/>
      <c r="AB18" s="219"/>
      <c r="AC18" s="320"/>
      <c r="AD18" s="321"/>
      <c r="AE18" s="320"/>
      <c r="AF18" s="320"/>
      <c r="AG18" s="320"/>
      <c r="AH18" s="320"/>
      <c r="AI18" s="219"/>
      <c r="AJ18" s="320"/>
      <c r="AK18" s="321"/>
      <c r="AL18" s="320"/>
      <c r="AM18" s="320"/>
      <c r="AN18" s="320"/>
      <c r="AO18" s="320"/>
      <c r="AP18" s="219"/>
      <c r="AQ18" s="320"/>
      <c r="AR18" s="321"/>
      <c r="AS18" s="320"/>
      <c r="AT18" s="320"/>
      <c r="AU18" s="320"/>
      <c r="AV18" s="320"/>
      <c r="AW18" s="219"/>
      <c r="AX18" s="320"/>
      <c r="AY18" s="321"/>
      <c r="AZ18" s="320"/>
      <c r="BA18" s="320"/>
      <c r="BB18" s="320"/>
      <c r="BC18" s="320"/>
      <c r="BD18" s="219"/>
      <c r="BE18" s="320"/>
      <c r="BF18" s="321"/>
      <c r="BG18" s="320"/>
      <c r="BH18" s="320"/>
      <c r="BI18" s="320"/>
      <c r="BJ18" s="320"/>
      <c r="BK18" s="219"/>
      <c r="BL18" s="320"/>
      <c r="BM18" s="321"/>
      <c r="BN18" s="320"/>
      <c r="BO18" s="320"/>
      <c r="BP18" s="320"/>
      <c r="BQ18" s="320"/>
      <c r="BR18" s="219"/>
      <c r="BS18" s="320"/>
      <c r="BT18" s="321"/>
      <c r="BU18" s="320"/>
      <c r="BV18" s="320"/>
      <c r="BW18" s="320"/>
      <c r="BX18" s="320"/>
      <c r="BY18" s="219"/>
      <c r="BZ18" s="320"/>
      <c r="CA18" s="321"/>
      <c r="CB18" s="320"/>
      <c r="CC18" s="320"/>
      <c r="CD18" s="320"/>
      <c r="CE18" s="320"/>
      <c r="CF18" s="219"/>
      <c r="CG18" s="320"/>
      <c r="CH18" s="321"/>
      <c r="CI18" s="320"/>
      <c r="CJ18" s="320"/>
      <c r="CK18" s="320"/>
      <c r="CL18" s="320"/>
      <c r="CM18" s="219"/>
    </row>
    <row r="19" spans="1:91" ht="12" customHeight="1" x14ac:dyDescent="0.25">
      <c r="B19" s="170"/>
      <c r="D19" s="383"/>
      <c r="E19" s="383"/>
      <c r="F19" s="383"/>
      <c r="G19" s="219"/>
      <c r="I19" s="170"/>
      <c r="N19" s="219"/>
      <c r="P19" s="170"/>
      <c r="U19" s="219"/>
      <c r="W19" s="170"/>
      <c r="AB19" s="219"/>
      <c r="AD19" s="170"/>
      <c r="AI19" s="219"/>
      <c r="AK19" s="170"/>
      <c r="AP19" s="219"/>
      <c r="AR19" s="170"/>
      <c r="AW19" s="219"/>
      <c r="AY19" s="170"/>
      <c r="BD19" s="219"/>
      <c r="BF19" s="170"/>
      <c r="BK19" s="219"/>
      <c r="BM19" s="170"/>
      <c r="BR19" s="219"/>
      <c r="BT19" s="170"/>
      <c r="BY19" s="219"/>
      <c r="CA19" s="170"/>
      <c r="CF19" s="219"/>
      <c r="CH19" s="170"/>
      <c r="CM19" s="219"/>
    </row>
    <row r="20" spans="1:91" ht="15.9" customHeight="1" x14ac:dyDescent="0.25">
      <c r="A20" s="655" t="s">
        <v>460</v>
      </c>
      <c r="B20" s="173" t="s">
        <v>335</v>
      </c>
      <c r="D20" s="480">
        <f t="shared" ref="D20:D27" si="15">COUNTIF(K20,"=P")+COUNTIF(R20,"=P")+COUNTIF(Y20,"=P")+COUNTIF(AF20,"=P")+COUNTIF(AM20,"=P")+COUNTIF(AT20,"=P")+COUNTIF(BA20,"=P")+COUNTIF(BH20,"=P")+COUNTIF(BO20,"=P")+COUNTIF(BV20,"=P")+COUNTIF(CC20,"=P")+COUNTIF(CJ20,"=P")</f>
        <v>0</v>
      </c>
      <c r="E20" s="480">
        <f t="shared" ref="E20:E27" si="16">COUNTIF(L20,"=P")+COUNTIF(S20,"=P")+COUNTIF(Z20,"=P")+COUNTIF(AG20,"=P")+COUNTIF(AN20,"=P")+COUNTIF(AU20,"=P")+COUNTIF(BB20,"=P")+COUNTIF(BI20,"=P")+COUNTIF(BP20,"=P")+COUNTIF(BW20,"=P")+COUNTIF(CD20,"=P")+COUNTIF(CK20,"=P")</f>
        <v>0</v>
      </c>
      <c r="F20" s="480">
        <f t="shared" ref="F20:F27" si="17">COUNTIF(M20,"=P")+COUNTIF(T20,"=P")+COUNTIF(AA20,"=P")+COUNTIF(AH20,"=P")+COUNTIF(AO20,"=P")+COUNTIF(AV20,"=P")+COUNTIF(BC20,"=P")+COUNTIF(BJ20,"=P")+COUNTIF(BQ20,"=P")+COUNTIF(BX20,"=P")+COUNTIF(CE20,"=P")+COUNTIF(CL20,"=P")</f>
        <v>0</v>
      </c>
      <c r="G20" s="219"/>
      <c r="H20" s="655" t="s">
        <v>460</v>
      </c>
      <c r="I20" s="173" t="s">
        <v>335</v>
      </c>
      <c r="K20" s="171"/>
      <c r="L20" s="171"/>
      <c r="M20" s="153" t="str">
        <f t="shared" ref="M20:M27" si="18">IF(OR(K20="P",L20="P"),"P","")</f>
        <v/>
      </c>
      <c r="N20" s="219"/>
      <c r="O20" s="655" t="s">
        <v>460</v>
      </c>
      <c r="P20" s="173" t="s">
        <v>335</v>
      </c>
      <c r="R20" s="171"/>
      <c r="S20" s="171"/>
      <c r="T20" s="153" t="str">
        <f t="shared" ref="T20:T27" si="19">IF(OR(R20="P",S20="P"),"P","")</f>
        <v/>
      </c>
      <c r="U20" s="219"/>
      <c r="V20" s="655" t="s">
        <v>460</v>
      </c>
      <c r="W20" s="173" t="s">
        <v>335</v>
      </c>
      <c r="Y20" s="171"/>
      <c r="Z20" s="171"/>
      <c r="AA20" s="153" t="str">
        <f t="shared" ref="AA20:AA27" si="20">IF(OR(Y20="P",Z20="P"),"P","")</f>
        <v/>
      </c>
      <c r="AB20" s="219"/>
      <c r="AC20" s="655" t="s">
        <v>460</v>
      </c>
      <c r="AD20" s="173" t="s">
        <v>335</v>
      </c>
      <c r="AF20" s="171"/>
      <c r="AG20" s="171"/>
      <c r="AH20" s="153" t="str">
        <f t="shared" ref="AH20:AH27" si="21">IF(OR(AF20="P",AG20="P"),"P","")</f>
        <v/>
      </c>
      <c r="AI20" s="219"/>
      <c r="AJ20" s="655" t="s">
        <v>460</v>
      </c>
      <c r="AK20" s="173" t="s">
        <v>335</v>
      </c>
      <c r="AM20" s="171"/>
      <c r="AN20" s="171"/>
      <c r="AO20" s="153" t="str">
        <f t="shared" ref="AO20:AO27" si="22">IF(OR(AM20="P",AN20="P"),"P","")</f>
        <v/>
      </c>
      <c r="AP20" s="219"/>
      <c r="AQ20" s="655" t="s">
        <v>460</v>
      </c>
      <c r="AR20" s="173" t="s">
        <v>335</v>
      </c>
      <c r="AT20" s="171"/>
      <c r="AU20" s="171"/>
      <c r="AV20" s="153" t="str">
        <f t="shared" ref="AV20:AV27" si="23">IF(OR(AT20="P",AU20="P"),"P","")</f>
        <v/>
      </c>
      <c r="AW20" s="219"/>
      <c r="AX20" s="655" t="s">
        <v>460</v>
      </c>
      <c r="AY20" s="173" t="s">
        <v>335</v>
      </c>
      <c r="BA20" s="171"/>
      <c r="BB20" s="171"/>
      <c r="BC20" s="153" t="str">
        <f t="shared" ref="BC20:BC27" si="24">IF(OR(BA20="P",BB20="P"),"P","")</f>
        <v/>
      </c>
      <c r="BD20" s="219"/>
      <c r="BE20" s="655" t="s">
        <v>460</v>
      </c>
      <c r="BF20" s="173" t="s">
        <v>335</v>
      </c>
      <c r="BH20" s="171"/>
      <c r="BI20" s="171"/>
      <c r="BJ20" s="153" t="str">
        <f t="shared" ref="BJ20:BJ27" si="25">IF(OR(BH20="P",BI20="P"),"P","")</f>
        <v/>
      </c>
      <c r="BK20" s="219"/>
      <c r="BL20" s="655" t="s">
        <v>460</v>
      </c>
      <c r="BM20" s="173" t="s">
        <v>335</v>
      </c>
      <c r="BO20" s="171"/>
      <c r="BP20" s="171"/>
      <c r="BQ20" s="153" t="str">
        <f t="shared" ref="BQ20:BQ27" si="26">IF(OR(BO20="P",BP20="P"),"P","")</f>
        <v/>
      </c>
      <c r="BR20" s="219"/>
      <c r="BS20" s="655" t="s">
        <v>460</v>
      </c>
      <c r="BT20" s="173" t="s">
        <v>335</v>
      </c>
      <c r="BV20" s="171"/>
      <c r="BW20" s="171"/>
      <c r="BX20" s="153" t="str">
        <f t="shared" ref="BX20:BX27" si="27">IF(OR(BV20="P",BW20="P"),"P","")</f>
        <v/>
      </c>
      <c r="BY20" s="219"/>
      <c r="BZ20" s="655" t="s">
        <v>460</v>
      </c>
      <c r="CA20" s="173" t="s">
        <v>335</v>
      </c>
      <c r="CC20" s="171"/>
      <c r="CD20" s="171"/>
      <c r="CE20" s="153" t="str">
        <f t="shared" ref="CE20:CE27" si="28">IF(OR(CC20="P",CD20="P"),"P","")</f>
        <v/>
      </c>
      <c r="CF20" s="219"/>
      <c r="CG20" s="655" t="s">
        <v>460</v>
      </c>
      <c r="CH20" s="173" t="s">
        <v>335</v>
      </c>
      <c r="CJ20" s="171"/>
      <c r="CK20" s="171"/>
      <c r="CL20" s="153" t="str">
        <f t="shared" ref="CL20:CL27" si="29">IF(OR(CJ20="P",CK20="P"),"P","")</f>
        <v/>
      </c>
      <c r="CM20" s="219"/>
    </row>
    <row r="21" spans="1:91" ht="15.9" customHeight="1" x14ac:dyDescent="0.25">
      <c r="A21" s="655"/>
      <c r="B21" s="154" t="s">
        <v>344</v>
      </c>
      <c r="D21" s="480">
        <f t="shared" si="15"/>
        <v>0</v>
      </c>
      <c r="E21" s="480">
        <f t="shared" si="16"/>
        <v>0</v>
      </c>
      <c r="F21" s="480">
        <f t="shared" si="17"/>
        <v>0</v>
      </c>
      <c r="G21" s="219"/>
      <c r="H21" s="655"/>
      <c r="I21" s="154" t="s">
        <v>344</v>
      </c>
      <c r="K21" s="171"/>
      <c r="L21" s="171"/>
      <c r="M21" s="153" t="str">
        <f t="shared" si="18"/>
        <v/>
      </c>
      <c r="N21" s="219"/>
      <c r="O21" s="655"/>
      <c r="P21" s="154" t="s">
        <v>344</v>
      </c>
      <c r="R21" s="171"/>
      <c r="S21" s="171"/>
      <c r="T21" s="153" t="str">
        <f t="shared" si="19"/>
        <v/>
      </c>
      <c r="U21" s="219"/>
      <c r="V21" s="655"/>
      <c r="W21" s="154" t="s">
        <v>344</v>
      </c>
      <c r="Y21" s="171"/>
      <c r="Z21" s="171"/>
      <c r="AA21" s="153" t="str">
        <f t="shared" si="20"/>
        <v/>
      </c>
      <c r="AB21" s="219"/>
      <c r="AC21" s="655"/>
      <c r="AD21" s="154" t="s">
        <v>344</v>
      </c>
      <c r="AF21" s="171"/>
      <c r="AG21" s="171"/>
      <c r="AH21" s="153" t="str">
        <f t="shared" si="21"/>
        <v/>
      </c>
      <c r="AI21" s="219"/>
      <c r="AJ21" s="655"/>
      <c r="AK21" s="154" t="s">
        <v>344</v>
      </c>
      <c r="AM21" s="171"/>
      <c r="AN21" s="171"/>
      <c r="AO21" s="153" t="str">
        <f t="shared" si="22"/>
        <v/>
      </c>
      <c r="AP21" s="219"/>
      <c r="AQ21" s="655"/>
      <c r="AR21" s="154" t="s">
        <v>344</v>
      </c>
      <c r="AT21" s="171"/>
      <c r="AU21" s="171"/>
      <c r="AV21" s="153" t="str">
        <f t="shared" si="23"/>
        <v/>
      </c>
      <c r="AW21" s="219"/>
      <c r="AX21" s="655"/>
      <c r="AY21" s="154" t="s">
        <v>344</v>
      </c>
      <c r="BA21" s="171"/>
      <c r="BB21" s="171"/>
      <c r="BC21" s="153" t="str">
        <f t="shared" si="24"/>
        <v/>
      </c>
      <c r="BD21" s="219"/>
      <c r="BE21" s="655"/>
      <c r="BF21" s="154" t="s">
        <v>344</v>
      </c>
      <c r="BH21" s="171"/>
      <c r="BI21" s="171"/>
      <c r="BJ21" s="153" t="str">
        <f t="shared" si="25"/>
        <v/>
      </c>
      <c r="BK21" s="219"/>
      <c r="BL21" s="655"/>
      <c r="BM21" s="154" t="s">
        <v>344</v>
      </c>
      <c r="BO21" s="171"/>
      <c r="BP21" s="171"/>
      <c r="BQ21" s="153" t="str">
        <f t="shared" si="26"/>
        <v/>
      </c>
      <c r="BR21" s="219"/>
      <c r="BS21" s="655"/>
      <c r="BT21" s="154" t="s">
        <v>344</v>
      </c>
      <c r="BV21" s="171"/>
      <c r="BW21" s="171"/>
      <c r="BX21" s="153" t="str">
        <f t="shared" si="27"/>
        <v/>
      </c>
      <c r="BY21" s="219"/>
      <c r="BZ21" s="655"/>
      <c r="CA21" s="154" t="s">
        <v>344</v>
      </c>
      <c r="CC21" s="171"/>
      <c r="CD21" s="171"/>
      <c r="CE21" s="153" t="str">
        <f t="shared" si="28"/>
        <v/>
      </c>
      <c r="CF21" s="219"/>
      <c r="CG21" s="655"/>
      <c r="CH21" s="154" t="s">
        <v>344</v>
      </c>
      <c r="CJ21" s="171"/>
      <c r="CK21" s="171"/>
      <c r="CL21" s="153" t="str">
        <f t="shared" si="29"/>
        <v/>
      </c>
      <c r="CM21" s="219"/>
    </row>
    <row r="22" spans="1:91" ht="15.9" customHeight="1" x14ac:dyDescent="0.25">
      <c r="A22" s="655"/>
      <c r="B22" s="154" t="s">
        <v>345</v>
      </c>
      <c r="D22" s="480">
        <f t="shared" si="15"/>
        <v>0</v>
      </c>
      <c r="E22" s="480">
        <f t="shared" si="16"/>
        <v>0</v>
      </c>
      <c r="F22" s="480">
        <f t="shared" si="17"/>
        <v>0</v>
      </c>
      <c r="G22" s="219"/>
      <c r="H22" s="655"/>
      <c r="I22" s="154" t="s">
        <v>345</v>
      </c>
      <c r="K22" s="171"/>
      <c r="L22" s="171"/>
      <c r="M22" s="153" t="str">
        <f t="shared" si="18"/>
        <v/>
      </c>
      <c r="N22" s="219"/>
      <c r="O22" s="655"/>
      <c r="P22" s="154" t="s">
        <v>345</v>
      </c>
      <c r="R22" s="171"/>
      <c r="S22" s="171"/>
      <c r="T22" s="153" t="str">
        <f t="shared" si="19"/>
        <v/>
      </c>
      <c r="U22" s="219"/>
      <c r="V22" s="655"/>
      <c r="W22" s="154" t="s">
        <v>345</v>
      </c>
      <c r="Y22" s="171"/>
      <c r="Z22" s="171"/>
      <c r="AA22" s="153" t="str">
        <f t="shared" si="20"/>
        <v/>
      </c>
      <c r="AB22" s="219"/>
      <c r="AC22" s="655"/>
      <c r="AD22" s="154" t="s">
        <v>345</v>
      </c>
      <c r="AF22" s="171"/>
      <c r="AG22" s="171"/>
      <c r="AH22" s="153" t="str">
        <f t="shared" si="21"/>
        <v/>
      </c>
      <c r="AI22" s="219"/>
      <c r="AJ22" s="655"/>
      <c r="AK22" s="154" t="s">
        <v>345</v>
      </c>
      <c r="AM22" s="171"/>
      <c r="AN22" s="171"/>
      <c r="AO22" s="153" t="str">
        <f t="shared" si="22"/>
        <v/>
      </c>
      <c r="AP22" s="219"/>
      <c r="AQ22" s="655"/>
      <c r="AR22" s="154" t="s">
        <v>345</v>
      </c>
      <c r="AT22" s="171"/>
      <c r="AU22" s="171"/>
      <c r="AV22" s="153" t="str">
        <f t="shared" si="23"/>
        <v/>
      </c>
      <c r="AW22" s="219"/>
      <c r="AX22" s="655"/>
      <c r="AY22" s="154" t="s">
        <v>345</v>
      </c>
      <c r="BA22" s="171"/>
      <c r="BB22" s="171"/>
      <c r="BC22" s="153" t="str">
        <f t="shared" si="24"/>
        <v/>
      </c>
      <c r="BD22" s="219"/>
      <c r="BE22" s="655"/>
      <c r="BF22" s="154" t="s">
        <v>345</v>
      </c>
      <c r="BH22" s="171"/>
      <c r="BI22" s="171"/>
      <c r="BJ22" s="153" t="str">
        <f t="shared" si="25"/>
        <v/>
      </c>
      <c r="BK22" s="219"/>
      <c r="BL22" s="655"/>
      <c r="BM22" s="154" t="s">
        <v>345</v>
      </c>
      <c r="BO22" s="171"/>
      <c r="BP22" s="171"/>
      <c r="BQ22" s="153" t="str">
        <f t="shared" si="26"/>
        <v/>
      </c>
      <c r="BR22" s="219"/>
      <c r="BS22" s="655"/>
      <c r="BT22" s="154" t="s">
        <v>345</v>
      </c>
      <c r="BV22" s="171"/>
      <c r="BW22" s="171"/>
      <c r="BX22" s="153" t="str">
        <f t="shared" si="27"/>
        <v/>
      </c>
      <c r="BY22" s="219"/>
      <c r="BZ22" s="655"/>
      <c r="CA22" s="154" t="s">
        <v>345</v>
      </c>
      <c r="CC22" s="171"/>
      <c r="CD22" s="171"/>
      <c r="CE22" s="153" t="str">
        <f t="shared" si="28"/>
        <v/>
      </c>
      <c r="CF22" s="219"/>
      <c r="CG22" s="655"/>
      <c r="CH22" s="154" t="s">
        <v>345</v>
      </c>
      <c r="CJ22" s="171"/>
      <c r="CK22" s="171"/>
      <c r="CL22" s="153" t="str">
        <f t="shared" si="29"/>
        <v/>
      </c>
      <c r="CM22" s="219"/>
    </row>
    <row r="23" spans="1:91" ht="15.9" customHeight="1" x14ac:dyDescent="0.25">
      <c r="A23" s="655"/>
      <c r="B23" s="155" t="s">
        <v>346</v>
      </c>
      <c r="D23" s="480">
        <f t="shared" si="15"/>
        <v>0</v>
      </c>
      <c r="E23" s="480">
        <f t="shared" si="16"/>
        <v>0</v>
      </c>
      <c r="F23" s="480">
        <f t="shared" si="17"/>
        <v>0</v>
      </c>
      <c r="G23" s="219"/>
      <c r="H23" s="655"/>
      <c r="I23" s="155" t="s">
        <v>346</v>
      </c>
      <c r="K23" s="171"/>
      <c r="L23" s="171"/>
      <c r="M23" s="153" t="str">
        <f t="shared" si="18"/>
        <v/>
      </c>
      <c r="N23" s="219"/>
      <c r="O23" s="655"/>
      <c r="P23" s="155" t="s">
        <v>346</v>
      </c>
      <c r="R23" s="171"/>
      <c r="S23" s="171"/>
      <c r="T23" s="153" t="str">
        <f t="shared" si="19"/>
        <v/>
      </c>
      <c r="U23" s="219"/>
      <c r="V23" s="655"/>
      <c r="W23" s="155" t="s">
        <v>346</v>
      </c>
      <c r="Y23" s="171"/>
      <c r="Z23" s="171"/>
      <c r="AA23" s="153" t="str">
        <f t="shared" si="20"/>
        <v/>
      </c>
      <c r="AB23" s="219"/>
      <c r="AC23" s="655"/>
      <c r="AD23" s="155" t="s">
        <v>346</v>
      </c>
      <c r="AF23" s="171"/>
      <c r="AG23" s="171"/>
      <c r="AH23" s="153" t="str">
        <f t="shared" si="21"/>
        <v/>
      </c>
      <c r="AI23" s="219"/>
      <c r="AJ23" s="655"/>
      <c r="AK23" s="155" t="s">
        <v>346</v>
      </c>
      <c r="AM23" s="171"/>
      <c r="AN23" s="171"/>
      <c r="AO23" s="153" t="str">
        <f t="shared" si="22"/>
        <v/>
      </c>
      <c r="AP23" s="219"/>
      <c r="AQ23" s="655"/>
      <c r="AR23" s="155" t="s">
        <v>346</v>
      </c>
      <c r="AT23" s="171"/>
      <c r="AU23" s="171"/>
      <c r="AV23" s="153" t="str">
        <f t="shared" si="23"/>
        <v/>
      </c>
      <c r="AW23" s="219"/>
      <c r="AX23" s="655"/>
      <c r="AY23" s="155" t="s">
        <v>346</v>
      </c>
      <c r="BA23" s="171"/>
      <c r="BB23" s="171"/>
      <c r="BC23" s="153" t="str">
        <f t="shared" si="24"/>
        <v/>
      </c>
      <c r="BD23" s="219"/>
      <c r="BE23" s="655"/>
      <c r="BF23" s="155" t="s">
        <v>346</v>
      </c>
      <c r="BH23" s="171"/>
      <c r="BI23" s="171"/>
      <c r="BJ23" s="153" t="str">
        <f t="shared" si="25"/>
        <v/>
      </c>
      <c r="BK23" s="219"/>
      <c r="BL23" s="655"/>
      <c r="BM23" s="155" t="s">
        <v>346</v>
      </c>
      <c r="BO23" s="171"/>
      <c r="BP23" s="171"/>
      <c r="BQ23" s="153" t="str">
        <f t="shared" si="26"/>
        <v/>
      </c>
      <c r="BR23" s="219"/>
      <c r="BS23" s="655"/>
      <c r="BT23" s="155" t="s">
        <v>346</v>
      </c>
      <c r="BV23" s="171"/>
      <c r="BW23" s="171"/>
      <c r="BX23" s="153" t="str">
        <f t="shared" si="27"/>
        <v/>
      </c>
      <c r="BY23" s="219"/>
      <c r="BZ23" s="655"/>
      <c r="CA23" s="155" t="s">
        <v>346</v>
      </c>
      <c r="CC23" s="171"/>
      <c r="CD23" s="171"/>
      <c r="CE23" s="153" t="str">
        <f t="shared" si="28"/>
        <v/>
      </c>
      <c r="CF23" s="219"/>
      <c r="CG23" s="655"/>
      <c r="CH23" s="155" t="s">
        <v>346</v>
      </c>
      <c r="CJ23" s="171"/>
      <c r="CK23" s="171"/>
      <c r="CL23" s="153" t="str">
        <f t="shared" si="29"/>
        <v/>
      </c>
      <c r="CM23" s="219"/>
    </row>
    <row r="24" spans="1:91" ht="15.9" customHeight="1" x14ac:dyDescent="0.25">
      <c r="A24" s="655"/>
      <c r="B24" s="154" t="s">
        <v>347</v>
      </c>
      <c r="D24" s="480">
        <f t="shared" si="15"/>
        <v>0</v>
      </c>
      <c r="E24" s="480">
        <f t="shared" si="16"/>
        <v>0</v>
      </c>
      <c r="F24" s="480">
        <f t="shared" si="17"/>
        <v>0</v>
      </c>
      <c r="G24" s="219"/>
      <c r="H24" s="655"/>
      <c r="I24" s="154" t="s">
        <v>347</v>
      </c>
      <c r="K24" s="171"/>
      <c r="L24" s="171"/>
      <c r="M24" s="153" t="str">
        <f t="shared" si="18"/>
        <v/>
      </c>
      <c r="N24" s="219"/>
      <c r="O24" s="655"/>
      <c r="P24" s="154" t="s">
        <v>347</v>
      </c>
      <c r="R24" s="171"/>
      <c r="S24" s="171"/>
      <c r="T24" s="153" t="str">
        <f t="shared" si="19"/>
        <v/>
      </c>
      <c r="U24" s="219"/>
      <c r="V24" s="655"/>
      <c r="W24" s="154" t="s">
        <v>347</v>
      </c>
      <c r="Y24" s="171"/>
      <c r="Z24" s="171"/>
      <c r="AA24" s="153" t="str">
        <f t="shared" si="20"/>
        <v/>
      </c>
      <c r="AB24" s="219"/>
      <c r="AC24" s="655"/>
      <c r="AD24" s="154" t="s">
        <v>347</v>
      </c>
      <c r="AF24" s="171"/>
      <c r="AG24" s="171"/>
      <c r="AH24" s="153" t="str">
        <f t="shared" si="21"/>
        <v/>
      </c>
      <c r="AI24" s="219"/>
      <c r="AJ24" s="655"/>
      <c r="AK24" s="154" t="s">
        <v>347</v>
      </c>
      <c r="AM24" s="171"/>
      <c r="AN24" s="171"/>
      <c r="AO24" s="153" t="str">
        <f t="shared" si="22"/>
        <v/>
      </c>
      <c r="AP24" s="219"/>
      <c r="AQ24" s="655"/>
      <c r="AR24" s="154" t="s">
        <v>347</v>
      </c>
      <c r="AT24" s="171"/>
      <c r="AU24" s="171"/>
      <c r="AV24" s="153" t="str">
        <f t="shared" si="23"/>
        <v/>
      </c>
      <c r="AW24" s="219"/>
      <c r="AX24" s="655"/>
      <c r="AY24" s="154" t="s">
        <v>347</v>
      </c>
      <c r="BA24" s="171"/>
      <c r="BB24" s="171"/>
      <c r="BC24" s="153" t="str">
        <f t="shared" si="24"/>
        <v/>
      </c>
      <c r="BD24" s="219"/>
      <c r="BE24" s="655"/>
      <c r="BF24" s="154" t="s">
        <v>347</v>
      </c>
      <c r="BH24" s="171"/>
      <c r="BI24" s="171"/>
      <c r="BJ24" s="153" t="str">
        <f t="shared" si="25"/>
        <v/>
      </c>
      <c r="BK24" s="219"/>
      <c r="BL24" s="655"/>
      <c r="BM24" s="154" t="s">
        <v>347</v>
      </c>
      <c r="BO24" s="171"/>
      <c r="BP24" s="171"/>
      <c r="BQ24" s="153" t="str">
        <f t="shared" si="26"/>
        <v/>
      </c>
      <c r="BR24" s="219"/>
      <c r="BS24" s="655"/>
      <c r="BT24" s="154" t="s">
        <v>347</v>
      </c>
      <c r="BV24" s="171"/>
      <c r="BW24" s="171"/>
      <c r="BX24" s="153" t="str">
        <f t="shared" si="27"/>
        <v/>
      </c>
      <c r="BY24" s="219"/>
      <c r="BZ24" s="655"/>
      <c r="CA24" s="154" t="s">
        <v>347</v>
      </c>
      <c r="CC24" s="171"/>
      <c r="CD24" s="171"/>
      <c r="CE24" s="153" t="str">
        <f t="shared" si="28"/>
        <v/>
      </c>
      <c r="CF24" s="219"/>
      <c r="CG24" s="655"/>
      <c r="CH24" s="154" t="s">
        <v>347</v>
      </c>
      <c r="CJ24" s="171"/>
      <c r="CK24" s="171"/>
      <c r="CL24" s="153" t="str">
        <f t="shared" si="29"/>
        <v/>
      </c>
      <c r="CM24" s="219"/>
    </row>
    <row r="25" spans="1:91" ht="15.9" customHeight="1" x14ac:dyDescent="0.25">
      <c r="A25" s="655"/>
      <c r="B25" s="154" t="s">
        <v>382</v>
      </c>
      <c r="D25" s="480">
        <f t="shared" si="15"/>
        <v>0</v>
      </c>
      <c r="E25" s="480">
        <f t="shared" si="16"/>
        <v>0</v>
      </c>
      <c r="F25" s="480">
        <f t="shared" si="17"/>
        <v>0</v>
      </c>
      <c r="G25" s="219"/>
      <c r="H25" s="655"/>
      <c r="I25" s="154" t="s">
        <v>382</v>
      </c>
      <c r="K25" s="171"/>
      <c r="L25" s="171"/>
      <c r="M25" s="153" t="str">
        <f t="shared" si="18"/>
        <v/>
      </c>
      <c r="N25" s="219"/>
      <c r="O25" s="655"/>
      <c r="P25" s="154" t="s">
        <v>382</v>
      </c>
      <c r="R25" s="171"/>
      <c r="S25" s="171"/>
      <c r="T25" s="153" t="str">
        <f t="shared" si="19"/>
        <v/>
      </c>
      <c r="U25" s="219"/>
      <c r="V25" s="655"/>
      <c r="W25" s="154" t="s">
        <v>382</v>
      </c>
      <c r="Y25" s="171"/>
      <c r="Z25" s="171"/>
      <c r="AA25" s="153" t="str">
        <f t="shared" si="20"/>
        <v/>
      </c>
      <c r="AB25" s="219"/>
      <c r="AC25" s="655"/>
      <c r="AD25" s="154" t="s">
        <v>382</v>
      </c>
      <c r="AF25" s="171"/>
      <c r="AG25" s="171"/>
      <c r="AH25" s="153" t="str">
        <f t="shared" si="21"/>
        <v/>
      </c>
      <c r="AI25" s="219"/>
      <c r="AJ25" s="655"/>
      <c r="AK25" s="154" t="s">
        <v>382</v>
      </c>
      <c r="AM25" s="171"/>
      <c r="AN25" s="171"/>
      <c r="AO25" s="153" t="str">
        <f t="shared" si="22"/>
        <v/>
      </c>
      <c r="AP25" s="219"/>
      <c r="AQ25" s="655"/>
      <c r="AR25" s="154" t="s">
        <v>382</v>
      </c>
      <c r="AT25" s="171"/>
      <c r="AU25" s="171"/>
      <c r="AV25" s="153" t="str">
        <f t="shared" si="23"/>
        <v/>
      </c>
      <c r="AW25" s="219"/>
      <c r="AX25" s="655"/>
      <c r="AY25" s="154" t="s">
        <v>382</v>
      </c>
      <c r="BA25" s="171"/>
      <c r="BB25" s="171"/>
      <c r="BC25" s="153" t="str">
        <f t="shared" si="24"/>
        <v/>
      </c>
      <c r="BD25" s="219"/>
      <c r="BE25" s="655"/>
      <c r="BF25" s="154" t="s">
        <v>382</v>
      </c>
      <c r="BH25" s="171"/>
      <c r="BI25" s="171"/>
      <c r="BJ25" s="153" t="str">
        <f t="shared" si="25"/>
        <v/>
      </c>
      <c r="BK25" s="219"/>
      <c r="BL25" s="655"/>
      <c r="BM25" s="154" t="s">
        <v>382</v>
      </c>
      <c r="BO25" s="171"/>
      <c r="BP25" s="171"/>
      <c r="BQ25" s="153" t="str">
        <f t="shared" si="26"/>
        <v/>
      </c>
      <c r="BR25" s="219"/>
      <c r="BS25" s="655"/>
      <c r="BT25" s="154" t="s">
        <v>382</v>
      </c>
      <c r="BV25" s="171"/>
      <c r="BW25" s="171"/>
      <c r="BX25" s="153" t="str">
        <f t="shared" si="27"/>
        <v/>
      </c>
      <c r="BY25" s="219"/>
      <c r="BZ25" s="655"/>
      <c r="CA25" s="154" t="s">
        <v>382</v>
      </c>
      <c r="CC25" s="171"/>
      <c r="CD25" s="171"/>
      <c r="CE25" s="153" t="str">
        <f t="shared" si="28"/>
        <v/>
      </c>
      <c r="CF25" s="219"/>
      <c r="CG25" s="655"/>
      <c r="CH25" s="154" t="s">
        <v>382</v>
      </c>
      <c r="CJ25" s="171"/>
      <c r="CK25" s="171"/>
      <c r="CL25" s="153" t="str">
        <f t="shared" si="29"/>
        <v/>
      </c>
      <c r="CM25" s="219"/>
    </row>
    <row r="26" spans="1:91" ht="15.9" customHeight="1" x14ac:dyDescent="0.25">
      <c r="A26" s="655"/>
      <c r="B26" s="154" t="s">
        <v>348</v>
      </c>
      <c r="D26" s="480">
        <f t="shared" si="15"/>
        <v>0</v>
      </c>
      <c r="E26" s="480">
        <f t="shared" si="16"/>
        <v>0</v>
      </c>
      <c r="F26" s="480">
        <f t="shared" si="17"/>
        <v>0</v>
      </c>
      <c r="G26" s="219"/>
      <c r="H26" s="655"/>
      <c r="I26" s="154" t="s">
        <v>348</v>
      </c>
      <c r="K26" s="171"/>
      <c r="L26" s="171"/>
      <c r="M26" s="153" t="str">
        <f t="shared" si="18"/>
        <v/>
      </c>
      <c r="N26" s="219"/>
      <c r="O26" s="655"/>
      <c r="P26" s="154" t="s">
        <v>348</v>
      </c>
      <c r="R26" s="171"/>
      <c r="S26" s="171"/>
      <c r="T26" s="153" t="str">
        <f t="shared" si="19"/>
        <v/>
      </c>
      <c r="U26" s="219"/>
      <c r="V26" s="655"/>
      <c r="W26" s="154" t="s">
        <v>348</v>
      </c>
      <c r="Y26" s="171"/>
      <c r="Z26" s="171"/>
      <c r="AA26" s="153" t="str">
        <f t="shared" si="20"/>
        <v/>
      </c>
      <c r="AB26" s="219"/>
      <c r="AC26" s="655"/>
      <c r="AD26" s="154" t="s">
        <v>348</v>
      </c>
      <c r="AF26" s="171"/>
      <c r="AG26" s="171"/>
      <c r="AH26" s="153" t="str">
        <f t="shared" si="21"/>
        <v/>
      </c>
      <c r="AI26" s="219"/>
      <c r="AJ26" s="655"/>
      <c r="AK26" s="154" t="s">
        <v>348</v>
      </c>
      <c r="AM26" s="171"/>
      <c r="AN26" s="171"/>
      <c r="AO26" s="153" t="str">
        <f t="shared" si="22"/>
        <v/>
      </c>
      <c r="AP26" s="219"/>
      <c r="AQ26" s="655"/>
      <c r="AR26" s="154" t="s">
        <v>348</v>
      </c>
      <c r="AT26" s="171"/>
      <c r="AU26" s="171"/>
      <c r="AV26" s="153" t="str">
        <f t="shared" si="23"/>
        <v/>
      </c>
      <c r="AW26" s="219"/>
      <c r="AX26" s="655"/>
      <c r="AY26" s="154" t="s">
        <v>348</v>
      </c>
      <c r="BA26" s="171"/>
      <c r="BB26" s="171"/>
      <c r="BC26" s="153" t="str">
        <f t="shared" si="24"/>
        <v/>
      </c>
      <c r="BD26" s="219"/>
      <c r="BE26" s="655"/>
      <c r="BF26" s="154" t="s">
        <v>348</v>
      </c>
      <c r="BH26" s="171"/>
      <c r="BI26" s="171"/>
      <c r="BJ26" s="153" t="str">
        <f t="shared" si="25"/>
        <v/>
      </c>
      <c r="BK26" s="219"/>
      <c r="BL26" s="655"/>
      <c r="BM26" s="154" t="s">
        <v>348</v>
      </c>
      <c r="BO26" s="171"/>
      <c r="BP26" s="171"/>
      <c r="BQ26" s="153" t="str">
        <f t="shared" si="26"/>
        <v/>
      </c>
      <c r="BR26" s="219"/>
      <c r="BS26" s="655"/>
      <c r="BT26" s="154" t="s">
        <v>348</v>
      </c>
      <c r="BV26" s="171"/>
      <c r="BW26" s="171"/>
      <c r="BX26" s="153" t="str">
        <f t="shared" si="27"/>
        <v/>
      </c>
      <c r="BY26" s="219"/>
      <c r="BZ26" s="655"/>
      <c r="CA26" s="154" t="s">
        <v>348</v>
      </c>
      <c r="CC26" s="171"/>
      <c r="CD26" s="171"/>
      <c r="CE26" s="153" t="str">
        <f t="shared" si="28"/>
        <v/>
      </c>
      <c r="CF26" s="219"/>
      <c r="CG26" s="655"/>
      <c r="CH26" s="154" t="s">
        <v>348</v>
      </c>
      <c r="CJ26" s="171"/>
      <c r="CK26" s="171"/>
      <c r="CL26" s="153" t="str">
        <f t="shared" si="29"/>
        <v/>
      </c>
      <c r="CM26" s="219"/>
    </row>
    <row r="27" spans="1:91" ht="15.9" customHeight="1" x14ac:dyDescent="0.25">
      <c r="A27" s="655"/>
      <c r="B27" s="172" t="s">
        <v>117</v>
      </c>
      <c r="D27" s="480">
        <f t="shared" si="15"/>
        <v>0</v>
      </c>
      <c r="E27" s="480">
        <f t="shared" si="16"/>
        <v>0</v>
      </c>
      <c r="F27" s="480">
        <f t="shared" si="17"/>
        <v>0</v>
      </c>
      <c r="G27" s="219"/>
      <c r="H27" s="655"/>
      <c r="I27" s="172" t="s">
        <v>117</v>
      </c>
      <c r="K27" s="171"/>
      <c r="L27" s="171"/>
      <c r="M27" s="153" t="str">
        <f t="shared" si="18"/>
        <v/>
      </c>
      <c r="N27" s="219"/>
      <c r="O27" s="655"/>
      <c r="P27" s="172" t="s">
        <v>117</v>
      </c>
      <c r="R27" s="171"/>
      <c r="S27" s="171"/>
      <c r="T27" s="153" t="str">
        <f t="shared" si="19"/>
        <v/>
      </c>
      <c r="U27" s="219"/>
      <c r="V27" s="655"/>
      <c r="W27" s="172" t="s">
        <v>117</v>
      </c>
      <c r="Y27" s="171"/>
      <c r="Z27" s="171"/>
      <c r="AA27" s="153" t="str">
        <f t="shared" si="20"/>
        <v/>
      </c>
      <c r="AB27" s="219"/>
      <c r="AC27" s="655"/>
      <c r="AD27" s="172" t="s">
        <v>117</v>
      </c>
      <c r="AF27" s="171"/>
      <c r="AG27" s="171"/>
      <c r="AH27" s="153" t="str">
        <f t="shared" si="21"/>
        <v/>
      </c>
      <c r="AI27" s="219"/>
      <c r="AJ27" s="655"/>
      <c r="AK27" s="172" t="s">
        <v>117</v>
      </c>
      <c r="AM27" s="171"/>
      <c r="AN27" s="171"/>
      <c r="AO27" s="153" t="str">
        <f t="shared" si="22"/>
        <v/>
      </c>
      <c r="AP27" s="219"/>
      <c r="AQ27" s="655"/>
      <c r="AR27" s="172" t="s">
        <v>117</v>
      </c>
      <c r="AT27" s="171"/>
      <c r="AU27" s="171"/>
      <c r="AV27" s="153" t="str">
        <f t="shared" si="23"/>
        <v/>
      </c>
      <c r="AW27" s="219"/>
      <c r="AX27" s="655"/>
      <c r="AY27" s="172" t="s">
        <v>117</v>
      </c>
      <c r="BA27" s="171"/>
      <c r="BB27" s="171"/>
      <c r="BC27" s="153" t="str">
        <f t="shared" si="24"/>
        <v/>
      </c>
      <c r="BD27" s="219"/>
      <c r="BE27" s="655"/>
      <c r="BF27" s="172" t="s">
        <v>117</v>
      </c>
      <c r="BH27" s="171"/>
      <c r="BI27" s="171"/>
      <c r="BJ27" s="153" t="str">
        <f t="shared" si="25"/>
        <v/>
      </c>
      <c r="BK27" s="219"/>
      <c r="BL27" s="655"/>
      <c r="BM27" s="172" t="s">
        <v>117</v>
      </c>
      <c r="BO27" s="171"/>
      <c r="BP27" s="171"/>
      <c r="BQ27" s="153" t="str">
        <f t="shared" si="26"/>
        <v/>
      </c>
      <c r="BR27" s="219"/>
      <c r="BS27" s="655"/>
      <c r="BT27" s="172" t="s">
        <v>117</v>
      </c>
      <c r="BV27" s="171"/>
      <c r="BW27" s="171"/>
      <c r="BX27" s="153" t="str">
        <f t="shared" si="27"/>
        <v/>
      </c>
      <c r="BY27" s="219"/>
      <c r="BZ27" s="655"/>
      <c r="CA27" s="172" t="s">
        <v>117</v>
      </c>
      <c r="CC27" s="171"/>
      <c r="CD27" s="171"/>
      <c r="CE27" s="153" t="str">
        <f t="shared" si="28"/>
        <v/>
      </c>
      <c r="CF27" s="219"/>
      <c r="CG27" s="655"/>
      <c r="CH27" s="172" t="s">
        <v>117</v>
      </c>
      <c r="CJ27" s="171"/>
      <c r="CK27" s="171"/>
      <c r="CL27" s="153" t="str">
        <f t="shared" si="29"/>
        <v/>
      </c>
      <c r="CM27" s="219"/>
    </row>
    <row r="28" spans="1:91" ht="26.1" customHeight="1" x14ac:dyDescent="0.25">
      <c r="B28" s="170"/>
      <c r="D28" s="493"/>
      <c r="E28" s="493"/>
      <c r="F28" s="500"/>
      <c r="G28" s="219"/>
      <c r="I28" s="170"/>
      <c r="K28" s="325"/>
      <c r="L28" s="325"/>
      <c r="M28" s="326"/>
      <c r="N28" s="219"/>
      <c r="P28" s="170"/>
      <c r="R28" s="325"/>
      <c r="S28" s="325"/>
      <c r="T28" s="326"/>
      <c r="U28" s="219"/>
      <c r="W28" s="170"/>
      <c r="Y28" s="325"/>
      <c r="Z28" s="325"/>
      <c r="AA28" s="326"/>
      <c r="AB28" s="219"/>
      <c r="AD28" s="170"/>
      <c r="AF28" s="325"/>
      <c r="AG28" s="325"/>
      <c r="AH28" s="326"/>
      <c r="AI28" s="219"/>
      <c r="AK28" s="170"/>
      <c r="AM28" s="325"/>
      <c r="AN28" s="325"/>
      <c r="AO28" s="326"/>
      <c r="AP28" s="219"/>
      <c r="AR28" s="170"/>
      <c r="AT28" s="325"/>
      <c r="AU28" s="325"/>
      <c r="AV28" s="326"/>
      <c r="AW28" s="219"/>
      <c r="AY28" s="170"/>
      <c r="BA28" s="325"/>
      <c r="BB28" s="325"/>
      <c r="BC28" s="326"/>
      <c r="BD28" s="219"/>
      <c r="BF28" s="170"/>
      <c r="BH28" s="325"/>
      <c r="BI28" s="325"/>
      <c r="BJ28" s="326"/>
      <c r="BK28" s="219"/>
      <c r="BM28" s="170"/>
      <c r="BO28" s="325"/>
      <c r="BP28" s="325"/>
      <c r="BQ28" s="326"/>
      <c r="BR28" s="219"/>
      <c r="BT28" s="170"/>
      <c r="BV28" s="325"/>
      <c r="BW28" s="325"/>
      <c r="BX28" s="326"/>
      <c r="BY28" s="219"/>
      <c r="CA28" s="170"/>
      <c r="CC28" s="325"/>
      <c r="CD28" s="325"/>
      <c r="CE28" s="326"/>
      <c r="CF28" s="219"/>
      <c r="CH28" s="170"/>
      <c r="CJ28" s="325"/>
      <c r="CK28" s="325"/>
      <c r="CL28" s="326"/>
      <c r="CM28" s="219"/>
    </row>
    <row r="29" spans="1:91" ht="15.9" customHeight="1" x14ac:dyDescent="0.25">
      <c r="B29" s="315" t="s">
        <v>349</v>
      </c>
      <c r="D29" s="496">
        <f t="shared" ref="D29:E29" si="30">SUM(K29,R29,Y29,AF29,AM29,AT29,BA29,BH29,BO29,BV29,CC29,CJ29)</f>
        <v>0</v>
      </c>
      <c r="E29" s="496">
        <f t="shared" si="30"/>
        <v>0</v>
      </c>
      <c r="F29" s="497">
        <f>SUM(D29:E29)</f>
        <v>0</v>
      </c>
      <c r="G29" s="219"/>
      <c r="I29" s="315" t="s">
        <v>349</v>
      </c>
      <c r="K29" s="317"/>
      <c r="L29" s="317"/>
      <c r="M29" s="316">
        <f>SUM(K29:L29)</f>
        <v>0</v>
      </c>
      <c r="N29" s="219"/>
      <c r="P29" s="315" t="s">
        <v>349</v>
      </c>
      <c r="R29" s="317"/>
      <c r="S29" s="317"/>
      <c r="T29" s="316">
        <f>SUM(R29:S29)</f>
        <v>0</v>
      </c>
      <c r="U29" s="219"/>
      <c r="W29" s="315" t="s">
        <v>349</v>
      </c>
      <c r="Y29" s="317"/>
      <c r="Z29" s="317"/>
      <c r="AA29" s="316">
        <f>SUM(Y29:Z29)</f>
        <v>0</v>
      </c>
      <c r="AB29" s="219"/>
      <c r="AD29" s="315" t="s">
        <v>349</v>
      </c>
      <c r="AF29" s="317"/>
      <c r="AG29" s="317"/>
      <c r="AH29" s="316">
        <f>SUM(AF29:AG29)</f>
        <v>0</v>
      </c>
      <c r="AI29" s="219"/>
      <c r="AK29" s="315" t="s">
        <v>349</v>
      </c>
      <c r="AM29" s="317"/>
      <c r="AN29" s="317"/>
      <c r="AO29" s="316">
        <f>SUM(AM29:AN29)</f>
        <v>0</v>
      </c>
      <c r="AP29" s="219"/>
      <c r="AR29" s="315" t="s">
        <v>349</v>
      </c>
      <c r="AT29" s="317"/>
      <c r="AU29" s="317"/>
      <c r="AV29" s="316">
        <f>SUM(AT29:AU29)</f>
        <v>0</v>
      </c>
      <c r="AW29" s="219"/>
      <c r="AY29" s="315" t="s">
        <v>349</v>
      </c>
      <c r="BA29" s="317"/>
      <c r="BB29" s="317"/>
      <c r="BC29" s="316">
        <f>SUM(BA29:BB29)</f>
        <v>0</v>
      </c>
      <c r="BD29" s="219"/>
      <c r="BF29" s="315" t="s">
        <v>349</v>
      </c>
      <c r="BH29" s="317"/>
      <c r="BI29" s="317"/>
      <c r="BJ29" s="316">
        <f>SUM(BH29:BI29)</f>
        <v>0</v>
      </c>
      <c r="BK29" s="219"/>
      <c r="BM29" s="315" t="s">
        <v>349</v>
      </c>
      <c r="BO29" s="317"/>
      <c r="BP29" s="317"/>
      <c r="BQ29" s="316">
        <f>SUM(BO29:BP29)</f>
        <v>0</v>
      </c>
      <c r="BR29" s="219"/>
      <c r="BT29" s="315" t="s">
        <v>349</v>
      </c>
      <c r="BV29" s="317"/>
      <c r="BW29" s="317"/>
      <c r="BX29" s="316">
        <f>SUM(BV29:BW29)</f>
        <v>0</v>
      </c>
      <c r="BY29" s="219"/>
      <c r="CA29" s="315" t="s">
        <v>349</v>
      </c>
      <c r="CC29" s="317"/>
      <c r="CD29" s="317"/>
      <c r="CE29" s="316">
        <f>SUM(CC29:CD29)</f>
        <v>0</v>
      </c>
      <c r="CF29" s="219"/>
      <c r="CH29" s="315" t="s">
        <v>349</v>
      </c>
      <c r="CJ29" s="317"/>
      <c r="CK29" s="317"/>
      <c r="CL29" s="316">
        <f>SUM(CJ29:CK29)</f>
        <v>0</v>
      </c>
      <c r="CM29" s="219"/>
    </row>
    <row r="30" spans="1:91" ht="15.9" customHeight="1" x14ac:dyDescent="0.25">
      <c r="B30" s="315" t="s">
        <v>368</v>
      </c>
      <c r="D30" s="501">
        <f>IF(D$79=0,0,D29/D$79)</f>
        <v>0</v>
      </c>
      <c r="E30" s="501">
        <f>IF(E$79=0,0,E29/E$79)</f>
        <v>0</v>
      </c>
      <c r="F30" s="501">
        <f>IF(F$79=0,0,F29/F$79)</f>
        <v>0</v>
      </c>
      <c r="G30" s="219"/>
      <c r="I30" s="315" t="s">
        <v>368</v>
      </c>
      <c r="K30" s="318">
        <f>IF(K$79=0,0,K29/K$79)</f>
        <v>0</v>
      </c>
      <c r="L30" s="318">
        <f>IF(L$79=0,0,L29/L$79)</f>
        <v>0</v>
      </c>
      <c r="M30" s="318">
        <f>IF(M$79=0,0,M29/M$79)</f>
        <v>0</v>
      </c>
      <c r="N30" s="219"/>
      <c r="P30" s="315" t="s">
        <v>368</v>
      </c>
      <c r="R30" s="318">
        <f>IF(R$79=0,0,R29/R$79)</f>
        <v>0</v>
      </c>
      <c r="S30" s="318">
        <f>IF(S$79=0,0,S29/S$79)</f>
        <v>0</v>
      </c>
      <c r="T30" s="318">
        <f>IF(T$79=0,0,T29/T$79)</f>
        <v>0</v>
      </c>
      <c r="U30" s="219"/>
      <c r="W30" s="315" t="s">
        <v>368</v>
      </c>
      <c r="Y30" s="318">
        <f>IF(Y$79=0,0,Y29/Y$79)</f>
        <v>0</v>
      </c>
      <c r="Z30" s="318">
        <f>IF(Z$79=0,0,Z29/Z$79)</f>
        <v>0</v>
      </c>
      <c r="AA30" s="318">
        <f>IF(AA$79=0,0,AA29/AA$79)</f>
        <v>0</v>
      </c>
      <c r="AB30" s="219"/>
      <c r="AD30" s="315" t="s">
        <v>368</v>
      </c>
      <c r="AF30" s="318">
        <f>IF(AF$79=0,0,AF29/AF$79)</f>
        <v>0</v>
      </c>
      <c r="AG30" s="318">
        <f>IF(AG$79=0,0,AG29/AG$79)</f>
        <v>0</v>
      </c>
      <c r="AH30" s="318">
        <f>IF(AH$79=0,0,AH29/AH$79)</f>
        <v>0</v>
      </c>
      <c r="AI30" s="219"/>
      <c r="AK30" s="315" t="s">
        <v>368</v>
      </c>
      <c r="AM30" s="318">
        <f>IF(AM$79=0,0,AM29/AM$79)</f>
        <v>0</v>
      </c>
      <c r="AN30" s="318">
        <f>IF(AN$79=0,0,AN29/AN$79)</f>
        <v>0</v>
      </c>
      <c r="AO30" s="318">
        <f>IF(AO$79=0,0,AO29/AO$79)</f>
        <v>0</v>
      </c>
      <c r="AP30" s="219"/>
      <c r="AR30" s="315" t="s">
        <v>368</v>
      </c>
      <c r="AT30" s="318">
        <f>IF(AT$79=0,0,AT29/AT$79)</f>
        <v>0</v>
      </c>
      <c r="AU30" s="318">
        <f>IF(AU$79=0,0,AU29/AU$79)</f>
        <v>0</v>
      </c>
      <c r="AV30" s="318">
        <f>IF(AV$79=0,0,AV29/AV$79)</f>
        <v>0</v>
      </c>
      <c r="AW30" s="219"/>
      <c r="AY30" s="315" t="s">
        <v>368</v>
      </c>
      <c r="BA30" s="318">
        <f>IF(BA$79=0,0,BA29/BA$79)</f>
        <v>0</v>
      </c>
      <c r="BB30" s="318">
        <f>IF(BB$79=0,0,BB29/BB$79)</f>
        <v>0</v>
      </c>
      <c r="BC30" s="318">
        <f>IF(BC$79=0,0,BC29/BC$79)</f>
        <v>0</v>
      </c>
      <c r="BD30" s="219"/>
      <c r="BF30" s="315" t="s">
        <v>368</v>
      </c>
      <c r="BH30" s="318">
        <f>IF(BH$79=0,0,BH29/BH$79)</f>
        <v>0</v>
      </c>
      <c r="BI30" s="318">
        <f>IF(BI$79=0,0,BI29/BI$79)</f>
        <v>0</v>
      </c>
      <c r="BJ30" s="318">
        <f>IF(BJ$79=0,0,BJ29/BJ$79)</f>
        <v>0</v>
      </c>
      <c r="BK30" s="219"/>
      <c r="BM30" s="315" t="s">
        <v>368</v>
      </c>
      <c r="BO30" s="318">
        <f>IF(BO$79=0,0,BO29/BO$79)</f>
        <v>0</v>
      </c>
      <c r="BP30" s="318">
        <f>IF(BP$79=0,0,BP29/BP$79)</f>
        <v>0</v>
      </c>
      <c r="BQ30" s="318">
        <f>IF(BQ$79=0,0,BQ29/BQ$79)</f>
        <v>0</v>
      </c>
      <c r="BR30" s="219"/>
      <c r="BT30" s="315" t="s">
        <v>368</v>
      </c>
      <c r="BV30" s="318">
        <f>IF(BV$79=0,0,BV29/BV$79)</f>
        <v>0</v>
      </c>
      <c r="BW30" s="318">
        <f>IF(BW$79=0,0,BW29/BW$79)</f>
        <v>0</v>
      </c>
      <c r="BX30" s="318">
        <f>IF(BX$79=0,0,BX29/BX$79)</f>
        <v>0</v>
      </c>
      <c r="BY30" s="219"/>
      <c r="CA30" s="315" t="s">
        <v>368</v>
      </c>
      <c r="CC30" s="318">
        <f>IF(CC$79=0,0,CC29/CC$79)</f>
        <v>0</v>
      </c>
      <c r="CD30" s="318">
        <f>IF(CD$79=0,0,CD29/CD$79)</f>
        <v>0</v>
      </c>
      <c r="CE30" s="318">
        <f>IF(CE$79=0,0,CE29/CE$79)</f>
        <v>0</v>
      </c>
      <c r="CF30" s="219"/>
      <c r="CH30" s="315" t="s">
        <v>368</v>
      </c>
      <c r="CJ30" s="318">
        <f>IF(CJ$79=0,0,CJ29/CJ$79)</f>
        <v>0</v>
      </c>
      <c r="CK30" s="318">
        <f>IF(CK$79=0,0,CK29/CK$79)</f>
        <v>0</v>
      </c>
      <c r="CL30" s="318">
        <f>IF(CL$79=0,0,CL29/CL$79)</f>
        <v>0</v>
      </c>
      <c r="CM30" s="219"/>
    </row>
    <row r="31" spans="1:91" ht="6" customHeight="1" x14ac:dyDescent="0.25">
      <c r="B31" s="170"/>
      <c r="D31" s="383"/>
      <c r="E31" s="383"/>
      <c r="F31" s="383"/>
      <c r="G31" s="219"/>
      <c r="I31" s="170"/>
      <c r="N31" s="219"/>
      <c r="P31" s="170"/>
      <c r="U31" s="219"/>
      <c r="W31" s="170"/>
      <c r="AB31" s="219"/>
      <c r="AD31" s="170"/>
      <c r="AI31" s="219"/>
      <c r="AK31" s="170"/>
      <c r="AP31" s="219"/>
      <c r="AR31" s="170"/>
      <c r="AW31" s="219"/>
      <c r="AY31" s="170"/>
      <c r="BD31" s="219"/>
      <c r="BF31" s="170"/>
      <c r="BK31" s="219"/>
      <c r="BM31" s="170"/>
      <c r="BR31" s="219"/>
      <c r="BT31" s="170"/>
      <c r="BY31" s="219"/>
      <c r="CA31" s="170"/>
      <c r="CF31" s="219"/>
      <c r="CH31" s="170"/>
      <c r="CM31" s="219"/>
    </row>
    <row r="32" spans="1:91" ht="6" customHeight="1" x14ac:dyDescent="0.25">
      <c r="A32" s="320"/>
      <c r="B32" s="321"/>
      <c r="C32" s="320"/>
      <c r="D32" s="499"/>
      <c r="E32" s="499"/>
      <c r="F32" s="499"/>
      <c r="G32" s="219"/>
      <c r="H32" s="320"/>
      <c r="I32" s="321"/>
      <c r="J32" s="320"/>
      <c r="K32" s="320"/>
      <c r="L32" s="320"/>
      <c r="M32" s="320"/>
      <c r="N32" s="219"/>
      <c r="O32" s="320"/>
      <c r="P32" s="321"/>
      <c r="Q32" s="320"/>
      <c r="R32" s="320"/>
      <c r="S32" s="320"/>
      <c r="T32" s="320"/>
      <c r="U32" s="219"/>
      <c r="V32" s="320"/>
      <c r="W32" s="321"/>
      <c r="X32" s="320"/>
      <c r="Y32" s="320"/>
      <c r="Z32" s="320"/>
      <c r="AA32" s="320"/>
      <c r="AB32" s="219"/>
      <c r="AC32" s="320"/>
      <c r="AD32" s="321"/>
      <c r="AE32" s="320"/>
      <c r="AF32" s="320"/>
      <c r="AG32" s="320"/>
      <c r="AH32" s="320"/>
      <c r="AI32" s="219"/>
      <c r="AJ32" s="320"/>
      <c r="AK32" s="321"/>
      <c r="AL32" s="320"/>
      <c r="AM32" s="320"/>
      <c r="AN32" s="320"/>
      <c r="AO32" s="320"/>
      <c r="AP32" s="219"/>
      <c r="AQ32" s="320"/>
      <c r="AR32" s="321"/>
      <c r="AS32" s="320"/>
      <c r="AT32" s="320"/>
      <c r="AU32" s="320"/>
      <c r="AV32" s="320"/>
      <c r="AW32" s="219"/>
      <c r="AX32" s="320"/>
      <c r="AY32" s="321"/>
      <c r="AZ32" s="320"/>
      <c r="BA32" s="320"/>
      <c r="BB32" s="320"/>
      <c r="BC32" s="320"/>
      <c r="BD32" s="219"/>
      <c r="BE32" s="320"/>
      <c r="BF32" s="321"/>
      <c r="BG32" s="320"/>
      <c r="BH32" s="320"/>
      <c r="BI32" s="320"/>
      <c r="BJ32" s="320"/>
      <c r="BK32" s="219"/>
      <c r="BL32" s="320"/>
      <c r="BM32" s="321"/>
      <c r="BN32" s="320"/>
      <c r="BO32" s="320"/>
      <c r="BP32" s="320"/>
      <c r="BQ32" s="320"/>
      <c r="BR32" s="219"/>
      <c r="BS32" s="320"/>
      <c r="BT32" s="321"/>
      <c r="BU32" s="320"/>
      <c r="BV32" s="320"/>
      <c r="BW32" s="320"/>
      <c r="BX32" s="320"/>
      <c r="BY32" s="219"/>
      <c r="BZ32" s="320"/>
      <c r="CA32" s="321"/>
      <c r="CB32" s="320"/>
      <c r="CC32" s="320"/>
      <c r="CD32" s="320"/>
      <c r="CE32" s="320"/>
      <c r="CF32" s="219"/>
      <c r="CG32" s="320"/>
      <c r="CH32" s="321"/>
      <c r="CI32" s="320"/>
      <c r="CJ32" s="320"/>
      <c r="CK32" s="320"/>
      <c r="CL32" s="320"/>
      <c r="CM32" s="219"/>
    </row>
    <row r="33" spans="1:91" ht="12" customHeight="1" x14ac:dyDescent="0.25">
      <c r="B33" s="170"/>
      <c r="D33" s="383"/>
      <c r="E33" s="383"/>
      <c r="F33" s="383"/>
      <c r="G33" s="219"/>
      <c r="I33" s="170"/>
      <c r="N33" s="219"/>
      <c r="P33" s="170"/>
      <c r="U33" s="219"/>
      <c r="W33" s="170"/>
      <c r="AB33" s="219"/>
      <c r="AD33" s="170"/>
      <c r="AI33" s="219"/>
      <c r="AK33" s="170"/>
      <c r="AP33" s="219"/>
      <c r="AR33" s="170"/>
      <c r="AW33" s="219"/>
      <c r="AY33" s="170"/>
      <c r="BD33" s="219"/>
      <c r="BF33" s="170"/>
      <c r="BK33" s="219"/>
      <c r="BM33" s="170"/>
      <c r="BR33" s="219"/>
      <c r="BT33" s="170"/>
      <c r="BY33" s="219"/>
      <c r="CA33" s="170"/>
      <c r="CF33" s="219"/>
      <c r="CH33" s="170"/>
      <c r="CM33" s="219"/>
    </row>
    <row r="34" spans="1:91" ht="15.9" customHeight="1" x14ac:dyDescent="0.25">
      <c r="A34" s="655" t="s">
        <v>573</v>
      </c>
      <c r="B34" s="154" t="s">
        <v>350</v>
      </c>
      <c r="D34" s="480">
        <f t="shared" ref="D34:D40" si="31">COUNTIF(K34,"=P")+COUNTIF(R34,"=P")+COUNTIF(Y34,"=P")+COUNTIF(AF34,"=P")+COUNTIF(AM34,"=P")+COUNTIF(AT34,"=P")+COUNTIF(BA34,"=P")+COUNTIF(BH34,"=P")+COUNTIF(BO34,"=P")+COUNTIF(BV34,"=P")+COUNTIF(CC34,"=P")+COUNTIF(CJ34,"=P")</f>
        <v>0</v>
      </c>
      <c r="E34" s="480">
        <f t="shared" ref="E34:E40" si="32">COUNTIF(L34,"=P")+COUNTIF(S34,"=P")+COUNTIF(Z34,"=P")+COUNTIF(AG34,"=P")+COUNTIF(AN34,"=P")+COUNTIF(AU34,"=P")+COUNTIF(BB34,"=P")+COUNTIF(BI34,"=P")+COUNTIF(BP34,"=P")+COUNTIF(BW34,"=P")+COUNTIF(CD34,"=P")+COUNTIF(CK34,"=P")</f>
        <v>0</v>
      </c>
      <c r="F34" s="480">
        <f t="shared" ref="F34:F40" si="33">COUNTIF(M34,"=P")+COUNTIF(T34,"=P")+COUNTIF(AA34,"=P")+COUNTIF(AH34,"=P")+COUNTIF(AO34,"=P")+COUNTIF(AV34,"=P")+COUNTIF(BC34,"=P")+COUNTIF(BJ34,"=P")+COUNTIF(BQ34,"=P")+COUNTIF(BX34,"=P")+COUNTIF(CE34,"=P")+COUNTIF(CL34,"=P")</f>
        <v>0</v>
      </c>
      <c r="G34" s="219"/>
      <c r="H34" s="655" t="s">
        <v>573</v>
      </c>
      <c r="I34" s="154" t="s">
        <v>350</v>
      </c>
      <c r="K34" s="171"/>
      <c r="L34" s="171"/>
      <c r="M34" s="153" t="str">
        <f t="shared" ref="M34:M40" si="34">IF(OR(K34="P",L34="P"),"P","")</f>
        <v/>
      </c>
      <c r="N34" s="219"/>
      <c r="O34" s="655" t="s">
        <v>573</v>
      </c>
      <c r="P34" s="154" t="s">
        <v>350</v>
      </c>
      <c r="R34" s="171"/>
      <c r="S34" s="171"/>
      <c r="T34" s="153" t="str">
        <f t="shared" ref="T34:T40" si="35">IF(OR(R34="P",S34="P"),"P","")</f>
        <v/>
      </c>
      <c r="U34" s="219"/>
      <c r="V34" s="655" t="s">
        <v>573</v>
      </c>
      <c r="W34" s="154" t="s">
        <v>350</v>
      </c>
      <c r="Y34" s="171"/>
      <c r="Z34" s="171"/>
      <c r="AA34" s="153" t="str">
        <f t="shared" ref="AA34:AA40" si="36">IF(OR(Y34="P",Z34="P"),"P","")</f>
        <v/>
      </c>
      <c r="AB34" s="219"/>
      <c r="AC34" s="655" t="s">
        <v>573</v>
      </c>
      <c r="AD34" s="154" t="s">
        <v>350</v>
      </c>
      <c r="AF34" s="171"/>
      <c r="AG34" s="171"/>
      <c r="AH34" s="153" t="str">
        <f t="shared" ref="AH34:AH40" si="37">IF(OR(AF34="P",AG34="P"),"P","")</f>
        <v/>
      </c>
      <c r="AI34" s="219"/>
      <c r="AJ34" s="655" t="s">
        <v>573</v>
      </c>
      <c r="AK34" s="154" t="s">
        <v>350</v>
      </c>
      <c r="AM34" s="171"/>
      <c r="AN34" s="171"/>
      <c r="AO34" s="153" t="str">
        <f t="shared" ref="AO34:AO40" si="38">IF(OR(AM34="P",AN34="P"),"P","")</f>
        <v/>
      </c>
      <c r="AP34" s="219"/>
      <c r="AQ34" s="655" t="s">
        <v>573</v>
      </c>
      <c r="AR34" s="154" t="s">
        <v>350</v>
      </c>
      <c r="AT34" s="171"/>
      <c r="AU34" s="171"/>
      <c r="AV34" s="153" t="str">
        <f t="shared" ref="AV34:AV40" si="39">IF(OR(AT34="P",AU34="P"),"P","")</f>
        <v/>
      </c>
      <c r="AW34" s="219"/>
      <c r="AX34" s="655" t="s">
        <v>573</v>
      </c>
      <c r="AY34" s="154" t="s">
        <v>350</v>
      </c>
      <c r="BA34" s="171"/>
      <c r="BB34" s="171"/>
      <c r="BC34" s="153" t="str">
        <f t="shared" ref="BC34:BC40" si="40">IF(OR(BA34="P",BB34="P"),"P","")</f>
        <v/>
      </c>
      <c r="BD34" s="219"/>
      <c r="BE34" s="655" t="s">
        <v>573</v>
      </c>
      <c r="BF34" s="154" t="s">
        <v>350</v>
      </c>
      <c r="BH34" s="171"/>
      <c r="BI34" s="171"/>
      <c r="BJ34" s="153" t="str">
        <f t="shared" ref="BJ34:BJ40" si="41">IF(OR(BH34="P",BI34="P"),"P","")</f>
        <v/>
      </c>
      <c r="BK34" s="219"/>
      <c r="BL34" s="655" t="s">
        <v>573</v>
      </c>
      <c r="BM34" s="154" t="s">
        <v>350</v>
      </c>
      <c r="BO34" s="171"/>
      <c r="BP34" s="171"/>
      <c r="BQ34" s="153" t="str">
        <f t="shared" ref="BQ34:BQ40" si="42">IF(OR(BO34="P",BP34="P"),"P","")</f>
        <v/>
      </c>
      <c r="BR34" s="219"/>
      <c r="BS34" s="655" t="s">
        <v>573</v>
      </c>
      <c r="BT34" s="154" t="s">
        <v>350</v>
      </c>
      <c r="BV34" s="171"/>
      <c r="BW34" s="171"/>
      <c r="BX34" s="153" t="str">
        <f t="shared" ref="BX34:BX40" si="43">IF(OR(BV34="P",BW34="P"),"P","")</f>
        <v/>
      </c>
      <c r="BY34" s="219"/>
      <c r="BZ34" s="655" t="s">
        <v>573</v>
      </c>
      <c r="CA34" s="154" t="s">
        <v>350</v>
      </c>
      <c r="CC34" s="171"/>
      <c r="CD34" s="171"/>
      <c r="CE34" s="153" t="str">
        <f t="shared" ref="CE34:CE40" si="44">IF(OR(CC34="P",CD34="P"),"P","")</f>
        <v/>
      </c>
      <c r="CF34" s="219"/>
      <c r="CG34" s="655" t="s">
        <v>573</v>
      </c>
      <c r="CH34" s="154" t="s">
        <v>350</v>
      </c>
      <c r="CJ34" s="171"/>
      <c r="CK34" s="171"/>
      <c r="CL34" s="153" t="str">
        <f t="shared" ref="CL34:CL40" si="45">IF(OR(CJ34="P",CK34="P"),"P","")</f>
        <v/>
      </c>
      <c r="CM34" s="219"/>
    </row>
    <row r="35" spans="1:91" ht="15.9" customHeight="1" x14ac:dyDescent="0.25">
      <c r="A35" s="655"/>
      <c r="B35" s="154" t="s">
        <v>351</v>
      </c>
      <c r="D35" s="480">
        <f t="shared" si="31"/>
        <v>0</v>
      </c>
      <c r="E35" s="480">
        <f t="shared" si="32"/>
        <v>0</v>
      </c>
      <c r="F35" s="480">
        <f t="shared" si="33"/>
        <v>0</v>
      </c>
      <c r="G35" s="219"/>
      <c r="H35" s="655"/>
      <c r="I35" s="154" t="s">
        <v>351</v>
      </c>
      <c r="K35" s="171"/>
      <c r="L35" s="171"/>
      <c r="M35" s="153" t="str">
        <f t="shared" si="34"/>
        <v/>
      </c>
      <c r="N35" s="219"/>
      <c r="O35" s="655"/>
      <c r="P35" s="154" t="s">
        <v>351</v>
      </c>
      <c r="R35" s="171"/>
      <c r="S35" s="171"/>
      <c r="T35" s="153" t="str">
        <f t="shared" si="35"/>
        <v/>
      </c>
      <c r="U35" s="219"/>
      <c r="V35" s="655"/>
      <c r="W35" s="154" t="s">
        <v>351</v>
      </c>
      <c r="Y35" s="171"/>
      <c r="Z35" s="171"/>
      <c r="AA35" s="153" t="str">
        <f t="shared" si="36"/>
        <v/>
      </c>
      <c r="AB35" s="219"/>
      <c r="AC35" s="655"/>
      <c r="AD35" s="154" t="s">
        <v>351</v>
      </c>
      <c r="AF35" s="171"/>
      <c r="AG35" s="171"/>
      <c r="AH35" s="153" t="str">
        <f t="shared" si="37"/>
        <v/>
      </c>
      <c r="AI35" s="219"/>
      <c r="AJ35" s="655"/>
      <c r="AK35" s="154" t="s">
        <v>351</v>
      </c>
      <c r="AM35" s="171"/>
      <c r="AN35" s="171"/>
      <c r="AO35" s="153" t="str">
        <f t="shared" si="38"/>
        <v/>
      </c>
      <c r="AP35" s="219"/>
      <c r="AQ35" s="655"/>
      <c r="AR35" s="154" t="s">
        <v>351</v>
      </c>
      <c r="AT35" s="171"/>
      <c r="AU35" s="171"/>
      <c r="AV35" s="153" t="str">
        <f t="shared" si="39"/>
        <v/>
      </c>
      <c r="AW35" s="219"/>
      <c r="AX35" s="655"/>
      <c r="AY35" s="154" t="s">
        <v>351</v>
      </c>
      <c r="BA35" s="171"/>
      <c r="BB35" s="171"/>
      <c r="BC35" s="153" t="str">
        <f t="shared" si="40"/>
        <v/>
      </c>
      <c r="BD35" s="219"/>
      <c r="BE35" s="655"/>
      <c r="BF35" s="154" t="s">
        <v>351</v>
      </c>
      <c r="BH35" s="171"/>
      <c r="BI35" s="171"/>
      <c r="BJ35" s="153" t="str">
        <f t="shared" si="41"/>
        <v/>
      </c>
      <c r="BK35" s="219"/>
      <c r="BL35" s="655"/>
      <c r="BM35" s="154" t="s">
        <v>351</v>
      </c>
      <c r="BO35" s="171"/>
      <c r="BP35" s="171"/>
      <c r="BQ35" s="153" t="str">
        <f t="shared" si="42"/>
        <v/>
      </c>
      <c r="BR35" s="219"/>
      <c r="BS35" s="655"/>
      <c r="BT35" s="154" t="s">
        <v>351</v>
      </c>
      <c r="BV35" s="171"/>
      <c r="BW35" s="171"/>
      <c r="BX35" s="153" t="str">
        <f t="shared" si="43"/>
        <v/>
      </c>
      <c r="BY35" s="219"/>
      <c r="BZ35" s="655"/>
      <c r="CA35" s="154" t="s">
        <v>351</v>
      </c>
      <c r="CC35" s="171"/>
      <c r="CD35" s="171"/>
      <c r="CE35" s="153" t="str">
        <f t="shared" si="44"/>
        <v/>
      </c>
      <c r="CF35" s="219"/>
      <c r="CG35" s="655"/>
      <c r="CH35" s="154" t="s">
        <v>351</v>
      </c>
      <c r="CJ35" s="171"/>
      <c r="CK35" s="171"/>
      <c r="CL35" s="153" t="str">
        <f t="shared" si="45"/>
        <v/>
      </c>
      <c r="CM35" s="219"/>
    </row>
    <row r="36" spans="1:91" ht="15.9" customHeight="1" x14ac:dyDescent="0.25">
      <c r="A36" s="655"/>
      <c r="B36" s="154" t="s">
        <v>352</v>
      </c>
      <c r="D36" s="480">
        <f t="shared" si="31"/>
        <v>0</v>
      </c>
      <c r="E36" s="480">
        <f t="shared" si="32"/>
        <v>0</v>
      </c>
      <c r="F36" s="480">
        <f t="shared" si="33"/>
        <v>0</v>
      </c>
      <c r="G36" s="219"/>
      <c r="H36" s="655"/>
      <c r="I36" s="154" t="s">
        <v>352</v>
      </c>
      <c r="K36" s="171"/>
      <c r="L36" s="171"/>
      <c r="M36" s="153" t="str">
        <f t="shared" si="34"/>
        <v/>
      </c>
      <c r="N36" s="219"/>
      <c r="O36" s="655"/>
      <c r="P36" s="154" t="s">
        <v>352</v>
      </c>
      <c r="R36" s="171"/>
      <c r="S36" s="171"/>
      <c r="T36" s="153" t="str">
        <f t="shared" si="35"/>
        <v/>
      </c>
      <c r="U36" s="219"/>
      <c r="V36" s="655"/>
      <c r="W36" s="154" t="s">
        <v>352</v>
      </c>
      <c r="Y36" s="171"/>
      <c r="Z36" s="171"/>
      <c r="AA36" s="153" t="str">
        <f t="shared" si="36"/>
        <v/>
      </c>
      <c r="AB36" s="219"/>
      <c r="AC36" s="655"/>
      <c r="AD36" s="154" t="s">
        <v>352</v>
      </c>
      <c r="AF36" s="171"/>
      <c r="AG36" s="171"/>
      <c r="AH36" s="153" t="str">
        <f t="shared" si="37"/>
        <v/>
      </c>
      <c r="AI36" s="219"/>
      <c r="AJ36" s="655"/>
      <c r="AK36" s="154" t="s">
        <v>352</v>
      </c>
      <c r="AM36" s="171"/>
      <c r="AN36" s="171"/>
      <c r="AO36" s="153" t="str">
        <f t="shared" si="38"/>
        <v/>
      </c>
      <c r="AP36" s="219"/>
      <c r="AQ36" s="655"/>
      <c r="AR36" s="154" t="s">
        <v>352</v>
      </c>
      <c r="AT36" s="171"/>
      <c r="AU36" s="171"/>
      <c r="AV36" s="153" t="str">
        <f t="shared" si="39"/>
        <v/>
      </c>
      <c r="AW36" s="219"/>
      <c r="AX36" s="655"/>
      <c r="AY36" s="154" t="s">
        <v>352</v>
      </c>
      <c r="BA36" s="171"/>
      <c r="BB36" s="171"/>
      <c r="BC36" s="153" t="str">
        <f t="shared" si="40"/>
        <v/>
      </c>
      <c r="BD36" s="219"/>
      <c r="BE36" s="655"/>
      <c r="BF36" s="154" t="s">
        <v>352</v>
      </c>
      <c r="BH36" s="171"/>
      <c r="BI36" s="171"/>
      <c r="BJ36" s="153" t="str">
        <f t="shared" si="41"/>
        <v/>
      </c>
      <c r="BK36" s="219"/>
      <c r="BL36" s="655"/>
      <c r="BM36" s="154" t="s">
        <v>352</v>
      </c>
      <c r="BO36" s="171"/>
      <c r="BP36" s="171"/>
      <c r="BQ36" s="153" t="str">
        <f t="shared" si="42"/>
        <v/>
      </c>
      <c r="BR36" s="219"/>
      <c r="BS36" s="655"/>
      <c r="BT36" s="154" t="s">
        <v>352</v>
      </c>
      <c r="BV36" s="171"/>
      <c r="BW36" s="171"/>
      <c r="BX36" s="153" t="str">
        <f t="shared" si="43"/>
        <v/>
      </c>
      <c r="BY36" s="219"/>
      <c r="BZ36" s="655"/>
      <c r="CA36" s="154" t="s">
        <v>352</v>
      </c>
      <c r="CC36" s="171"/>
      <c r="CD36" s="171"/>
      <c r="CE36" s="153" t="str">
        <f t="shared" si="44"/>
        <v/>
      </c>
      <c r="CF36" s="219"/>
      <c r="CG36" s="655"/>
      <c r="CH36" s="154" t="s">
        <v>352</v>
      </c>
      <c r="CJ36" s="171"/>
      <c r="CK36" s="171"/>
      <c r="CL36" s="153" t="str">
        <f t="shared" si="45"/>
        <v/>
      </c>
      <c r="CM36" s="219"/>
    </row>
    <row r="37" spans="1:91" ht="15.9" customHeight="1" x14ac:dyDescent="0.25">
      <c r="A37" s="655"/>
      <c r="B37" s="154" t="s">
        <v>353</v>
      </c>
      <c r="D37" s="480">
        <f t="shared" si="31"/>
        <v>0</v>
      </c>
      <c r="E37" s="480">
        <f t="shared" si="32"/>
        <v>0</v>
      </c>
      <c r="F37" s="480">
        <f t="shared" si="33"/>
        <v>0</v>
      </c>
      <c r="G37" s="219"/>
      <c r="H37" s="655"/>
      <c r="I37" s="154" t="s">
        <v>353</v>
      </c>
      <c r="K37" s="171"/>
      <c r="L37" s="171"/>
      <c r="M37" s="153" t="str">
        <f t="shared" si="34"/>
        <v/>
      </c>
      <c r="N37" s="219"/>
      <c r="O37" s="655"/>
      <c r="P37" s="154" t="s">
        <v>353</v>
      </c>
      <c r="R37" s="171"/>
      <c r="S37" s="171"/>
      <c r="T37" s="153" t="str">
        <f t="shared" si="35"/>
        <v/>
      </c>
      <c r="U37" s="219"/>
      <c r="V37" s="655"/>
      <c r="W37" s="154" t="s">
        <v>353</v>
      </c>
      <c r="Y37" s="171"/>
      <c r="Z37" s="171"/>
      <c r="AA37" s="153" t="str">
        <f t="shared" si="36"/>
        <v/>
      </c>
      <c r="AB37" s="219"/>
      <c r="AC37" s="655"/>
      <c r="AD37" s="154" t="s">
        <v>353</v>
      </c>
      <c r="AF37" s="171"/>
      <c r="AG37" s="171"/>
      <c r="AH37" s="153" t="str">
        <f t="shared" si="37"/>
        <v/>
      </c>
      <c r="AI37" s="219"/>
      <c r="AJ37" s="655"/>
      <c r="AK37" s="154" t="s">
        <v>353</v>
      </c>
      <c r="AM37" s="171"/>
      <c r="AN37" s="171"/>
      <c r="AO37" s="153" t="str">
        <f t="shared" si="38"/>
        <v/>
      </c>
      <c r="AP37" s="219"/>
      <c r="AQ37" s="655"/>
      <c r="AR37" s="154" t="s">
        <v>353</v>
      </c>
      <c r="AT37" s="171"/>
      <c r="AU37" s="171"/>
      <c r="AV37" s="153" t="str">
        <f t="shared" si="39"/>
        <v/>
      </c>
      <c r="AW37" s="219"/>
      <c r="AX37" s="655"/>
      <c r="AY37" s="154" t="s">
        <v>353</v>
      </c>
      <c r="BA37" s="171"/>
      <c r="BB37" s="171"/>
      <c r="BC37" s="153" t="str">
        <f t="shared" si="40"/>
        <v/>
      </c>
      <c r="BD37" s="219"/>
      <c r="BE37" s="655"/>
      <c r="BF37" s="154" t="s">
        <v>353</v>
      </c>
      <c r="BH37" s="171"/>
      <c r="BI37" s="171"/>
      <c r="BJ37" s="153" t="str">
        <f t="shared" si="41"/>
        <v/>
      </c>
      <c r="BK37" s="219"/>
      <c r="BL37" s="655"/>
      <c r="BM37" s="154" t="s">
        <v>353</v>
      </c>
      <c r="BO37" s="171"/>
      <c r="BP37" s="171"/>
      <c r="BQ37" s="153" t="str">
        <f t="shared" si="42"/>
        <v/>
      </c>
      <c r="BR37" s="219"/>
      <c r="BS37" s="655"/>
      <c r="BT37" s="154" t="s">
        <v>353</v>
      </c>
      <c r="BV37" s="171"/>
      <c r="BW37" s="171"/>
      <c r="BX37" s="153" t="str">
        <f t="shared" si="43"/>
        <v/>
      </c>
      <c r="BY37" s="219"/>
      <c r="BZ37" s="655"/>
      <c r="CA37" s="154" t="s">
        <v>353</v>
      </c>
      <c r="CC37" s="171"/>
      <c r="CD37" s="171"/>
      <c r="CE37" s="153" t="str">
        <f t="shared" si="44"/>
        <v/>
      </c>
      <c r="CF37" s="219"/>
      <c r="CG37" s="655"/>
      <c r="CH37" s="154" t="s">
        <v>353</v>
      </c>
      <c r="CJ37" s="171"/>
      <c r="CK37" s="171"/>
      <c r="CL37" s="153" t="str">
        <f t="shared" si="45"/>
        <v/>
      </c>
      <c r="CM37" s="219"/>
    </row>
    <row r="38" spans="1:91" ht="15.9" customHeight="1" x14ac:dyDescent="0.25">
      <c r="A38" s="655"/>
      <c r="B38" s="154" t="s">
        <v>354</v>
      </c>
      <c r="D38" s="480">
        <f t="shared" si="31"/>
        <v>0</v>
      </c>
      <c r="E38" s="480">
        <f t="shared" si="32"/>
        <v>0</v>
      </c>
      <c r="F38" s="480">
        <f t="shared" si="33"/>
        <v>0</v>
      </c>
      <c r="G38" s="219"/>
      <c r="H38" s="655"/>
      <c r="I38" s="154" t="s">
        <v>354</v>
      </c>
      <c r="K38" s="171"/>
      <c r="L38" s="171"/>
      <c r="M38" s="153" t="str">
        <f t="shared" si="34"/>
        <v/>
      </c>
      <c r="N38" s="219"/>
      <c r="O38" s="655"/>
      <c r="P38" s="154" t="s">
        <v>354</v>
      </c>
      <c r="R38" s="171"/>
      <c r="S38" s="171"/>
      <c r="T38" s="153" t="str">
        <f t="shared" si="35"/>
        <v/>
      </c>
      <c r="U38" s="219"/>
      <c r="V38" s="655"/>
      <c r="W38" s="154" t="s">
        <v>354</v>
      </c>
      <c r="Y38" s="171"/>
      <c r="Z38" s="171"/>
      <c r="AA38" s="153" t="str">
        <f t="shared" si="36"/>
        <v/>
      </c>
      <c r="AB38" s="219"/>
      <c r="AC38" s="655"/>
      <c r="AD38" s="154" t="s">
        <v>354</v>
      </c>
      <c r="AF38" s="171"/>
      <c r="AG38" s="171"/>
      <c r="AH38" s="153" t="str">
        <f t="shared" si="37"/>
        <v/>
      </c>
      <c r="AI38" s="219"/>
      <c r="AJ38" s="655"/>
      <c r="AK38" s="154" t="s">
        <v>354</v>
      </c>
      <c r="AM38" s="171"/>
      <c r="AN38" s="171"/>
      <c r="AO38" s="153" t="str">
        <f t="shared" si="38"/>
        <v/>
      </c>
      <c r="AP38" s="219"/>
      <c r="AQ38" s="655"/>
      <c r="AR38" s="154" t="s">
        <v>354</v>
      </c>
      <c r="AT38" s="171"/>
      <c r="AU38" s="171"/>
      <c r="AV38" s="153" t="str">
        <f t="shared" si="39"/>
        <v/>
      </c>
      <c r="AW38" s="219"/>
      <c r="AX38" s="655"/>
      <c r="AY38" s="154" t="s">
        <v>354</v>
      </c>
      <c r="BA38" s="171"/>
      <c r="BB38" s="171"/>
      <c r="BC38" s="153" t="str">
        <f t="shared" si="40"/>
        <v/>
      </c>
      <c r="BD38" s="219"/>
      <c r="BE38" s="655"/>
      <c r="BF38" s="154" t="s">
        <v>354</v>
      </c>
      <c r="BH38" s="171"/>
      <c r="BI38" s="171"/>
      <c r="BJ38" s="153" t="str">
        <f t="shared" si="41"/>
        <v/>
      </c>
      <c r="BK38" s="219"/>
      <c r="BL38" s="655"/>
      <c r="BM38" s="154" t="s">
        <v>354</v>
      </c>
      <c r="BO38" s="171"/>
      <c r="BP38" s="171"/>
      <c r="BQ38" s="153" t="str">
        <f t="shared" si="42"/>
        <v/>
      </c>
      <c r="BR38" s="219"/>
      <c r="BS38" s="655"/>
      <c r="BT38" s="154" t="s">
        <v>354</v>
      </c>
      <c r="BV38" s="171"/>
      <c r="BW38" s="171"/>
      <c r="BX38" s="153" t="str">
        <f t="shared" si="43"/>
        <v/>
      </c>
      <c r="BY38" s="219"/>
      <c r="BZ38" s="655"/>
      <c r="CA38" s="154" t="s">
        <v>354</v>
      </c>
      <c r="CC38" s="171"/>
      <c r="CD38" s="171"/>
      <c r="CE38" s="153" t="str">
        <f t="shared" si="44"/>
        <v/>
      </c>
      <c r="CF38" s="219"/>
      <c r="CG38" s="655"/>
      <c r="CH38" s="154" t="s">
        <v>354</v>
      </c>
      <c r="CJ38" s="171"/>
      <c r="CK38" s="171"/>
      <c r="CL38" s="153" t="str">
        <f t="shared" si="45"/>
        <v/>
      </c>
      <c r="CM38" s="219"/>
    </row>
    <row r="39" spans="1:91" ht="15.9" customHeight="1" x14ac:dyDescent="0.25">
      <c r="A39" s="655"/>
      <c r="B39" s="154" t="s">
        <v>355</v>
      </c>
      <c r="D39" s="480">
        <f t="shared" si="31"/>
        <v>0</v>
      </c>
      <c r="E39" s="480">
        <f t="shared" si="32"/>
        <v>0</v>
      </c>
      <c r="F39" s="480">
        <f t="shared" si="33"/>
        <v>0</v>
      </c>
      <c r="G39" s="219"/>
      <c r="H39" s="655"/>
      <c r="I39" s="154" t="s">
        <v>355</v>
      </c>
      <c r="K39" s="171"/>
      <c r="L39" s="171"/>
      <c r="M39" s="153" t="str">
        <f t="shared" si="34"/>
        <v/>
      </c>
      <c r="N39" s="219"/>
      <c r="O39" s="655"/>
      <c r="P39" s="154" t="s">
        <v>355</v>
      </c>
      <c r="R39" s="171"/>
      <c r="S39" s="171"/>
      <c r="T39" s="153" t="str">
        <f t="shared" si="35"/>
        <v/>
      </c>
      <c r="U39" s="219"/>
      <c r="V39" s="655"/>
      <c r="W39" s="154" t="s">
        <v>355</v>
      </c>
      <c r="Y39" s="171"/>
      <c r="Z39" s="171"/>
      <c r="AA39" s="153" t="str">
        <f t="shared" si="36"/>
        <v/>
      </c>
      <c r="AB39" s="219"/>
      <c r="AC39" s="655"/>
      <c r="AD39" s="154" t="s">
        <v>355</v>
      </c>
      <c r="AF39" s="171"/>
      <c r="AG39" s="171"/>
      <c r="AH39" s="153" t="str">
        <f t="shared" si="37"/>
        <v/>
      </c>
      <c r="AI39" s="219"/>
      <c r="AJ39" s="655"/>
      <c r="AK39" s="154" t="s">
        <v>355</v>
      </c>
      <c r="AM39" s="171"/>
      <c r="AN39" s="171"/>
      <c r="AO39" s="153" t="str">
        <f t="shared" si="38"/>
        <v/>
      </c>
      <c r="AP39" s="219"/>
      <c r="AQ39" s="655"/>
      <c r="AR39" s="154" t="s">
        <v>355</v>
      </c>
      <c r="AT39" s="171"/>
      <c r="AU39" s="171"/>
      <c r="AV39" s="153" t="str">
        <f t="shared" si="39"/>
        <v/>
      </c>
      <c r="AW39" s="219"/>
      <c r="AX39" s="655"/>
      <c r="AY39" s="154" t="s">
        <v>355</v>
      </c>
      <c r="BA39" s="171"/>
      <c r="BB39" s="171"/>
      <c r="BC39" s="153" t="str">
        <f t="shared" si="40"/>
        <v/>
      </c>
      <c r="BD39" s="219"/>
      <c r="BE39" s="655"/>
      <c r="BF39" s="154" t="s">
        <v>355</v>
      </c>
      <c r="BH39" s="171"/>
      <c r="BI39" s="171"/>
      <c r="BJ39" s="153" t="str">
        <f t="shared" si="41"/>
        <v/>
      </c>
      <c r="BK39" s="219"/>
      <c r="BL39" s="655"/>
      <c r="BM39" s="154" t="s">
        <v>355</v>
      </c>
      <c r="BO39" s="171"/>
      <c r="BP39" s="171"/>
      <c r="BQ39" s="153" t="str">
        <f t="shared" si="42"/>
        <v/>
      </c>
      <c r="BR39" s="219"/>
      <c r="BS39" s="655"/>
      <c r="BT39" s="154" t="s">
        <v>355</v>
      </c>
      <c r="BV39" s="171"/>
      <c r="BW39" s="171"/>
      <c r="BX39" s="153" t="str">
        <f t="shared" si="43"/>
        <v/>
      </c>
      <c r="BY39" s="219"/>
      <c r="BZ39" s="655"/>
      <c r="CA39" s="154" t="s">
        <v>355</v>
      </c>
      <c r="CC39" s="171"/>
      <c r="CD39" s="171"/>
      <c r="CE39" s="153" t="str">
        <f t="shared" si="44"/>
        <v/>
      </c>
      <c r="CF39" s="219"/>
      <c r="CG39" s="655"/>
      <c r="CH39" s="154" t="s">
        <v>355</v>
      </c>
      <c r="CJ39" s="171"/>
      <c r="CK39" s="171"/>
      <c r="CL39" s="153" t="str">
        <f t="shared" si="45"/>
        <v/>
      </c>
      <c r="CM39" s="219"/>
    </row>
    <row r="40" spans="1:91" ht="15.9" customHeight="1" x14ac:dyDescent="0.25">
      <c r="A40" s="655"/>
      <c r="B40" s="172" t="s">
        <v>117</v>
      </c>
      <c r="D40" s="480">
        <f t="shared" si="31"/>
        <v>0</v>
      </c>
      <c r="E40" s="480">
        <f t="shared" si="32"/>
        <v>0</v>
      </c>
      <c r="F40" s="480">
        <f t="shared" si="33"/>
        <v>0</v>
      </c>
      <c r="G40" s="219"/>
      <c r="H40" s="655"/>
      <c r="I40" s="172" t="s">
        <v>117</v>
      </c>
      <c r="K40" s="171"/>
      <c r="L40" s="171"/>
      <c r="M40" s="153" t="str">
        <f t="shared" si="34"/>
        <v/>
      </c>
      <c r="N40" s="219"/>
      <c r="O40" s="655"/>
      <c r="P40" s="172" t="s">
        <v>117</v>
      </c>
      <c r="R40" s="171"/>
      <c r="S40" s="171"/>
      <c r="T40" s="153" t="str">
        <f t="shared" si="35"/>
        <v/>
      </c>
      <c r="U40" s="219"/>
      <c r="V40" s="655"/>
      <c r="W40" s="172" t="s">
        <v>117</v>
      </c>
      <c r="Y40" s="171"/>
      <c r="Z40" s="171"/>
      <c r="AA40" s="153" t="str">
        <f t="shared" si="36"/>
        <v/>
      </c>
      <c r="AB40" s="219"/>
      <c r="AC40" s="655"/>
      <c r="AD40" s="172" t="s">
        <v>117</v>
      </c>
      <c r="AF40" s="171"/>
      <c r="AG40" s="171"/>
      <c r="AH40" s="153" t="str">
        <f t="shared" si="37"/>
        <v/>
      </c>
      <c r="AI40" s="219"/>
      <c r="AJ40" s="655"/>
      <c r="AK40" s="172" t="s">
        <v>117</v>
      </c>
      <c r="AM40" s="171"/>
      <c r="AN40" s="171"/>
      <c r="AO40" s="153" t="str">
        <f t="shared" si="38"/>
        <v/>
      </c>
      <c r="AP40" s="219"/>
      <c r="AQ40" s="655"/>
      <c r="AR40" s="172" t="s">
        <v>117</v>
      </c>
      <c r="AT40" s="171"/>
      <c r="AU40" s="171"/>
      <c r="AV40" s="153" t="str">
        <f t="shared" si="39"/>
        <v/>
      </c>
      <c r="AW40" s="219"/>
      <c r="AX40" s="655"/>
      <c r="AY40" s="172" t="s">
        <v>117</v>
      </c>
      <c r="BA40" s="171"/>
      <c r="BB40" s="171"/>
      <c r="BC40" s="153" t="str">
        <f t="shared" si="40"/>
        <v/>
      </c>
      <c r="BD40" s="219"/>
      <c r="BE40" s="655"/>
      <c r="BF40" s="172" t="s">
        <v>117</v>
      </c>
      <c r="BH40" s="171"/>
      <c r="BI40" s="171"/>
      <c r="BJ40" s="153" t="str">
        <f t="shared" si="41"/>
        <v/>
      </c>
      <c r="BK40" s="219"/>
      <c r="BL40" s="655"/>
      <c r="BM40" s="172" t="s">
        <v>117</v>
      </c>
      <c r="BO40" s="171"/>
      <c r="BP40" s="171"/>
      <c r="BQ40" s="153" t="str">
        <f t="shared" si="42"/>
        <v/>
      </c>
      <c r="BR40" s="219"/>
      <c r="BS40" s="655"/>
      <c r="BT40" s="172" t="s">
        <v>117</v>
      </c>
      <c r="BV40" s="171"/>
      <c r="BW40" s="171"/>
      <c r="BX40" s="153" t="str">
        <f t="shared" si="43"/>
        <v/>
      </c>
      <c r="BY40" s="219"/>
      <c r="BZ40" s="655"/>
      <c r="CA40" s="172" t="s">
        <v>117</v>
      </c>
      <c r="CC40" s="171"/>
      <c r="CD40" s="171"/>
      <c r="CE40" s="153" t="str">
        <f t="shared" si="44"/>
        <v/>
      </c>
      <c r="CF40" s="219"/>
      <c r="CG40" s="655"/>
      <c r="CH40" s="172" t="s">
        <v>117</v>
      </c>
      <c r="CJ40" s="171"/>
      <c r="CK40" s="171"/>
      <c r="CL40" s="153" t="str">
        <f t="shared" si="45"/>
        <v/>
      </c>
      <c r="CM40" s="219"/>
    </row>
    <row r="41" spans="1:91" ht="26.1" customHeight="1" x14ac:dyDescent="0.25">
      <c r="D41" s="493"/>
      <c r="E41" s="493"/>
      <c r="F41" s="500"/>
      <c r="G41" s="219"/>
      <c r="K41" s="325"/>
      <c r="L41" s="325"/>
      <c r="M41" s="326"/>
      <c r="N41" s="219"/>
      <c r="R41" s="325"/>
      <c r="S41" s="325"/>
      <c r="T41" s="326"/>
      <c r="U41" s="219"/>
      <c r="Y41" s="325"/>
      <c r="Z41" s="325"/>
      <c r="AA41" s="326"/>
      <c r="AB41" s="219"/>
      <c r="AF41" s="325"/>
      <c r="AG41" s="325"/>
      <c r="AH41" s="326"/>
      <c r="AI41" s="219"/>
      <c r="AM41" s="325"/>
      <c r="AN41" s="325"/>
      <c r="AO41" s="326"/>
      <c r="AP41" s="219"/>
      <c r="AT41" s="325"/>
      <c r="AU41" s="325"/>
      <c r="AV41" s="326"/>
      <c r="AW41" s="219"/>
      <c r="BA41" s="325"/>
      <c r="BB41" s="325"/>
      <c r="BC41" s="326"/>
      <c r="BD41" s="219"/>
      <c r="BH41" s="325"/>
      <c r="BI41" s="325"/>
      <c r="BJ41" s="326"/>
      <c r="BK41" s="219"/>
      <c r="BO41" s="325"/>
      <c r="BP41" s="325"/>
      <c r="BQ41" s="326"/>
      <c r="BR41" s="219"/>
      <c r="BV41" s="325"/>
      <c r="BW41" s="325"/>
      <c r="BX41" s="326"/>
      <c r="BY41" s="219"/>
      <c r="CC41" s="325"/>
      <c r="CD41" s="325"/>
      <c r="CE41" s="326"/>
      <c r="CF41" s="219"/>
      <c r="CJ41" s="325"/>
      <c r="CK41" s="325"/>
      <c r="CL41" s="326"/>
      <c r="CM41" s="219"/>
    </row>
    <row r="42" spans="1:91" ht="15.9" customHeight="1" x14ac:dyDescent="0.25">
      <c r="B42" s="315" t="s">
        <v>349</v>
      </c>
      <c r="D42" s="496">
        <f t="shared" ref="D42:E42" si="46">SUM(K42,R42,Y42,AF42,AM42,AT42,BA42,BH42,BO42,BV42,CC42,CJ42)</f>
        <v>0</v>
      </c>
      <c r="E42" s="496">
        <f t="shared" si="46"/>
        <v>0</v>
      </c>
      <c r="F42" s="497">
        <f>SUM(D42:E42)</f>
        <v>0</v>
      </c>
      <c r="G42" s="219"/>
      <c r="I42" s="315" t="s">
        <v>349</v>
      </c>
      <c r="K42" s="317"/>
      <c r="L42" s="317"/>
      <c r="M42" s="316">
        <f>SUM(K42:L42)</f>
        <v>0</v>
      </c>
      <c r="N42" s="219"/>
      <c r="P42" s="315" t="s">
        <v>349</v>
      </c>
      <c r="R42" s="317"/>
      <c r="S42" s="317"/>
      <c r="T42" s="316">
        <f>SUM(R42:S42)</f>
        <v>0</v>
      </c>
      <c r="U42" s="219"/>
      <c r="W42" s="315" t="s">
        <v>349</v>
      </c>
      <c r="Y42" s="317"/>
      <c r="Z42" s="317"/>
      <c r="AA42" s="316">
        <f>SUM(Y42:Z42)</f>
        <v>0</v>
      </c>
      <c r="AB42" s="219"/>
      <c r="AD42" s="315" t="s">
        <v>349</v>
      </c>
      <c r="AF42" s="317"/>
      <c r="AG42" s="317"/>
      <c r="AH42" s="316">
        <f>SUM(AF42:AG42)</f>
        <v>0</v>
      </c>
      <c r="AI42" s="219"/>
      <c r="AK42" s="315" t="s">
        <v>349</v>
      </c>
      <c r="AM42" s="317"/>
      <c r="AN42" s="317"/>
      <c r="AO42" s="316">
        <f>SUM(AM42:AN42)</f>
        <v>0</v>
      </c>
      <c r="AP42" s="219"/>
      <c r="AR42" s="315" t="s">
        <v>349</v>
      </c>
      <c r="AT42" s="317"/>
      <c r="AU42" s="317"/>
      <c r="AV42" s="316">
        <f>SUM(AT42:AU42)</f>
        <v>0</v>
      </c>
      <c r="AW42" s="219"/>
      <c r="AY42" s="315" t="s">
        <v>349</v>
      </c>
      <c r="BA42" s="317"/>
      <c r="BB42" s="317"/>
      <c r="BC42" s="316">
        <f>SUM(BA42:BB42)</f>
        <v>0</v>
      </c>
      <c r="BD42" s="219"/>
      <c r="BF42" s="315" t="s">
        <v>349</v>
      </c>
      <c r="BH42" s="317"/>
      <c r="BI42" s="317"/>
      <c r="BJ42" s="316">
        <f>SUM(BH42:BI42)</f>
        <v>0</v>
      </c>
      <c r="BK42" s="219"/>
      <c r="BM42" s="315" t="s">
        <v>349</v>
      </c>
      <c r="BO42" s="317"/>
      <c r="BP42" s="317"/>
      <c r="BQ42" s="316">
        <f>SUM(BO42:BP42)</f>
        <v>0</v>
      </c>
      <c r="BR42" s="219"/>
      <c r="BT42" s="315" t="s">
        <v>349</v>
      </c>
      <c r="BV42" s="317"/>
      <c r="BW42" s="317"/>
      <c r="BX42" s="316">
        <f>SUM(BV42:BW42)</f>
        <v>0</v>
      </c>
      <c r="BY42" s="219"/>
      <c r="CA42" s="315" t="s">
        <v>349</v>
      </c>
      <c r="CC42" s="317"/>
      <c r="CD42" s="317"/>
      <c r="CE42" s="316">
        <f>SUM(CC42:CD42)</f>
        <v>0</v>
      </c>
      <c r="CF42" s="219"/>
      <c r="CH42" s="315" t="s">
        <v>349</v>
      </c>
      <c r="CJ42" s="317"/>
      <c r="CK42" s="317"/>
      <c r="CL42" s="316">
        <f>SUM(CJ42:CK42)</f>
        <v>0</v>
      </c>
      <c r="CM42" s="219"/>
    </row>
    <row r="43" spans="1:91" ht="15.9" customHeight="1" x14ac:dyDescent="0.25">
      <c r="B43" s="315" t="s">
        <v>368</v>
      </c>
      <c r="D43" s="501">
        <f>IF(D$79=0,0,D42/D$79)</f>
        <v>0</v>
      </c>
      <c r="E43" s="501">
        <f>IF(E$79=0,0,E42/E$79)</f>
        <v>0</v>
      </c>
      <c r="F43" s="501">
        <f>IF(F$79=0,0,F42/F$79)</f>
        <v>0</v>
      </c>
      <c r="G43" s="219"/>
      <c r="I43" s="315" t="s">
        <v>368</v>
      </c>
      <c r="K43" s="318">
        <f>IF(K$79=0,0,K42/K$79)</f>
        <v>0</v>
      </c>
      <c r="L43" s="318">
        <f>IF(L$79=0,0,L42/L$79)</f>
        <v>0</v>
      </c>
      <c r="M43" s="318">
        <f>IF(M$79=0,0,M42/M$79)</f>
        <v>0</v>
      </c>
      <c r="N43" s="219"/>
      <c r="P43" s="315" t="s">
        <v>368</v>
      </c>
      <c r="R43" s="318">
        <f>IF(R$79=0,0,R42/R$79)</f>
        <v>0</v>
      </c>
      <c r="S43" s="318">
        <f>IF(S$79=0,0,S42/S$79)</f>
        <v>0</v>
      </c>
      <c r="T43" s="318">
        <f>IF(T$79=0,0,T42/T$79)</f>
        <v>0</v>
      </c>
      <c r="U43" s="219"/>
      <c r="W43" s="315" t="s">
        <v>368</v>
      </c>
      <c r="Y43" s="318">
        <f>IF(Y$79=0,0,Y42/Y$79)</f>
        <v>0</v>
      </c>
      <c r="Z43" s="318">
        <f>IF(Z$79=0,0,Z42/Z$79)</f>
        <v>0</v>
      </c>
      <c r="AA43" s="318">
        <f>IF(AA$79=0,0,AA42/AA$79)</f>
        <v>0</v>
      </c>
      <c r="AB43" s="219"/>
      <c r="AD43" s="315" t="s">
        <v>368</v>
      </c>
      <c r="AF43" s="318">
        <f>IF(AF$79=0,0,AF42/AF$79)</f>
        <v>0</v>
      </c>
      <c r="AG43" s="318">
        <f>IF(AG$79=0,0,AG42/AG$79)</f>
        <v>0</v>
      </c>
      <c r="AH43" s="318">
        <f>IF(AH$79=0,0,AH42/AH$79)</f>
        <v>0</v>
      </c>
      <c r="AI43" s="219"/>
      <c r="AK43" s="315" t="s">
        <v>368</v>
      </c>
      <c r="AM43" s="318">
        <f>IF(AM$79=0,0,AM42/AM$79)</f>
        <v>0</v>
      </c>
      <c r="AN43" s="318">
        <f>IF(AN$79=0,0,AN42/AN$79)</f>
        <v>0</v>
      </c>
      <c r="AO43" s="318">
        <f>IF(AO$79=0,0,AO42/AO$79)</f>
        <v>0</v>
      </c>
      <c r="AP43" s="219"/>
      <c r="AR43" s="315" t="s">
        <v>368</v>
      </c>
      <c r="AT43" s="318">
        <f>IF(AT$79=0,0,AT42/AT$79)</f>
        <v>0</v>
      </c>
      <c r="AU43" s="318">
        <f>IF(AU$79=0,0,AU42/AU$79)</f>
        <v>0</v>
      </c>
      <c r="AV43" s="318">
        <f>IF(AV$79=0,0,AV42/AV$79)</f>
        <v>0</v>
      </c>
      <c r="AW43" s="219"/>
      <c r="AY43" s="315" t="s">
        <v>368</v>
      </c>
      <c r="BA43" s="318">
        <f>IF(BA$79=0,0,BA42/BA$79)</f>
        <v>0</v>
      </c>
      <c r="BB43" s="318">
        <f>IF(BB$79=0,0,BB42/BB$79)</f>
        <v>0</v>
      </c>
      <c r="BC43" s="318">
        <f>IF(BC$79=0,0,BC42/BC$79)</f>
        <v>0</v>
      </c>
      <c r="BD43" s="219"/>
      <c r="BF43" s="315" t="s">
        <v>368</v>
      </c>
      <c r="BH43" s="318">
        <f>IF(BH$79=0,0,BH42/BH$79)</f>
        <v>0</v>
      </c>
      <c r="BI43" s="318">
        <f>IF(BI$79=0,0,BI42/BI$79)</f>
        <v>0</v>
      </c>
      <c r="BJ43" s="318">
        <f>IF(BJ$79=0,0,BJ42/BJ$79)</f>
        <v>0</v>
      </c>
      <c r="BK43" s="219"/>
      <c r="BM43" s="315" t="s">
        <v>368</v>
      </c>
      <c r="BO43" s="318">
        <f>IF(BO$79=0,0,BO42/BO$79)</f>
        <v>0</v>
      </c>
      <c r="BP43" s="318">
        <f>IF(BP$79=0,0,BP42/BP$79)</f>
        <v>0</v>
      </c>
      <c r="BQ43" s="318">
        <f>IF(BQ$79=0,0,BQ42/BQ$79)</f>
        <v>0</v>
      </c>
      <c r="BR43" s="219"/>
      <c r="BT43" s="315" t="s">
        <v>368</v>
      </c>
      <c r="BV43" s="318">
        <f>IF(BV$79=0,0,BV42/BV$79)</f>
        <v>0</v>
      </c>
      <c r="BW43" s="318">
        <f>IF(BW$79=0,0,BW42/BW$79)</f>
        <v>0</v>
      </c>
      <c r="BX43" s="318">
        <f>IF(BX$79=0,0,BX42/BX$79)</f>
        <v>0</v>
      </c>
      <c r="BY43" s="219"/>
      <c r="CA43" s="315" t="s">
        <v>368</v>
      </c>
      <c r="CC43" s="318">
        <f>IF(CC$79=0,0,CC42/CC$79)</f>
        <v>0</v>
      </c>
      <c r="CD43" s="318">
        <f>IF(CD$79=0,0,CD42/CD$79)</f>
        <v>0</v>
      </c>
      <c r="CE43" s="318">
        <f>IF(CE$79=0,0,CE42/CE$79)</f>
        <v>0</v>
      </c>
      <c r="CF43" s="219"/>
      <c r="CH43" s="315" t="s">
        <v>368</v>
      </c>
      <c r="CJ43" s="318">
        <f>IF(CJ$79=0,0,CJ42/CJ$79)</f>
        <v>0</v>
      </c>
      <c r="CK43" s="318">
        <f>IF(CK$79=0,0,CK42/CK$79)</f>
        <v>0</v>
      </c>
      <c r="CL43" s="318">
        <f>IF(CL$79=0,0,CL42/CL$79)</f>
        <v>0</v>
      </c>
      <c r="CM43" s="219"/>
    </row>
    <row r="44" spans="1:91" ht="6" customHeight="1" x14ac:dyDescent="0.25">
      <c r="B44" s="170"/>
      <c r="D44" s="383"/>
      <c r="E44" s="383"/>
      <c r="F44" s="383"/>
      <c r="G44" s="219"/>
      <c r="I44" s="170"/>
      <c r="N44" s="219"/>
      <c r="P44" s="170"/>
      <c r="U44" s="219"/>
      <c r="W44" s="170"/>
      <c r="AB44" s="219"/>
      <c r="AD44" s="170"/>
      <c r="AI44" s="219"/>
      <c r="AK44" s="170"/>
      <c r="AP44" s="219"/>
      <c r="AR44" s="170"/>
      <c r="AW44" s="219"/>
      <c r="AY44" s="170"/>
      <c r="BD44" s="219"/>
      <c r="BF44" s="170"/>
      <c r="BK44" s="219"/>
      <c r="BM44" s="170"/>
      <c r="BR44" s="219"/>
      <c r="BT44" s="170"/>
      <c r="BY44" s="219"/>
      <c r="CA44" s="170"/>
      <c r="CF44" s="219"/>
      <c r="CH44" s="170"/>
      <c r="CM44" s="219"/>
    </row>
    <row r="45" spans="1:91" ht="6" customHeight="1" x14ac:dyDescent="0.25">
      <c r="A45" s="320"/>
      <c r="B45" s="321"/>
      <c r="C45" s="320"/>
      <c r="D45" s="499"/>
      <c r="E45" s="499"/>
      <c r="F45" s="499"/>
      <c r="G45" s="219"/>
      <c r="H45" s="320"/>
      <c r="I45" s="321"/>
      <c r="J45" s="320"/>
      <c r="K45" s="320"/>
      <c r="L45" s="320"/>
      <c r="M45" s="320"/>
      <c r="N45" s="219"/>
      <c r="O45" s="320"/>
      <c r="P45" s="321"/>
      <c r="Q45" s="320"/>
      <c r="R45" s="320"/>
      <c r="S45" s="320"/>
      <c r="T45" s="320"/>
      <c r="U45" s="219"/>
      <c r="V45" s="320"/>
      <c r="W45" s="321"/>
      <c r="X45" s="320"/>
      <c r="Y45" s="320"/>
      <c r="Z45" s="320"/>
      <c r="AA45" s="320"/>
      <c r="AB45" s="219"/>
      <c r="AC45" s="320"/>
      <c r="AD45" s="321"/>
      <c r="AE45" s="320"/>
      <c r="AF45" s="320"/>
      <c r="AG45" s="320"/>
      <c r="AH45" s="320"/>
      <c r="AI45" s="219"/>
      <c r="AJ45" s="320"/>
      <c r="AK45" s="321"/>
      <c r="AL45" s="320"/>
      <c r="AM45" s="320"/>
      <c r="AN45" s="320"/>
      <c r="AO45" s="320"/>
      <c r="AP45" s="219"/>
      <c r="AQ45" s="320"/>
      <c r="AR45" s="321"/>
      <c r="AS45" s="320"/>
      <c r="AT45" s="320"/>
      <c r="AU45" s="320"/>
      <c r="AV45" s="320"/>
      <c r="AW45" s="219"/>
      <c r="AX45" s="320"/>
      <c r="AY45" s="321"/>
      <c r="AZ45" s="320"/>
      <c r="BA45" s="320"/>
      <c r="BB45" s="320"/>
      <c r="BC45" s="320"/>
      <c r="BD45" s="219"/>
      <c r="BE45" s="320"/>
      <c r="BF45" s="321"/>
      <c r="BG45" s="320"/>
      <c r="BH45" s="320"/>
      <c r="BI45" s="320"/>
      <c r="BJ45" s="320"/>
      <c r="BK45" s="219"/>
      <c r="BL45" s="320"/>
      <c r="BM45" s="321"/>
      <c r="BN45" s="320"/>
      <c r="BO45" s="320"/>
      <c r="BP45" s="320"/>
      <c r="BQ45" s="320"/>
      <c r="BR45" s="219"/>
      <c r="BS45" s="320"/>
      <c r="BT45" s="321"/>
      <c r="BU45" s="320"/>
      <c r="BV45" s="320"/>
      <c r="BW45" s="320"/>
      <c r="BX45" s="320"/>
      <c r="BY45" s="219"/>
      <c r="BZ45" s="320"/>
      <c r="CA45" s="321"/>
      <c r="CB45" s="320"/>
      <c r="CC45" s="320"/>
      <c r="CD45" s="320"/>
      <c r="CE45" s="320"/>
      <c r="CF45" s="219"/>
      <c r="CG45" s="320"/>
      <c r="CH45" s="321"/>
      <c r="CI45" s="320"/>
      <c r="CJ45" s="320"/>
      <c r="CK45" s="320"/>
      <c r="CL45" s="320"/>
      <c r="CM45" s="219"/>
    </row>
    <row r="46" spans="1:91" x14ac:dyDescent="0.25">
      <c r="B46" s="170"/>
      <c r="D46" s="383"/>
      <c r="E46" s="383"/>
      <c r="F46" s="383"/>
      <c r="G46" s="219"/>
      <c r="I46" s="170"/>
      <c r="N46" s="219"/>
      <c r="P46" s="170"/>
      <c r="U46" s="219"/>
      <c r="W46" s="170"/>
      <c r="AB46" s="219"/>
      <c r="AD46" s="170"/>
      <c r="AI46" s="219"/>
      <c r="AK46" s="170"/>
      <c r="AP46" s="219"/>
      <c r="AR46" s="170"/>
      <c r="AW46" s="219"/>
      <c r="AY46" s="170"/>
      <c r="BD46" s="219"/>
      <c r="BF46" s="170"/>
      <c r="BK46" s="219"/>
      <c r="BM46" s="170"/>
      <c r="BR46" s="219"/>
      <c r="BT46" s="170"/>
      <c r="BY46" s="219"/>
      <c r="CA46" s="170"/>
      <c r="CF46" s="219"/>
      <c r="CH46" s="170"/>
      <c r="CM46" s="219"/>
    </row>
    <row r="47" spans="1:91" ht="15.9" customHeight="1" x14ac:dyDescent="0.25">
      <c r="A47" s="655" t="s">
        <v>574</v>
      </c>
      <c r="B47" s="154" t="s">
        <v>356</v>
      </c>
      <c r="D47" s="480">
        <f t="shared" ref="D47:D49" si="47">COUNTIF(K47,"=P")+COUNTIF(R47,"=P")+COUNTIF(Y47,"=P")+COUNTIF(AF47,"=P")+COUNTIF(AM47,"=P")+COUNTIF(AT47,"=P")+COUNTIF(BA47,"=P")+COUNTIF(BH47,"=P")+COUNTIF(BO47,"=P")+COUNTIF(BV47,"=P")+COUNTIF(CC47,"=P")+COUNTIF(CJ47,"=P")</f>
        <v>0</v>
      </c>
      <c r="E47" s="480">
        <f t="shared" ref="E47:E49" si="48">COUNTIF(L47,"=P")+COUNTIF(S47,"=P")+COUNTIF(Z47,"=P")+COUNTIF(AG47,"=P")+COUNTIF(AN47,"=P")+COUNTIF(AU47,"=P")+COUNTIF(BB47,"=P")+COUNTIF(BI47,"=P")+COUNTIF(BP47,"=P")+COUNTIF(BW47,"=P")+COUNTIF(CD47,"=P")+COUNTIF(CK47,"=P")</f>
        <v>0</v>
      </c>
      <c r="F47" s="480">
        <f t="shared" ref="F47:F49" si="49">COUNTIF(M47,"=P")+COUNTIF(T47,"=P")+COUNTIF(AA47,"=P")+COUNTIF(AH47,"=P")+COUNTIF(AO47,"=P")+COUNTIF(AV47,"=P")+COUNTIF(BC47,"=P")+COUNTIF(BJ47,"=P")+COUNTIF(BQ47,"=P")+COUNTIF(BX47,"=P")+COUNTIF(CE47,"=P")+COUNTIF(CL47,"=P")</f>
        <v>0</v>
      </c>
      <c r="G47" s="219"/>
      <c r="H47" s="655" t="s">
        <v>574</v>
      </c>
      <c r="I47" s="154" t="s">
        <v>356</v>
      </c>
      <c r="K47" s="171"/>
      <c r="L47" s="171"/>
      <c r="M47" s="153" t="str">
        <f t="shared" ref="M47:M49" si="50">IF(OR(K47="P",L47="P"),"P","")</f>
        <v/>
      </c>
      <c r="N47" s="219"/>
      <c r="O47" s="655" t="s">
        <v>574</v>
      </c>
      <c r="P47" s="154" t="s">
        <v>356</v>
      </c>
      <c r="R47" s="171"/>
      <c r="S47" s="171"/>
      <c r="T47" s="153" t="str">
        <f t="shared" ref="T47:T49" si="51">IF(OR(R47="P",S47="P"),"P","")</f>
        <v/>
      </c>
      <c r="U47" s="219"/>
      <c r="V47" s="655" t="s">
        <v>574</v>
      </c>
      <c r="W47" s="154" t="s">
        <v>356</v>
      </c>
      <c r="Y47" s="171"/>
      <c r="Z47" s="171"/>
      <c r="AA47" s="153" t="str">
        <f t="shared" ref="AA47:AA49" si="52">IF(OR(Y47="P",Z47="P"),"P","")</f>
        <v/>
      </c>
      <c r="AB47" s="219"/>
      <c r="AC47" s="655" t="s">
        <v>574</v>
      </c>
      <c r="AD47" s="154" t="s">
        <v>356</v>
      </c>
      <c r="AF47" s="171"/>
      <c r="AG47" s="171"/>
      <c r="AH47" s="153" t="str">
        <f t="shared" ref="AH47:AH49" si="53">IF(OR(AF47="P",AG47="P"),"P","")</f>
        <v/>
      </c>
      <c r="AI47" s="219"/>
      <c r="AJ47" s="655" t="s">
        <v>574</v>
      </c>
      <c r="AK47" s="154" t="s">
        <v>356</v>
      </c>
      <c r="AM47" s="171"/>
      <c r="AN47" s="171"/>
      <c r="AO47" s="153" t="str">
        <f t="shared" ref="AO47:AO49" si="54">IF(OR(AM47="P",AN47="P"),"P","")</f>
        <v/>
      </c>
      <c r="AP47" s="219"/>
      <c r="AQ47" s="655" t="s">
        <v>574</v>
      </c>
      <c r="AR47" s="154" t="s">
        <v>356</v>
      </c>
      <c r="AT47" s="171"/>
      <c r="AU47" s="171"/>
      <c r="AV47" s="153" t="str">
        <f t="shared" ref="AV47:AV49" si="55">IF(OR(AT47="P",AU47="P"),"P","")</f>
        <v/>
      </c>
      <c r="AW47" s="219"/>
      <c r="AX47" s="655" t="s">
        <v>574</v>
      </c>
      <c r="AY47" s="154" t="s">
        <v>356</v>
      </c>
      <c r="BA47" s="171"/>
      <c r="BB47" s="171"/>
      <c r="BC47" s="153" t="str">
        <f t="shared" ref="BC47:BC49" si="56">IF(OR(BA47="P",BB47="P"),"P","")</f>
        <v/>
      </c>
      <c r="BD47" s="219"/>
      <c r="BE47" s="655" t="s">
        <v>574</v>
      </c>
      <c r="BF47" s="154" t="s">
        <v>356</v>
      </c>
      <c r="BH47" s="171"/>
      <c r="BI47" s="171"/>
      <c r="BJ47" s="153" t="str">
        <f t="shared" ref="BJ47:BJ49" si="57">IF(OR(BH47="P",BI47="P"),"P","")</f>
        <v/>
      </c>
      <c r="BK47" s="219"/>
      <c r="BL47" s="655" t="s">
        <v>574</v>
      </c>
      <c r="BM47" s="154" t="s">
        <v>356</v>
      </c>
      <c r="BO47" s="171"/>
      <c r="BP47" s="171"/>
      <c r="BQ47" s="153" t="str">
        <f t="shared" ref="BQ47:BQ49" si="58">IF(OR(BO47="P",BP47="P"),"P","")</f>
        <v/>
      </c>
      <c r="BR47" s="219"/>
      <c r="BS47" s="655" t="s">
        <v>574</v>
      </c>
      <c r="BT47" s="154" t="s">
        <v>356</v>
      </c>
      <c r="BV47" s="171"/>
      <c r="BW47" s="171"/>
      <c r="BX47" s="153" t="str">
        <f t="shared" ref="BX47:BX49" si="59">IF(OR(BV47="P",BW47="P"),"P","")</f>
        <v/>
      </c>
      <c r="BY47" s="219"/>
      <c r="BZ47" s="655" t="s">
        <v>574</v>
      </c>
      <c r="CA47" s="154" t="s">
        <v>356</v>
      </c>
      <c r="CC47" s="171"/>
      <c r="CD47" s="171"/>
      <c r="CE47" s="153" t="str">
        <f t="shared" ref="CE47:CE49" si="60">IF(OR(CC47="P",CD47="P"),"P","")</f>
        <v/>
      </c>
      <c r="CF47" s="219"/>
      <c r="CG47" s="655" t="s">
        <v>574</v>
      </c>
      <c r="CH47" s="154" t="s">
        <v>356</v>
      </c>
      <c r="CJ47" s="171"/>
      <c r="CK47" s="171"/>
      <c r="CL47" s="153" t="str">
        <f t="shared" ref="CL47:CL49" si="61">IF(OR(CJ47="P",CK47="P"),"P","")</f>
        <v/>
      </c>
      <c r="CM47" s="219"/>
    </row>
    <row r="48" spans="1:91" ht="15.9" customHeight="1" x14ac:dyDescent="0.25">
      <c r="A48" s="655"/>
      <c r="B48" s="154" t="s">
        <v>357</v>
      </c>
      <c r="D48" s="480">
        <f t="shared" si="47"/>
        <v>0</v>
      </c>
      <c r="E48" s="480">
        <f t="shared" si="48"/>
        <v>0</v>
      </c>
      <c r="F48" s="480">
        <f t="shared" si="49"/>
        <v>0</v>
      </c>
      <c r="G48" s="219"/>
      <c r="H48" s="655"/>
      <c r="I48" s="154" t="s">
        <v>357</v>
      </c>
      <c r="K48" s="171"/>
      <c r="L48" s="171"/>
      <c r="M48" s="153" t="str">
        <f t="shared" si="50"/>
        <v/>
      </c>
      <c r="N48" s="219"/>
      <c r="O48" s="655"/>
      <c r="P48" s="154" t="s">
        <v>357</v>
      </c>
      <c r="R48" s="171"/>
      <c r="S48" s="171"/>
      <c r="T48" s="153" t="str">
        <f t="shared" si="51"/>
        <v/>
      </c>
      <c r="U48" s="219"/>
      <c r="V48" s="655"/>
      <c r="W48" s="154" t="s">
        <v>357</v>
      </c>
      <c r="Y48" s="171"/>
      <c r="Z48" s="171"/>
      <c r="AA48" s="153" t="str">
        <f t="shared" si="52"/>
        <v/>
      </c>
      <c r="AB48" s="219"/>
      <c r="AC48" s="655"/>
      <c r="AD48" s="154" t="s">
        <v>357</v>
      </c>
      <c r="AF48" s="171"/>
      <c r="AG48" s="171"/>
      <c r="AH48" s="153" t="str">
        <f t="shared" si="53"/>
        <v/>
      </c>
      <c r="AI48" s="219"/>
      <c r="AJ48" s="655"/>
      <c r="AK48" s="154" t="s">
        <v>357</v>
      </c>
      <c r="AM48" s="171"/>
      <c r="AN48" s="171"/>
      <c r="AO48" s="153" t="str">
        <f t="shared" si="54"/>
        <v/>
      </c>
      <c r="AP48" s="219"/>
      <c r="AQ48" s="655"/>
      <c r="AR48" s="154" t="s">
        <v>357</v>
      </c>
      <c r="AT48" s="171"/>
      <c r="AU48" s="171"/>
      <c r="AV48" s="153" t="str">
        <f t="shared" si="55"/>
        <v/>
      </c>
      <c r="AW48" s="219"/>
      <c r="AX48" s="655"/>
      <c r="AY48" s="154" t="s">
        <v>357</v>
      </c>
      <c r="BA48" s="171"/>
      <c r="BB48" s="171"/>
      <c r="BC48" s="153" t="str">
        <f t="shared" si="56"/>
        <v/>
      </c>
      <c r="BD48" s="219"/>
      <c r="BE48" s="655"/>
      <c r="BF48" s="154" t="s">
        <v>357</v>
      </c>
      <c r="BH48" s="171"/>
      <c r="BI48" s="171"/>
      <c r="BJ48" s="153" t="str">
        <f t="shared" si="57"/>
        <v/>
      </c>
      <c r="BK48" s="219"/>
      <c r="BL48" s="655"/>
      <c r="BM48" s="154" t="s">
        <v>357</v>
      </c>
      <c r="BO48" s="171"/>
      <c r="BP48" s="171"/>
      <c r="BQ48" s="153" t="str">
        <f t="shared" si="58"/>
        <v/>
      </c>
      <c r="BR48" s="219"/>
      <c r="BS48" s="655"/>
      <c r="BT48" s="154" t="s">
        <v>357</v>
      </c>
      <c r="BV48" s="171"/>
      <c r="BW48" s="171"/>
      <c r="BX48" s="153" t="str">
        <f t="shared" si="59"/>
        <v/>
      </c>
      <c r="BY48" s="219"/>
      <c r="BZ48" s="655"/>
      <c r="CA48" s="154" t="s">
        <v>357</v>
      </c>
      <c r="CC48" s="171"/>
      <c r="CD48" s="171"/>
      <c r="CE48" s="153" t="str">
        <f t="shared" si="60"/>
        <v/>
      </c>
      <c r="CF48" s="219"/>
      <c r="CG48" s="655"/>
      <c r="CH48" s="154" t="s">
        <v>357</v>
      </c>
      <c r="CJ48" s="171"/>
      <c r="CK48" s="171"/>
      <c r="CL48" s="153" t="str">
        <f t="shared" si="61"/>
        <v/>
      </c>
      <c r="CM48" s="219"/>
    </row>
    <row r="49" spans="1:91" ht="15.75" customHeight="1" x14ac:dyDescent="0.25">
      <c r="A49" s="655"/>
      <c r="B49" s="172" t="s">
        <v>334</v>
      </c>
      <c r="D49" s="480">
        <f t="shared" si="47"/>
        <v>0</v>
      </c>
      <c r="E49" s="480">
        <f t="shared" si="48"/>
        <v>0</v>
      </c>
      <c r="F49" s="480">
        <f t="shared" si="49"/>
        <v>0</v>
      </c>
      <c r="G49" s="219"/>
      <c r="H49" s="655"/>
      <c r="I49" s="172" t="s">
        <v>334</v>
      </c>
      <c r="K49" s="171"/>
      <c r="L49" s="171"/>
      <c r="M49" s="153" t="str">
        <f t="shared" si="50"/>
        <v/>
      </c>
      <c r="N49" s="219"/>
      <c r="O49" s="655"/>
      <c r="P49" s="172" t="s">
        <v>334</v>
      </c>
      <c r="R49" s="171"/>
      <c r="S49" s="171"/>
      <c r="T49" s="153" t="str">
        <f t="shared" si="51"/>
        <v/>
      </c>
      <c r="U49" s="219"/>
      <c r="V49" s="655"/>
      <c r="W49" s="172" t="s">
        <v>334</v>
      </c>
      <c r="Y49" s="171"/>
      <c r="Z49" s="171"/>
      <c r="AA49" s="153" t="str">
        <f t="shared" si="52"/>
        <v/>
      </c>
      <c r="AB49" s="219"/>
      <c r="AC49" s="655"/>
      <c r="AD49" s="172" t="s">
        <v>334</v>
      </c>
      <c r="AF49" s="171"/>
      <c r="AG49" s="171"/>
      <c r="AH49" s="153" t="str">
        <f t="shared" si="53"/>
        <v/>
      </c>
      <c r="AI49" s="219"/>
      <c r="AJ49" s="655"/>
      <c r="AK49" s="172" t="s">
        <v>334</v>
      </c>
      <c r="AM49" s="171"/>
      <c r="AN49" s="171"/>
      <c r="AO49" s="153" t="str">
        <f t="shared" si="54"/>
        <v/>
      </c>
      <c r="AP49" s="219"/>
      <c r="AQ49" s="655"/>
      <c r="AR49" s="172" t="s">
        <v>334</v>
      </c>
      <c r="AT49" s="171"/>
      <c r="AU49" s="171"/>
      <c r="AV49" s="153" t="str">
        <f t="shared" si="55"/>
        <v/>
      </c>
      <c r="AW49" s="219"/>
      <c r="AX49" s="655"/>
      <c r="AY49" s="172" t="s">
        <v>334</v>
      </c>
      <c r="BA49" s="171"/>
      <c r="BB49" s="171"/>
      <c r="BC49" s="153" t="str">
        <f t="shared" si="56"/>
        <v/>
      </c>
      <c r="BD49" s="219"/>
      <c r="BE49" s="655"/>
      <c r="BF49" s="172" t="s">
        <v>334</v>
      </c>
      <c r="BH49" s="171"/>
      <c r="BI49" s="171"/>
      <c r="BJ49" s="153" t="str">
        <f t="shared" si="57"/>
        <v/>
      </c>
      <c r="BK49" s="219"/>
      <c r="BL49" s="655"/>
      <c r="BM49" s="172" t="s">
        <v>334</v>
      </c>
      <c r="BO49" s="171"/>
      <c r="BP49" s="171"/>
      <c r="BQ49" s="153" t="str">
        <f t="shared" si="58"/>
        <v/>
      </c>
      <c r="BR49" s="219"/>
      <c r="BS49" s="655"/>
      <c r="BT49" s="172" t="s">
        <v>334</v>
      </c>
      <c r="BV49" s="171"/>
      <c r="BW49" s="171"/>
      <c r="BX49" s="153" t="str">
        <f t="shared" si="59"/>
        <v/>
      </c>
      <c r="BY49" s="219"/>
      <c r="BZ49" s="655"/>
      <c r="CA49" s="172" t="s">
        <v>334</v>
      </c>
      <c r="CC49" s="171"/>
      <c r="CD49" s="171"/>
      <c r="CE49" s="153" t="str">
        <f t="shared" si="60"/>
        <v/>
      </c>
      <c r="CF49" s="219"/>
      <c r="CG49" s="655"/>
      <c r="CH49" s="172" t="s">
        <v>334</v>
      </c>
      <c r="CJ49" s="171"/>
      <c r="CK49" s="171"/>
      <c r="CL49" s="153" t="str">
        <f t="shared" si="61"/>
        <v/>
      </c>
      <c r="CM49" s="219"/>
    </row>
    <row r="50" spans="1:91" ht="26.1" customHeight="1" x14ac:dyDescent="0.25">
      <c r="A50" s="655"/>
      <c r="B50" s="170"/>
      <c r="D50" s="493"/>
      <c r="E50" s="493"/>
      <c r="F50" s="500"/>
      <c r="G50" s="219"/>
      <c r="H50" s="655"/>
      <c r="I50" s="170"/>
      <c r="K50" s="325"/>
      <c r="L50" s="325"/>
      <c r="M50" s="326"/>
      <c r="N50" s="219"/>
      <c r="O50" s="655"/>
      <c r="P50" s="170"/>
      <c r="R50" s="325"/>
      <c r="S50" s="325"/>
      <c r="T50" s="326"/>
      <c r="U50" s="219"/>
      <c r="V50" s="655"/>
      <c r="W50" s="170"/>
      <c r="Y50" s="325"/>
      <c r="Z50" s="325"/>
      <c r="AA50" s="326"/>
      <c r="AB50" s="219"/>
      <c r="AC50" s="655"/>
      <c r="AD50" s="170"/>
      <c r="AF50" s="325"/>
      <c r="AG50" s="325"/>
      <c r="AH50" s="326"/>
      <c r="AI50" s="219"/>
      <c r="AJ50" s="655"/>
      <c r="AK50" s="170"/>
      <c r="AM50" s="325"/>
      <c r="AN50" s="325"/>
      <c r="AO50" s="326"/>
      <c r="AP50" s="219"/>
      <c r="AQ50" s="655"/>
      <c r="AR50" s="170"/>
      <c r="AT50" s="325"/>
      <c r="AU50" s="325"/>
      <c r="AV50" s="326"/>
      <c r="AW50" s="219"/>
      <c r="AX50" s="655"/>
      <c r="AY50" s="170"/>
      <c r="BA50" s="325"/>
      <c r="BB50" s="325"/>
      <c r="BC50" s="326"/>
      <c r="BD50" s="219"/>
      <c r="BE50" s="655"/>
      <c r="BF50" s="170"/>
      <c r="BH50" s="325"/>
      <c r="BI50" s="325"/>
      <c r="BJ50" s="326"/>
      <c r="BK50" s="219"/>
      <c r="BL50" s="655"/>
      <c r="BM50" s="170"/>
      <c r="BO50" s="325"/>
      <c r="BP50" s="325"/>
      <c r="BQ50" s="326"/>
      <c r="BR50" s="219"/>
      <c r="BS50" s="655"/>
      <c r="BT50" s="170"/>
      <c r="BV50" s="325"/>
      <c r="BW50" s="325"/>
      <c r="BX50" s="326"/>
      <c r="BY50" s="219"/>
      <c r="BZ50" s="655"/>
      <c r="CA50" s="170"/>
      <c r="CC50" s="325"/>
      <c r="CD50" s="325"/>
      <c r="CE50" s="326"/>
      <c r="CF50" s="219"/>
      <c r="CG50" s="655"/>
      <c r="CH50" s="170"/>
      <c r="CJ50" s="325"/>
      <c r="CK50" s="325"/>
      <c r="CL50" s="326"/>
      <c r="CM50" s="219"/>
    </row>
    <row r="51" spans="1:91" ht="15.9" customHeight="1" x14ac:dyDescent="0.25">
      <c r="A51" s="655"/>
      <c r="B51" s="315" t="s">
        <v>349</v>
      </c>
      <c r="D51" s="496">
        <f t="shared" ref="D51:E51" si="62">SUM(K51,R51,Y51,AF51,AM51,AT51,BA51,BH51,BO51,BV51,CC51,CJ51)</f>
        <v>0</v>
      </c>
      <c r="E51" s="496">
        <f t="shared" si="62"/>
        <v>0</v>
      </c>
      <c r="F51" s="497">
        <f>SUM(D51:E51)</f>
        <v>0</v>
      </c>
      <c r="G51" s="219"/>
      <c r="H51" s="655"/>
      <c r="I51" s="315" t="s">
        <v>349</v>
      </c>
      <c r="K51" s="317"/>
      <c r="L51" s="317"/>
      <c r="M51" s="316">
        <f>SUM(K51:L51)</f>
        <v>0</v>
      </c>
      <c r="N51" s="219"/>
      <c r="O51" s="655"/>
      <c r="P51" s="315" t="s">
        <v>349</v>
      </c>
      <c r="R51" s="317"/>
      <c r="S51" s="317"/>
      <c r="T51" s="316">
        <f>SUM(R51:S51)</f>
        <v>0</v>
      </c>
      <c r="U51" s="219"/>
      <c r="V51" s="655"/>
      <c r="W51" s="315" t="s">
        <v>349</v>
      </c>
      <c r="Y51" s="317"/>
      <c r="Z51" s="317"/>
      <c r="AA51" s="316">
        <f>SUM(Y51:Z51)</f>
        <v>0</v>
      </c>
      <c r="AB51" s="219"/>
      <c r="AC51" s="655"/>
      <c r="AD51" s="315" t="s">
        <v>349</v>
      </c>
      <c r="AF51" s="317"/>
      <c r="AG51" s="317"/>
      <c r="AH51" s="316">
        <f>SUM(AF51:AG51)</f>
        <v>0</v>
      </c>
      <c r="AI51" s="219"/>
      <c r="AJ51" s="655"/>
      <c r="AK51" s="315" t="s">
        <v>349</v>
      </c>
      <c r="AM51" s="317"/>
      <c r="AN51" s="317"/>
      <c r="AO51" s="316">
        <f>SUM(AM51:AN51)</f>
        <v>0</v>
      </c>
      <c r="AP51" s="219"/>
      <c r="AQ51" s="655"/>
      <c r="AR51" s="315" t="s">
        <v>349</v>
      </c>
      <c r="AT51" s="317"/>
      <c r="AU51" s="317"/>
      <c r="AV51" s="316">
        <f>SUM(AT51:AU51)</f>
        <v>0</v>
      </c>
      <c r="AW51" s="219"/>
      <c r="AX51" s="655"/>
      <c r="AY51" s="315" t="s">
        <v>349</v>
      </c>
      <c r="BA51" s="317"/>
      <c r="BB51" s="317"/>
      <c r="BC51" s="316">
        <f>SUM(BA51:BB51)</f>
        <v>0</v>
      </c>
      <c r="BD51" s="219"/>
      <c r="BE51" s="655"/>
      <c r="BF51" s="315" t="s">
        <v>349</v>
      </c>
      <c r="BH51" s="317"/>
      <c r="BI51" s="317"/>
      <c r="BJ51" s="316">
        <f>SUM(BH51:BI51)</f>
        <v>0</v>
      </c>
      <c r="BK51" s="219"/>
      <c r="BL51" s="655"/>
      <c r="BM51" s="315" t="s">
        <v>349</v>
      </c>
      <c r="BO51" s="317"/>
      <c r="BP51" s="317"/>
      <c r="BQ51" s="316">
        <f>SUM(BO51:BP51)</f>
        <v>0</v>
      </c>
      <c r="BR51" s="219"/>
      <c r="BS51" s="655"/>
      <c r="BT51" s="315" t="s">
        <v>349</v>
      </c>
      <c r="BV51" s="317"/>
      <c r="BW51" s="317"/>
      <c r="BX51" s="316">
        <f>SUM(BV51:BW51)</f>
        <v>0</v>
      </c>
      <c r="BY51" s="219"/>
      <c r="BZ51" s="655"/>
      <c r="CA51" s="315" t="s">
        <v>349</v>
      </c>
      <c r="CC51" s="317"/>
      <c r="CD51" s="317"/>
      <c r="CE51" s="316">
        <f>SUM(CC51:CD51)</f>
        <v>0</v>
      </c>
      <c r="CF51" s="219"/>
      <c r="CG51" s="655"/>
      <c r="CH51" s="315" t="s">
        <v>349</v>
      </c>
      <c r="CJ51" s="317"/>
      <c r="CK51" s="317"/>
      <c r="CL51" s="316">
        <f>SUM(CJ51:CK51)</f>
        <v>0</v>
      </c>
      <c r="CM51" s="219"/>
    </row>
    <row r="52" spans="1:91" ht="30.75" customHeight="1" x14ac:dyDescent="0.25">
      <c r="A52" s="655"/>
      <c r="B52" s="315" t="s">
        <v>368</v>
      </c>
      <c r="D52" s="501">
        <f>IF(D$79=0,0,D51/D$79)</f>
        <v>0</v>
      </c>
      <c r="E52" s="501">
        <f>IF(E$79=0,0,E51/E$79)</f>
        <v>0</v>
      </c>
      <c r="F52" s="501">
        <f>IF(F$79=0,0,F51/F$79)</f>
        <v>0</v>
      </c>
      <c r="G52" s="219"/>
      <c r="H52" s="655"/>
      <c r="I52" s="315" t="s">
        <v>368</v>
      </c>
      <c r="K52" s="318">
        <f>IF(K$79=0,0,K51/K$79)</f>
        <v>0</v>
      </c>
      <c r="L52" s="318">
        <f>IF(L$79=0,0,L51/L$79)</f>
        <v>0</v>
      </c>
      <c r="M52" s="318">
        <f>IF(M$79=0,0,M51/M$79)</f>
        <v>0</v>
      </c>
      <c r="N52" s="219"/>
      <c r="O52" s="655"/>
      <c r="P52" s="315" t="s">
        <v>368</v>
      </c>
      <c r="R52" s="318">
        <f>IF(R$79=0,0,R51/R$79)</f>
        <v>0</v>
      </c>
      <c r="S52" s="318">
        <f>IF(S$79=0,0,S51/S$79)</f>
        <v>0</v>
      </c>
      <c r="T52" s="318">
        <f>IF(T$79=0,0,T51/T$79)</f>
        <v>0</v>
      </c>
      <c r="U52" s="219"/>
      <c r="V52" s="655"/>
      <c r="W52" s="315" t="s">
        <v>368</v>
      </c>
      <c r="Y52" s="318">
        <f>IF(Y$79=0,0,Y51/Y$79)</f>
        <v>0</v>
      </c>
      <c r="Z52" s="318">
        <f>IF(Z$79=0,0,Z51/Z$79)</f>
        <v>0</v>
      </c>
      <c r="AA52" s="318">
        <f>IF(AA$79=0,0,AA51/AA$79)</f>
        <v>0</v>
      </c>
      <c r="AB52" s="219"/>
      <c r="AC52" s="655"/>
      <c r="AD52" s="315" t="s">
        <v>368</v>
      </c>
      <c r="AF52" s="318">
        <f>IF(AF$79=0,0,AF51/AF$79)</f>
        <v>0</v>
      </c>
      <c r="AG52" s="318">
        <f>IF(AG$79=0,0,AG51/AG$79)</f>
        <v>0</v>
      </c>
      <c r="AH52" s="318">
        <f>IF(AH$79=0,0,AH51/AH$79)</f>
        <v>0</v>
      </c>
      <c r="AI52" s="219"/>
      <c r="AJ52" s="655"/>
      <c r="AK52" s="315" t="s">
        <v>368</v>
      </c>
      <c r="AM52" s="318">
        <f>IF(AM$79=0,0,AM51/AM$79)</f>
        <v>0</v>
      </c>
      <c r="AN52" s="318">
        <f>IF(AN$79=0,0,AN51/AN$79)</f>
        <v>0</v>
      </c>
      <c r="AO52" s="318">
        <f>IF(AO$79=0,0,AO51/AO$79)</f>
        <v>0</v>
      </c>
      <c r="AP52" s="219"/>
      <c r="AQ52" s="655"/>
      <c r="AR52" s="315" t="s">
        <v>368</v>
      </c>
      <c r="AT52" s="318">
        <f>IF(AT$79=0,0,AT51/AT$79)</f>
        <v>0</v>
      </c>
      <c r="AU52" s="318">
        <f>IF(AU$79=0,0,AU51/AU$79)</f>
        <v>0</v>
      </c>
      <c r="AV52" s="318">
        <f>IF(AV$79=0,0,AV51/AV$79)</f>
        <v>0</v>
      </c>
      <c r="AW52" s="219"/>
      <c r="AX52" s="655"/>
      <c r="AY52" s="315" t="s">
        <v>368</v>
      </c>
      <c r="BA52" s="318">
        <f>IF(BA$79=0,0,BA51/BA$79)</f>
        <v>0</v>
      </c>
      <c r="BB52" s="318">
        <f>IF(BB$79=0,0,BB51/BB$79)</f>
        <v>0</v>
      </c>
      <c r="BC52" s="318">
        <f>IF(BC$79=0,0,BC51/BC$79)</f>
        <v>0</v>
      </c>
      <c r="BD52" s="219"/>
      <c r="BE52" s="655"/>
      <c r="BF52" s="315" t="s">
        <v>368</v>
      </c>
      <c r="BH52" s="318">
        <f>IF(BH$79=0,0,BH51/BH$79)</f>
        <v>0</v>
      </c>
      <c r="BI52" s="318">
        <f>IF(BI$79=0,0,BI51/BI$79)</f>
        <v>0</v>
      </c>
      <c r="BJ52" s="318">
        <f>IF(BJ$79=0,0,BJ51/BJ$79)</f>
        <v>0</v>
      </c>
      <c r="BK52" s="219"/>
      <c r="BL52" s="655"/>
      <c r="BM52" s="315" t="s">
        <v>368</v>
      </c>
      <c r="BO52" s="318">
        <f>IF(BO$79=0,0,BO51/BO$79)</f>
        <v>0</v>
      </c>
      <c r="BP52" s="318">
        <f>IF(BP$79=0,0,BP51/BP$79)</f>
        <v>0</v>
      </c>
      <c r="BQ52" s="318">
        <f>IF(BQ$79=0,0,BQ51/BQ$79)</f>
        <v>0</v>
      </c>
      <c r="BR52" s="219"/>
      <c r="BS52" s="655"/>
      <c r="BT52" s="315" t="s">
        <v>368</v>
      </c>
      <c r="BV52" s="318">
        <f>IF(BV$79=0,0,BV51/BV$79)</f>
        <v>0</v>
      </c>
      <c r="BW52" s="318">
        <f>IF(BW$79=0,0,BW51/BW$79)</f>
        <v>0</v>
      </c>
      <c r="BX52" s="318">
        <f>IF(BX$79=0,0,BX51/BX$79)</f>
        <v>0</v>
      </c>
      <c r="BY52" s="219"/>
      <c r="BZ52" s="655"/>
      <c r="CA52" s="315" t="s">
        <v>368</v>
      </c>
      <c r="CC52" s="318">
        <f>IF(CC$79=0,0,CC51/CC$79)</f>
        <v>0</v>
      </c>
      <c r="CD52" s="318">
        <f>IF(CD$79=0,0,CD51/CD$79)</f>
        <v>0</v>
      </c>
      <c r="CE52" s="318">
        <f>IF(CE$79=0,0,CE51/CE$79)</f>
        <v>0</v>
      </c>
      <c r="CF52" s="219"/>
      <c r="CG52" s="655"/>
      <c r="CH52" s="315" t="s">
        <v>368</v>
      </c>
      <c r="CJ52" s="318">
        <f>IF(CJ$79=0,0,CJ51/CJ$79)</f>
        <v>0</v>
      </c>
      <c r="CK52" s="318">
        <f>IF(CK$79=0,0,CK51/CK$79)</f>
        <v>0</v>
      </c>
      <c r="CL52" s="318">
        <f>IF(CL$79=0,0,CL51/CL$79)</f>
        <v>0</v>
      </c>
      <c r="CM52" s="219"/>
    </row>
    <row r="53" spans="1:91" ht="6" customHeight="1" x14ac:dyDescent="0.25">
      <c r="A53" s="320"/>
      <c r="B53" s="321"/>
      <c r="C53" s="320"/>
      <c r="D53" s="499"/>
      <c r="E53" s="499"/>
      <c r="F53" s="499"/>
      <c r="G53" s="219"/>
      <c r="H53" s="320"/>
      <c r="I53" s="321"/>
      <c r="J53" s="320"/>
      <c r="K53" s="320"/>
      <c r="L53" s="320"/>
      <c r="M53" s="320"/>
      <c r="N53" s="219"/>
      <c r="O53" s="320"/>
      <c r="P53" s="321"/>
      <c r="Q53" s="320"/>
      <c r="R53" s="320"/>
      <c r="S53" s="320"/>
      <c r="T53" s="320"/>
      <c r="U53" s="219"/>
      <c r="V53" s="320"/>
      <c r="W53" s="321"/>
      <c r="X53" s="320"/>
      <c r="Y53" s="320"/>
      <c r="Z53" s="320"/>
      <c r="AA53" s="320"/>
      <c r="AB53" s="219"/>
      <c r="AC53" s="320"/>
      <c r="AD53" s="321"/>
      <c r="AE53" s="320"/>
      <c r="AF53" s="320"/>
      <c r="AG53" s="320"/>
      <c r="AH53" s="320"/>
      <c r="AI53" s="219"/>
      <c r="AJ53" s="320"/>
      <c r="AK53" s="321"/>
      <c r="AL53" s="320"/>
      <c r="AM53" s="320"/>
      <c r="AN53" s="320"/>
      <c r="AO53" s="320"/>
      <c r="AP53" s="219"/>
      <c r="AQ53" s="320"/>
      <c r="AR53" s="321"/>
      <c r="AS53" s="320"/>
      <c r="AT53" s="320"/>
      <c r="AU53" s="320"/>
      <c r="AV53" s="320"/>
      <c r="AW53" s="219"/>
      <c r="AX53" s="320"/>
      <c r="AY53" s="321"/>
      <c r="AZ53" s="320"/>
      <c r="BA53" s="320"/>
      <c r="BB53" s="320"/>
      <c r="BC53" s="320"/>
      <c r="BD53" s="219"/>
      <c r="BE53" s="320"/>
      <c r="BF53" s="321"/>
      <c r="BG53" s="320"/>
      <c r="BH53" s="320"/>
      <c r="BI53" s="320"/>
      <c r="BJ53" s="320"/>
      <c r="BK53" s="219"/>
      <c r="BL53" s="320"/>
      <c r="BM53" s="321"/>
      <c r="BN53" s="320"/>
      <c r="BO53" s="320"/>
      <c r="BP53" s="320"/>
      <c r="BQ53" s="320"/>
      <c r="BR53" s="219"/>
      <c r="BS53" s="320"/>
      <c r="BT53" s="321"/>
      <c r="BU53" s="320"/>
      <c r="BV53" s="320"/>
      <c r="BW53" s="320"/>
      <c r="BX53" s="320"/>
      <c r="BY53" s="219"/>
      <c r="BZ53" s="320"/>
      <c r="CA53" s="321"/>
      <c r="CB53" s="320"/>
      <c r="CC53" s="320"/>
      <c r="CD53" s="320"/>
      <c r="CE53" s="320"/>
      <c r="CF53" s="219"/>
      <c r="CG53" s="320"/>
      <c r="CH53" s="321"/>
      <c r="CI53" s="320"/>
      <c r="CJ53" s="320"/>
      <c r="CK53" s="320"/>
      <c r="CL53" s="320"/>
      <c r="CM53" s="219"/>
    </row>
    <row r="54" spans="1:91" ht="12" customHeight="1" x14ac:dyDescent="0.25">
      <c r="B54" s="170"/>
      <c r="D54" s="383"/>
      <c r="E54" s="383"/>
      <c r="F54" s="383"/>
      <c r="G54" s="219"/>
      <c r="I54" s="170"/>
      <c r="N54" s="219"/>
      <c r="P54" s="170"/>
      <c r="U54" s="219"/>
      <c r="W54" s="170"/>
      <c r="AB54" s="219"/>
      <c r="AD54" s="170"/>
      <c r="AI54" s="219"/>
      <c r="AK54" s="170"/>
      <c r="AP54" s="219"/>
      <c r="AR54" s="170"/>
      <c r="AW54" s="219"/>
      <c r="AY54" s="170"/>
      <c r="BD54" s="219"/>
      <c r="BF54" s="170"/>
      <c r="BK54" s="219"/>
      <c r="BM54" s="170"/>
      <c r="BR54" s="219"/>
      <c r="BT54" s="170"/>
      <c r="BY54" s="219"/>
      <c r="CA54" s="170"/>
      <c r="CF54" s="219"/>
      <c r="CH54" s="170"/>
      <c r="CM54" s="219"/>
    </row>
    <row r="55" spans="1:91" ht="15.9" customHeight="1" x14ac:dyDescent="0.25">
      <c r="A55" s="655" t="s">
        <v>575</v>
      </c>
      <c r="B55" s="154" t="s">
        <v>380</v>
      </c>
      <c r="D55" s="480">
        <f t="shared" ref="D55:D62" si="63">COUNTIF(K55,"=P")+COUNTIF(R55,"=P")+COUNTIF(Y55,"=P")+COUNTIF(AF55,"=P")+COUNTIF(AM55,"=P")+COUNTIF(AT55,"=P")+COUNTIF(BA55,"=P")+COUNTIF(BH55,"=P")+COUNTIF(BO55,"=P")+COUNTIF(BV55,"=P")+COUNTIF(CC55,"=P")+COUNTIF(CJ55,"=P")</f>
        <v>0</v>
      </c>
      <c r="E55" s="480">
        <f t="shared" ref="E55:E62" si="64">COUNTIF(L55,"=P")+COUNTIF(S55,"=P")+COUNTIF(Z55,"=P")+COUNTIF(AG55,"=P")+COUNTIF(AN55,"=P")+COUNTIF(AU55,"=P")+COUNTIF(BB55,"=P")+COUNTIF(BI55,"=P")+COUNTIF(BP55,"=P")+COUNTIF(BW55,"=P")+COUNTIF(CD55,"=P")+COUNTIF(CK55,"=P")</f>
        <v>0</v>
      </c>
      <c r="F55" s="480">
        <f t="shared" ref="F55:F62" si="65">COUNTIF(M55,"=P")+COUNTIF(T55,"=P")+COUNTIF(AA55,"=P")+COUNTIF(AH55,"=P")+COUNTIF(AO55,"=P")+COUNTIF(AV55,"=P")+COUNTIF(BC55,"=P")+COUNTIF(BJ55,"=P")+COUNTIF(BQ55,"=P")+COUNTIF(BX55,"=P")+COUNTIF(CE55,"=P")+COUNTIF(CL55,"=P")</f>
        <v>0</v>
      </c>
      <c r="G55" s="219"/>
      <c r="H55" s="655" t="s">
        <v>575</v>
      </c>
      <c r="I55" s="154" t="s">
        <v>380</v>
      </c>
      <c r="K55" s="171"/>
      <c r="L55" s="171"/>
      <c r="M55" s="153" t="str">
        <f t="shared" ref="M55:M62" si="66">IF(OR(K55="P",L55="P"),"P","")</f>
        <v/>
      </c>
      <c r="N55" s="219"/>
      <c r="O55" s="655" t="s">
        <v>575</v>
      </c>
      <c r="P55" s="154" t="s">
        <v>380</v>
      </c>
      <c r="R55" s="171"/>
      <c r="S55" s="171"/>
      <c r="T55" s="153" t="str">
        <f t="shared" ref="T55:T62" si="67">IF(OR(R55="P",S55="P"),"P","")</f>
        <v/>
      </c>
      <c r="U55" s="219"/>
      <c r="V55" s="655" t="s">
        <v>575</v>
      </c>
      <c r="W55" s="154" t="s">
        <v>380</v>
      </c>
      <c r="Y55" s="171"/>
      <c r="Z55" s="171"/>
      <c r="AA55" s="153" t="str">
        <f t="shared" ref="AA55:AA62" si="68">IF(OR(Y55="P",Z55="P"),"P","")</f>
        <v/>
      </c>
      <c r="AB55" s="219"/>
      <c r="AC55" s="655" t="s">
        <v>575</v>
      </c>
      <c r="AD55" s="154" t="s">
        <v>380</v>
      </c>
      <c r="AF55" s="171"/>
      <c r="AG55" s="171"/>
      <c r="AH55" s="153" t="str">
        <f t="shared" ref="AH55:AH62" si="69">IF(OR(AF55="P",AG55="P"),"P","")</f>
        <v/>
      </c>
      <c r="AI55" s="219"/>
      <c r="AJ55" s="655" t="s">
        <v>575</v>
      </c>
      <c r="AK55" s="154" t="s">
        <v>380</v>
      </c>
      <c r="AM55" s="171"/>
      <c r="AN55" s="171"/>
      <c r="AO55" s="153" t="str">
        <f t="shared" ref="AO55:AO62" si="70">IF(OR(AM55="P",AN55="P"),"P","")</f>
        <v/>
      </c>
      <c r="AP55" s="219"/>
      <c r="AQ55" s="655" t="s">
        <v>575</v>
      </c>
      <c r="AR55" s="154" t="s">
        <v>380</v>
      </c>
      <c r="AT55" s="171"/>
      <c r="AU55" s="171"/>
      <c r="AV55" s="153" t="str">
        <f t="shared" ref="AV55:AV62" si="71">IF(OR(AT55="P",AU55="P"),"P","")</f>
        <v/>
      </c>
      <c r="AW55" s="219"/>
      <c r="AX55" s="655" t="s">
        <v>575</v>
      </c>
      <c r="AY55" s="154" t="s">
        <v>380</v>
      </c>
      <c r="BA55" s="171"/>
      <c r="BB55" s="171"/>
      <c r="BC55" s="153" t="str">
        <f t="shared" ref="BC55:BC62" si="72">IF(OR(BA55="P",BB55="P"),"P","")</f>
        <v/>
      </c>
      <c r="BD55" s="219"/>
      <c r="BE55" s="655" t="s">
        <v>575</v>
      </c>
      <c r="BF55" s="154" t="s">
        <v>380</v>
      </c>
      <c r="BH55" s="171"/>
      <c r="BI55" s="171"/>
      <c r="BJ55" s="153" t="str">
        <f t="shared" ref="BJ55:BJ62" si="73">IF(OR(BH55="P",BI55="P"),"P","")</f>
        <v/>
      </c>
      <c r="BK55" s="219"/>
      <c r="BL55" s="655" t="s">
        <v>575</v>
      </c>
      <c r="BM55" s="154" t="s">
        <v>380</v>
      </c>
      <c r="BO55" s="171"/>
      <c r="BP55" s="171"/>
      <c r="BQ55" s="153" t="str">
        <f t="shared" ref="BQ55:BQ62" si="74">IF(OR(BO55="P",BP55="P"),"P","")</f>
        <v/>
      </c>
      <c r="BR55" s="219"/>
      <c r="BS55" s="655" t="s">
        <v>575</v>
      </c>
      <c r="BT55" s="154" t="s">
        <v>380</v>
      </c>
      <c r="BV55" s="171"/>
      <c r="BW55" s="171"/>
      <c r="BX55" s="153" t="str">
        <f t="shared" ref="BX55:BX62" si="75">IF(OR(BV55="P",BW55="P"),"P","")</f>
        <v/>
      </c>
      <c r="BY55" s="219"/>
      <c r="BZ55" s="655" t="s">
        <v>575</v>
      </c>
      <c r="CA55" s="154" t="s">
        <v>380</v>
      </c>
      <c r="CC55" s="171"/>
      <c r="CD55" s="171"/>
      <c r="CE55" s="153" t="str">
        <f t="shared" ref="CE55:CE62" si="76">IF(OR(CC55="P",CD55="P"),"P","")</f>
        <v/>
      </c>
      <c r="CF55" s="219"/>
      <c r="CG55" s="655" t="s">
        <v>575</v>
      </c>
      <c r="CH55" s="154" t="s">
        <v>380</v>
      </c>
      <c r="CJ55" s="171"/>
      <c r="CK55" s="171"/>
      <c r="CL55" s="153" t="str">
        <f t="shared" ref="CL55:CL62" si="77">IF(OR(CJ55="P",CK55="P"),"P","")</f>
        <v/>
      </c>
      <c r="CM55" s="219"/>
    </row>
    <row r="56" spans="1:91" ht="15.9" customHeight="1" x14ac:dyDescent="0.25">
      <c r="A56" s="655"/>
      <c r="B56" s="154" t="s">
        <v>358</v>
      </c>
      <c r="D56" s="480">
        <f t="shared" si="63"/>
        <v>0</v>
      </c>
      <c r="E56" s="480">
        <f t="shared" si="64"/>
        <v>0</v>
      </c>
      <c r="F56" s="480">
        <f t="shared" si="65"/>
        <v>0</v>
      </c>
      <c r="G56" s="219"/>
      <c r="H56" s="655"/>
      <c r="I56" s="154" t="s">
        <v>358</v>
      </c>
      <c r="K56" s="171"/>
      <c r="L56" s="171"/>
      <c r="M56" s="153" t="str">
        <f t="shared" si="66"/>
        <v/>
      </c>
      <c r="N56" s="219"/>
      <c r="O56" s="655"/>
      <c r="P56" s="154" t="s">
        <v>358</v>
      </c>
      <c r="R56" s="171"/>
      <c r="S56" s="171"/>
      <c r="T56" s="153" t="str">
        <f t="shared" si="67"/>
        <v/>
      </c>
      <c r="U56" s="219"/>
      <c r="V56" s="655"/>
      <c r="W56" s="154" t="s">
        <v>358</v>
      </c>
      <c r="Y56" s="171"/>
      <c r="Z56" s="171"/>
      <c r="AA56" s="153" t="str">
        <f t="shared" si="68"/>
        <v/>
      </c>
      <c r="AB56" s="219"/>
      <c r="AC56" s="655"/>
      <c r="AD56" s="154" t="s">
        <v>358</v>
      </c>
      <c r="AF56" s="171"/>
      <c r="AG56" s="171"/>
      <c r="AH56" s="153" t="str">
        <f t="shared" si="69"/>
        <v/>
      </c>
      <c r="AI56" s="219"/>
      <c r="AJ56" s="655"/>
      <c r="AK56" s="154" t="s">
        <v>358</v>
      </c>
      <c r="AM56" s="171"/>
      <c r="AN56" s="171"/>
      <c r="AO56" s="153" t="str">
        <f t="shared" si="70"/>
        <v/>
      </c>
      <c r="AP56" s="219"/>
      <c r="AQ56" s="655"/>
      <c r="AR56" s="154" t="s">
        <v>358</v>
      </c>
      <c r="AT56" s="171"/>
      <c r="AU56" s="171"/>
      <c r="AV56" s="153" t="str">
        <f t="shared" si="71"/>
        <v/>
      </c>
      <c r="AW56" s="219"/>
      <c r="AX56" s="655"/>
      <c r="AY56" s="154" t="s">
        <v>358</v>
      </c>
      <c r="BA56" s="171"/>
      <c r="BB56" s="171"/>
      <c r="BC56" s="153" t="str">
        <f t="shared" si="72"/>
        <v/>
      </c>
      <c r="BD56" s="219"/>
      <c r="BE56" s="655"/>
      <c r="BF56" s="154" t="s">
        <v>358</v>
      </c>
      <c r="BH56" s="171"/>
      <c r="BI56" s="171"/>
      <c r="BJ56" s="153" t="str">
        <f t="shared" si="73"/>
        <v/>
      </c>
      <c r="BK56" s="219"/>
      <c r="BL56" s="655"/>
      <c r="BM56" s="154" t="s">
        <v>358</v>
      </c>
      <c r="BO56" s="171"/>
      <c r="BP56" s="171"/>
      <c r="BQ56" s="153" t="str">
        <f t="shared" si="74"/>
        <v/>
      </c>
      <c r="BR56" s="219"/>
      <c r="BS56" s="655"/>
      <c r="BT56" s="154" t="s">
        <v>358</v>
      </c>
      <c r="BV56" s="171"/>
      <c r="BW56" s="171"/>
      <c r="BX56" s="153" t="str">
        <f t="shared" si="75"/>
        <v/>
      </c>
      <c r="BY56" s="219"/>
      <c r="BZ56" s="655"/>
      <c r="CA56" s="154" t="s">
        <v>358</v>
      </c>
      <c r="CC56" s="171"/>
      <c r="CD56" s="171"/>
      <c r="CE56" s="153" t="str">
        <f t="shared" si="76"/>
        <v/>
      </c>
      <c r="CF56" s="219"/>
      <c r="CG56" s="655"/>
      <c r="CH56" s="154" t="s">
        <v>358</v>
      </c>
      <c r="CJ56" s="171"/>
      <c r="CK56" s="171"/>
      <c r="CL56" s="153" t="str">
        <f t="shared" si="77"/>
        <v/>
      </c>
      <c r="CM56" s="219"/>
    </row>
    <row r="57" spans="1:91" ht="15.9" customHeight="1" x14ac:dyDescent="0.25">
      <c r="A57" s="655"/>
      <c r="B57" s="154" t="s">
        <v>381</v>
      </c>
      <c r="D57" s="480">
        <f t="shared" si="63"/>
        <v>0</v>
      </c>
      <c r="E57" s="480">
        <f t="shared" si="64"/>
        <v>0</v>
      </c>
      <c r="F57" s="480">
        <f t="shared" si="65"/>
        <v>0</v>
      </c>
      <c r="G57" s="219"/>
      <c r="H57" s="655"/>
      <c r="I57" s="154" t="s">
        <v>381</v>
      </c>
      <c r="K57" s="171"/>
      <c r="L57" s="171"/>
      <c r="M57" s="153" t="str">
        <f t="shared" si="66"/>
        <v/>
      </c>
      <c r="N57" s="219"/>
      <c r="O57" s="655"/>
      <c r="P57" s="154" t="s">
        <v>381</v>
      </c>
      <c r="R57" s="171"/>
      <c r="S57" s="171"/>
      <c r="T57" s="153" t="str">
        <f t="shared" si="67"/>
        <v/>
      </c>
      <c r="U57" s="219"/>
      <c r="V57" s="655"/>
      <c r="W57" s="154" t="s">
        <v>381</v>
      </c>
      <c r="Y57" s="171"/>
      <c r="Z57" s="171"/>
      <c r="AA57" s="153" t="str">
        <f t="shared" si="68"/>
        <v/>
      </c>
      <c r="AB57" s="219"/>
      <c r="AC57" s="655"/>
      <c r="AD57" s="154" t="s">
        <v>381</v>
      </c>
      <c r="AF57" s="171"/>
      <c r="AG57" s="171"/>
      <c r="AH57" s="153" t="str">
        <f t="shared" si="69"/>
        <v/>
      </c>
      <c r="AI57" s="219"/>
      <c r="AJ57" s="655"/>
      <c r="AK57" s="154" t="s">
        <v>381</v>
      </c>
      <c r="AM57" s="171"/>
      <c r="AN57" s="171"/>
      <c r="AO57" s="153" t="str">
        <f t="shared" si="70"/>
        <v/>
      </c>
      <c r="AP57" s="219"/>
      <c r="AQ57" s="655"/>
      <c r="AR57" s="154" t="s">
        <v>381</v>
      </c>
      <c r="AT57" s="171"/>
      <c r="AU57" s="171"/>
      <c r="AV57" s="153" t="str">
        <f t="shared" si="71"/>
        <v/>
      </c>
      <c r="AW57" s="219"/>
      <c r="AX57" s="655"/>
      <c r="AY57" s="154" t="s">
        <v>381</v>
      </c>
      <c r="BA57" s="171"/>
      <c r="BB57" s="171"/>
      <c r="BC57" s="153" t="str">
        <f t="shared" si="72"/>
        <v/>
      </c>
      <c r="BD57" s="219"/>
      <c r="BE57" s="655"/>
      <c r="BF57" s="154" t="s">
        <v>381</v>
      </c>
      <c r="BH57" s="171"/>
      <c r="BI57" s="171"/>
      <c r="BJ57" s="153" t="str">
        <f t="shared" si="73"/>
        <v/>
      </c>
      <c r="BK57" s="219"/>
      <c r="BL57" s="655"/>
      <c r="BM57" s="154" t="s">
        <v>381</v>
      </c>
      <c r="BO57" s="171"/>
      <c r="BP57" s="171"/>
      <c r="BQ57" s="153" t="str">
        <f t="shared" si="74"/>
        <v/>
      </c>
      <c r="BR57" s="219"/>
      <c r="BS57" s="655"/>
      <c r="BT57" s="154" t="s">
        <v>381</v>
      </c>
      <c r="BV57" s="171"/>
      <c r="BW57" s="171"/>
      <c r="BX57" s="153" t="str">
        <f t="shared" si="75"/>
        <v/>
      </c>
      <c r="BY57" s="219"/>
      <c r="BZ57" s="655"/>
      <c r="CA57" s="154" t="s">
        <v>381</v>
      </c>
      <c r="CC57" s="171"/>
      <c r="CD57" s="171"/>
      <c r="CE57" s="153" t="str">
        <f t="shared" si="76"/>
        <v/>
      </c>
      <c r="CF57" s="219"/>
      <c r="CG57" s="655"/>
      <c r="CH57" s="154" t="s">
        <v>381</v>
      </c>
      <c r="CJ57" s="171"/>
      <c r="CK57" s="171"/>
      <c r="CL57" s="153" t="str">
        <f t="shared" si="77"/>
        <v/>
      </c>
      <c r="CM57" s="219"/>
    </row>
    <row r="58" spans="1:91" ht="15.9" customHeight="1" x14ac:dyDescent="0.25">
      <c r="A58" s="655"/>
      <c r="B58" s="154" t="s">
        <v>359</v>
      </c>
      <c r="D58" s="480">
        <f t="shared" si="63"/>
        <v>0</v>
      </c>
      <c r="E58" s="480">
        <f t="shared" si="64"/>
        <v>0</v>
      </c>
      <c r="F58" s="480">
        <f t="shared" si="65"/>
        <v>0</v>
      </c>
      <c r="G58" s="219"/>
      <c r="H58" s="655"/>
      <c r="I58" s="154" t="s">
        <v>359</v>
      </c>
      <c r="K58" s="171"/>
      <c r="L58" s="171"/>
      <c r="M58" s="153" t="str">
        <f t="shared" si="66"/>
        <v/>
      </c>
      <c r="N58" s="219"/>
      <c r="O58" s="655"/>
      <c r="P58" s="154" t="s">
        <v>359</v>
      </c>
      <c r="R58" s="171"/>
      <c r="S58" s="171"/>
      <c r="T58" s="153" t="str">
        <f t="shared" si="67"/>
        <v/>
      </c>
      <c r="U58" s="219"/>
      <c r="V58" s="655"/>
      <c r="W58" s="154" t="s">
        <v>359</v>
      </c>
      <c r="Y58" s="171"/>
      <c r="Z58" s="171"/>
      <c r="AA58" s="153" t="str">
        <f t="shared" si="68"/>
        <v/>
      </c>
      <c r="AB58" s="219"/>
      <c r="AC58" s="655"/>
      <c r="AD58" s="154" t="s">
        <v>359</v>
      </c>
      <c r="AF58" s="171"/>
      <c r="AG58" s="171"/>
      <c r="AH58" s="153" t="str">
        <f t="shared" si="69"/>
        <v/>
      </c>
      <c r="AI58" s="219"/>
      <c r="AJ58" s="655"/>
      <c r="AK58" s="154" t="s">
        <v>359</v>
      </c>
      <c r="AM58" s="171"/>
      <c r="AN58" s="171"/>
      <c r="AO58" s="153" t="str">
        <f t="shared" si="70"/>
        <v/>
      </c>
      <c r="AP58" s="219"/>
      <c r="AQ58" s="655"/>
      <c r="AR58" s="154" t="s">
        <v>359</v>
      </c>
      <c r="AT58" s="171"/>
      <c r="AU58" s="171"/>
      <c r="AV58" s="153" t="str">
        <f t="shared" si="71"/>
        <v/>
      </c>
      <c r="AW58" s="219"/>
      <c r="AX58" s="655"/>
      <c r="AY58" s="154" t="s">
        <v>359</v>
      </c>
      <c r="BA58" s="171"/>
      <c r="BB58" s="171"/>
      <c r="BC58" s="153" t="str">
        <f t="shared" si="72"/>
        <v/>
      </c>
      <c r="BD58" s="219"/>
      <c r="BE58" s="655"/>
      <c r="BF58" s="154" t="s">
        <v>359</v>
      </c>
      <c r="BH58" s="171"/>
      <c r="BI58" s="171"/>
      <c r="BJ58" s="153" t="str">
        <f t="shared" si="73"/>
        <v/>
      </c>
      <c r="BK58" s="219"/>
      <c r="BL58" s="655"/>
      <c r="BM58" s="154" t="s">
        <v>359</v>
      </c>
      <c r="BO58" s="171"/>
      <c r="BP58" s="171"/>
      <c r="BQ58" s="153" t="str">
        <f t="shared" si="74"/>
        <v/>
      </c>
      <c r="BR58" s="219"/>
      <c r="BS58" s="655"/>
      <c r="BT58" s="154" t="s">
        <v>359</v>
      </c>
      <c r="BV58" s="171"/>
      <c r="BW58" s="171"/>
      <c r="BX58" s="153" t="str">
        <f t="shared" si="75"/>
        <v/>
      </c>
      <c r="BY58" s="219"/>
      <c r="BZ58" s="655"/>
      <c r="CA58" s="154" t="s">
        <v>359</v>
      </c>
      <c r="CC58" s="171"/>
      <c r="CD58" s="171"/>
      <c r="CE58" s="153" t="str">
        <f t="shared" si="76"/>
        <v/>
      </c>
      <c r="CF58" s="219"/>
      <c r="CG58" s="655"/>
      <c r="CH58" s="154" t="s">
        <v>359</v>
      </c>
      <c r="CJ58" s="171"/>
      <c r="CK58" s="171"/>
      <c r="CL58" s="153" t="str">
        <f t="shared" si="77"/>
        <v/>
      </c>
      <c r="CM58" s="219"/>
    </row>
    <row r="59" spans="1:91" ht="15.9" customHeight="1" x14ac:dyDescent="0.25">
      <c r="A59" s="655"/>
      <c r="B59" s="154" t="s">
        <v>360</v>
      </c>
      <c r="D59" s="480">
        <f t="shared" si="63"/>
        <v>0</v>
      </c>
      <c r="E59" s="480">
        <f t="shared" si="64"/>
        <v>0</v>
      </c>
      <c r="F59" s="480">
        <f t="shared" si="65"/>
        <v>0</v>
      </c>
      <c r="G59" s="219"/>
      <c r="H59" s="655"/>
      <c r="I59" s="154" t="s">
        <v>360</v>
      </c>
      <c r="K59" s="171"/>
      <c r="L59" s="171"/>
      <c r="M59" s="153" t="str">
        <f t="shared" si="66"/>
        <v/>
      </c>
      <c r="N59" s="219"/>
      <c r="O59" s="655"/>
      <c r="P59" s="154" t="s">
        <v>360</v>
      </c>
      <c r="R59" s="171"/>
      <c r="S59" s="171"/>
      <c r="T59" s="153" t="str">
        <f t="shared" si="67"/>
        <v/>
      </c>
      <c r="U59" s="219"/>
      <c r="V59" s="655"/>
      <c r="W59" s="154" t="s">
        <v>360</v>
      </c>
      <c r="Y59" s="171"/>
      <c r="Z59" s="171"/>
      <c r="AA59" s="153" t="str">
        <f t="shared" si="68"/>
        <v/>
      </c>
      <c r="AB59" s="219"/>
      <c r="AC59" s="655"/>
      <c r="AD59" s="154" t="s">
        <v>360</v>
      </c>
      <c r="AF59" s="171"/>
      <c r="AG59" s="171"/>
      <c r="AH59" s="153" t="str">
        <f t="shared" si="69"/>
        <v/>
      </c>
      <c r="AI59" s="219"/>
      <c r="AJ59" s="655"/>
      <c r="AK59" s="154" t="s">
        <v>360</v>
      </c>
      <c r="AM59" s="171"/>
      <c r="AN59" s="171"/>
      <c r="AO59" s="153" t="str">
        <f t="shared" si="70"/>
        <v/>
      </c>
      <c r="AP59" s="219"/>
      <c r="AQ59" s="655"/>
      <c r="AR59" s="154" t="s">
        <v>360</v>
      </c>
      <c r="AT59" s="171"/>
      <c r="AU59" s="171"/>
      <c r="AV59" s="153" t="str">
        <f t="shared" si="71"/>
        <v/>
      </c>
      <c r="AW59" s="219"/>
      <c r="AX59" s="655"/>
      <c r="AY59" s="154" t="s">
        <v>360</v>
      </c>
      <c r="BA59" s="171"/>
      <c r="BB59" s="171"/>
      <c r="BC59" s="153" t="str">
        <f t="shared" si="72"/>
        <v/>
      </c>
      <c r="BD59" s="219"/>
      <c r="BE59" s="655"/>
      <c r="BF59" s="154" t="s">
        <v>360</v>
      </c>
      <c r="BH59" s="171"/>
      <c r="BI59" s="171"/>
      <c r="BJ59" s="153" t="str">
        <f t="shared" si="73"/>
        <v/>
      </c>
      <c r="BK59" s="219"/>
      <c r="BL59" s="655"/>
      <c r="BM59" s="154" t="s">
        <v>360</v>
      </c>
      <c r="BO59" s="171"/>
      <c r="BP59" s="171"/>
      <c r="BQ59" s="153" t="str">
        <f t="shared" si="74"/>
        <v/>
      </c>
      <c r="BR59" s="219"/>
      <c r="BS59" s="655"/>
      <c r="BT59" s="154" t="s">
        <v>360</v>
      </c>
      <c r="BV59" s="171"/>
      <c r="BW59" s="171"/>
      <c r="BX59" s="153" t="str">
        <f t="shared" si="75"/>
        <v/>
      </c>
      <c r="BY59" s="219"/>
      <c r="BZ59" s="655"/>
      <c r="CA59" s="154" t="s">
        <v>360</v>
      </c>
      <c r="CC59" s="171"/>
      <c r="CD59" s="171"/>
      <c r="CE59" s="153" t="str">
        <f t="shared" si="76"/>
        <v/>
      </c>
      <c r="CF59" s="219"/>
      <c r="CG59" s="655"/>
      <c r="CH59" s="154" t="s">
        <v>360</v>
      </c>
      <c r="CJ59" s="171"/>
      <c r="CK59" s="171"/>
      <c r="CL59" s="153" t="str">
        <f t="shared" si="77"/>
        <v/>
      </c>
      <c r="CM59" s="219"/>
    </row>
    <row r="60" spans="1:91" ht="15.9" customHeight="1" x14ac:dyDescent="0.25">
      <c r="A60" s="655"/>
      <c r="B60" s="154" t="s">
        <v>361</v>
      </c>
      <c r="D60" s="480">
        <f t="shared" si="63"/>
        <v>0</v>
      </c>
      <c r="E60" s="480">
        <f t="shared" si="64"/>
        <v>0</v>
      </c>
      <c r="F60" s="480">
        <f t="shared" si="65"/>
        <v>0</v>
      </c>
      <c r="G60" s="219"/>
      <c r="H60" s="655"/>
      <c r="I60" s="154" t="s">
        <v>361</v>
      </c>
      <c r="K60" s="171"/>
      <c r="L60" s="171"/>
      <c r="M60" s="153" t="str">
        <f t="shared" si="66"/>
        <v/>
      </c>
      <c r="N60" s="219"/>
      <c r="O60" s="655"/>
      <c r="P60" s="154" t="s">
        <v>361</v>
      </c>
      <c r="R60" s="171"/>
      <c r="S60" s="171"/>
      <c r="T60" s="153" t="str">
        <f t="shared" si="67"/>
        <v/>
      </c>
      <c r="U60" s="219"/>
      <c r="V60" s="655"/>
      <c r="W60" s="154" t="s">
        <v>361</v>
      </c>
      <c r="Y60" s="171"/>
      <c r="Z60" s="171"/>
      <c r="AA60" s="153" t="str">
        <f t="shared" si="68"/>
        <v/>
      </c>
      <c r="AB60" s="219"/>
      <c r="AC60" s="655"/>
      <c r="AD60" s="154" t="s">
        <v>361</v>
      </c>
      <c r="AF60" s="171"/>
      <c r="AG60" s="171"/>
      <c r="AH60" s="153" t="str">
        <f t="shared" si="69"/>
        <v/>
      </c>
      <c r="AI60" s="219"/>
      <c r="AJ60" s="655"/>
      <c r="AK60" s="154" t="s">
        <v>361</v>
      </c>
      <c r="AM60" s="171"/>
      <c r="AN60" s="171"/>
      <c r="AO60" s="153" t="str">
        <f t="shared" si="70"/>
        <v/>
      </c>
      <c r="AP60" s="219"/>
      <c r="AQ60" s="655"/>
      <c r="AR60" s="154" t="s">
        <v>361</v>
      </c>
      <c r="AT60" s="171"/>
      <c r="AU60" s="171"/>
      <c r="AV60" s="153" t="str">
        <f t="shared" si="71"/>
        <v/>
      </c>
      <c r="AW60" s="219"/>
      <c r="AX60" s="655"/>
      <c r="AY60" s="154" t="s">
        <v>361</v>
      </c>
      <c r="BA60" s="171"/>
      <c r="BB60" s="171"/>
      <c r="BC60" s="153" t="str">
        <f t="shared" si="72"/>
        <v/>
      </c>
      <c r="BD60" s="219"/>
      <c r="BE60" s="655"/>
      <c r="BF60" s="154" t="s">
        <v>361</v>
      </c>
      <c r="BH60" s="171"/>
      <c r="BI60" s="171"/>
      <c r="BJ60" s="153" t="str">
        <f t="shared" si="73"/>
        <v/>
      </c>
      <c r="BK60" s="219"/>
      <c r="BL60" s="655"/>
      <c r="BM60" s="154" t="s">
        <v>361</v>
      </c>
      <c r="BO60" s="171"/>
      <c r="BP60" s="171"/>
      <c r="BQ60" s="153" t="str">
        <f t="shared" si="74"/>
        <v/>
      </c>
      <c r="BR60" s="219"/>
      <c r="BS60" s="655"/>
      <c r="BT60" s="154" t="s">
        <v>361</v>
      </c>
      <c r="BV60" s="171"/>
      <c r="BW60" s="171"/>
      <c r="BX60" s="153" t="str">
        <f t="shared" si="75"/>
        <v/>
      </c>
      <c r="BY60" s="219"/>
      <c r="BZ60" s="655"/>
      <c r="CA60" s="154" t="s">
        <v>361</v>
      </c>
      <c r="CC60" s="171"/>
      <c r="CD60" s="171"/>
      <c r="CE60" s="153" t="str">
        <f t="shared" si="76"/>
        <v/>
      </c>
      <c r="CF60" s="219"/>
      <c r="CG60" s="655"/>
      <c r="CH60" s="154" t="s">
        <v>361</v>
      </c>
      <c r="CJ60" s="171"/>
      <c r="CK60" s="171"/>
      <c r="CL60" s="153" t="str">
        <f t="shared" si="77"/>
        <v/>
      </c>
      <c r="CM60" s="219"/>
    </row>
    <row r="61" spans="1:91" ht="15.9" customHeight="1" x14ac:dyDescent="0.25">
      <c r="A61" s="655"/>
      <c r="B61" s="154" t="s">
        <v>362</v>
      </c>
      <c r="D61" s="480">
        <f t="shared" si="63"/>
        <v>0</v>
      </c>
      <c r="E61" s="480">
        <f t="shared" si="64"/>
        <v>0</v>
      </c>
      <c r="F61" s="480">
        <f t="shared" si="65"/>
        <v>0</v>
      </c>
      <c r="G61" s="219"/>
      <c r="H61" s="655"/>
      <c r="I61" s="154" t="s">
        <v>362</v>
      </c>
      <c r="K61" s="171"/>
      <c r="L61" s="171"/>
      <c r="M61" s="153" t="str">
        <f t="shared" si="66"/>
        <v/>
      </c>
      <c r="N61" s="219"/>
      <c r="O61" s="655"/>
      <c r="P61" s="154" t="s">
        <v>362</v>
      </c>
      <c r="R61" s="171"/>
      <c r="S61" s="171"/>
      <c r="T61" s="153" t="str">
        <f t="shared" si="67"/>
        <v/>
      </c>
      <c r="U61" s="219"/>
      <c r="V61" s="655"/>
      <c r="W61" s="154" t="s">
        <v>362</v>
      </c>
      <c r="Y61" s="171"/>
      <c r="Z61" s="171"/>
      <c r="AA61" s="153" t="str">
        <f t="shared" si="68"/>
        <v/>
      </c>
      <c r="AB61" s="219"/>
      <c r="AC61" s="655"/>
      <c r="AD61" s="154" t="s">
        <v>362</v>
      </c>
      <c r="AF61" s="171"/>
      <c r="AG61" s="171"/>
      <c r="AH61" s="153" t="str">
        <f t="shared" si="69"/>
        <v/>
      </c>
      <c r="AI61" s="219"/>
      <c r="AJ61" s="655"/>
      <c r="AK61" s="154" t="s">
        <v>362</v>
      </c>
      <c r="AM61" s="171"/>
      <c r="AN61" s="171"/>
      <c r="AO61" s="153" t="str">
        <f t="shared" si="70"/>
        <v/>
      </c>
      <c r="AP61" s="219"/>
      <c r="AQ61" s="655"/>
      <c r="AR61" s="154" t="s">
        <v>362</v>
      </c>
      <c r="AT61" s="171"/>
      <c r="AU61" s="171"/>
      <c r="AV61" s="153" t="str">
        <f t="shared" si="71"/>
        <v/>
      </c>
      <c r="AW61" s="219"/>
      <c r="AX61" s="655"/>
      <c r="AY61" s="154" t="s">
        <v>362</v>
      </c>
      <c r="BA61" s="171"/>
      <c r="BB61" s="171"/>
      <c r="BC61" s="153" t="str">
        <f t="shared" si="72"/>
        <v/>
      </c>
      <c r="BD61" s="219"/>
      <c r="BE61" s="655"/>
      <c r="BF61" s="154" t="s">
        <v>362</v>
      </c>
      <c r="BH61" s="171"/>
      <c r="BI61" s="171"/>
      <c r="BJ61" s="153" t="str">
        <f t="shared" si="73"/>
        <v/>
      </c>
      <c r="BK61" s="219"/>
      <c r="BL61" s="655"/>
      <c r="BM61" s="154" t="s">
        <v>362</v>
      </c>
      <c r="BO61" s="171"/>
      <c r="BP61" s="171"/>
      <c r="BQ61" s="153" t="str">
        <f t="shared" si="74"/>
        <v/>
      </c>
      <c r="BR61" s="219"/>
      <c r="BS61" s="655"/>
      <c r="BT61" s="154" t="s">
        <v>362</v>
      </c>
      <c r="BV61" s="171"/>
      <c r="BW61" s="171"/>
      <c r="BX61" s="153" t="str">
        <f t="shared" si="75"/>
        <v/>
      </c>
      <c r="BY61" s="219"/>
      <c r="BZ61" s="655"/>
      <c r="CA61" s="154" t="s">
        <v>362</v>
      </c>
      <c r="CC61" s="171"/>
      <c r="CD61" s="171"/>
      <c r="CE61" s="153" t="str">
        <f t="shared" si="76"/>
        <v/>
      </c>
      <c r="CF61" s="219"/>
      <c r="CG61" s="655"/>
      <c r="CH61" s="154" t="s">
        <v>362</v>
      </c>
      <c r="CJ61" s="171"/>
      <c r="CK61" s="171"/>
      <c r="CL61" s="153" t="str">
        <f t="shared" si="77"/>
        <v/>
      </c>
      <c r="CM61" s="219"/>
    </row>
    <row r="62" spans="1:91" ht="15.9" customHeight="1" x14ac:dyDescent="0.25">
      <c r="A62" s="655"/>
      <c r="B62" s="172" t="s">
        <v>117</v>
      </c>
      <c r="D62" s="480">
        <f t="shared" si="63"/>
        <v>0</v>
      </c>
      <c r="E62" s="480">
        <f t="shared" si="64"/>
        <v>0</v>
      </c>
      <c r="F62" s="480">
        <f t="shared" si="65"/>
        <v>0</v>
      </c>
      <c r="G62" s="219"/>
      <c r="H62" s="655"/>
      <c r="I62" s="172" t="s">
        <v>117</v>
      </c>
      <c r="K62" s="171"/>
      <c r="L62" s="171"/>
      <c r="M62" s="153" t="str">
        <f t="shared" si="66"/>
        <v/>
      </c>
      <c r="N62" s="219"/>
      <c r="O62" s="655"/>
      <c r="P62" s="172" t="s">
        <v>117</v>
      </c>
      <c r="R62" s="171"/>
      <c r="S62" s="171"/>
      <c r="T62" s="153" t="str">
        <f t="shared" si="67"/>
        <v/>
      </c>
      <c r="U62" s="219"/>
      <c r="V62" s="655"/>
      <c r="W62" s="172" t="s">
        <v>117</v>
      </c>
      <c r="Y62" s="171"/>
      <c r="Z62" s="171"/>
      <c r="AA62" s="153" t="str">
        <f t="shared" si="68"/>
        <v/>
      </c>
      <c r="AB62" s="219"/>
      <c r="AC62" s="655"/>
      <c r="AD62" s="172" t="s">
        <v>117</v>
      </c>
      <c r="AF62" s="171"/>
      <c r="AG62" s="171"/>
      <c r="AH62" s="153" t="str">
        <f t="shared" si="69"/>
        <v/>
      </c>
      <c r="AI62" s="219"/>
      <c r="AJ62" s="655"/>
      <c r="AK62" s="172" t="s">
        <v>117</v>
      </c>
      <c r="AM62" s="171"/>
      <c r="AN62" s="171"/>
      <c r="AO62" s="153" t="str">
        <f t="shared" si="70"/>
        <v/>
      </c>
      <c r="AP62" s="219"/>
      <c r="AQ62" s="655"/>
      <c r="AR62" s="172" t="s">
        <v>117</v>
      </c>
      <c r="AT62" s="171"/>
      <c r="AU62" s="171"/>
      <c r="AV62" s="153" t="str">
        <f t="shared" si="71"/>
        <v/>
      </c>
      <c r="AW62" s="219"/>
      <c r="AX62" s="655"/>
      <c r="AY62" s="172" t="s">
        <v>117</v>
      </c>
      <c r="BA62" s="171"/>
      <c r="BB62" s="171"/>
      <c r="BC62" s="153" t="str">
        <f t="shared" si="72"/>
        <v/>
      </c>
      <c r="BD62" s="219"/>
      <c r="BE62" s="655"/>
      <c r="BF62" s="172" t="s">
        <v>117</v>
      </c>
      <c r="BH62" s="171"/>
      <c r="BI62" s="171"/>
      <c r="BJ62" s="153" t="str">
        <f t="shared" si="73"/>
        <v/>
      </c>
      <c r="BK62" s="219"/>
      <c r="BL62" s="655"/>
      <c r="BM62" s="172" t="s">
        <v>117</v>
      </c>
      <c r="BO62" s="171"/>
      <c r="BP62" s="171"/>
      <c r="BQ62" s="153" t="str">
        <f t="shared" si="74"/>
        <v/>
      </c>
      <c r="BR62" s="219"/>
      <c r="BS62" s="655"/>
      <c r="BT62" s="172" t="s">
        <v>117</v>
      </c>
      <c r="BV62" s="171"/>
      <c r="BW62" s="171"/>
      <c r="BX62" s="153" t="str">
        <f t="shared" si="75"/>
        <v/>
      </c>
      <c r="BY62" s="219"/>
      <c r="BZ62" s="655"/>
      <c r="CA62" s="172" t="s">
        <v>117</v>
      </c>
      <c r="CC62" s="171"/>
      <c r="CD62" s="171"/>
      <c r="CE62" s="153" t="str">
        <f t="shared" si="76"/>
        <v/>
      </c>
      <c r="CF62" s="219"/>
      <c r="CG62" s="655"/>
      <c r="CH62" s="172" t="s">
        <v>117</v>
      </c>
      <c r="CJ62" s="171"/>
      <c r="CK62" s="171"/>
      <c r="CL62" s="153" t="str">
        <f t="shared" si="77"/>
        <v/>
      </c>
      <c r="CM62" s="219"/>
    </row>
    <row r="63" spans="1:91" ht="26.1" customHeight="1" x14ac:dyDescent="0.25">
      <c r="D63" s="502"/>
      <c r="E63" s="502"/>
      <c r="F63" s="503"/>
      <c r="G63" s="219"/>
      <c r="K63" s="327"/>
      <c r="L63" s="327"/>
      <c r="M63" s="328"/>
      <c r="N63" s="219"/>
      <c r="R63" s="327"/>
      <c r="S63" s="327"/>
      <c r="T63" s="328"/>
      <c r="U63" s="219"/>
      <c r="Y63" s="327"/>
      <c r="Z63" s="327"/>
      <c r="AA63" s="328"/>
      <c r="AB63" s="219"/>
      <c r="AF63" s="327"/>
      <c r="AG63" s="327"/>
      <c r="AH63" s="328"/>
      <c r="AI63" s="219"/>
      <c r="AM63" s="327"/>
      <c r="AN63" s="327"/>
      <c r="AO63" s="328"/>
      <c r="AP63" s="219"/>
      <c r="AT63" s="327"/>
      <c r="AU63" s="327"/>
      <c r="AV63" s="328"/>
      <c r="AW63" s="219"/>
      <c r="BA63" s="327"/>
      <c r="BB63" s="327"/>
      <c r="BC63" s="328"/>
      <c r="BD63" s="219"/>
      <c r="BH63" s="327"/>
      <c r="BI63" s="327"/>
      <c r="BJ63" s="328"/>
      <c r="BK63" s="219"/>
      <c r="BO63" s="327"/>
      <c r="BP63" s="327"/>
      <c r="BQ63" s="328"/>
      <c r="BR63" s="219"/>
      <c r="BV63" s="327"/>
      <c r="BW63" s="327"/>
      <c r="BX63" s="328"/>
      <c r="BY63" s="219"/>
      <c r="CC63" s="327"/>
      <c r="CD63" s="327"/>
      <c r="CE63" s="328"/>
      <c r="CF63" s="219"/>
      <c r="CJ63" s="327"/>
      <c r="CK63" s="327"/>
      <c r="CL63" s="328"/>
      <c r="CM63" s="219"/>
    </row>
    <row r="64" spans="1:91" ht="15.9" customHeight="1" x14ac:dyDescent="0.25">
      <c r="B64" s="315" t="s">
        <v>349</v>
      </c>
      <c r="D64" s="496">
        <f t="shared" ref="D64:E64" si="78">SUM(K64,R64,Y64,AF64,AM64,AT64,BA64,BH64,BO64,BV64,CC64,CJ64)</f>
        <v>0</v>
      </c>
      <c r="E64" s="496">
        <f t="shared" si="78"/>
        <v>0</v>
      </c>
      <c r="F64" s="497">
        <f>SUM(D64:E64)</f>
        <v>0</v>
      </c>
      <c r="G64" s="219"/>
      <c r="I64" s="315" t="s">
        <v>349</v>
      </c>
      <c r="K64" s="317"/>
      <c r="L64" s="317"/>
      <c r="M64" s="316">
        <f>SUM(K64:L64)</f>
        <v>0</v>
      </c>
      <c r="N64" s="219"/>
      <c r="P64" s="315" t="s">
        <v>349</v>
      </c>
      <c r="R64" s="317"/>
      <c r="S64" s="317"/>
      <c r="T64" s="316">
        <f>SUM(R64:S64)</f>
        <v>0</v>
      </c>
      <c r="U64" s="219"/>
      <c r="W64" s="315" t="s">
        <v>349</v>
      </c>
      <c r="Y64" s="317"/>
      <c r="Z64" s="317"/>
      <c r="AA64" s="316">
        <f>SUM(Y64:Z64)</f>
        <v>0</v>
      </c>
      <c r="AB64" s="219"/>
      <c r="AD64" s="315" t="s">
        <v>349</v>
      </c>
      <c r="AF64" s="317"/>
      <c r="AG64" s="317"/>
      <c r="AH64" s="316">
        <f>SUM(AF64:AG64)</f>
        <v>0</v>
      </c>
      <c r="AI64" s="219"/>
      <c r="AK64" s="315" t="s">
        <v>349</v>
      </c>
      <c r="AM64" s="317"/>
      <c r="AN64" s="317"/>
      <c r="AO64" s="316">
        <f>SUM(AM64:AN64)</f>
        <v>0</v>
      </c>
      <c r="AP64" s="219"/>
      <c r="AR64" s="315" t="s">
        <v>349</v>
      </c>
      <c r="AT64" s="317"/>
      <c r="AU64" s="317"/>
      <c r="AV64" s="316">
        <f>SUM(AT64:AU64)</f>
        <v>0</v>
      </c>
      <c r="AW64" s="219"/>
      <c r="AY64" s="315" t="s">
        <v>349</v>
      </c>
      <c r="BA64" s="317"/>
      <c r="BB64" s="317"/>
      <c r="BC64" s="316">
        <f>SUM(BA64:BB64)</f>
        <v>0</v>
      </c>
      <c r="BD64" s="219"/>
      <c r="BF64" s="315" t="s">
        <v>349</v>
      </c>
      <c r="BH64" s="317"/>
      <c r="BI64" s="317"/>
      <c r="BJ64" s="316">
        <f>SUM(BH64:BI64)</f>
        <v>0</v>
      </c>
      <c r="BK64" s="219"/>
      <c r="BM64" s="315" t="s">
        <v>349</v>
      </c>
      <c r="BO64" s="317"/>
      <c r="BP64" s="317"/>
      <c r="BQ64" s="316">
        <f>SUM(BO64:BP64)</f>
        <v>0</v>
      </c>
      <c r="BR64" s="219"/>
      <c r="BT64" s="315" t="s">
        <v>349</v>
      </c>
      <c r="BV64" s="317"/>
      <c r="BW64" s="317"/>
      <c r="BX64" s="316">
        <f>SUM(BV64:BW64)</f>
        <v>0</v>
      </c>
      <c r="BY64" s="219"/>
      <c r="CA64" s="315" t="s">
        <v>349</v>
      </c>
      <c r="CC64" s="317"/>
      <c r="CD64" s="317"/>
      <c r="CE64" s="316">
        <f>SUM(CC64:CD64)</f>
        <v>0</v>
      </c>
      <c r="CF64" s="219"/>
      <c r="CH64" s="315" t="s">
        <v>349</v>
      </c>
      <c r="CJ64" s="317"/>
      <c r="CK64" s="317"/>
      <c r="CL64" s="316">
        <f>SUM(CJ64:CK64)</f>
        <v>0</v>
      </c>
      <c r="CM64" s="219"/>
    </row>
    <row r="65" spans="1:91" ht="15.9" customHeight="1" x14ac:dyDescent="0.25">
      <c r="B65" s="315" t="s">
        <v>368</v>
      </c>
      <c r="D65" s="501">
        <f>IF(D$79=0,0,D64/D$79)</f>
        <v>0</v>
      </c>
      <c r="E65" s="501">
        <f>IF(E$79=0,0,E64/E$79)</f>
        <v>0</v>
      </c>
      <c r="F65" s="501">
        <f>IF(F$79=0,0,F64/F$79)</f>
        <v>0</v>
      </c>
      <c r="G65" s="219"/>
      <c r="I65" s="315" t="s">
        <v>368</v>
      </c>
      <c r="K65" s="318">
        <f>IF(K$79=0,0,K64/K$79)</f>
        <v>0</v>
      </c>
      <c r="L65" s="318">
        <f>IF(L$79=0,0,L64/L$79)</f>
        <v>0</v>
      </c>
      <c r="M65" s="318">
        <f>IF(M$79=0,0,M64/M$79)</f>
        <v>0</v>
      </c>
      <c r="N65" s="219"/>
      <c r="P65" s="315" t="s">
        <v>368</v>
      </c>
      <c r="R65" s="318">
        <f>IF(R$79=0,0,R64/R$79)</f>
        <v>0</v>
      </c>
      <c r="S65" s="318">
        <f>IF(S$79=0,0,S64/S$79)</f>
        <v>0</v>
      </c>
      <c r="T65" s="318">
        <f>IF(T$79=0,0,T64/T$79)</f>
        <v>0</v>
      </c>
      <c r="U65" s="219"/>
      <c r="W65" s="315" t="s">
        <v>368</v>
      </c>
      <c r="Y65" s="318">
        <f>IF(Y$79=0,0,Y64/Y$79)</f>
        <v>0</v>
      </c>
      <c r="Z65" s="318">
        <f>IF(Z$79=0,0,Z64/Z$79)</f>
        <v>0</v>
      </c>
      <c r="AA65" s="318">
        <f>IF(AA$79=0,0,AA64/AA$79)</f>
        <v>0</v>
      </c>
      <c r="AB65" s="219"/>
      <c r="AD65" s="315" t="s">
        <v>368</v>
      </c>
      <c r="AF65" s="318">
        <f>IF(AF$79=0,0,AF64/AF$79)</f>
        <v>0</v>
      </c>
      <c r="AG65" s="318">
        <f>IF(AG$79=0,0,AG64/AG$79)</f>
        <v>0</v>
      </c>
      <c r="AH65" s="318">
        <f>IF(AH$79=0,0,AH64/AH$79)</f>
        <v>0</v>
      </c>
      <c r="AI65" s="219"/>
      <c r="AK65" s="315" t="s">
        <v>368</v>
      </c>
      <c r="AM65" s="318">
        <f>IF(AM$79=0,0,AM64/AM$79)</f>
        <v>0</v>
      </c>
      <c r="AN65" s="318">
        <f>IF(AN$79=0,0,AN64/AN$79)</f>
        <v>0</v>
      </c>
      <c r="AO65" s="318">
        <f>IF(AO$79=0,0,AO64/AO$79)</f>
        <v>0</v>
      </c>
      <c r="AP65" s="219"/>
      <c r="AR65" s="315" t="s">
        <v>368</v>
      </c>
      <c r="AT65" s="318">
        <f>IF(AT$79=0,0,AT64/AT$79)</f>
        <v>0</v>
      </c>
      <c r="AU65" s="318">
        <f>IF(AU$79=0,0,AU64/AU$79)</f>
        <v>0</v>
      </c>
      <c r="AV65" s="318">
        <f>IF(AV$79=0,0,AV64/AV$79)</f>
        <v>0</v>
      </c>
      <c r="AW65" s="219"/>
      <c r="AY65" s="315" t="s">
        <v>368</v>
      </c>
      <c r="BA65" s="318">
        <f>IF(BA$79=0,0,BA64/BA$79)</f>
        <v>0</v>
      </c>
      <c r="BB65" s="318">
        <f>IF(BB$79=0,0,BB64/BB$79)</f>
        <v>0</v>
      </c>
      <c r="BC65" s="318">
        <f>IF(BC$79=0,0,BC64/BC$79)</f>
        <v>0</v>
      </c>
      <c r="BD65" s="219"/>
      <c r="BF65" s="315" t="s">
        <v>368</v>
      </c>
      <c r="BH65" s="318">
        <f>IF(BH$79=0,0,BH64/BH$79)</f>
        <v>0</v>
      </c>
      <c r="BI65" s="318">
        <f>IF(BI$79=0,0,BI64/BI$79)</f>
        <v>0</v>
      </c>
      <c r="BJ65" s="318">
        <f>IF(BJ$79=0,0,BJ64/BJ$79)</f>
        <v>0</v>
      </c>
      <c r="BK65" s="219"/>
      <c r="BM65" s="315" t="s">
        <v>368</v>
      </c>
      <c r="BO65" s="318">
        <f>IF(BO$79=0,0,BO64/BO$79)</f>
        <v>0</v>
      </c>
      <c r="BP65" s="318">
        <f>IF(BP$79=0,0,BP64/BP$79)</f>
        <v>0</v>
      </c>
      <c r="BQ65" s="318">
        <f>IF(BQ$79=0,0,BQ64/BQ$79)</f>
        <v>0</v>
      </c>
      <c r="BR65" s="219"/>
      <c r="BT65" s="315" t="s">
        <v>368</v>
      </c>
      <c r="BV65" s="318">
        <f>IF(BV$79=0,0,BV64/BV$79)</f>
        <v>0</v>
      </c>
      <c r="BW65" s="318">
        <f>IF(BW$79=0,0,BW64/BW$79)</f>
        <v>0</v>
      </c>
      <c r="BX65" s="318">
        <f>IF(BX$79=0,0,BX64/BX$79)</f>
        <v>0</v>
      </c>
      <c r="BY65" s="219"/>
      <c r="CA65" s="315" t="s">
        <v>368</v>
      </c>
      <c r="CC65" s="318">
        <f>IF(CC$79=0,0,CC64/CC$79)</f>
        <v>0</v>
      </c>
      <c r="CD65" s="318">
        <f>IF(CD$79=0,0,CD64/CD$79)</f>
        <v>0</v>
      </c>
      <c r="CE65" s="318">
        <f>IF(CE$79=0,0,CE64/CE$79)</f>
        <v>0</v>
      </c>
      <c r="CF65" s="219"/>
      <c r="CH65" s="315" t="s">
        <v>368</v>
      </c>
      <c r="CJ65" s="318">
        <f>IF(CJ$79=0,0,CJ64/CJ$79)</f>
        <v>0</v>
      </c>
      <c r="CK65" s="318">
        <f>IF(CK$79=0,0,CK64/CK$79)</f>
        <v>0</v>
      </c>
      <c r="CL65" s="318">
        <f>IF(CL$79=0,0,CL64/CL$79)</f>
        <v>0</v>
      </c>
      <c r="CM65" s="219"/>
    </row>
    <row r="66" spans="1:91" ht="6" customHeight="1" x14ac:dyDescent="0.25">
      <c r="B66" s="170"/>
      <c r="D66" s="383"/>
      <c r="E66" s="383"/>
      <c r="F66" s="383"/>
      <c r="G66" s="219"/>
      <c r="I66" s="170"/>
      <c r="N66" s="219"/>
      <c r="P66" s="170"/>
      <c r="U66" s="219"/>
      <c r="W66" s="170"/>
      <c r="AB66" s="219"/>
      <c r="AD66" s="170"/>
      <c r="AI66" s="219"/>
      <c r="AK66" s="170"/>
      <c r="AP66" s="219"/>
      <c r="AR66" s="170"/>
      <c r="AW66" s="219"/>
      <c r="AY66" s="170"/>
      <c r="BD66" s="219"/>
      <c r="BF66" s="170"/>
      <c r="BK66" s="219"/>
      <c r="BM66" s="170"/>
      <c r="BR66" s="219"/>
      <c r="BT66" s="170"/>
      <c r="BY66" s="219"/>
      <c r="CA66" s="170"/>
      <c r="CF66" s="219"/>
      <c r="CH66" s="170"/>
      <c r="CM66" s="219"/>
    </row>
    <row r="67" spans="1:91" ht="6" customHeight="1" x14ac:dyDescent="0.25">
      <c r="A67" s="320"/>
      <c r="B67" s="321"/>
      <c r="C67" s="320"/>
      <c r="D67" s="499"/>
      <c r="E67" s="499"/>
      <c r="F67" s="499"/>
      <c r="G67" s="219"/>
      <c r="H67" s="320"/>
      <c r="I67" s="321"/>
      <c r="J67" s="320"/>
      <c r="K67" s="320"/>
      <c r="L67" s="320"/>
      <c r="M67" s="320"/>
      <c r="N67" s="219"/>
      <c r="O67" s="320"/>
      <c r="P67" s="321"/>
      <c r="Q67" s="320"/>
      <c r="R67" s="320"/>
      <c r="S67" s="320"/>
      <c r="T67" s="320"/>
      <c r="U67" s="219"/>
      <c r="V67" s="320"/>
      <c r="W67" s="321"/>
      <c r="X67" s="320"/>
      <c r="Y67" s="320"/>
      <c r="Z67" s="320"/>
      <c r="AA67" s="320"/>
      <c r="AB67" s="219"/>
      <c r="AC67" s="320"/>
      <c r="AD67" s="321"/>
      <c r="AE67" s="320"/>
      <c r="AF67" s="320"/>
      <c r="AG67" s="320"/>
      <c r="AH67" s="320"/>
      <c r="AI67" s="219"/>
      <c r="AJ67" s="320"/>
      <c r="AK67" s="321"/>
      <c r="AL67" s="320"/>
      <c r="AM67" s="320"/>
      <c r="AN67" s="320"/>
      <c r="AO67" s="320"/>
      <c r="AP67" s="219"/>
      <c r="AQ67" s="320"/>
      <c r="AR67" s="321"/>
      <c r="AS67" s="320"/>
      <c r="AT67" s="320"/>
      <c r="AU67" s="320"/>
      <c r="AV67" s="320"/>
      <c r="AW67" s="219"/>
      <c r="AX67" s="320"/>
      <c r="AY67" s="321"/>
      <c r="AZ67" s="320"/>
      <c r="BA67" s="320"/>
      <c r="BB67" s="320"/>
      <c r="BC67" s="320"/>
      <c r="BD67" s="219"/>
      <c r="BE67" s="320"/>
      <c r="BF67" s="321"/>
      <c r="BG67" s="320"/>
      <c r="BH67" s="320"/>
      <c r="BI67" s="320"/>
      <c r="BJ67" s="320"/>
      <c r="BK67" s="219"/>
      <c r="BL67" s="320"/>
      <c r="BM67" s="321"/>
      <c r="BN67" s="320"/>
      <c r="BO67" s="320"/>
      <c r="BP67" s="320"/>
      <c r="BQ67" s="320"/>
      <c r="BR67" s="219"/>
      <c r="BS67" s="320"/>
      <c r="BT67" s="321"/>
      <c r="BU67" s="320"/>
      <c r="BV67" s="320"/>
      <c r="BW67" s="320"/>
      <c r="BX67" s="320"/>
      <c r="BY67" s="219"/>
      <c r="BZ67" s="320"/>
      <c r="CA67" s="321"/>
      <c r="CB67" s="320"/>
      <c r="CC67" s="320"/>
      <c r="CD67" s="320"/>
      <c r="CE67" s="320"/>
      <c r="CF67" s="219"/>
      <c r="CG67" s="320"/>
      <c r="CH67" s="321"/>
      <c r="CI67" s="320"/>
      <c r="CJ67" s="320"/>
      <c r="CK67" s="320"/>
      <c r="CL67" s="320"/>
      <c r="CM67" s="219"/>
    </row>
    <row r="68" spans="1:91" ht="12" customHeight="1" x14ac:dyDescent="0.25">
      <c r="B68" s="170"/>
      <c r="D68" s="383"/>
      <c r="E68" s="383"/>
      <c r="F68" s="383"/>
      <c r="G68" s="219"/>
      <c r="I68" s="170"/>
      <c r="N68" s="219"/>
      <c r="P68" s="170"/>
      <c r="U68" s="219"/>
      <c r="W68" s="170"/>
      <c r="AB68" s="219"/>
      <c r="AD68" s="170"/>
      <c r="AI68" s="219"/>
      <c r="AK68" s="170"/>
      <c r="AP68" s="219"/>
      <c r="AR68" s="170"/>
      <c r="AW68" s="219"/>
      <c r="AY68" s="170"/>
      <c r="BD68" s="219"/>
      <c r="BF68" s="170"/>
      <c r="BK68" s="219"/>
      <c r="BM68" s="170"/>
      <c r="BR68" s="219"/>
      <c r="BT68" s="170"/>
      <c r="BY68" s="219"/>
      <c r="CA68" s="170"/>
      <c r="CF68" s="219"/>
      <c r="CH68" s="170"/>
      <c r="CM68" s="219"/>
    </row>
    <row r="69" spans="1:91" ht="15.9" customHeight="1" x14ac:dyDescent="0.25">
      <c r="A69" s="655" t="s">
        <v>576</v>
      </c>
      <c r="B69" s="173" t="s">
        <v>336</v>
      </c>
      <c r="D69" s="480">
        <f t="shared" ref="D69:D74" si="79">COUNTIF(K69,"=P")+COUNTIF(R69,"=P")+COUNTIF(Y69,"=P")+COUNTIF(AF69,"=P")+COUNTIF(AM69,"=P")+COUNTIF(AT69,"=P")+COUNTIF(BA69,"=P")+COUNTIF(BH69,"=P")+COUNTIF(BO69,"=P")+COUNTIF(BV69,"=P")+COUNTIF(CC69,"=P")+COUNTIF(CJ69,"=P")</f>
        <v>0</v>
      </c>
      <c r="E69" s="480">
        <f t="shared" ref="E69:E74" si="80">COUNTIF(L69,"=P")+COUNTIF(S69,"=P")+COUNTIF(Z69,"=P")+COUNTIF(AG69,"=P")+COUNTIF(AN69,"=P")+COUNTIF(AU69,"=P")+COUNTIF(BB69,"=P")+COUNTIF(BI69,"=P")+COUNTIF(BP69,"=P")+COUNTIF(BW69,"=P")+COUNTIF(CD69,"=P")+COUNTIF(CK69,"=P")</f>
        <v>0</v>
      </c>
      <c r="F69" s="480">
        <f t="shared" ref="F69:F74" si="81">COUNTIF(M69,"=P")+COUNTIF(T69,"=P")+COUNTIF(AA69,"=P")+COUNTIF(AH69,"=P")+COUNTIF(AO69,"=P")+COUNTIF(AV69,"=P")+COUNTIF(BC69,"=P")+COUNTIF(BJ69,"=P")+COUNTIF(BQ69,"=P")+COUNTIF(BX69,"=P")+COUNTIF(CE69,"=P")+COUNTIF(CL69,"=P")</f>
        <v>0</v>
      </c>
      <c r="G69" s="219"/>
      <c r="H69" s="655" t="s">
        <v>576</v>
      </c>
      <c r="I69" s="173" t="s">
        <v>336</v>
      </c>
      <c r="K69" s="171"/>
      <c r="L69" s="171"/>
      <c r="M69" s="153" t="str">
        <f t="shared" ref="M69:M74" si="82">IF(OR(K69="P",L69="P"),"P","")</f>
        <v/>
      </c>
      <c r="N69" s="219"/>
      <c r="O69" s="655" t="s">
        <v>576</v>
      </c>
      <c r="P69" s="173" t="s">
        <v>336</v>
      </c>
      <c r="R69" s="171"/>
      <c r="S69" s="171"/>
      <c r="T69" s="153" t="str">
        <f t="shared" ref="T69:T74" si="83">IF(OR(R69="P",S69="P"),"P","")</f>
        <v/>
      </c>
      <c r="U69" s="219"/>
      <c r="V69" s="655" t="s">
        <v>576</v>
      </c>
      <c r="W69" s="173" t="s">
        <v>336</v>
      </c>
      <c r="Y69" s="171"/>
      <c r="Z69" s="171"/>
      <c r="AA69" s="153" t="str">
        <f t="shared" ref="AA69:AA74" si="84">IF(OR(Y69="P",Z69="P"),"P","")</f>
        <v/>
      </c>
      <c r="AB69" s="219"/>
      <c r="AC69" s="655" t="s">
        <v>576</v>
      </c>
      <c r="AD69" s="173" t="s">
        <v>336</v>
      </c>
      <c r="AF69" s="171"/>
      <c r="AG69" s="171"/>
      <c r="AH69" s="153" t="str">
        <f t="shared" ref="AH69:AH74" si="85">IF(OR(AF69="P",AG69="P"),"P","")</f>
        <v/>
      </c>
      <c r="AI69" s="219"/>
      <c r="AJ69" s="655" t="s">
        <v>576</v>
      </c>
      <c r="AK69" s="173" t="s">
        <v>336</v>
      </c>
      <c r="AM69" s="171"/>
      <c r="AN69" s="171"/>
      <c r="AO69" s="153" t="str">
        <f t="shared" ref="AO69:AO74" si="86">IF(OR(AM69="P",AN69="P"),"P","")</f>
        <v/>
      </c>
      <c r="AP69" s="219"/>
      <c r="AQ69" s="655" t="s">
        <v>576</v>
      </c>
      <c r="AR69" s="173" t="s">
        <v>336</v>
      </c>
      <c r="AT69" s="171"/>
      <c r="AU69" s="171"/>
      <c r="AV69" s="153" t="str">
        <f t="shared" ref="AV69:AV74" si="87">IF(OR(AT69="P",AU69="P"),"P","")</f>
        <v/>
      </c>
      <c r="AW69" s="219"/>
      <c r="AX69" s="655" t="s">
        <v>576</v>
      </c>
      <c r="AY69" s="173" t="s">
        <v>336</v>
      </c>
      <c r="BA69" s="171"/>
      <c r="BB69" s="171"/>
      <c r="BC69" s="153" t="str">
        <f t="shared" ref="BC69:BC74" si="88">IF(OR(BA69="P",BB69="P"),"P","")</f>
        <v/>
      </c>
      <c r="BD69" s="219"/>
      <c r="BE69" s="655" t="s">
        <v>576</v>
      </c>
      <c r="BF69" s="173" t="s">
        <v>336</v>
      </c>
      <c r="BH69" s="171"/>
      <c r="BI69" s="171"/>
      <c r="BJ69" s="153" t="str">
        <f t="shared" ref="BJ69:BJ74" si="89">IF(OR(BH69="P",BI69="P"),"P","")</f>
        <v/>
      </c>
      <c r="BK69" s="219"/>
      <c r="BL69" s="655" t="s">
        <v>576</v>
      </c>
      <c r="BM69" s="173" t="s">
        <v>336</v>
      </c>
      <c r="BO69" s="171"/>
      <c r="BP69" s="171"/>
      <c r="BQ69" s="153" t="str">
        <f t="shared" ref="BQ69:BQ74" si="90">IF(OR(BO69="P",BP69="P"),"P","")</f>
        <v/>
      </c>
      <c r="BR69" s="219"/>
      <c r="BS69" s="655" t="s">
        <v>576</v>
      </c>
      <c r="BT69" s="173" t="s">
        <v>336</v>
      </c>
      <c r="BV69" s="171"/>
      <c r="BW69" s="171"/>
      <c r="BX69" s="153" t="str">
        <f t="shared" ref="BX69:BX74" si="91">IF(OR(BV69="P",BW69="P"),"P","")</f>
        <v/>
      </c>
      <c r="BY69" s="219"/>
      <c r="BZ69" s="655" t="s">
        <v>576</v>
      </c>
      <c r="CA69" s="173" t="s">
        <v>336</v>
      </c>
      <c r="CC69" s="171"/>
      <c r="CD69" s="171"/>
      <c r="CE69" s="153" t="str">
        <f t="shared" ref="CE69:CE74" si="92">IF(OR(CC69="P",CD69="P"),"P","")</f>
        <v/>
      </c>
      <c r="CF69" s="219"/>
      <c r="CG69" s="655" t="s">
        <v>576</v>
      </c>
      <c r="CH69" s="173" t="s">
        <v>336</v>
      </c>
      <c r="CJ69" s="171"/>
      <c r="CK69" s="171"/>
      <c r="CL69" s="153" t="str">
        <f t="shared" ref="CL69:CL74" si="93">IF(OR(CJ69="P",CK69="P"),"P","")</f>
        <v/>
      </c>
      <c r="CM69" s="219"/>
    </row>
    <row r="70" spans="1:91" ht="42.9" customHeight="1" x14ac:dyDescent="0.25">
      <c r="A70" s="655"/>
      <c r="B70" s="173" t="s">
        <v>366</v>
      </c>
      <c r="D70" s="480">
        <f t="shared" si="79"/>
        <v>0</v>
      </c>
      <c r="E70" s="480">
        <f t="shared" si="80"/>
        <v>0</v>
      </c>
      <c r="F70" s="480">
        <f t="shared" si="81"/>
        <v>0</v>
      </c>
      <c r="G70" s="219"/>
      <c r="H70" s="655"/>
      <c r="I70" s="173" t="s">
        <v>366</v>
      </c>
      <c r="K70" s="171"/>
      <c r="L70" s="171"/>
      <c r="M70" s="153" t="str">
        <f t="shared" si="82"/>
        <v/>
      </c>
      <c r="N70" s="219"/>
      <c r="O70" s="655"/>
      <c r="P70" s="173" t="s">
        <v>366</v>
      </c>
      <c r="R70" s="171"/>
      <c r="S70" s="171"/>
      <c r="T70" s="153" t="str">
        <f t="shared" si="83"/>
        <v/>
      </c>
      <c r="U70" s="219"/>
      <c r="V70" s="655"/>
      <c r="W70" s="173" t="s">
        <v>366</v>
      </c>
      <c r="Y70" s="171"/>
      <c r="Z70" s="171"/>
      <c r="AA70" s="153" t="str">
        <f t="shared" si="84"/>
        <v/>
      </c>
      <c r="AB70" s="219"/>
      <c r="AC70" s="655"/>
      <c r="AD70" s="173" t="s">
        <v>366</v>
      </c>
      <c r="AF70" s="171"/>
      <c r="AG70" s="171"/>
      <c r="AH70" s="153" t="str">
        <f t="shared" si="85"/>
        <v/>
      </c>
      <c r="AI70" s="219"/>
      <c r="AJ70" s="655"/>
      <c r="AK70" s="173" t="s">
        <v>366</v>
      </c>
      <c r="AM70" s="171"/>
      <c r="AN70" s="171"/>
      <c r="AO70" s="153" t="str">
        <f t="shared" si="86"/>
        <v/>
      </c>
      <c r="AP70" s="219"/>
      <c r="AQ70" s="655"/>
      <c r="AR70" s="173" t="s">
        <v>366</v>
      </c>
      <c r="AT70" s="171"/>
      <c r="AU70" s="171"/>
      <c r="AV70" s="153" t="str">
        <f t="shared" si="87"/>
        <v/>
      </c>
      <c r="AW70" s="219"/>
      <c r="AX70" s="655"/>
      <c r="AY70" s="173" t="s">
        <v>366</v>
      </c>
      <c r="BA70" s="171"/>
      <c r="BB70" s="171"/>
      <c r="BC70" s="153" t="str">
        <f t="shared" si="88"/>
        <v/>
      </c>
      <c r="BD70" s="219"/>
      <c r="BE70" s="655"/>
      <c r="BF70" s="173" t="s">
        <v>366</v>
      </c>
      <c r="BH70" s="171"/>
      <c r="BI70" s="171"/>
      <c r="BJ70" s="153" t="str">
        <f t="shared" si="89"/>
        <v/>
      </c>
      <c r="BK70" s="219"/>
      <c r="BL70" s="655"/>
      <c r="BM70" s="173" t="s">
        <v>366</v>
      </c>
      <c r="BO70" s="171"/>
      <c r="BP70" s="171"/>
      <c r="BQ70" s="153" t="str">
        <f t="shared" si="90"/>
        <v/>
      </c>
      <c r="BR70" s="219"/>
      <c r="BS70" s="655"/>
      <c r="BT70" s="173" t="s">
        <v>366</v>
      </c>
      <c r="BV70" s="171"/>
      <c r="BW70" s="171"/>
      <c r="BX70" s="153" t="str">
        <f t="shared" si="91"/>
        <v/>
      </c>
      <c r="BY70" s="219"/>
      <c r="BZ70" s="655"/>
      <c r="CA70" s="173" t="s">
        <v>366</v>
      </c>
      <c r="CC70" s="171"/>
      <c r="CD70" s="171"/>
      <c r="CE70" s="153" t="str">
        <f t="shared" si="92"/>
        <v/>
      </c>
      <c r="CF70" s="219"/>
      <c r="CG70" s="655"/>
      <c r="CH70" s="173" t="s">
        <v>366</v>
      </c>
      <c r="CJ70" s="171"/>
      <c r="CK70" s="171"/>
      <c r="CL70" s="153" t="str">
        <f t="shared" si="93"/>
        <v/>
      </c>
      <c r="CM70" s="219"/>
    </row>
    <row r="71" spans="1:91" ht="15.9" customHeight="1" x14ac:dyDescent="0.25">
      <c r="A71" s="655"/>
      <c r="B71" s="154" t="s">
        <v>365</v>
      </c>
      <c r="D71" s="480">
        <f t="shared" si="79"/>
        <v>0</v>
      </c>
      <c r="E71" s="480">
        <f t="shared" si="80"/>
        <v>0</v>
      </c>
      <c r="F71" s="480">
        <f t="shared" si="81"/>
        <v>0</v>
      </c>
      <c r="G71" s="219"/>
      <c r="H71" s="655"/>
      <c r="I71" s="154" t="s">
        <v>365</v>
      </c>
      <c r="K71" s="171"/>
      <c r="L71" s="171"/>
      <c r="M71" s="153" t="str">
        <f t="shared" si="82"/>
        <v/>
      </c>
      <c r="N71" s="219"/>
      <c r="O71" s="655"/>
      <c r="P71" s="154" t="s">
        <v>365</v>
      </c>
      <c r="R71" s="171"/>
      <c r="S71" s="171"/>
      <c r="T71" s="153" t="str">
        <f t="shared" si="83"/>
        <v/>
      </c>
      <c r="U71" s="219"/>
      <c r="V71" s="655"/>
      <c r="W71" s="154" t="s">
        <v>365</v>
      </c>
      <c r="Y71" s="171"/>
      <c r="Z71" s="171"/>
      <c r="AA71" s="153" t="str">
        <f t="shared" si="84"/>
        <v/>
      </c>
      <c r="AB71" s="219"/>
      <c r="AC71" s="655"/>
      <c r="AD71" s="154" t="s">
        <v>365</v>
      </c>
      <c r="AF71" s="171"/>
      <c r="AG71" s="171"/>
      <c r="AH71" s="153" t="str">
        <f t="shared" si="85"/>
        <v/>
      </c>
      <c r="AI71" s="219"/>
      <c r="AJ71" s="655"/>
      <c r="AK71" s="154" t="s">
        <v>365</v>
      </c>
      <c r="AM71" s="171"/>
      <c r="AN71" s="171"/>
      <c r="AO71" s="153" t="str">
        <f t="shared" si="86"/>
        <v/>
      </c>
      <c r="AP71" s="219"/>
      <c r="AQ71" s="655"/>
      <c r="AR71" s="154" t="s">
        <v>365</v>
      </c>
      <c r="AT71" s="171"/>
      <c r="AU71" s="171"/>
      <c r="AV71" s="153" t="str">
        <f t="shared" si="87"/>
        <v/>
      </c>
      <c r="AW71" s="219"/>
      <c r="AX71" s="655"/>
      <c r="AY71" s="154" t="s">
        <v>365</v>
      </c>
      <c r="BA71" s="171"/>
      <c r="BB71" s="171"/>
      <c r="BC71" s="153" t="str">
        <f t="shared" si="88"/>
        <v/>
      </c>
      <c r="BD71" s="219"/>
      <c r="BE71" s="655"/>
      <c r="BF71" s="154" t="s">
        <v>365</v>
      </c>
      <c r="BH71" s="171"/>
      <c r="BI71" s="171"/>
      <c r="BJ71" s="153" t="str">
        <f t="shared" si="89"/>
        <v/>
      </c>
      <c r="BK71" s="219"/>
      <c r="BL71" s="655"/>
      <c r="BM71" s="154" t="s">
        <v>365</v>
      </c>
      <c r="BO71" s="171"/>
      <c r="BP71" s="171"/>
      <c r="BQ71" s="153" t="str">
        <f t="shared" si="90"/>
        <v/>
      </c>
      <c r="BR71" s="219"/>
      <c r="BS71" s="655"/>
      <c r="BT71" s="154" t="s">
        <v>365</v>
      </c>
      <c r="BV71" s="171"/>
      <c r="BW71" s="171"/>
      <c r="BX71" s="153" t="str">
        <f t="shared" si="91"/>
        <v/>
      </c>
      <c r="BY71" s="219"/>
      <c r="BZ71" s="655"/>
      <c r="CA71" s="154" t="s">
        <v>365</v>
      </c>
      <c r="CC71" s="171"/>
      <c r="CD71" s="171"/>
      <c r="CE71" s="153" t="str">
        <f t="shared" si="92"/>
        <v/>
      </c>
      <c r="CF71" s="219"/>
      <c r="CG71" s="655"/>
      <c r="CH71" s="154" t="s">
        <v>365</v>
      </c>
      <c r="CJ71" s="171"/>
      <c r="CK71" s="171"/>
      <c r="CL71" s="153" t="str">
        <f t="shared" si="93"/>
        <v/>
      </c>
      <c r="CM71" s="219"/>
    </row>
    <row r="72" spans="1:91" ht="15.9" customHeight="1" x14ac:dyDescent="0.25">
      <c r="A72" s="655"/>
      <c r="B72" s="154" t="s">
        <v>364</v>
      </c>
      <c r="D72" s="480">
        <f t="shared" si="79"/>
        <v>0</v>
      </c>
      <c r="E72" s="480">
        <f t="shared" si="80"/>
        <v>0</v>
      </c>
      <c r="F72" s="480">
        <f t="shared" si="81"/>
        <v>0</v>
      </c>
      <c r="G72" s="219"/>
      <c r="H72" s="655"/>
      <c r="I72" s="154" t="s">
        <v>364</v>
      </c>
      <c r="K72" s="171"/>
      <c r="L72" s="171"/>
      <c r="M72" s="153" t="str">
        <f t="shared" si="82"/>
        <v/>
      </c>
      <c r="N72" s="219"/>
      <c r="O72" s="655"/>
      <c r="P72" s="154" t="s">
        <v>364</v>
      </c>
      <c r="R72" s="171"/>
      <c r="S72" s="171"/>
      <c r="T72" s="153" t="str">
        <f t="shared" si="83"/>
        <v/>
      </c>
      <c r="U72" s="219"/>
      <c r="V72" s="655"/>
      <c r="W72" s="154" t="s">
        <v>364</v>
      </c>
      <c r="Y72" s="171"/>
      <c r="Z72" s="171"/>
      <c r="AA72" s="153" t="str">
        <f t="shared" si="84"/>
        <v/>
      </c>
      <c r="AB72" s="219"/>
      <c r="AC72" s="655"/>
      <c r="AD72" s="154" t="s">
        <v>364</v>
      </c>
      <c r="AF72" s="171"/>
      <c r="AG72" s="171"/>
      <c r="AH72" s="153" t="str">
        <f t="shared" si="85"/>
        <v/>
      </c>
      <c r="AI72" s="219"/>
      <c r="AJ72" s="655"/>
      <c r="AK72" s="154" t="s">
        <v>364</v>
      </c>
      <c r="AM72" s="171"/>
      <c r="AN72" s="171"/>
      <c r="AO72" s="153" t="str">
        <f t="shared" si="86"/>
        <v/>
      </c>
      <c r="AP72" s="219"/>
      <c r="AQ72" s="655"/>
      <c r="AR72" s="154" t="s">
        <v>364</v>
      </c>
      <c r="AT72" s="171"/>
      <c r="AU72" s="171"/>
      <c r="AV72" s="153" t="str">
        <f t="shared" si="87"/>
        <v/>
      </c>
      <c r="AW72" s="219"/>
      <c r="AX72" s="655"/>
      <c r="AY72" s="154" t="s">
        <v>364</v>
      </c>
      <c r="BA72" s="171"/>
      <c r="BB72" s="171"/>
      <c r="BC72" s="153" t="str">
        <f t="shared" si="88"/>
        <v/>
      </c>
      <c r="BD72" s="219"/>
      <c r="BE72" s="655"/>
      <c r="BF72" s="154" t="s">
        <v>364</v>
      </c>
      <c r="BH72" s="171"/>
      <c r="BI72" s="171"/>
      <c r="BJ72" s="153" t="str">
        <f t="shared" si="89"/>
        <v/>
      </c>
      <c r="BK72" s="219"/>
      <c r="BL72" s="655"/>
      <c r="BM72" s="154" t="s">
        <v>364</v>
      </c>
      <c r="BO72" s="171"/>
      <c r="BP72" s="171"/>
      <c r="BQ72" s="153" t="str">
        <f t="shared" si="90"/>
        <v/>
      </c>
      <c r="BR72" s="219"/>
      <c r="BS72" s="655"/>
      <c r="BT72" s="154" t="s">
        <v>364</v>
      </c>
      <c r="BV72" s="171"/>
      <c r="BW72" s="171"/>
      <c r="BX72" s="153" t="str">
        <f t="shared" si="91"/>
        <v/>
      </c>
      <c r="BY72" s="219"/>
      <c r="BZ72" s="655"/>
      <c r="CA72" s="154" t="s">
        <v>364</v>
      </c>
      <c r="CC72" s="171"/>
      <c r="CD72" s="171"/>
      <c r="CE72" s="153" t="str">
        <f t="shared" si="92"/>
        <v/>
      </c>
      <c r="CF72" s="219"/>
      <c r="CG72" s="655"/>
      <c r="CH72" s="154" t="s">
        <v>364</v>
      </c>
      <c r="CJ72" s="171"/>
      <c r="CK72" s="171"/>
      <c r="CL72" s="153" t="str">
        <f t="shared" si="93"/>
        <v/>
      </c>
      <c r="CM72" s="219"/>
    </row>
    <row r="73" spans="1:91" ht="15.9" customHeight="1" x14ac:dyDescent="0.25">
      <c r="A73" s="655"/>
      <c r="B73" s="154" t="s">
        <v>363</v>
      </c>
      <c r="D73" s="480">
        <f t="shared" si="79"/>
        <v>0</v>
      </c>
      <c r="E73" s="480">
        <f t="shared" si="80"/>
        <v>0</v>
      </c>
      <c r="F73" s="480">
        <f t="shared" si="81"/>
        <v>0</v>
      </c>
      <c r="G73" s="219"/>
      <c r="H73" s="655"/>
      <c r="I73" s="154" t="s">
        <v>363</v>
      </c>
      <c r="K73" s="171"/>
      <c r="L73" s="171"/>
      <c r="M73" s="153" t="str">
        <f t="shared" si="82"/>
        <v/>
      </c>
      <c r="N73" s="219"/>
      <c r="O73" s="655"/>
      <c r="P73" s="154" t="s">
        <v>363</v>
      </c>
      <c r="R73" s="171"/>
      <c r="S73" s="171"/>
      <c r="T73" s="153" t="str">
        <f t="shared" si="83"/>
        <v/>
      </c>
      <c r="U73" s="219"/>
      <c r="V73" s="655"/>
      <c r="W73" s="154" t="s">
        <v>363</v>
      </c>
      <c r="Y73" s="171"/>
      <c r="Z73" s="171"/>
      <c r="AA73" s="153" t="str">
        <f t="shared" si="84"/>
        <v/>
      </c>
      <c r="AB73" s="219"/>
      <c r="AC73" s="655"/>
      <c r="AD73" s="154" t="s">
        <v>363</v>
      </c>
      <c r="AF73" s="171"/>
      <c r="AG73" s="171"/>
      <c r="AH73" s="153" t="str">
        <f t="shared" si="85"/>
        <v/>
      </c>
      <c r="AI73" s="219"/>
      <c r="AJ73" s="655"/>
      <c r="AK73" s="154" t="s">
        <v>363</v>
      </c>
      <c r="AM73" s="171"/>
      <c r="AN73" s="171"/>
      <c r="AO73" s="153" t="str">
        <f t="shared" si="86"/>
        <v/>
      </c>
      <c r="AP73" s="219"/>
      <c r="AQ73" s="655"/>
      <c r="AR73" s="154" t="s">
        <v>363</v>
      </c>
      <c r="AT73" s="171"/>
      <c r="AU73" s="171"/>
      <c r="AV73" s="153" t="str">
        <f t="shared" si="87"/>
        <v/>
      </c>
      <c r="AW73" s="219"/>
      <c r="AX73" s="655"/>
      <c r="AY73" s="154" t="s">
        <v>363</v>
      </c>
      <c r="BA73" s="171"/>
      <c r="BB73" s="171"/>
      <c r="BC73" s="153" t="str">
        <f t="shared" si="88"/>
        <v/>
      </c>
      <c r="BD73" s="219"/>
      <c r="BE73" s="655"/>
      <c r="BF73" s="154" t="s">
        <v>363</v>
      </c>
      <c r="BH73" s="171"/>
      <c r="BI73" s="171"/>
      <c r="BJ73" s="153" t="str">
        <f t="shared" si="89"/>
        <v/>
      </c>
      <c r="BK73" s="219"/>
      <c r="BL73" s="655"/>
      <c r="BM73" s="154" t="s">
        <v>363</v>
      </c>
      <c r="BO73" s="171"/>
      <c r="BP73" s="171"/>
      <c r="BQ73" s="153" t="str">
        <f t="shared" si="90"/>
        <v/>
      </c>
      <c r="BR73" s="219"/>
      <c r="BS73" s="655"/>
      <c r="BT73" s="154" t="s">
        <v>363</v>
      </c>
      <c r="BV73" s="171"/>
      <c r="BW73" s="171"/>
      <c r="BX73" s="153" t="str">
        <f t="shared" si="91"/>
        <v/>
      </c>
      <c r="BY73" s="219"/>
      <c r="BZ73" s="655"/>
      <c r="CA73" s="154" t="s">
        <v>363</v>
      </c>
      <c r="CC73" s="171"/>
      <c r="CD73" s="171"/>
      <c r="CE73" s="153" t="str">
        <f t="shared" si="92"/>
        <v/>
      </c>
      <c r="CF73" s="219"/>
      <c r="CG73" s="655"/>
      <c r="CH73" s="154" t="s">
        <v>363</v>
      </c>
      <c r="CJ73" s="171"/>
      <c r="CK73" s="171"/>
      <c r="CL73" s="153" t="str">
        <f t="shared" si="93"/>
        <v/>
      </c>
      <c r="CM73" s="219"/>
    </row>
    <row r="74" spans="1:91" ht="15.9" customHeight="1" x14ac:dyDescent="0.25">
      <c r="A74" s="655"/>
      <c r="B74" s="172" t="s">
        <v>117</v>
      </c>
      <c r="D74" s="480">
        <f t="shared" si="79"/>
        <v>0</v>
      </c>
      <c r="E74" s="480">
        <f t="shared" si="80"/>
        <v>0</v>
      </c>
      <c r="F74" s="480">
        <f t="shared" si="81"/>
        <v>0</v>
      </c>
      <c r="G74" s="219"/>
      <c r="H74" s="655"/>
      <c r="I74" s="172" t="s">
        <v>117</v>
      </c>
      <c r="K74" s="171"/>
      <c r="L74" s="171"/>
      <c r="M74" s="153" t="str">
        <f t="shared" si="82"/>
        <v/>
      </c>
      <c r="N74" s="219"/>
      <c r="O74" s="655"/>
      <c r="P74" s="172" t="s">
        <v>117</v>
      </c>
      <c r="R74" s="171"/>
      <c r="S74" s="171"/>
      <c r="T74" s="153" t="str">
        <f t="shared" si="83"/>
        <v/>
      </c>
      <c r="U74" s="219"/>
      <c r="V74" s="655"/>
      <c r="W74" s="172" t="s">
        <v>117</v>
      </c>
      <c r="Y74" s="171"/>
      <c r="Z74" s="171"/>
      <c r="AA74" s="153" t="str">
        <f t="shared" si="84"/>
        <v/>
      </c>
      <c r="AB74" s="219"/>
      <c r="AC74" s="655"/>
      <c r="AD74" s="172" t="s">
        <v>117</v>
      </c>
      <c r="AF74" s="171"/>
      <c r="AG74" s="171"/>
      <c r="AH74" s="153" t="str">
        <f t="shared" si="85"/>
        <v/>
      </c>
      <c r="AI74" s="219"/>
      <c r="AJ74" s="655"/>
      <c r="AK74" s="172" t="s">
        <v>117</v>
      </c>
      <c r="AM74" s="171"/>
      <c r="AN74" s="171"/>
      <c r="AO74" s="153" t="str">
        <f t="shared" si="86"/>
        <v/>
      </c>
      <c r="AP74" s="219"/>
      <c r="AQ74" s="655"/>
      <c r="AR74" s="172" t="s">
        <v>117</v>
      </c>
      <c r="AT74" s="171"/>
      <c r="AU74" s="171"/>
      <c r="AV74" s="153" t="str">
        <f t="shared" si="87"/>
        <v/>
      </c>
      <c r="AW74" s="219"/>
      <c r="AX74" s="655"/>
      <c r="AY74" s="172" t="s">
        <v>117</v>
      </c>
      <c r="BA74" s="171"/>
      <c r="BB74" s="171"/>
      <c r="BC74" s="153" t="str">
        <f t="shared" si="88"/>
        <v/>
      </c>
      <c r="BD74" s="219"/>
      <c r="BE74" s="655"/>
      <c r="BF74" s="172" t="s">
        <v>117</v>
      </c>
      <c r="BH74" s="171"/>
      <c r="BI74" s="171"/>
      <c r="BJ74" s="153" t="str">
        <f t="shared" si="89"/>
        <v/>
      </c>
      <c r="BK74" s="219"/>
      <c r="BL74" s="655"/>
      <c r="BM74" s="172" t="s">
        <v>117</v>
      </c>
      <c r="BO74" s="171"/>
      <c r="BP74" s="171"/>
      <c r="BQ74" s="153" t="str">
        <f t="shared" si="90"/>
        <v/>
      </c>
      <c r="BR74" s="219"/>
      <c r="BS74" s="655"/>
      <c r="BT74" s="172" t="s">
        <v>117</v>
      </c>
      <c r="BV74" s="171"/>
      <c r="BW74" s="171"/>
      <c r="BX74" s="153" t="str">
        <f t="shared" si="91"/>
        <v/>
      </c>
      <c r="BY74" s="219"/>
      <c r="BZ74" s="655"/>
      <c r="CA74" s="172" t="s">
        <v>117</v>
      </c>
      <c r="CC74" s="171"/>
      <c r="CD74" s="171"/>
      <c r="CE74" s="153" t="str">
        <f t="shared" si="92"/>
        <v/>
      </c>
      <c r="CF74" s="219"/>
      <c r="CG74" s="655"/>
      <c r="CH74" s="172" t="s">
        <v>117</v>
      </c>
      <c r="CJ74" s="171"/>
      <c r="CK74" s="171"/>
      <c r="CL74" s="153" t="str">
        <f t="shared" si="93"/>
        <v/>
      </c>
      <c r="CM74" s="219"/>
    </row>
    <row r="75" spans="1:91" ht="26.1" customHeight="1" x14ac:dyDescent="0.25">
      <c r="D75" s="502"/>
      <c r="E75" s="502"/>
      <c r="F75" s="503"/>
      <c r="G75" s="219"/>
      <c r="K75" s="327"/>
      <c r="L75" s="327"/>
      <c r="M75" s="328"/>
      <c r="N75" s="219"/>
      <c r="R75" s="327"/>
      <c r="S75" s="327"/>
      <c r="T75" s="328"/>
      <c r="U75" s="219"/>
      <c r="Y75" s="327"/>
      <c r="Z75" s="327"/>
      <c r="AA75" s="328"/>
      <c r="AB75" s="219"/>
      <c r="AF75" s="327"/>
      <c r="AG75" s="327"/>
      <c r="AH75" s="328"/>
      <c r="AI75" s="219"/>
      <c r="AM75" s="327"/>
      <c r="AN75" s="327"/>
      <c r="AO75" s="328"/>
      <c r="AP75" s="219"/>
      <c r="AT75" s="327"/>
      <c r="AU75" s="327"/>
      <c r="AV75" s="328"/>
      <c r="AW75" s="219"/>
      <c r="BA75" s="327"/>
      <c r="BB75" s="327"/>
      <c r="BC75" s="328"/>
      <c r="BD75" s="219"/>
      <c r="BH75" s="327"/>
      <c r="BI75" s="327"/>
      <c r="BJ75" s="328"/>
      <c r="BK75" s="219"/>
      <c r="BO75" s="327"/>
      <c r="BP75" s="327"/>
      <c r="BQ75" s="328"/>
      <c r="BR75" s="219"/>
      <c r="BV75" s="327"/>
      <c r="BW75" s="327"/>
      <c r="BX75" s="328"/>
      <c r="BY75" s="219"/>
      <c r="CC75" s="327"/>
      <c r="CD75" s="327"/>
      <c r="CE75" s="328"/>
      <c r="CF75" s="219"/>
      <c r="CJ75" s="327"/>
      <c r="CK75" s="327"/>
      <c r="CL75" s="328"/>
      <c r="CM75" s="219"/>
    </row>
    <row r="76" spans="1:91" ht="15.9" customHeight="1" x14ac:dyDescent="0.25">
      <c r="B76" s="315" t="s">
        <v>349</v>
      </c>
      <c r="D76" s="496">
        <f t="shared" ref="D76:E76" si="94">SUM(K76,R76,Y76,AF76,AM76,AT76,BA76,BH76,BO76,BV76,CC76,CJ76)</f>
        <v>0</v>
      </c>
      <c r="E76" s="496">
        <f t="shared" si="94"/>
        <v>0</v>
      </c>
      <c r="F76" s="497">
        <f>SUM(D76:E76)</f>
        <v>0</v>
      </c>
      <c r="G76" s="219"/>
      <c r="I76" s="315" t="s">
        <v>349</v>
      </c>
      <c r="K76" s="317"/>
      <c r="L76" s="317"/>
      <c r="M76" s="316">
        <f>SUM(K76:L76)</f>
        <v>0</v>
      </c>
      <c r="N76" s="219"/>
      <c r="P76" s="315" t="s">
        <v>349</v>
      </c>
      <c r="R76" s="317"/>
      <c r="S76" s="317"/>
      <c r="T76" s="316">
        <f>SUM(R76:S76)</f>
        <v>0</v>
      </c>
      <c r="U76" s="219"/>
      <c r="W76" s="315" t="s">
        <v>349</v>
      </c>
      <c r="Y76" s="317"/>
      <c r="Z76" s="317"/>
      <c r="AA76" s="316">
        <f>SUM(Y76:Z76)</f>
        <v>0</v>
      </c>
      <c r="AB76" s="219"/>
      <c r="AD76" s="315" t="s">
        <v>349</v>
      </c>
      <c r="AF76" s="317"/>
      <c r="AG76" s="317"/>
      <c r="AH76" s="316">
        <f>SUM(AF76:AG76)</f>
        <v>0</v>
      </c>
      <c r="AI76" s="219"/>
      <c r="AK76" s="315" t="s">
        <v>349</v>
      </c>
      <c r="AM76" s="317"/>
      <c r="AN76" s="317"/>
      <c r="AO76" s="316">
        <f>SUM(AM76:AN76)</f>
        <v>0</v>
      </c>
      <c r="AP76" s="219"/>
      <c r="AR76" s="315" t="s">
        <v>349</v>
      </c>
      <c r="AT76" s="317"/>
      <c r="AU76" s="317"/>
      <c r="AV76" s="316">
        <f>SUM(AT76:AU76)</f>
        <v>0</v>
      </c>
      <c r="AW76" s="219"/>
      <c r="AY76" s="315" t="s">
        <v>349</v>
      </c>
      <c r="BA76" s="317"/>
      <c r="BB76" s="317"/>
      <c r="BC76" s="316">
        <f>SUM(BA76:BB76)</f>
        <v>0</v>
      </c>
      <c r="BD76" s="219"/>
      <c r="BF76" s="315" t="s">
        <v>349</v>
      </c>
      <c r="BH76" s="317"/>
      <c r="BI76" s="317"/>
      <c r="BJ76" s="316">
        <f>SUM(BH76:BI76)</f>
        <v>0</v>
      </c>
      <c r="BK76" s="219"/>
      <c r="BM76" s="315" t="s">
        <v>349</v>
      </c>
      <c r="BO76" s="317"/>
      <c r="BP76" s="317"/>
      <c r="BQ76" s="316">
        <f>SUM(BO76:BP76)</f>
        <v>0</v>
      </c>
      <c r="BR76" s="219"/>
      <c r="BT76" s="315" t="s">
        <v>349</v>
      </c>
      <c r="BV76" s="317"/>
      <c r="BW76" s="317"/>
      <c r="BX76" s="316">
        <f>SUM(BV76:BW76)</f>
        <v>0</v>
      </c>
      <c r="BY76" s="219"/>
      <c r="CA76" s="315" t="s">
        <v>349</v>
      </c>
      <c r="CC76" s="317"/>
      <c r="CD76" s="317"/>
      <c r="CE76" s="316">
        <f>SUM(CC76:CD76)</f>
        <v>0</v>
      </c>
      <c r="CF76" s="219"/>
      <c r="CH76" s="315" t="s">
        <v>349</v>
      </c>
      <c r="CJ76" s="317"/>
      <c r="CK76" s="317"/>
      <c r="CL76" s="316">
        <f>SUM(CJ76:CK76)</f>
        <v>0</v>
      </c>
      <c r="CM76" s="219"/>
    </row>
    <row r="77" spans="1:91" ht="15.9" customHeight="1" x14ac:dyDescent="0.25">
      <c r="B77" s="315" t="s">
        <v>368</v>
      </c>
      <c r="D77" s="501">
        <f>IF(D$79=0,0,D76/D$79)</f>
        <v>0</v>
      </c>
      <c r="E77" s="501">
        <f t="shared" ref="E77" si="95">IF(E$79=0,0,E76/E$79)</f>
        <v>0</v>
      </c>
      <c r="F77" s="501">
        <f t="shared" ref="F77" si="96">IF(F$79=0,0,F76/F$79)</f>
        <v>0</v>
      </c>
      <c r="G77" s="219"/>
      <c r="I77" s="315" t="s">
        <v>368</v>
      </c>
      <c r="K77" s="318">
        <f>IF(K$79=0,0,K76/K$79)</f>
        <v>0</v>
      </c>
      <c r="L77" s="318">
        <f t="shared" ref="L77:M77" si="97">IF(L$79=0,0,L76/L$79)</f>
        <v>0</v>
      </c>
      <c r="M77" s="318">
        <f t="shared" si="97"/>
        <v>0</v>
      </c>
      <c r="N77" s="219"/>
      <c r="P77" s="315" t="s">
        <v>368</v>
      </c>
      <c r="R77" s="318">
        <f>IF(R$79=0,0,R76/R$79)</f>
        <v>0</v>
      </c>
      <c r="S77" s="318">
        <f t="shared" ref="S77:T77" si="98">IF(S$79=0,0,S76/S$79)</f>
        <v>0</v>
      </c>
      <c r="T77" s="318">
        <f t="shared" si="98"/>
        <v>0</v>
      </c>
      <c r="U77" s="219"/>
      <c r="W77" s="315" t="s">
        <v>368</v>
      </c>
      <c r="Y77" s="318">
        <f>IF(Y$79=0,0,Y76/Y$79)</f>
        <v>0</v>
      </c>
      <c r="Z77" s="318">
        <f t="shared" ref="Z77:AA77" si="99">IF(Z$79=0,0,Z76/Z$79)</f>
        <v>0</v>
      </c>
      <c r="AA77" s="318">
        <f t="shared" si="99"/>
        <v>0</v>
      </c>
      <c r="AB77" s="219"/>
      <c r="AD77" s="315" t="s">
        <v>368</v>
      </c>
      <c r="AF77" s="318">
        <f>IF(AF$79=0,0,AF76/AF$79)</f>
        <v>0</v>
      </c>
      <c r="AG77" s="318">
        <f t="shared" ref="AG77:AH77" si="100">IF(AG$79=0,0,AG76/AG$79)</f>
        <v>0</v>
      </c>
      <c r="AH77" s="318">
        <f t="shared" si="100"/>
        <v>0</v>
      </c>
      <c r="AI77" s="219"/>
      <c r="AK77" s="315" t="s">
        <v>368</v>
      </c>
      <c r="AM77" s="318">
        <f>IF(AM$79=0,0,AM76/AM$79)</f>
        <v>0</v>
      </c>
      <c r="AN77" s="318">
        <f t="shared" ref="AN77:AO77" si="101">IF(AN$79=0,0,AN76/AN$79)</f>
        <v>0</v>
      </c>
      <c r="AO77" s="318">
        <f t="shared" si="101"/>
        <v>0</v>
      </c>
      <c r="AP77" s="219"/>
      <c r="AR77" s="315" t="s">
        <v>368</v>
      </c>
      <c r="AT77" s="318">
        <f>IF(AT$79=0,0,AT76/AT$79)</f>
        <v>0</v>
      </c>
      <c r="AU77" s="318">
        <f t="shared" ref="AU77:AV77" si="102">IF(AU$79=0,0,AU76/AU$79)</f>
        <v>0</v>
      </c>
      <c r="AV77" s="318">
        <f t="shared" si="102"/>
        <v>0</v>
      </c>
      <c r="AW77" s="219"/>
      <c r="AY77" s="315" t="s">
        <v>368</v>
      </c>
      <c r="BA77" s="318">
        <f>IF(BA$79=0,0,BA76/BA$79)</f>
        <v>0</v>
      </c>
      <c r="BB77" s="318">
        <f t="shared" ref="BB77:BC77" si="103">IF(BB$79=0,0,BB76/BB$79)</f>
        <v>0</v>
      </c>
      <c r="BC77" s="318">
        <f t="shared" si="103"/>
        <v>0</v>
      </c>
      <c r="BD77" s="219"/>
      <c r="BF77" s="315" t="s">
        <v>368</v>
      </c>
      <c r="BH77" s="318">
        <f>IF(BH$79=0,0,BH76/BH$79)</f>
        <v>0</v>
      </c>
      <c r="BI77" s="318">
        <f t="shared" ref="BI77:BJ77" si="104">IF(BI$79=0,0,BI76/BI$79)</f>
        <v>0</v>
      </c>
      <c r="BJ77" s="318">
        <f t="shared" si="104"/>
        <v>0</v>
      </c>
      <c r="BK77" s="219"/>
      <c r="BM77" s="315" t="s">
        <v>368</v>
      </c>
      <c r="BO77" s="318">
        <f>IF(BO$79=0,0,BO76/BO$79)</f>
        <v>0</v>
      </c>
      <c r="BP77" s="318">
        <f t="shared" ref="BP77:BQ77" si="105">IF(BP$79=0,0,BP76/BP$79)</f>
        <v>0</v>
      </c>
      <c r="BQ77" s="318">
        <f t="shared" si="105"/>
        <v>0</v>
      </c>
      <c r="BR77" s="219"/>
      <c r="BT77" s="315" t="s">
        <v>368</v>
      </c>
      <c r="BV77" s="318">
        <f>IF(BV$79=0,0,BV76/BV$79)</f>
        <v>0</v>
      </c>
      <c r="BW77" s="318">
        <f t="shared" ref="BW77:BX77" si="106">IF(BW$79=0,0,BW76/BW$79)</f>
        <v>0</v>
      </c>
      <c r="BX77" s="318">
        <f t="shared" si="106"/>
        <v>0</v>
      </c>
      <c r="BY77" s="219"/>
      <c r="CA77" s="315" t="s">
        <v>368</v>
      </c>
      <c r="CC77" s="318">
        <f>IF(CC$79=0,0,CC76/CC$79)</f>
        <v>0</v>
      </c>
      <c r="CD77" s="318">
        <f t="shared" ref="CD77:CE77" si="107">IF(CD$79=0,0,CD76/CD$79)</f>
        <v>0</v>
      </c>
      <c r="CE77" s="318">
        <f t="shared" si="107"/>
        <v>0</v>
      </c>
      <c r="CF77" s="219"/>
      <c r="CH77" s="315" t="s">
        <v>368</v>
      </c>
      <c r="CJ77" s="318">
        <f>IF(CJ$79=0,0,CJ76/CJ$79)</f>
        <v>0</v>
      </c>
      <c r="CK77" s="318">
        <f t="shared" ref="CK77:CL77" si="108">IF(CK$79=0,0,CK76/CK$79)</f>
        <v>0</v>
      </c>
      <c r="CL77" s="318">
        <f t="shared" si="108"/>
        <v>0</v>
      </c>
      <c r="CM77" s="219"/>
    </row>
    <row r="78" spans="1:91" ht="15.9" customHeight="1" x14ac:dyDescent="0.25">
      <c r="B78" s="170"/>
      <c r="D78" s="383"/>
      <c r="E78" s="383"/>
      <c r="F78" s="383"/>
      <c r="G78" s="219"/>
      <c r="I78" s="170"/>
      <c r="N78" s="219"/>
      <c r="P78" s="170"/>
      <c r="U78" s="219"/>
      <c r="W78" s="170"/>
      <c r="AB78" s="219"/>
      <c r="AD78" s="170"/>
      <c r="AI78" s="219"/>
      <c r="AK78" s="170"/>
      <c r="AP78" s="219"/>
      <c r="AR78" s="170"/>
      <c r="AW78" s="219"/>
      <c r="AY78" s="170"/>
      <c r="BD78" s="219"/>
      <c r="BF78" s="170"/>
      <c r="BK78" s="219"/>
      <c r="BM78" s="170"/>
      <c r="BR78" s="219"/>
      <c r="BT78" s="170"/>
      <c r="BY78" s="219"/>
      <c r="CA78" s="170"/>
      <c r="CF78" s="219"/>
      <c r="CH78" s="170"/>
      <c r="CM78" s="219"/>
    </row>
    <row r="79" spans="1:91" ht="20.100000000000001" customHeight="1" x14ac:dyDescent="0.25">
      <c r="B79" s="169" t="s">
        <v>367</v>
      </c>
      <c r="D79" s="504">
        <f>SUM(D15,D29,D42,D51,D64,D76)</f>
        <v>0</v>
      </c>
      <c r="E79" s="504">
        <f>SUM(E15,E29,E42,E51,E64,E76)</f>
        <v>0</v>
      </c>
      <c r="F79" s="504">
        <f>SUM(D79:E79)</f>
        <v>0</v>
      </c>
      <c r="G79" s="219"/>
      <c r="I79" s="169" t="s">
        <v>367</v>
      </c>
      <c r="K79" s="319">
        <f>SUM(K15,K29,K42,K51,K64,K76)</f>
        <v>0</v>
      </c>
      <c r="L79" s="319">
        <f>SUM(L15,L29,L42,L51,L64,L76)</f>
        <v>0</v>
      </c>
      <c r="M79" s="319">
        <f>SUM(K79:L79)</f>
        <v>0</v>
      </c>
      <c r="N79" s="219"/>
      <c r="P79" s="169" t="s">
        <v>367</v>
      </c>
      <c r="R79" s="319">
        <f>SUM(R15,R29,R42,R51,R64,R76)</f>
        <v>0</v>
      </c>
      <c r="S79" s="319">
        <f>SUM(S15,S29,S42,S51,S64,S76)</f>
        <v>0</v>
      </c>
      <c r="T79" s="319">
        <f>SUM(R79:S79)</f>
        <v>0</v>
      </c>
      <c r="U79" s="219"/>
      <c r="W79" s="169" t="s">
        <v>367</v>
      </c>
      <c r="Y79" s="319">
        <f>SUM(Y15,Y29,Y42,Y51,Y64,Y76)</f>
        <v>0</v>
      </c>
      <c r="Z79" s="319">
        <f>SUM(Z15,Z29,Z42,Z51,Z64,Z76)</f>
        <v>0</v>
      </c>
      <c r="AA79" s="319">
        <f>SUM(Y79:Z79)</f>
        <v>0</v>
      </c>
      <c r="AB79" s="219"/>
      <c r="AD79" s="169" t="s">
        <v>367</v>
      </c>
      <c r="AF79" s="319">
        <f>SUM(AF15,AF29,AF42,AF51,AF64,AF76)</f>
        <v>0</v>
      </c>
      <c r="AG79" s="319">
        <f>SUM(AG15,AG29,AG42,AG51,AG64,AG76)</f>
        <v>0</v>
      </c>
      <c r="AH79" s="319">
        <f>SUM(AF79:AG79)</f>
        <v>0</v>
      </c>
      <c r="AI79" s="219"/>
      <c r="AK79" s="169" t="s">
        <v>367</v>
      </c>
      <c r="AM79" s="319">
        <f>SUM(AM15,AM29,AM42,AM51,AM64,AM76)</f>
        <v>0</v>
      </c>
      <c r="AN79" s="319">
        <f>SUM(AN15,AN29,AN42,AN51,AN64,AN76)</f>
        <v>0</v>
      </c>
      <c r="AO79" s="319">
        <f>SUM(AM79:AN79)</f>
        <v>0</v>
      </c>
      <c r="AP79" s="219"/>
      <c r="AR79" s="169" t="s">
        <v>367</v>
      </c>
      <c r="AT79" s="319">
        <f>SUM(AT15,AT29,AT42,AT51,AT64,AT76)</f>
        <v>0</v>
      </c>
      <c r="AU79" s="319">
        <f>SUM(AU15,AU29,AU42,AU51,AU64,AU76)</f>
        <v>0</v>
      </c>
      <c r="AV79" s="319">
        <f>SUM(AT79:AU79)</f>
        <v>0</v>
      </c>
      <c r="AW79" s="219"/>
      <c r="AY79" s="169" t="s">
        <v>367</v>
      </c>
      <c r="BA79" s="319">
        <f>SUM(BA15,BA29,BA42,BA51,BA64,BA76)</f>
        <v>0</v>
      </c>
      <c r="BB79" s="319">
        <f>SUM(BB15,BB29,BB42,BB51,BB64,BB76)</f>
        <v>0</v>
      </c>
      <c r="BC79" s="319">
        <f>SUM(BA79:BB79)</f>
        <v>0</v>
      </c>
      <c r="BD79" s="219"/>
      <c r="BF79" s="169" t="s">
        <v>367</v>
      </c>
      <c r="BH79" s="319">
        <f>SUM(BH15,BH29,BH42,BH51,BH64,BH76)</f>
        <v>0</v>
      </c>
      <c r="BI79" s="319">
        <f>SUM(BI15,BI29,BI42,BI51,BI64,BI76)</f>
        <v>0</v>
      </c>
      <c r="BJ79" s="319">
        <f>SUM(BH79:BI79)</f>
        <v>0</v>
      </c>
      <c r="BK79" s="219"/>
      <c r="BM79" s="169" t="s">
        <v>367</v>
      </c>
      <c r="BO79" s="319">
        <f>SUM(BO15,BO29,BO42,BO51,BO64,BO76)</f>
        <v>0</v>
      </c>
      <c r="BP79" s="319">
        <f>SUM(BP15,BP29,BP42,BP51,BP64,BP76)</f>
        <v>0</v>
      </c>
      <c r="BQ79" s="319">
        <f>SUM(BO79:BP79)</f>
        <v>0</v>
      </c>
      <c r="BR79" s="219"/>
      <c r="BT79" s="169" t="s">
        <v>367</v>
      </c>
      <c r="BV79" s="319">
        <f>SUM(BV15,BV29,BV42,BV51,BV64,BV76)</f>
        <v>0</v>
      </c>
      <c r="BW79" s="319">
        <f>SUM(BW15,BW29,BW42,BW51,BW64,BW76)</f>
        <v>0</v>
      </c>
      <c r="BX79" s="319">
        <f>SUM(BV79:BW79)</f>
        <v>0</v>
      </c>
      <c r="BY79" s="219"/>
      <c r="CA79" s="169" t="s">
        <v>367</v>
      </c>
      <c r="CC79" s="319">
        <f>SUM(CC15,CC29,CC42,CC51,CC64,CC76)</f>
        <v>0</v>
      </c>
      <c r="CD79" s="319">
        <f>SUM(CD15,CD29,CD42,CD51,CD64,CD76)</f>
        <v>0</v>
      </c>
      <c r="CE79" s="319">
        <f>SUM(CC79:CD79)</f>
        <v>0</v>
      </c>
      <c r="CF79" s="219"/>
      <c r="CH79" s="169" t="s">
        <v>367</v>
      </c>
      <c r="CJ79" s="319">
        <f>SUM(CJ15,CJ29,CJ42,CJ51,CJ64,CJ76)</f>
        <v>0</v>
      </c>
      <c r="CK79" s="319">
        <f>SUM(CK15,CK29,CK42,CK51,CK64,CK76)</f>
        <v>0</v>
      </c>
      <c r="CL79" s="319">
        <f>SUM(CJ79:CK79)</f>
        <v>0</v>
      </c>
      <c r="CM79" s="219"/>
    </row>
    <row r="80" spans="1:91" x14ac:dyDescent="0.25">
      <c r="G80" s="219"/>
      <c r="N80" s="219"/>
      <c r="U80" s="219"/>
      <c r="AB80" s="219"/>
      <c r="AI80" s="219"/>
      <c r="AP80" s="219"/>
      <c r="AW80" s="219"/>
      <c r="BD80" s="219"/>
      <c r="BK80" s="219"/>
      <c r="BR80" s="219"/>
      <c r="BY80" s="219"/>
      <c r="CF80" s="219"/>
      <c r="CM80" s="219"/>
    </row>
    <row r="81" spans="1:91" ht="20.100000000000001" customHeight="1" x14ac:dyDescent="0.25">
      <c r="A81" s="219"/>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19"/>
      <c r="CA81" s="219"/>
      <c r="CB81" s="219"/>
      <c r="CC81" s="219"/>
      <c r="CD81" s="219"/>
      <c r="CE81" s="219"/>
      <c r="CF81" s="219"/>
      <c r="CG81" s="219"/>
      <c r="CH81" s="219"/>
      <c r="CI81" s="219"/>
      <c r="CJ81" s="219"/>
      <c r="CK81" s="219"/>
      <c r="CL81" s="219"/>
      <c r="CM81" s="219"/>
    </row>
  </sheetData>
  <sheetProtection sheet="1" objects="1" scenarios="1"/>
  <mergeCells count="91">
    <mergeCell ref="BL55:BL62"/>
    <mergeCell ref="BL69:BL74"/>
    <mergeCell ref="BS7:BT7"/>
    <mergeCell ref="BS9:BS15"/>
    <mergeCell ref="BS20:BS27"/>
    <mergeCell ref="BS34:BS40"/>
    <mergeCell ref="BS47:BS52"/>
    <mergeCell ref="BS55:BS62"/>
    <mergeCell ref="BS69:BS74"/>
    <mergeCell ref="BL7:BM7"/>
    <mergeCell ref="BL9:BL15"/>
    <mergeCell ref="BL20:BL27"/>
    <mergeCell ref="BL34:BL40"/>
    <mergeCell ref="BL47:BL52"/>
    <mergeCell ref="AX55:AX62"/>
    <mergeCell ref="AX69:AX74"/>
    <mergeCell ref="BE7:BF7"/>
    <mergeCell ref="BE9:BE15"/>
    <mergeCell ref="BE20:BE27"/>
    <mergeCell ref="BE34:BE40"/>
    <mergeCell ref="BE47:BE52"/>
    <mergeCell ref="BE55:BE62"/>
    <mergeCell ref="BE69:BE74"/>
    <mergeCell ref="AX7:AY7"/>
    <mergeCell ref="AX9:AX15"/>
    <mergeCell ref="AX20:AX27"/>
    <mergeCell ref="AX34:AX40"/>
    <mergeCell ref="AX47:AX52"/>
    <mergeCell ref="AJ55:AJ62"/>
    <mergeCell ref="AJ69:AJ74"/>
    <mergeCell ref="AQ7:AR7"/>
    <mergeCell ref="AQ9:AQ15"/>
    <mergeCell ref="AQ20:AQ27"/>
    <mergeCell ref="AQ34:AQ40"/>
    <mergeCell ref="AQ47:AQ52"/>
    <mergeCell ref="AQ55:AQ62"/>
    <mergeCell ref="AQ69:AQ74"/>
    <mergeCell ref="AJ7:AK7"/>
    <mergeCell ref="AJ9:AJ15"/>
    <mergeCell ref="AJ20:AJ27"/>
    <mergeCell ref="AJ34:AJ40"/>
    <mergeCell ref="AJ47:AJ52"/>
    <mergeCell ref="V55:V62"/>
    <mergeCell ref="V69:V74"/>
    <mergeCell ref="AC7:AD7"/>
    <mergeCell ref="AC9:AC15"/>
    <mergeCell ref="AC20:AC27"/>
    <mergeCell ref="AC34:AC40"/>
    <mergeCell ref="AC47:AC52"/>
    <mergeCell ref="AC55:AC62"/>
    <mergeCell ref="AC69:AC74"/>
    <mergeCell ref="V7:W7"/>
    <mergeCell ref="V9:V15"/>
    <mergeCell ref="V20:V27"/>
    <mergeCell ref="V34:V40"/>
    <mergeCell ref="V47:V52"/>
    <mergeCell ref="H55:H62"/>
    <mergeCell ref="H69:H74"/>
    <mergeCell ref="O7:P7"/>
    <mergeCell ref="O9:O15"/>
    <mergeCell ref="O20:O27"/>
    <mergeCell ref="O34:O40"/>
    <mergeCell ref="O47:O52"/>
    <mergeCell ref="O55:O62"/>
    <mergeCell ref="O69:O74"/>
    <mergeCell ref="H7:I7"/>
    <mergeCell ref="H9:H15"/>
    <mergeCell ref="H20:H27"/>
    <mergeCell ref="H34:H40"/>
    <mergeCell ref="H47:H52"/>
    <mergeCell ref="A69:A74"/>
    <mergeCell ref="A7:B7"/>
    <mergeCell ref="A20:A27"/>
    <mergeCell ref="A34:A40"/>
    <mergeCell ref="A9:A15"/>
    <mergeCell ref="A55:A62"/>
    <mergeCell ref="A47:A52"/>
    <mergeCell ref="BZ7:CA7"/>
    <mergeCell ref="CG7:CH7"/>
    <mergeCell ref="BZ9:BZ15"/>
    <mergeCell ref="CG9:CG15"/>
    <mergeCell ref="BZ20:BZ27"/>
    <mergeCell ref="CG20:CG27"/>
    <mergeCell ref="BZ69:BZ74"/>
    <mergeCell ref="CG69:CG74"/>
    <mergeCell ref="BZ34:BZ40"/>
    <mergeCell ref="CG34:CG40"/>
    <mergeCell ref="BZ47:BZ52"/>
    <mergeCell ref="CG47:CG52"/>
    <mergeCell ref="BZ55:BZ62"/>
    <mergeCell ref="CG55:CG62"/>
  </mergeCells>
  <conditionalFormatting sqref="A3">
    <cfRule type="cellIs" dxfId="466" priority="84" operator="equal">
      <formula>"LME-MCO Not Entered On Set-Up Worksheet"</formula>
    </cfRule>
  </conditionalFormatting>
  <conditionalFormatting sqref="A2">
    <cfRule type="cellIs" dxfId="465" priority="83" operator="equal">
      <formula>"SFY And/Or Report Period Not Entered On Set-Up Worksheet"</formula>
    </cfRule>
  </conditionalFormatting>
  <conditionalFormatting sqref="H2">
    <cfRule type="cellIs" dxfId="464" priority="69" operator="equal">
      <formula>"SFY And/Or Report Period Not Entered On Set-Up Worksheet"</formula>
    </cfRule>
  </conditionalFormatting>
  <conditionalFormatting sqref="O2">
    <cfRule type="cellIs" dxfId="463" priority="67" operator="equal">
      <formula>"SFY And/Or Report Period Not Entered On Set-Up Worksheet"</formula>
    </cfRule>
  </conditionalFormatting>
  <conditionalFormatting sqref="V2">
    <cfRule type="cellIs" dxfId="462" priority="65" operator="equal">
      <formula>"SFY And/Or Report Period Not Entered On Set-Up Worksheet"</formula>
    </cfRule>
  </conditionalFormatting>
  <conditionalFormatting sqref="AC2">
    <cfRule type="cellIs" dxfId="461" priority="63" operator="equal">
      <formula>"SFY And/Or Report Period Not Entered On Set-Up Worksheet"</formula>
    </cfRule>
  </conditionalFormatting>
  <conditionalFormatting sqref="AJ2">
    <cfRule type="cellIs" dxfId="460" priority="61" operator="equal">
      <formula>"SFY And/Or Report Period Not Entered On Set-Up Worksheet"</formula>
    </cfRule>
  </conditionalFormatting>
  <conditionalFormatting sqref="AQ2">
    <cfRule type="cellIs" dxfId="459" priority="59" operator="equal">
      <formula>"SFY And/Or Report Period Not Entered On Set-Up Worksheet"</formula>
    </cfRule>
  </conditionalFormatting>
  <conditionalFormatting sqref="AX2">
    <cfRule type="cellIs" dxfId="458" priority="57" operator="equal">
      <formula>"SFY And/Or Report Period Not Entered On Set-Up Worksheet"</formula>
    </cfRule>
  </conditionalFormatting>
  <conditionalFormatting sqref="BE2">
    <cfRule type="cellIs" dxfId="457" priority="55" operator="equal">
      <formula>"SFY And/Or Report Period Not Entered On Set-Up Worksheet"</formula>
    </cfRule>
  </conditionalFormatting>
  <conditionalFormatting sqref="BL2">
    <cfRule type="cellIs" dxfId="456" priority="53" operator="equal">
      <formula>"SFY And/Or Report Period Not Entered On Set-Up Worksheet"</formula>
    </cfRule>
  </conditionalFormatting>
  <conditionalFormatting sqref="BS2">
    <cfRule type="cellIs" dxfId="455" priority="51" operator="equal">
      <formula>"SFY And/Or Report Period Not Entered On Set-Up Worksheet"</formula>
    </cfRule>
  </conditionalFormatting>
  <conditionalFormatting sqref="D9">
    <cfRule type="cellIs" dxfId="454" priority="47" operator="equal">
      <formula>0</formula>
    </cfRule>
  </conditionalFormatting>
  <conditionalFormatting sqref="D10:D13">
    <cfRule type="cellIs" dxfId="453" priority="46" operator="equal">
      <formula>0</formula>
    </cfRule>
  </conditionalFormatting>
  <conditionalFormatting sqref="E9">
    <cfRule type="cellIs" dxfId="452" priority="45" operator="equal">
      <formula>0</formula>
    </cfRule>
  </conditionalFormatting>
  <conditionalFormatting sqref="E10:E13">
    <cfRule type="cellIs" dxfId="451" priority="44" operator="equal">
      <formula>0</formula>
    </cfRule>
  </conditionalFormatting>
  <conditionalFormatting sqref="F34:F40">
    <cfRule type="cellIs" dxfId="450" priority="18" operator="equal">
      <formula>0</formula>
    </cfRule>
  </conditionalFormatting>
  <conditionalFormatting sqref="F47:F49">
    <cfRule type="cellIs" dxfId="449" priority="17" operator="equal">
      <formula>0</formula>
    </cfRule>
  </conditionalFormatting>
  <conditionalFormatting sqref="E69:E74">
    <cfRule type="cellIs" dxfId="448" priority="24" operator="equal">
      <formula>0</formula>
    </cfRule>
  </conditionalFormatting>
  <conditionalFormatting sqref="F9">
    <cfRule type="cellIs" dxfId="447" priority="23" operator="equal">
      <formula>0</formula>
    </cfRule>
  </conditionalFormatting>
  <conditionalFormatting sqref="F55:F62">
    <cfRule type="cellIs" dxfId="446" priority="16" operator="equal">
      <formula>0</formula>
    </cfRule>
  </conditionalFormatting>
  <conditionalFormatting sqref="F69:F74">
    <cfRule type="cellIs" dxfId="445" priority="15" operator="equal">
      <formula>0</formula>
    </cfRule>
  </conditionalFormatting>
  <conditionalFormatting sqref="D20">
    <cfRule type="cellIs" dxfId="444" priority="37" operator="equal">
      <formula>0</formula>
    </cfRule>
  </conditionalFormatting>
  <conditionalFormatting sqref="D21:D24">
    <cfRule type="cellIs" dxfId="443" priority="36" operator="equal">
      <formula>0</formula>
    </cfRule>
  </conditionalFormatting>
  <conditionalFormatting sqref="E20">
    <cfRule type="cellIs" dxfId="442" priority="35" operator="equal">
      <formula>0</formula>
    </cfRule>
  </conditionalFormatting>
  <conditionalFormatting sqref="E21:E24">
    <cfRule type="cellIs" dxfId="441" priority="34" operator="equal">
      <formula>0</formula>
    </cfRule>
  </conditionalFormatting>
  <conditionalFormatting sqref="D25:D27">
    <cfRule type="cellIs" dxfId="440" priority="33" operator="equal">
      <formula>0</formula>
    </cfRule>
  </conditionalFormatting>
  <conditionalFormatting sqref="E25:E27">
    <cfRule type="cellIs" dxfId="439" priority="32" operator="equal">
      <formula>0</formula>
    </cfRule>
  </conditionalFormatting>
  <conditionalFormatting sqref="D34:D40">
    <cfRule type="cellIs" dxfId="438" priority="31" operator="equal">
      <formula>0</formula>
    </cfRule>
  </conditionalFormatting>
  <conditionalFormatting sqref="E34:E40">
    <cfRule type="cellIs" dxfId="437" priority="30" operator="equal">
      <formula>0</formula>
    </cfRule>
  </conditionalFormatting>
  <conditionalFormatting sqref="D47:D49">
    <cfRule type="cellIs" dxfId="436" priority="29" operator="equal">
      <formula>0</formula>
    </cfRule>
  </conditionalFormatting>
  <conditionalFormatting sqref="E47:E49">
    <cfRule type="cellIs" dxfId="435" priority="28" operator="equal">
      <formula>0</formula>
    </cfRule>
  </conditionalFormatting>
  <conditionalFormatting sqref="D55:D62">
    <cfRule type="cellIs" dxfId="434" priority="27" operator="equal">
      <formula>0</formula>
    </cfRule>
  </conditionalFormatting>
  <conditionalFormatting sqref="E55:E62">
    <cfRule type="cellIs" dxfId="433" priority="26" operator="equal">
      <formula>0</formula>
    </cfRule>
  </conditionalFormatting>
  <conditionalFormatting sqref="D69:D74">
    <cfRule type="cellIs" dxfId="432" priority="25" operator="equal">
      <formula>0</formula>
    </cfRule>
  </conditionalFormatting>
  <conditionalFormatting sqref="F10:F13">
    <cfRule type="cellIs" dxfId="431" priority="22" operator="equal">
      <formula>0</formula>
    </cfRule>
  </conditionalFormatting>
  <conditionalFormatting sqref="F20">
    <cfRule type="cellIs" dxfId="430" priority="21" operator="equal">
      <formula>0</formula>
    </cfRule>
  </conditionalFormatting>
  <conditionalFormatting sqref="F21:F24">
    <cfRule type="cellIs" dxfId="429" priority="20" operator="equal">
      <formula>0</formula>
    </cfRule>
  </conditionalFormatting>
  <conditionalFormatting sqref="F25:F27">
    <cfRule type="cellIs" dxfId="428" priority="19" operator="equal">
      <formula>0</formula>
    </cfRule>
  </conditionalFormatting>
  <conditionalFormatting sqref="H3">
    <cfRule type="cellIs" dxfId="427" priority="14" operator="equal">
      <formula>"LME-MCO Not Entered On Set-Up Worksheet"</formula>
    </cfRule>
  </conditionalFormatting>
  <conditionalFormatting sqref="O3">
    <cfRule type="cellIs" dxfId="426" priority="13" operator="equal">
      <formula>"LME-MCO Not Entered On Set-Up Worksheet"</formula>
    </cfRule>
  </conditionalFormatting>
  <conditionalFormatting sqref="V3">
    <cfRule type="cellIs" dxfId="425" priority="12" operator="equal">
      <formula>"LME-MCO Not Entered On Set-Up Worksheet"</formula>
    </cfRule>
  </conditionalFormatting>
  <conditionalFormatting sqref="AC3">
    <cfRule type="cellIs" dxfId="424" priority="11" operator="equal">
      <formula>"LME-MCO Not Entered On Set-Up Worksheet"</formula>
    </cfRule>
  </conditionalFormatting>
  <conditionalFormatting sqref="AJ3">
    <cfRule type="cellIs" dxfId="423" priority="10" operator="equal">
      <formula>"LME-MCO Not Entered On Set-Up Worksheet"</formula>
    </cfRule>
  </conditionalFormatting>
  <conditionalFormatting sqref="AQ3">
    <cfRule type="cellIs" dxfId="422" priority="9" operator="equal">
      <formula>"LME-MCO Not Entered On Set-Up Worksheet"</formula>
    </cfRule>
  </conditionalFormatting>
  <conditionalFormatting sqref="AX3">
    <cfRule type="cellIs" dxfId="421" priority="8" operator="equal">
      <formula>"LME-MCO Not Entered On Set-Up Worksheet"</formula>
    </cfRule>
  </conditionalFormatting>
  <conditionalFormatting sqref="BE3">
    <cfRule type="cellIs" dxfId="420" priority="7" operator="equal">
      <formula>"LME-MCO Not Entered On Set-Up Worksheet"</formula>
    </cfRule>
  </conditionalFormatting>
  <conditionalFormatting sqref="BL3">
    <cfRule type="cellIs" dxfId="419" priority="6" operator="equal">
      <formula>"LME-MCO Not Entered On Set-Up Worksheet"</formula>
    </cfRule>
  </conditionalFormatting>
  <conditionalFormatting sqref="BS3">
    <cfRule type="cellIs" dxfId="418" priority="5" operator="equal">
      <formula>"LME-MCO Not Entered On Set-Up Worksheet"</formula>
    </cfRule>
  </conditionalFormatting>
  <conditionalFormatting sqref="BZ2">
    <cfRule type="cellIs" dxfId="417" priority="4" operator="equal">
      <formula>"SFY And/Or Report Period Not Entered On Set-Up Worksheet"</formula>
    </cfRule>
  </conditionalFormatting>
  <conditionalFormatting sqref="CG2">
    <cfRule type="cellIs" dxfId="416" priority="3" operator="equal">
      <formula>"SFY And/Or Report Period Not Entered On Set-Up Worksheet"</formula>
    </cfRule>
  </conditionalFormatting>
  <conditionalFormatting sqref="BZ3">
    <cfRule type="cellIs" dxfId="415" priority="2" operator="equal">
      <formula>"LME-MCO Not Entered On Set-Up Worksheet"</formula>
    </cfRule>
  </conditionalFormatting>
  <conditionalFormatting sqref="CG3">
    <cfRule type="cellIs" dxfId="414" priority="1" operator="equal">
      <formula>"LME-MCO Not Entered On Set-Up Worksheet"</formula>
    </cfRule>
  </conditionalFormatting>
  <dataValidations count="3">
    <dataValidation allowBlank="1" showInputMessage="1" showErrorMessage="1" prompt="Double-click the cell and enter your activity after the :" sqref="B74 B27 B40 B13 B62 B49 I74 I27 I40 I13 I62 I49 P74 P27 P40 P13 P62 P49 W74 W27 W40 W13 W62 W49 AD74 AD27 AD40 AD13 AD62 AD49 AK74 AK27 AK40 AK13 AK62 AK49 AR74 AR27 AR40 AR13 AR62 AR49 AY74 AY27 AY40 AY13 AY62 AY49 BF74 BF27 BF40 BF13 BF62 BF49 BM74 BM27 BM40 BM13 BM62 BM49 BT74 BT27 BT40 BT13 BT62 BT49 CA74 CA27 CA40 CA13 CA62 CA49 CH74 CH27 CH40 CH13 CH62 CH49"/>
    <dataValidation type="list" allowBlank="1" showInputMessage="1" showErrorMessage="1" promptTitle="To Enter Check Mark:" prompt="Select item from the drop-down list or type a capital &quot;P&quot;." sqref="BV55:BW62 BV69:BW74 BV47:BW49 BV9:BW13 BV34:BW40 K20:L27 K34:L40 K9:L13 K47:L49 K55:L62 K69:L74 R20:S27 R34:S40 R9:S13 R47:S49 R55:S62 R69:S74 Y20:Z27 Y34:Z40 Y9:Z13 Y47:Z49 Y55:Z62 Y69:Z74 AF20:AG27 AF34:AG40 AF9:AG13 AF47:AG49 AF55:AG62 AF69:AG74 AM20:AN27 AM34:AN40 AM9:AN13 AM47:AN49 AM55:AN62 AM69:AN74 AT20:AU27 AT34:AU40 AT9:AU13 AT47:AU49 AT55:AU62 AT69:AU74 BA20:BB27 BA34:BB40 BA9:BB13 BA47:BB49 BA55:BB62 BA69:BB74 BH20:BI27 BH34:BI40 BH9:BI13 BH47:BI49 BH55:BI62 BH69:BI74 BO20:BP27 BO34:BP40 BO9:BP13 BO47:BP49 BO55:BP62 BO69:BP74 BV20:BW27 CJ55:CK62 CJ69:CK74 CJ47:CK49 CJ9:CK13 CJ34:CK40 CC20:CD27 CC34:CD40 CC9:CD13 CC47:CD49 CC55:CD62 CC69:CD74 CJ20:CK27">
      <formula1>"P"</formula1>
    </dataValidation>
    <dataValidation type="decimal" operator="greaterThanOrEqual" allowBlank="1" showInputMessage="1" showErrorMessage="1" promptTitle="Staff Hours:" prompt="Enter a decimal number greater than or equal to 0." sqref="BV42:BW42 D15:E15 D42:E42 D51:E51 D64:E64 D29:E29 K15:L15 K29:L29 K51:L51 K64:L64 K76:L76 K42:L42 R15:S15 R29:S29 R51:S51 R64:S64 R76:S76 R42:S42 Y15:Z15 Y29:Z29 Y51:Z51 Y64:Z64 Y76:Z76 Y42:Z42 AF15:AG15 AF29:AG29 AF51:AG51 AF64:AG64 AF76:AG76 AF42:AG42 AM15:AN15 AM29:AN29 AM51:AN51 AM64:AN64 AM76:AN76 AM42:AN42 AT15:AU15 AT29:AU29 AT51:AU51 AT64:AU64 AT76:AU76 AT42:AU42 BA15:BB15 BA29:BB29 BA51:BB51 BA64:BB64 BA76:BB76 BA42:BB42 BH15:BI15 BH29:BI29 BH51:BI51 BH64:BI64 BH76:BI76 BH42:BI42 BO15:BP15 BO29:BP29 BO51:BP51 BO64:BP64 BO76:BP76 BO42:BP42 BV15:BW15 BV29:BW29 BV51:BW51 BV64:BW64 BV76:BW76 D76:E76 CJ42:CK42 CC15:CD15 CC29:CD29 CC51:CD51 CC64:CD64 CC76:CD76 CC42:CD42 CJ15:CK15 CJ29:CK29 CJ51:CK51 CJ64:CK64 CJ76:CK76">
      <formula1>0</formula1>
    </dataValidation>
  </dataValidations>
  <printOptions horizontalCentered="1"/>
  <pageMargins left="0.3" right="0.3" top="0.5" bottom="0.5" header="0.3" footer="0.3"/>
  <pageSetup scale="66" fitToHeight="0" orientation="landscape" r:id="rId1"/>
  <headerFooter>
    <oddFooter>&amp;LNC DMH/DD/SAS QM Section&amp;CPage &amp;P of &amp;N&amp;R&amp;F</oddFooter>
  </headerFooter>
  <rowBreaks count="1" manualBreakCount="1">
    <brk id="46"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52"/>
  <sheetViews>
    <sheetView showGridLines="0" workbookViewId="0">
      <pane ySplit="11" topLeftCell="A12" activePane="bottomLeft" state="frozen"/>
      <selection pane="bottomLeft" activeCell="E12" sqref="E12"/>
    </sheetView>
  </sheetViews>
  <sheetFormatPr defaultColWidth="9.109375" defaultRowHeight="13.2" x14ac:dyDescent="0.25"/>
  <cols>
    <col min="1" max="1" width="5.6640625" style="1" customWidth="1"/>
    <col min="2" max="4" width="35.6640625" style="1" customWidth="1"/>
    <col min="5" max="9" width="15.6640625" style="1" customWidth="1"/>
    <col min="10" max="33" width="10.6640625" style="1" customWidth="1"/>
    <col min="34" max="16384" width="9.109375" style="1"/>
  </cols>
  <sheetData>
    <row r="1" spans="1:35" s="217" customFormat="1" ht="20.100000000000001" customHeight="1" x14ac:dyDescent="0.25">
      <c r="A1" s="314"/>
      <c r="B1" s="557" t="s">
        <v>528</v>
      </c>
      <c r="C1" s="214"/>
      <c r="D1" s="214"/>
      <c r="E1" s="214"/>
      <c r="F1" s="214"/>
      <c r="G1" s="214"/>
      <c r="H1" s="214"/>
      <c r="I1" s="214"/>
      <c r="J1" s="215"/>
      <c r="K1" s="215"/>
      <c r="L1" s="215"/>
      <c r="M1" s="214"/>
      <c r="N1" s="215"/>
      <c r="O1" s="215"/>
      <c r="P1" s="215"/>
      <c r="Q1" s="215"/>
      <c r="R1" s="215"/>
      <c r="S1" s="215"/>
      <c r="T1" s="215"/>
      <c r="U1" s="215"/>
      <c r="V1" s="215"/>
      <c r="W1" s="215"/>
      <c r="X1" s="215"/>
      <c r="Y1" s="215"/>
      <c r="Z1" s="215"/>
      <c r="AA1" s="215"/>
      <c r="AB1" s="215"/>
      <c r="AC1" s="215"/>
      <c r="AD1" s="215"/>
      <c r="AE1" s="215"/>
      <c r="AF1" s="215"/>
      <c r="AG1" s="215"/>
      <c r="AH1" s="314"/>
      <c r="AI1" s="314"/>
    </row>
    <row r="2" spans="1:35" s="205" customFormat="1" ht="24.9" customHeight="1" x14ac:dyDescent="0.3">
      <c r="B2" s="203" t="str">
        <f>IF(OR('Set-Up Worksheet'!$B$6="",'Set-Up Worksheet'!$B$8=""),"SFY And/Or Report Period Not Entered On Set-Up Worksheet","SFY"&amp;'Set-Up Worksheet'!$B$6&amp;" LME-MCO Semi-Annual SAPTBG Compliance Report -- "&amp;'Set-Up Worksheet'!$B$8)</f>
        <v>SFY2017 LME-MCO Semi-Annual SAPTBG Compliance Report -- Mid-Year Report</v>
      </c>
      <c r="C2" s="204"/>
      <c r="D2" s="204"/>
      <c r="E2" s="204"/>
      <c r="F2" s="204"/>
      <c r="G2" s="204"/>
      <c r="H2" s="204"/>
      <c r="I2" s="204"/>
      <c r="J2" s="65" t="s">
        <v>513</v>
      </c>
      <c r="K2" s="204"/>
      <c r="L2" s="204"/>
      <c r="M2" s="204"/>
      <c r="N2" s="204"/>
      <c r="O2" s="204"/>
      <c r="P2" s="204"/>
      <c r="Q2" s="204"/>
      <c r="R2" s="204"/>
      <c r="S2" s="204"/>
      <c r="T2" s="204"/>
      <c r="U2" s="204"/>
      <c r="V2" s="204"/>
      <c r="W2" s="204"/>
      <c r="X2" s="204"/>
      <c r="Y2" s="204"/>
      <c r="Z2" s="204"/>
      <c r="AA2" s="204"/>
      <c r="AB2" s="204"/>
      <c r="AC2" s="204"/>
      <c r="AD2" s="204"/>
      <c r="AE2" s="204"/>
      <c r="AF2" s="204"/>
      <c r="AG2" s="204"/>
      <c r="AH2" s="505"/>
      <c r="AI2" s="505"/>
    </row>
    <row r="3" spans="1:35" ht="20.100000000000001" customHeight="1" x14ac:dyDescent="0.25">
      <c r="B3" s="38" t="str">
        <f>IF('Set-Up Worksheet'!$B$4="","LME-MCO Not Entered On Set-Up Worksheet",'Set-Up Worksheet'!$B$4)</f>
        <v>LME-MCO Not Entered On Set-Up Worksheet</v>
      </c>
      <c r="C3" s="30"/>
      <c r="D3" s="30"/>
      <c r="E3" s="30"/>
      <c r="F3" s="30"/>
      <c r="G3" s="30"/>
      <c r="H3" s="30"/>
      <c r="I3" s="30"/>
      <c r="J3" s="87">
        <f>MAX(J8:J9)</f>
        <v>0</v>
      </c>
      <c r="K3" s="87">
        <f t="shared" ref="K3:AG3" si="0">MAX(K8:K9)</f>
        <v>0</v>
      </c>
      <c r="L3" s="87">
        <f t="shared" si="0"/>
        <v>0</v>
      </c>
      <c r="M3" s="87">
        <f t="shared" si="0"/>
        <v>0</v>
      </c>
      <c r="N3" s="87">
        <f t="shared" si="0"/>
        <v>0</v>
      </c>
      <c r="O3" s="87">
        <f t="shared" si="0"/>
        <v>0</v>
      </c>
      <c r="P3" s="87">
        <f t="shared" si="0"/>
        <v>0</v>
      </c>
      <c r="Q3" s="87">
        <f t="shared" si="0"/>
        <v>0</v>
      </c>
      <c r="R3" s="87">
        <f t="shared" si="0"/>
        <v>0</v>
      </c>
      <c r="S3" s="87">
        <f t="shared" si="0"/>
        <v>0</v>
      </c>
      <c r="T3" s="87">
        <f t="shared" si="0"/>
        <v>0</v>
      </c>
      <c r="U3" s="87">
        <f t="shared" si="0"/>
        <v>0</v>
      </c>
      <c r="V3" s="87">
        <f t="shared" si="0"/>
        <v>0</v>
      </c>
      <c r="W3" s="87">
        <f t="shared" si="0"/>
        <v>0</v>
      </c>
      <c r="X3" s="87">
        <f t="shared" si="0"/>
        <v>0</v>
      </c>
      <c r="Y3" s="87">
        <f t="shared" si="0"/>
        <v>0</v>
      </c>
      <c r="Z3" s="87">
        <f t="shared" si="0"/>
        <v>0</v>
      </c>
      <c r="AA3" s="87">
        <f t="shared" si="0"/>
        <v>0</v>
      </c>
      <c r="AB3" s="87">
        <f t="shared" si="0"/>
        <v>0</v>
      </c>
      <c r="AC3" s="87">
        <f t="shared" si="0"/>
        <v>0</v>
      </c>
      <c r="AD3" s="87">
        <f t="shared" si="0"/>
        <v>0</v>
      </c>
      <c r="AE3" s="87">
        <f t="shared" si="0"/>
        <v>0</v>
      </c>
      <c r="AF3" s="87">
        <f t="shared" si="0"/>
        <v>0</v>
      </c>
      <c r="AG3" s="87">
        <f t="shared" si="0"/>
        <v>0</v>
      </c>
      <c r="AH3" s="219"/>
      <c r="AI3" s="219"/>
    </row>
    <row r="4" spans="1:35" x14ac:dyDescent="0.25">
      <c r="E4" s="30"/>
      <c r="F4" s="30"/>
      <c r="G4" s="77"/>
      <c r="H4" s="77"/>
      <c r="I4" s="77"/>
      <c r="J4" s="77"/>
      <c r="K4" s="77"/>
      <c r="L4" s="77"/>
      <c r="AH4" s="219"/>
      <c r="AI4" s="219"/>
    </row>
    <row r="5" spans="1:35" s="217" customFormat="1" ht="24.9" customHeight="1" x14ac:dyDescent="0.25">
      <c r="B5" s="218" t="s">
        <v>418</v>
      </c>
      <c r="J5" s="218"/>
      <c r="AH5" s="314"/>
      <c r="AI5" s="314"/>
    </row>
    <row r="6" spans="1:35" ht="20.100000000000001" customHeight="1" x14ac:dyDescent="0.25">
      <c r="G6" s="657" t="str">
        <f>IF(COUNTIF(G12:G51,"=Certified")+COUNTIF(G12:G51,"=Registered")&lt;&gt;H10,"Count of Dates ≠ Number 
Certified + Registered","")</f>
        <v/>
      </c>
      <c r="H6" s="658"/>
      <c r="I6" s="186" t="s">
        <v>228</v>
      </c>
      <c r="AH6" s="219"/>
      <c r="AI6" s="219"/>
    </row>
    <row r="7" spans="1:35" ht="20.100000000000001" customHeight="1" x14ac:dyDescent="0.25">
      <c r="B7" s="64" t="s">
        <v>419</v>
      </c>
      <c r="C7" s="30"/>
      <c r="D7" s="30"/>
      <c r="E7" s="30"/>
      <c r="F7" s="30"/>
      <c r="G7" s="657"/>
      <c r="H7" s="658"/>
      <c r="I7" s="187">
        <f>IF('Set-Up Worksheet'!$B$8="Mid-Year Report",DATEVALUE("7/1/"&amp;'Set-Up Worksheet'!$B$6-1),IF('Set-Up Worksheet'!$B$8="Year-End Report",DATEVALUE("1/1/"&amp;'Set-Up Worksheet'!$B$6),""))</f>
        <v>42552</v>
      </c>
      <c r="J7" s="65" t="s">
        <v>516</v>
      </c>
      <c r="K7" s="30"/>
      <c r="L7" s="30"/>
      <c r="M7" s="30"/>
      <c r="N7" s="30"/>
      <c r="O7" s="30"/>
      <c r="P7" s="30"/>
      <c r="Q7" s="30"/>
      <c r="R7" s="30"/>
      <c r="S7" s="30"/>
      <c r="T7" s="30"/>
      <c r="U7" s="30"/>
      <c r="V7" s="30"/>
      <c r="W7" s="30"/>
      <c r="X7" s="30"/>
      <c r="Y7" s="30"/>
      <c r="Z7" s="30"/>
      <c r="AA7" s="30"/>
      <c r="AB7" s="30"/>
      <c r="AC7" s="30"/>
      <c r="AD7" s="30"/>
      <c r="AE7" s="30"/>
      <c r="AF7" s="30"/>
      <c r="AG7" s="30"/>
      <c r="AH7" s="219"/>
      <c r="AI7" s="219"/>
    </row>
    <row r="8" spans="1:35" ht="20.100000000000001" customHeight="1" x14ac:dyDescent="0.25">
      <c r="E8" s="30"/>
      <c r="F8" s="30"/>
      <c r="G8" s="182" t="str">
        <f>"Certified:     "&amp;COUNTIF(G12:G51,"=Certified")</f>
        <v>Certified:     0</v>
      </c>
      <c r="H8" s="77"/>
      <c r="I8" s="188">
        <f>COUNTIF(I12:I51,"&gt;="&amp;I7)</f>
        <v>0</v>
      </c>
      <c r="J8" s="87">
        <f t="shared" ref="J8:AG8" si="1">COUNTIF(J12:J51,"=1")+COUNTIF(J12:J51,"=B")</f>
        <v>0</v>
      </c>
      <c r="K8" s="87">
        <f t="shared" si="1"/>
        <v>0</v>
      </c>
      <c r="L8" s="87">
        <f t="shared" si="1"/>
        <v>0</v>
      </c>
      <c r="M8" s="87">
        <f t="shared" si="1"/>
        <v>0</v>
      </c>
      <c r="N8" s="87">
        <f t="shared" si="1"/>
        <v>0</v>
      </c>
      <c r="O8" s="87">
        <f t="shared" si="1"/>
        <v>0</v>
      </c>
      <c r="P8" s="87">
        <f t="shared" si="1"/>
        <v>0</v>
      </c>
      <c r="Q8" s="87">
        <f t="shared" si="1"/>
        <v>0</v>
      </c>
      <c r="R8" s="87">
        <f t="shared" si="1"/>
        <v>0</v>
      </c>
      <c r="S8" s="87">
        <f t="shared" si="1"/>
        <v>0</v>
      </c>
      <c r="T8" s="87">
        <f t="shared" si="1"/>
        <v>0</v>
      </c>
      <c r="U8" s="87">
        <f t="shared" si="1"/>
        <v>0</v>
      </c>
      <c r="V8" s="87">
        <f t="shared" si="1"/>
        <v>0</v>
      </c>
      <c r="W8" s="87">
        <f t="shared" si="1"/>
        <v>0</v>
      </c>
      <c r="X8" s="87">
        <f t="shared" si="1"/>
        <v>0</v>
      </c>
      <c r="Y8" s="87">
        <f t="shared" si="1"/>
        <v>0</v>
      </c>
      <c r="Z8" s="87">
        <f t="shared" si="1"/>
        <v>0</v>
      </c>
      <c r="AA8" s="87">
        <f t="shared" si="1"/>
        <v>0</v>
      </c>
      <c r="AB8" s="87">
        <f t="shared" si="1"/>
        <v>0</v>
      </c>
      <c r="AC8" s="87">
        <f t="shared" si="1"/>
        <v>0</v>
      </c>
      <c r="AD8" s="87">
        <f t="shared" si="1"/>
        <v>0</v>
      </c>
      <c r="AE8" s="87">
        <f t="shared" si="1"/>
        <v>0</v>
      </c>
      <c r="AF8" s="87">
        <f t="shared" si="1"/>
        <v>0</v>
      </c>
      <c r="AG8" s="87">
        <f t="shared" si="1"/>
        <v>0</v>
      </c>
      <c r="AH8" s="219"/>
      <c r="AI8" s="219"/>
    </row>
    <row r="9" spans="1:35" ht="20.100000000000001" customHeight="1" thickBot="1" x14ac:dyDescent="0.3">
      <c r="A9" s="64"/>
      <c r="B9" s="181" t="s">
        <v>227</v>
      </c>
      <c r="C9" s="181" t="s">
        <v>227</v>
      </c>
      <c r="D9" s="181" t="s">
        <v>227</v>
      </c>
      <c r="E9" s="181" t="s">
        <v>226</v>
      </c>
      <c r="F9" s="181" t="s">
        <v>226</v>
      </c>
      <c r="G9" s="191" t="str">
        <f>"Registered:  "&amp;COUNTIF(G12:G51,"=Registered")</f>
        <v>Registered:  0</v>
      </c>
      <c r="H9" s="181" t="s">
        <v>227</v>
      </c>
      <c r="I9" s="181" t="s">
        <v>227</v>
      </c>
      <c r="J9" s="87">
        <f>IF('Set-Up Worksheet'!$B$8="Year-End Report",COUNTIF(J12:J51,"=2")+COUNTIF(J12:J51,"=B"),0)</f>
        <v>0</v>
      </c>
      <c r="K9" s="87">
        <f>IF('Set-Up Worksheet'!$B$8="Year-End Report",COUNTIF(K12:K51,"=2")+COUNTIF(K12:K51,"=B"),0)</f>
        <v>0</v>
      </c>
      <c r="L9" s="87">
        <f>IF('Set-Up Worksheet'!$B$8="Year-End Report",COUNTIF(L12:L51,"=2")+COUNTIF(L12:L51,"=B"),0)</f>
        <v>0</v>
      </c>
      <c r="M9" s="87">
        <f>IF('Set-Up Worksheet'!$B$8="Year-End Report",COUNTIF(M12:M51,"=2")+COUNTIF(M12:M51,"=B"),0)</f>
        <v>0</v>
      </c>
      <c r="N9" s="87">
        <f>IF('Set-Up Worksheet'!$B$8="Year-End Report",COUNTIF(N12:N51,"=2")+COUNTIF(N12:N51,"=B"),0)</f>
        <v>0</v>
      </c>
      <c r="O9" s="87">
        <f>IF('Set-Up Worksheet'!$B$8="Year-End Report",COUNTIF(O12:O51,"=2")+COUNTIF(O12:O51,"=B"),0)</f>
        <v>0</v>
      </c>
      <c r="P9" s="87">
        <f>IF('Set-Up Worksheet'!$B$8="Year-End Report",COUNTIF(P12:P51,"=2")+COUNTIF(P12:P51,"=B"),0)</f>
        <v>0</v>
      </c>
      <c r="Q9" s="87">
        <f>IF('Set-Up Worksheet'!$B$8="Year-End Report",COUNTIF(Q12:Q51,"=2")+COUNTIF(Q12:Q51,"=B"),0)</f>
        <v>0</v>
      </c>
      <c r="R9" s="87">
        <f>IF('Set-Up Worksheet'!$B$8="Year-End Report",COUNTIF(R12:R51,"=2")+COUNTIF(R12:R51,"=B"),0)</f>
        <v>0</v>
      </c>
      <c r="S9" s="87">
        <f>IF('Set-Up Worksheet'!$B$8="Year-End Report",COUNTIF(S12:S51,"=2")+COUNTIF(S12:S51,"=B"),0)</f>
        <v>0</v>
      </c>
      <c r="T9" s="87">
        <f>IF('Set-Up Worksheet'!$B$8="Year-End Report",COUNTIF(T12:T51,"=2")+COUNTIF(T12:T51,"=B"),0)</f>
        <v>0</v>
      </c>
      <c r="U9" s="87">
        <f>IF('Set-Up Worksheet'!$B$8="Year-End Report",COUNTIF(U12:U51,"=2")+COUNTIF(U12:U51,"=B"),0)</f>
        <v>0</v>
      </c>
      <c r="V9" s="87">
        <f>IF('Set-Up Worksheet'!$B$8="Year-End Report",COUNTIF(V12:V51,"=2")+COUNTIF(V12:V51,"=B"),0)</f>
        <v>0</v>
      </c>
      <c r="W9" s="87">
        <f>IF('Set-Up Worksheet'!$B$8="Year-End Report",COUNTIF(W12:W51,"=2")+COUNTIF(W12:W51,"=B"),0)</f>
        <v>0</v>
      </c>
      <c r="X9" s="87">
        <f>IF('Set-Up Worksheet'!$B$8="Year-End Report",COUNTIF(X12:X51,"=2")+COUNTIF(X12:X51,"=B"),0)</f>
        <v>0</v>
      </c>
      <c r="Y9" s="87">
        <f>IF('Set-Up Worksheet'!$B$8="Year-End Report",COUNTIF(Y12:Y51,"=2")+COUNTIF(Y12:Y51,"=B"),0)</f>
        <v>0</v>
      </c>
      <c r="Z9" s="87">
        <f>IF('Set-Up Worksheet'!$B$8="Year-End Report",COUNTIF(Z12:Z51,"=2")+COUNTIF(Z12:Z51,"=B"),0)</f>
        <v>0</v>
      </c>
      <c r="AA9" s="87">
        <f>IF('Set-Up Worksheet'!$B$8="Year-End Report",COUNTIF(AA12:AA51,"=2")+COUNTIF(AA12:AA51,"=B"),0)</f>
        <v>0</v>
      </c>
      <c r="AB9" s="87">
        <f>IF('Set-Up Worksheet'!$B$8="Year-End Report",COUNTIF(AB12:AB51,"=2")+COUNTIF(AB12:AB51,"=B"),0)</f>
        <v>0</v>
      </c>
      <c r="AC9" s="87">
        <f>IF('Set-Up Worksheet'!$B$8="Year-End Report",COUNTIF(AC12:AC51,"=2")+COUNTIF(AC12:AC51,"=B"),0)</f>
        <v>0</v>
      </c>
      <c r="AD9" s="87">
        <f>IF('Set-Up Worksheet'!$B$8="Year-End Report",COUNTIF(AD12:AD51,"=2")+COUNTIF(AD12:AD51,"=B"),0)</f>
        <v>0</v>
      </c>
      <c r="AE9" s="87">
        <f>IF('Set-Up Worksheet'!$B$8="Year-End Report",COUNTIF(AE12:AE51,"=2")+COUNTIF(AE12:AE51,"=B"),0)</f>
        <v>0</v>
      </c>
      <c r="AF9" s="87">
        <f>IF('Set-Up Worksheet'!$B$8="Year-End Report",COUNTIF(AF12:AF51,"=2")+COUNTIF(AF12:AF51,"=B"),0)</f>
        <v>0</v>
      </c>
      <c r="AG9" s="87">
        <f>IF('Set-Up Worksheet'!$B$8="Year-End Report",COUNTIF(AG12:AG51,"=2")+COUNTIF(AG12:AG51,"=B"),0)</f>
        <v>0</v>
      </c>
      <c r="AH9" s="548" t="s">
        <v>226</v>
      </c>
      <c r="AI9" s="219"/>
    </row>
    <row r="10" spans="1:35" ht="20.100000000000001" customHeight="1" x14ac:dyDescent="0.25">
      <c r="B10" s="185">
        <f>SUBTOTAL(3,B12:B51)</f>
        <v>0</v>
      </c>
      <c r="C10" s="185">
        <f>SUBTOTAL(3,C12:C51)</f>
        <v>0</v>
      </c>
      <c r="D10" s="185">
        <f>SUBTOTAL(3,D12:D51)</f>
        <v>0</v>
      </c>
      <c r="E10" s="184">
        <f>SUBTOTAL(9,E12:E51)</f>
        <v>0</v>
      </c>
      <c r="F10" s="184">
        <f>SUBTOTAL(9,F12:F51)</f>
        <v>0</v>
      </c>
      <c r="G10" s="183" t="str">
        <f>"None:          "&amp;COUNTIF(G12:G51,"=None")</f>
        <v>None:          0</v>
      </c>
      <c r="H10" s="185">
        <f>SUBTOTAL(3,H12:H51)</f>
        <v>0</v>
      </c>
      <c r="I10" s="185">
        <f>SUBTOTAL(3,I12:I51)</f>
        <v>0</v>
      </c>
      <c r="J10" s="303" t="s">
        <v>503</v>
      </c>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5"/>
      <c r="AH10" s="549">
        <f>SUBTOTAL(9,AH12:AH51)</f>
        <v>0</v>
      </c>
      <c r="AI10" s="219"/>
    </row>
    <row r="11" spans="1:35" ht="53.4" thickBot="1" x14ac:dyDescent="0.3">
      <c r="B11" s="8" t="s">
        <v>56</v>
      </c>
      <c r="C11" s="8" t="s">
        <v>57</v>
      </c>
      <c r="D11" s="8" t="s">
        <v>119</v>
      </c>
      <c r="E11" s="70" t="s">
        <v>329</v>
      </c>
      <c r="F11" s="70" t="s">
        <v>328</v>
      </c>
      <c r="G11" s="70" t="s">
        <v>224</v>
      </c>
      <c r="H11" s="70" t="s">
        <v>120</v>
      </c>
      <c r="I11" s="156" t="s">
        <v>225</v>
      </c>
      <c r="J11" s="178" t="str">
        <f>IF($B$3="LME-MCO Not Entered On Set-Up Worksheet","",IF(OR(VLOOKUP($B$3,County_Lookup,2,FALSE)="",VLOOKUP($B$3,County_Lookup,2,FALSE)=0),"",VLOOKUP($B$3,County_Lookup,2,FALSE)))</f>
        <v/>
      </c>
      <c r="K11" s="179" t="str">
        <f>IF($B$3="LME-MCO Not Entered On Set-Up Worksheet","",IF(OR(VLOOKUP($B$3,County_Lookup,3,FALSE)="",VLOOKUP($B$3,County_Lookup,3,FALSE)=0),"",VLOOKUP($B$3,County_Lookup,3,FALSE)))</f>
        <v/>
      </c>
      <c r="L11" s="179" t="str">
        <f>IF($B$3="LME-MCO Not Entered On Set-Up Worksheet","",IF(OR(VLOOKUP($B$3,County_Lookup,4,FALSE)="",VLOOKUP($B$3,County_Lookup,4,FALSE)=0),"",VLOOKUP($B$3,County_Lookup,4,FALSE)))</f>
        <v/>
      </c>
      <c r="M11" s="179" t="str">
        <f>IF($B$3="LME-MCO Not Entered On Set-Up Worksheet","",IF(OR(VLOOKUP($B$3,County_Lookup,5,FALSE)="",VLOOKUP($B$3,County_Lookup,5,FALSE)=0),"",VLOOKUP($B$3,County_Lookup,5,FALSE)))</f>
        <v/>
      </c>
      <c r="N11" s="179" t="str">
        <f>IF($B$3="LME-MCO Not Entered On Set-Up Worksheet","",IF(OR(VLOOKUP($B$3,County_Lookup,6,FALSE)="",VLOOKUP($B$3,County_Lookup,6,FALSE)=0),"",VLOOKUP($B$3,County_Lookup,6,FALSE)))</f>
        <v/>
      </c>
      <c r="O11" s="179" t="str">
        <f>IF($B$3="LME-MCO Not Entered On Set-Up Worksheet","",IF(OR(VLOOKUP($B$3,County_Lookup,7,FALSE)="",VLOOKUP($B$3,County_Lookup,7,FALSE)=0),"",VLOOKUP($B$3,County_Lookup,7,FALSE)))</f>
        <v/>
      </c>
      <c r="P11" s="179" t="str">
        <f>IF($B$3="LME-MCO Not Entered On Set-Up Worksheet","",IF(OR(VLOOKUP($B$3,County_Lookup,8,FALSE)="",VLOOKUP($B$3,County_Lookup,8,FALSE)=0),"",VLOOKUP($B$3,County_Lookup,8,FALSE)))</f>
        <v/>
      </c>
      <c r="Q11" s="179" t="str">
        <f>IF($B$3="LME-MCO Not Entered On Set-Up Worksheet","",IF(OR(VLOOKUP($B$3,County_Lookup,9,FALSE)="",VLOOKUP($B$3,County_Lookup,9,FALSE)=0),"",VLOOKUP($B$3,County_Lookup,9,FALSE)))</f>
        <v/>
      </c>
      <c r="R11" s="179" t="str">
        <f>IF($B$3="LME-MCO Not Entered On Set-Up Worksheet","",IF(OR(VLOOKUP($B$3,County_Lookup,10,FALSE)="",VLOOKUP($B$3,County_Lookup,10,FALSE)=0),"",VLOOKUP($B$3,County_Lookup,10,FALSE)))</f>
        <v/>
      </c>
      <c r="S11" s="179" t="str">
        <f>IF($B$3="LME-MCO Not Entered On Set-Up Worksheet","",IF(OR(VLOOKUP($B$3,County_Lookup,11,FALSE)="",VLOOKUP($B$3,County_Lookup,11,FALSE)=0),"",VLOOKUP($B$3,County_Lookup,11,FALSE)))</f>
        <v/>
      </c>
      <c r="T11" s="179" t="str">
        <f>IF($B$3="LME-MCO Not Entered On Set-Up Worksheet","",IF(OR(VLOOKUP($B$3,County_Lookup,12,FALSE)="",VLOOKUP($B$3,County_Lookup,12,FALSE)=0),"",VLOOKUP($B$3,County_Lookup,12,FALSE)))</f>
        <v/>
      </c>
      <c r="U11" s="179" t="str">
        <f>IF($B$3="LME-MCO Not Entered On Set-Up Worksheet","",IF(OR(VLOOKUP($B$3,County_Lookup,13,FALSE)="",VLOOKUP($B$3,County_Lookup,13,FALSE)=0),"",VLOOKUP($B$3,County_Lookup,13,FALSE)))</f>
        <v/>
      </c>
      <c r="V11" s="179" t="str">
        <f>IF($B$3="LME-MCO Not Entered On Set-Up Worksheet","",IF(OR(VLOOKUP($B$3,County_Lookup,14,FALSE)="",VLOOKUP($B$3,County_Lookup,14,FALSE)=0),"",VLOOKUP($B$3,County_Lookup,14,FALSE)))</f>
        <v/>
      </c>
      <c r="W11" s="179" t="str">
        <f>IF($B$3="LME-MCO Not Entered On Set-Up Worksheet","",IF(OR(VLOOKUP($B$3,County_Lookup,15,FALSE)="",VLOOKUP($B$3,County_Lookup,15,FALSE)=0),"",VLOOKUP($B$3,County_Lookup,15,FALSE)))</f>
        <v/>
      </c>
      <c r="X11" s="179" t="str">
        <f>IF($B$3="LME-MCO Not Entered On Set-Up Worksheet","",IF(OR(VLOOKUP($B$3,County_Lookup,16,FALSE)="",VLOOKUP($B$3,County_Lookup,16,FALSE)=0),"",VLOOKUP($B$3,County_Lookup,16,FALSE)))</f>
        <v/>
      </c>
      <c r="Y11" s="179" t="str">
        <f>IF($B$3="LME-MCO Not Entered On Set-Up Worksheet","",IF(OR(VLOOKUP($B$3,County_Lookup,17,FALSE)="",VLOOKUP($B$3,County_Lookup,17,FALSE)=0),"",VLOOKUP($B$3,County_Lookup,17,FALSE)))</f>
        <v/>
      </c>
      <c r="Z11" s="179" t="str">
        <f>IF($B$3="LME-MCO Not Entered On Set-Up Worksheet","",IF(OR(VLOOKUP($B$3,County_Lookup,18,FALSE)="",VLOOKUP($B$3,County_Lookup,18,FALSE)=0),"",VLOOKUP($B$3,County_Lookup,18,FALSE)))</f>
        <v/>
      </c>
      <c r="AA11" s="179" t="str">
        <f>IF($B$3="LME-MCO Not Entered On Set-Up Worksheet","",IF(OR(VLOOKUP($B$3,County_Lookup,19,FALSE)="",VLOOKUP($B$3,County_Lookup,19,FALSE)=0),"",VLOOKUP($B$3,County_Lookup,19,FALSE)))</f>
        <v/>
      </c>
      <c r="AB11" s="179" t="str">
        <f>IF($B$3="LME-MCO Not Entered On Set-Up Worksheet","",IF(OR(VLOOKUP($B$3,County_Lookup,20,FALSE)="",VLOOKUP($B$3,County_Lookup,20,FALSE)=0),"",VLOOKUP($B$3,County_Lookup,20,FALSE)))</f>
        <v/>
      </c>
      <c r="AC11" s="179" t="str">
        <f>IF($B$3="LME-MCO Not Entered On Set-Up Worksheet","",IF(OR(VLOOKUP($B$3,County_Lookup,21,FALSE)="",VLOOKUP($B$3,County_Lookup,21,FALSE)=0),"",VLOOKUP($B$3,County_Lookup,21,FALSE)))</f>
        <v/>
      </c>
      <c r="AD11" s="179" t="str">
        <f>IF($B$3="LME-MCO Not Entered On Set-Up Worksheet","",IF(OR(VLOOKUP($B$3,County_Lookup,22,FALSE)="",VLOOKUP($B$3,County_Lookup,22,FALSE)=0),"",VLOOKUP($B$3,County_Lookup,22,FALSE)))</f>
        <v/>
      </c>
      <c r="AE11" s="179" t="str">
        <f>IF($B$3="LME-MCO Not Entered On Set-Up Worksheet","",IF(OR(VLOOKUP($B$3,County_Lookup,23,FALSE)="",VLOOKUP($B$3,County_Lookup,23,FALSE)=0),"",VLOOKUP($B$3,County_Lookup,23,FALSE)))</f>
        <v/>
      </c>
      <c r="AF11" s="179" t="str">
        <f>IF($B$3="LME-MCO Not Entered On Set-Up Worksheet","",IF(OR(VLOOKUP($B$3,County_Lookup,24,FALSE)="",VLOOKUP($B$3,County_Lookup,24,FALSE)=0),"",VLOOKUP($B$3,County_Lookup,24,FALSE)))</f>
        <v/>
      </c>
      <c r="AG11" s="180" t="str">
        <f>IF($B$3="LME-MCO Not Entered On Set-Up Worksheet","",IF(OR(VLOOKUP($B$3,County_Lookup,25,FALSE)="",VLOOKUP($B$3,County_Lookup,25,FALSE)=0),"",VLOOKUP($B$3,County_Lookup,25,FALSE)))</f>
        <v/>
      </c>
      <c r="AH11" s="547" t="s">
        <v>512</v>
      </c>
      <c r="AI11" s="219"/>
    </row>
    <row r="12" spans="1:35" ht="20.100000000000001" customHeight="1" x14ac:dyDescent="0.25">
      <c r="A12" s="73">
        <v>1</v>
      </c>
      <c r="B12" s="291"/>
      <c r="C12" s="291"/>
      <c r="D12" s="291"/>
      <c r="E12" s="297"/>
      <c r="F12" s="297"/>
      <c r="G12" s="298"/>
      <c r="H12" s="299"/>
      <c r="I12" s="299"/>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463" t="str">
        <f t="shared" ref="AH12:AH51" si="2">IF(B12="","",IF(COUNTIF(B$12:B$96,B12)&gt;1,1,""))</f>
        <v/>
      </c>
      <c r="AI12" s="219"/>
    </row>
    <row r="13" spans="1:35" ht="20.100000000000001" customHeight="1" x14ac:dyDescent="0.25">
      <c r="A13" s="72">
        <v>2</v>
      </c>
      <c r="B13" s="294"/>
      <c r="C13" s="294"/>
      <c r="D13" s="294"/>
      <c r="E13" s="300"/>
      <c r="F13" s="300"/>
      <c r="G13" s="301"/>
      <c r="H13" s="302"/>
      <c r="I13" s="302"/>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463" t="str">
        <f t="shared" si="2"/>
        <v/>
      </c>
      <c r="AI13" s="219"/>
    </row>
    <row r="14" spans="1:35" ht="20.100000000000001" customHeight="1" x14ac:dyDescent="0.25">
      <c r="A14" s="72">
        <v>3</v>
      </c>
      <c r="B14" s="294"/>
      <c r="C14" s="294"/>
      <c r="D14" s="294"/>
      <c r="E14" s="300"/>
      <c r="F14" s="300"/>
      <c r="G14" s="301"/>
      <c r="H14" s="302"/>
      <c r="I14" s="302"/>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463" t="str">
        <f t="shared" si="2"/>
        <v/>
      </c>
      <c r="AI14" s="219"/>
    </row>
    <row r="15" spans="1:35" ht="20.100000000000001" customHeight="1" x14ac:dyDescent="0.25">
      <c r="A15" s="72">
        <v>4</v>
      </c>
      <c r="B15" s="294"/>
      <c r="C15" s="294"/>
      <c r="D15" s="294"/>
      <c r="E15" s="300"/>
      <c r="F15" s="300"/>
      <c r="G15" s="301"/>
      <c r="H15" s="302"/>
      <c r="I15" s="302"/>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463" t="str">
        <f t="shared" si="2"/>
        <v/>
      </c>
      <c r="AI15" s="219"/>
    </row>
    <row r="16" spans="1:35" ht="20.100000000000001" customHeight="1" x14ac:dyDescent="0.25">
      <c r="A16" s="72">
        <v>5</v>
      </c>
      <c r="B16" s="294"/>
      <c r="C16" s="294"/>
      <c r="D16" s="294"/>
      <c r="E16" s="300"/>
      <c r="F16" s="300"/>
      <c r="G16" s="301"/>
      <c r="H16" s="302"/>
      <c r="I16" s="302"/>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463" t="str">
        <f t="shared" si="2"/>
        <v/>
      </c>
      <c r="AI16" s="219"/>
    </row>
    <row r="17" spans="1:35" ht="20.100000000000001" customHeight="1" x14ac:dyDescent="0.25">
      <c r="A17" s="72">
        <v>6</v>
      </c>
      <c r="B17" s="294"/>
      <c r="C17" s="294"/>
      <c r="D17" s="294"/>
      <c r="E17" s="300"/>
      <c r="F17" s="300"/>
      <c r="G17" s="301"/>
      <c r="H17" s="302"/>
      <c r="I17" s="302"/>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463" t="str">
        <f t="shared" si="2"/>
        <v/>
      </c>
      <c r="AI17" s="219"/>
    </row>
    <row r="18" spans="1:35" ht="20.100000000000001" customHeight="1" x14ac:dyDescent="0.25">
      <c r="A18" s="72">
        <v>7</v>
      </c>
      <c r="B18" s="294"/>
      <c r="C18" s="294"/>
      <c r="D18" s="294"/>
      <c r="E18" s="300"/>
      <c r="F18" s="300"/>
      <c r="G18" s="301"/>
      <c r="H18" s="302"/>
      <c r="I18" s="302"/>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463" t="str">
        <f t="shared" si="2"/>
        <v/>
      </c>
      <c r="AI18" s="219"/>
    </row>
    <row r="19" spans="1:35" ht="20.100000000000001" customHeight="1" x14ac:dyDescent="0.25">
      <c r="A19" s="72">
        <v>8</v>
      </c>
      <c r="B19" s="294"/>
      <c r="C19" s="294"/>
      <c r="D19" s="294"/>
      <c r="E19" s="300"/>
      <c r="F19" s="300"/>
      <c r="G19" s="301"/>
      <c r="H19" s="302"/>
      <c r="I19" s="302"/>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463" t="str">
        <f t="shared" si="2"/>
        <v/>
      </c>
      <c r="AI19" s="219"/>
    </row>
    <row r="20" spans="1:35" ht="20.100000000000001" customHeight="1" x14ac:dyDescent="0.25">
      <c r="A20" s="72">
        <v>9</v>
      </c>
      <c r="B20" s="296"/>
      <c r="C20" s="294"/>
      <c r="D20" s="294"/>
      <c r="E20" s="300"/>
      <c r="F20" s="300"/>
      <c r="G20" s="301"/>
      <c r="H20" s="302"/>
      <c r="I20" s="302"/>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463" t="str">
        <f t="shared" si="2"/>
        <v/>
      </c>
      <c r="AI20" s="219"/>
    </row>
    <row r="21" spans="1:35" ht="20.100000000000001" customHeight="1" x14ac:dyDescent="0.25">
      <c r="A21" s="72">
        <v>10</v>
      </c>
      <c r="B21" s="294"/>
      <c r="C21" s="294"/>
      <c r="D21" s="294"/>
      <c r="E21" s="300"/>
      <c r="F21" s="300"/>
      <c r="G21" s="301"/>
      <c r="H21" s="302"/>
      <c r="I21" s="302"/>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463" t="str">
        <f t="shared" si="2"/>
        <v/>
      </c>
      <c r="AI21" s="219"/>
    </row>
    <row r="22" spans="1:35" ht="20.100000000000001" customHeight="1" x14ac:dyDescent="0.25">
      <c r="A22" s="72">
        <v>11</v>
      </c>
      <c r="B22" s="294"/>
      <c r="C22" s="294"/>
      <c r="D22" s="294"/>
      <c r="E22" s="300"/>
      <c r="F22" s="300"/>
      <c r="G22" s="301"/>
      <c r="H22" s="302"/>
      <c r="I22" s="302"/>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463" t="str">
        <f t="shared" si="2"/>
        <v/>
      </c>
      <c r="AI22" s="219"/>
    </row>
    <row r="23" spans="1:35" ht="20.100000000000001" customHeight="1" x14ac:dyDescent="0.25">
      <c r="A23" s="72">
        <v>12</v>
      </c>
      <c r="B23" s="294"/>
      <c r="C23" s="294"/>
      <c r="D23" s="294"/>
      <c r="E23" s="300"/>
      <c r="F23" s="300"/>
      <c r="G23" s="301"/>
      <c r="H23" s="302"/>
      <c r="I23" s="302"/>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463" t="str">
        <f t="shared" si="2"/>
        <v/>
      </c>
      <c r="AI23" s="219"/>
    </row>
    <row r="24" spans="1:35" ht="20.100000000000001" customHeight="1" x14ac:dyDescent="0.25">
      <c r="A24" s="72">
        <v>13</v>
      </c>
      <c r="B24" s="294"/>
      <c r="C24" s="294"/>
      <c r="D24" s="294"/>
      <c r="E24" s="300"/>
      <c r="F24" s="300"/>
      <c r="G24" s="301"/>
      <c r="H24" s="302"/>
      <c r="I24" s="302"/>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463" t="str">
        <f t="shared" si="2"/>
        <v/>
      </c>
      <c r="AI24" s="219"/>
    </row>
    <row r="25" spans="1:35" ht="20.100000000000001" customHeight="1" x14ac:dyDescent="0.25">
      <c r="A25" s="72">
        <v>14</v>
      </c>
      <c r="B25" s="294"/>
      <c r="C25" s="294"/>
      <c r="D25" s="294"/>
      <c r="E25" s="300"/>
      <c r="F25" s="300"/>
      <c r="G25" s="301"/>
      <c r="H25" s="302"/>
      <c r="I25" s="302"/>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463" t="str">
        <f t="shared" si="2"/>
        <v/>
      </c>
      <c r="AI25" s="219"/>
    </row>
    <row r="26" spans="1:35" ht="20.100000000000001" customHeight="1" x14ac:dyDescent="0.25">
      <c r="A26" s="72">
        <v>15</v>
      </c>
      <c r="B26" s="294"/>
      <c r="C26" s="294"/>
      <c r="D26" s="294"/>
      <c r="E26" s="300"/>
      <c r="F26" s="300"/>
      <c r="G26" s="301"/>
      <c r="H26" s="302"/>
      <c r="I26" s="302"/>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463" t="str">
        <f t="shared" si="2"/>
        <v/>
      </c>
      <c r="AI26" s="219"/>
    </row>
    <row r="27" spans="1:35" ht="20.100000000000001" customHeight="1" x14ac:dyDescent="0.25">
      <c r="A27" s="72">
        <v>16</v>
      </c>
      <c r="B27" s="294"/>
      <c r="C27" s="294"/>
      <c r="D27" s="294"/>
      <c r="E27" s="300"/>
      <c r="F27" s="300"/>
      <c r="G27" s="301"/>
      <c r="H27" s="302"/>
      <c r="I27" s="302"/>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463" t="str">
        <f t="shared" si="2"/>
        <v/>
      </c>
      <c r="AI27" s="219"/>
    </row>
    <row r="28" spans="1:35" ht="20.100000000000001" customHeight="1" x14ac:dyDescent="0.25">
      <c r="A28" s="72">
        <v>17</v>
      </c>
      <c r="B28" s="294"/>
      <c r="C28" s="294"/>
      <c r="D28" s="294"/>
      <c r="E28" s="300"/>
      <c r="F28" s="300"/>
      <c r="G28" s="301"/>
      <c r="H28" s="302"/>
      <c r="I28" s="302"/>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463" t="str">
        <f t="shared" si="2"/>
        <v/>
      </c>
      <c r="AI28" s="219"/>
    </row>
    <row r="29" spans="1:35" ht="20.100000000000001" customHeight="1" x14ac:dyDescent="0.25">
      <c r="A29" s="72">
        <v>18</v>
      </c>
      <c r="B29" s="294"/>
      <c r="C29" s="294"/>
      <c r="D29" s="294"/>
      <c r="E29" s="300"/>
      <c r="F29" s="300"/>
      <c r="G29" s="301"/>
      <c r="H29" s="302"/>
      <c r="I29" s="302"/>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463" t="str">
        <f t="shared" si="2"/>
        <v/>
      </c>
      <c r="AI29" s="219"/>
    </row>
    <row r="30" spans="1:35" ht="20.100000000000001" customHeight="1" x14ac:dyDescent="0.25">
      <c r="A30" s="72">
        <v>19</v>
      </c>
      <c r="B30" s="296"/>
      <c r="C30" s="294"/>
      <c r="D30" s="294"/>
      <c r="E30" s="300"/>
      <c r="F30" s="300"/>
      <c r="G30" s="301"/>
      <c r="H30" s="302"/>
      <c r="I30" s="302"/>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463" t="str">
        <f t="shared" si="2"/>
        <v/>
      </c>
      <c r="AI30" s="219"/>
    </row>
    <row r="31" spans="1:35" ht="20.100000000000001" customHeight="1" x14ac:dyDescent="0.25">
      <c r="A31" s="72">
        <v>20</v>
      </c>
      <c r="B31" s="294"/>
      <c r="C31" s="294"/>
      <c r="D31" s="294"/>
      <c r="E31" s="300"/>
      <c r="F31" s="300"/>
      <c r="G31" s="301"/>
      <c r="H31" s="302"/>
      <c r="I31" s="302"/>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463" t="str">
        <f t="shared" si="2"/>
        <v/>
      </c>
      <c r="AI31" s="219"/>
    </row>
    <row r="32" spans="1:35" ht="20.100000000000001" customHeight="1" x14ac:dyDescent="0.25">
      <c r="A32" s="72">
        <v>21</v>
      </c>
      <c r="B32" s="294"/>
      <c r="C32" s="294"/>
      <c r="D32" s="294"/>
      <c r="E32" s="300"/>
      <c r="F32" s="300"/>
      <c r="G32" s="301"/>
      <c r="H32" s="302"/>
      <c r="I32" s="302"/>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463" t="str">
        <f t="shared" si="2"/>
        <v/>
      </c>
      <c r="AI32" s="219"/>
    </row>
    <row r="33" spans="1:35" ht="20.100000000000001" customHeight="1" x14ac:dyDescent="0.25">
      <c r="A33" s="72">
        <v>22</v>
      </c>
      <c r="B33" s="294"/>
      <c r="C33" s="294"/>
      <c r="D33" s="294"/>
      <c r="E33" s="300"/>
      <c r="F33" s="300"/>
      <c r="G33" s="301"/>
      <c r="H33" s="302"/>
      <c r="I33" s="302"/>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463" t="str">
        <f t="shared" si="2"/>
        <v/>
      </c>
      <c r="AI33" s="219"/>
    </row>
    <row r="34" spans="1:35" ht="20.100000000000001" customHeight="1" x14ac:dyDescent="0.25">
      <c r="A34" s="72">
        <v>23</v>
      </c>
      <c r="B34" s="294"/>
      <c r="C34" s="294"/>
      <c r="D34" s="294"/>
      <c r="E34" s="300"/>
      <c r="F34" s="300"/>
      <c r="G34" s="301"/>
      <c r="H34" s="302"/>
      <c r="I34" s="302"/>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463" t="str">
        <f t="shared" si="2"/>
        <v/>
      </c>
      <c r="AI34" s="219"/>
    </row>
    <row r="35" spans="1:35" ht="20.100000000000001" customHeight="1" x14ac:dyDescent="0.25">
      <c r="A35" s="72">
        <v>24</v>
      </c>
      <c r="B35" s="294"/>
      <c r="C35" s="294"/>
      <c r="D35" s="294"/>
      <c r="E35" s="300"/>
      <c r="F35" s="300"/>
      <c r="G35" s="301"/>
      <c r="H35" s="302"/>
      <c r="I35" s="302"/>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463" t="str">
        <f t="shared" si="2"/>
        <v/>
      </c>
      <c r="AI35" s="219"/>
    </row>
    <row r="36" spans="1:35" ht="20.100000000000001" customHeight="1" x14ac:dyDescent="0.25">
      <c r="A36" s="72">
        <v>25</v>
      </c>
      <c r="B36" s="294"/>
      <c r="C36" s="294"/>
      <c r="D36" s="294"/>
      <c r="E36" s="300"/>
      <c r="F36" s="300"/>
      <c r="G36" s="301"/>
      <c r="H36" s="302"/>
      <c r="I36" s="302"/>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463" t="str">
        <f t="shared" si="2"/>
        <v/>
      </c>
      <c r="AI36" s="219"/>
    </row>
    <row r="37" spans="1:35" ht="20.100000000000001" customHeight="1" x14ac:dyDescent="0.25">
      <c r="A37" s="72">
        <v>26</v>
      </c>
      <c r="B37" s="294"/>
      <c r="C37" s="294"/>
      <c r="D37" s="294"/>
      <c r="E37" s="300"/>
      <c r="F37" s="300"/>
      <c r="G37" s="301"/>
      <c r="H37" s="302"/>
      <c r="I37" s="302"/>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463" t="str">
        <f t="shared" si="2"/>
        <v/>
      </c>
      <c r="AI37" s="219"/>
    </row>
    <row r="38" spans="1:35" ht="20.100000000000001" customHeight="1" x14ac:dyDescent="0.25">
      <c r="A38" s="72">
        <v>27</v>
      </c>
      <c r="B38" s="294"/>
      <c r="C38" s="294"/>
      <c r="D38" s="294"/>
      <c r="E38" s="300"/>
      <c r="F38" s="300"/>
      <c r="G38" s="301"/>
      <c r="H38" s="302"/>
      <c r="I38" s="302"/>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463" t="str">
        <f t="shared" si="2"/>
        <v/>
      </c>
      <c r="AI38" s="219"/>
    </row>
    <row r="39" spans="1:35" ht="20.100000000000001" customHeight="1" x14ac:dyDescent="0.25">
      <c r="A39" s="72">
        <v>28</v>
      </c>
      <c r="B39" s="294"/>
      <c r="C39" s="294"/>
      <c r="D39" s="294"/>
      <c r="E39" s="300"/>
      <c r="F39" s="300"/>
      <c r="G39" s="301"/>
      <c r="H39" s="302"/>
      <c r="I39" s="302"/>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463" t="str">
        <f t="shared" si="2"/>
        <v/>
      </c>
      <c r="AI39" s="219"/>
    </row>
    <row r="40" spans="1:35" ht="20.100000000000001" customHeight="1" x14ac:dyDescent="0.25">
      <c r="A40" s="72">
        <v>29</v>
      </c>
      <c r="B40" s="294"/>
      <c r="C40" s="294"/>
      <c r="D40" s="294"/>
      <c r="E40" s="300"/>
      <c r="F40" s="300"/>
      <c r="G40" s="301"/>
      <c r="H40" s="302"/>
      <c r="I40" s="302"/>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463" t="str">
        <f t="shared" si="2"/>
        <v/>
      </c>
      <c r="AI40" s="219"/>
    </row>
    <row r="41" spans="1:35" ht="20.100000000000001" customHeight="1" x14ac:dyDescent="0.25">
      <c r="A41" s="72">
        <v>30</v>
      </c>
      <c r="B41" s="294"/>
      <c r="C41" s="294"/>
      <c r="D41" s="294"/>
      <c r="E41" s="300"/>
      <c r="F41" s="300"/>
      <c r="G41" s="301"/>
      <c r="H41" s="302"/>
      <c r="I41" s="302"/>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463" t="str">
        <f t="shared" si="2"/>
        <v/>
      </c>
      <c r="AI41" s="219"/>
    </row>
    <row r="42" spans="1:35" ht="20.100000000000001" customHeight="1" x14ac:dyDescent="0.25">
      <c r="A42" s="72">
        <v>31</v>
      </c>
      <c r="B42" s="294"/>
      <c r="C42" s="294"/>
      <c r="D42" s="294"/>
      <c r="E42" s="300"/>
      <c r="F42" s="300"/>
      <c r="G42" s="301"/>
      <c r="H42" s="302"/>
      <c r="I42" s="302"/>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463" t="str">
        <f t="shared" si="2"/>
        <v/>
      </c>
      <c r="AI42" s="219"/>
    </row>
    <row r="43" spans="1:35" ht="20.100000000000001" customHeight="1" x14ac:dyDescent="0.25">
      <c r="A43" s="72">
        <v>32</v>
      </c>
      <c r="B43" s="294"/>
      <c r="C43" s="294"/>
      <c r="D43" s="294"/>
      <c r="E43" s="300"/>
      <c r="F43" s="300"/>
      <c r="G43" s="301"/>
      <c r="H43" s="302"/>
      <c r="I43" s="302"/>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463" t="str">
        <f t="shared" si="2"/>
        <v/>
      </c>
      <c r="AI43" s="219"/>
    </row>
    <row r="44" spans="1:35" ht="20.100000000000001" customHeight="1" x14ac:dyDescent="0.25">
      <c r="A44" s="72">
        <v>33</v>
      </c>
      <c r="B44" s="294"/>
      <c r="C44" s="294"/>
      <c r="D44" s="294"/>
      <c r="E44" s="300"/>
      <c r="F44" s="300"/>
      <c r="G44" s="301"/>
      <c r="H44" s="302"/>
      <c r="I44" s="302"/>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463" t="str">
        <f t="shared" si="2"/>
        <v/>
      </c>
      <c r="AI44" s="219"/>
    </row>
    <row r="45" spans="1:35" ht="20.100000000000001" customHeight="1" x14ac:dyDescent="0.25">
      <c r="A45" s="72">
        <v>34</v>
      </c>
      <c r="B45" s="294"/>
      <c r="C45" s="294"/>
      <c r="D45" s="294"/>
      <c r="E45" s="300"/>
      <c r="F45" s="300"/>
      <c r="G45" s="301"/>
      <c r="H45" s="302"/>
      <c r="I45" s="302"/>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c r="AH45" s="463" t="str">
        <f t="shared" si="2"/>
        <v/>
      </c>
      <c r="AI45" s="219"/>
    </row>
    <row r="46" spans="1:35" ht="20.100000000000001" customHeight="1" x14ac:dyDescent="0.25">
      <c r="A46" s="72">
        <v>35</v>
      </c>
      <c r="B46" s="294"/>
      <c r="C46" s="294"/>
      <c r="D46" s="294"/>
      <c r="E46" s="300"/>
      <c r="F46" s="300"/>
      <c r="G46" s="301"/>
      <c r="H46" s="302"/>
      <c r="I46" s="302"/>
      <c r="J46" s="551"/>
      <c r="K46" s="551"/>
      <c r="L46" s="551"/>
      <c r="M46" s="551"/>
      <c r="N46" s="551"/>
      <c r="O46" s="551"/>
      <c r="P46" s="551"/>
      <c r="Q46" s="551"/>
      <c r="R46" s="551"/>
      <c r="S46" s="551"/>
      <c r="T46" s="551"/>
      <c r="U46" s="551"/>
      <c r="V46" s="551"/>
      <c r="W46" s="551"/>
      <c r="X46" s="551"/>
      <c r="Y46" s="551"/>
      <c r="Z46" s="551"/>
      <c r="AA46" s="551"/>
      <c r="AB46" s="551"/>
      <c r="AC46" s="551"/>
      <c r="AD46" s="551"/>
      <c r="AE46" s="551"/>
      <c r="AF46" s="551"/>
      <c r="AG46" s="551"/>
      <c r="AH46" s="463" t="str">
        <f t="shared" si="2"/>
        <v/>
      </c>
      <c r="AI46" s="219"/>
    </row>
    <row r="47" spans="1:35" ht="20.100000000000001" customHeight="1" x14ac:dyDescent="0.25">
      <c r="A47" s="72">
        <v>36</v>
      </c>
      <c r="B47" s="294"/>
      <c r="C47" s="294"/>
      <c r="D47" s="294"/>
      <c r="E47" s="300"/>
      <c r="F47" s="300"/>
      <c r="G47" s="301"/>
      <c r="H47" s="302"/>
      <c r="I47" s="302"/>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463" t="str">
        <f t="shared" si="2"/>
        <v/>
      </c>
      <c r="AI47" s="219"/>
    </row>
    <row r="48" spans="1:35" ht="20.100000000000001" customHeight="1" x14ac:dyDescent="0.25">
      <c r="A48" s="72">
        <v>37</v>
      </c>
      <c r="B48" s="294"/>
      <c r="C48" s="294"/>
      <c r="D48" s="294"/>
      <c r="E48" s="300"/>
      <c r="F48" s="300"/>
      <c r="G48" s="301"/>
      <c r="H48" s="302"/>
      <c r="I48" s="302"/>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463" t="str">
        <f t="shared" si="2"/>
        <v/>
      </c>
      <c r="AI48" s="219"/>
    </row>
    <row r="49" spans="1:35" ht="20.100000000000001" customHeight="1" x14ac:dyDescent="0.25">
      <c r="A49" s="72">
        <v>38</v>
      </c>
      <c r="B49" s="294"/>
      <c r="C49" s="294"/>
      <c r="D49" s="294"/>
      <c r="E49" s="300"/>
      <c r="F49" s="300"/>
      <c r="G49" s="301"/>
      <c r="H49" s="302"/>
      <c r="I49" s="302"/>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463" t="str">
        <f t="shared" si="2"/>
        <v/>
      </c>
      <c r="AI49" s="219"/>
    </row>
    <row r="50" spans="1:35" ht="20.100000000000001" customHeight="1" x14ac:dyDescent="0.25">
      <c r="A50" s="72">
        <v>39</v>
      </c>
      <c r="B50" s="294"/>
      <c r="C50" s="294"/>
      <c r="D50" s="294"/>
      <c r="E50" s="300"/>
      <c r="F50" s="300"/>
      <c r="G50" s="301"/>
      <c r="H50" s="302"/>
      <c r="I50" s="302"/>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463" t="str">
        <f t="shared" si="2"/>
        <v/>
      </c>
      <c r="AI50" s="219"/>
    </row>
    <row r="51" spans="1:35" ht="20.100000000000001" customHeight="1" x14ac:dyDescent="0.25">
      <c r="A51" s="72">
        <v>40</v>
      </c>
      <c r="B51" s="294"/>
      <c r="C51" s="294"/>
      <c r="D51" s="294"/>
      <c r="E51" s="300"/>
      <c r="F51" s="300"/>
      <c r="G51" s="301"/>
      <c r="H51" s="302"/>
      <c r="I51" s="302"/>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463" t="str">
        <f t="shared" si="2"/>
        <v/>
      </c>
      <c r="AI51" s="219"/>
    </row>
    <row r="52" spans="1:35" ht="20.100000000000001" customHeight="1" x14ac:dyDescent="0.25">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row>
  </sheetData>
  <sheetProtection sheet="1" objects="1" scenarios="1"/>
  <mergeCells count="1">
    <mergeCell ref="G6:H7"/>
  </mergeCells>
  <conditionalFormatting sqref="J11:Q11 AG11">
    <cfRule type="cellIs" dxfId="413" priority="81" operator="equal">
      <formula>""</formula>
    </cfRule>
  </conditionalFormatting>
  <conditionalFormatting sqref="I12:I51">
    <cfRule type="cellIs" dxfId="412" priority="78" operator="greaterThanOrEqual">
      <formula>#REF!</formula>
    </cfRule>
  </conditionalFormatting>
  <conditionalFormatting sqref="B2">
    <cfRule type="cellIs" dxfId="411" priority="59" operator="equal">
      <formula>"SFY And/Or Report Period Not Entered On Set-Up Worksheet"</formula>
    </cfRule>
  </conditionalFormatting>
  <conditionalFormatting sqref="B3">
    <cfRule type="cellIs" dxfId="410" priority="49" operator="equal">
      <formula>"LME-MCO Not Entered On Set-Up Worksheet"</formula>
    </cfRule>
  </conditionalFormatting>
  <conditionalFormatting sqref="G8:G9 H9:H10">
    <cfRule type="expression" dxfId="409" priority="36">
      <formula>LEFT($G$6,5)="Count"</formula>
    </cfRule>
  </conditionalFormatting>
  <conditionalFormatting sqref="H12:H51">
    <cfRule type="expression" dxfId="408" priority="10">
      <formula>AND(OR(G12="Certified",G12="Registered"),H12="")</formula>
    </cfRule>
    <cfRule type="expression" dxfId="407" priority="11">
      <formula>OR(AND(G12="",H12&lt;&gt;""),AND(G12="None",H12&lt;&gt;""))</formula>
    </cfRule>
  </conditionalFormatting>
  <conditionalFormatting sqref="G12:G51">
    <cfRule type="expression" dxfId="406" priority="12">
      <formula>OR(AND(G12="",H12&lt;&gt;""),AND(G12="None",H12&lt;&gt;""))</formula>
    </cfRule>
  </conditionalFormatting>
  <conditionalFormatting sqref="R11:AF11">
    <cfRule type="cellIs" dxfId="405" priority="1" operator="equal">
      <formula>""</formula>
    </cfRule>
  </conditionalFormatting>
  <dataValidations count="3">
    <dataValidation type="decimal" allowBlank="1" showInputMessage="1" showErrorMessage="1" error="FTE must be a decimal number between 0 and 1." sqref="E12:F51">
      <formula1>0</formula1>
      <formula2>1</formula2>
    </dataValidation>
    <dataValidation type="list" allowBlank="1" showInputMessage="1" showErrorMessage="1" prompt="Enter certification status from the drop-down list." sqref="G12:G51">
      <formula1>"Certified,Registered,None"</formula1>
    </dataValidation>
    <dataValidation type="list" allowBlank="1" showInputMessage="1" showErrorMessage="1" promptTitle="Primary Practice County(ies):" prompt="Enter or select item from the drop-down list. _x000a_1 = 1st 6 months only, _x000a_2 = 2nd 6 months only, _x000a_B = Both periods." sqref="J12:AG51">
      <formula1>"1,2,B"</formula1>
    </dataValidation>
  </dataValidations>
  <printOptions horizontalCentered="1"/>
  <pageMargins left="0.3" right="0.3" top="0.5" bottom="0.5" header="0.3" footer="0.3"/>
  <pageSetup scale="29" orientation="landscape" r:id="rId1"/>
  <headerFooter>
    <oddFooter>&amp;LNC DMH/DD/SAS QM Section&amp;CPage &amp;P of &amp;N&amp;R&amp;F</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9"/>
  <sheetViews>
    <sheetView showGridLines="0" workbookViewId="0">
      <selection activeCell="A15" sqref="A15"/>
    </sheetView>
  </sheetViews>
  <sheetFormatPr defaultColWidth="9.109375" defaultRowHeight="13.2" x14ac:dyDescent="0.25"/>
  <cols>
    <col min="1" max="1" width="130.6640625" style="1" customWidth="1"/>
    <col min="2" max="16384" width="9.109375" style="1"/>
  </cols>
  <sheetData>
    <row r="1" spans="1:1" ht="20.100000000000001" customHeight="1" x14ac:dyDescent="0.25">
      <c r="A1" s="192"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1" ht="20.100000000000001" customHeight="1" x14ac:dyDescent="0.25">
      <c r="A2" s="192" t="str">
        <f>IF('Set-Up Worksheet'!B4="","LME-MCO Not Entered On Set-Up Worksheet",'Set-Up Worksheet'!B4)</f>
        <v>LME-MCO Not Entered On Set-Up Worksheet</v>
      </c>
    </row>
    <row r="4" spans="1:1" ht="31.2" x14ac:dyDescent="0.25">
      <c r="A4" s="194" t="s">
        <v>418</v>
      </c>
    </row>
    <row r="6" spans="1:1" ht="20.100000000000001" customHeight="1" x14ac:dyDescent="0.25">
      <c r="A6" s="64" t="s">
        <v>256</v>
      </c>
    </row>
    <row r="8" spans="1:1" ht="50.1" customHeight="1" x14ac:dyDescent="0.25">
      <c r="A8" s="193" t="s">
        <v>257</v>
      </c>
    </row>
    <row r="9" spans="1:1" ht="50.1" customHeight="1" x14ac:dyDescent="0.25">
      <c r="A9" s="256" t="s">
        <v>447</v>
      </c>
    </row>
  </sheetData>
  <sheetProtection sheet="1" objects="1" scenarios="1"/>
  <conditionalFormatting sqref="A2">
    <cfRule type="cellIs" dxfId="404" priority="2" operator="equal">
      <formula>"LME-MCO Not Entered On Set-Up Worksheet"</formula>
    </cfRule>
  </conditionalFormatting>
  <conditionalFormatting sqref="A1">
    <cfRule type="cellIs" dxfId="403"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DMH/DD/SAS QM Section&amp;CPage &amp;P of &amp;N&amp;R&amp;F</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15"/>
  <sheetViews>
    <sheetView showGridLines="0" workbookViewId="0">
      <pane ySplit="13" topLeftCell="A3002" activePane="bottomLeft" state="frozen"/>
      <selection activeCell="D2" sqref="D2"/>
      <selection pane="bottomLeft" activeCell="A13" sqref="A13:P3014"/>
    </sheetView>
  </sheetViews>
  <sheetFormatPr defaultColWidth="9.109375" defaultRowHeight="13.2" x14ac:dyDescent="0.25"/>
  <cols>
    <col min="1" max="1" width="9.109375" style="1"/>
    <col min="2" max="3" width="9.6640625" style="1" customWidth="1"/>
    <col min="4" max="4" width="35.6640625" style="1" customWidth="1"/>
    <col min="5" max="7" width="25.6640625" style="1" customWidth="1"/>
    <col min="8" max="16" width="12.6640625" style="1" customWidth="1"/>
    <col min="17" max="16384" width="9.109375" style="1"/>
  </cols>
  <sheetData>
    <row r="1" spans="1:24" ht="35.1" customHeight="1" x14ac:dyDescent="0.25">
      <c r="A1" s="506" t="s">
        <v>522</v>
      </c>
      <c r="B1" s="280"/>
      <c r="C1" s="280"/>
      <c r="D1" s="214"/>
      <c r="E1" s="214"/>
      <c r="F1" s="214"/>
      <c r="G1" s="214"/>
      <c r="H1" s="214"/>
      <c r="I1" s="214"/>
      <c r="J1" s="214"/>
      <c r="K1" s="214"/>
      <c r="L1" s="214"/>
      <c r="M1" s="214"/>
      <c r="N1" s="214"/>
      <c r="O1" s="214"/>
      <c r="P1" s="214"/>
    </row>
    <row r="2" spans="1:24"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203"/>
      <c r="C2" s="203"/>
      <c r="D2" s="30"/>
      <c r="E2" s="30"/>
      <c r="F2" s="30"/>
      <c r="G2" s="30"/>
      <c r="H2" s="30"/>
      <c r="I2" s="30"/>
      <c r="J2" s="30"/>
      <c r="K2" s="30"/>
      <c r="L2" s="30"/>
      <c r="M2" s="30"/>
      <c r="N2" s="30"/>
      <c r="O2" s="30"/>
      <c r="P2" s="30"/>
    </row>
    <row r="3" spans="1:24" ht="20.100000000000001" customHeight="1" x14ac:dyDescent="0.25">
      <c r="A3" s="38" t="str">
        <f>IF('Set-Up Worksheet'!B4="","LME-MCO Not Entered On Set-Up Worksheet",'Set-Up Worksheet'!B4)</f>
        <v>LME-MCO Not Entered On Set-Up Worksheet</v>
      </c>
      <c r="B3" s="38"/>
      <c r="C3" s="38"/>
      <c r="D3" s="30"/>
      <c r="E3" s="30"/>
      <c r="F3" s="30"/>
      <c r="G3" s="30"/>
      <c r="H3" s="30"/>
      <c r="I3" s="30"/>
      <c r="J3" s="30"/>
      <c r="K3" s="30"/>
      <c r="L3" s="30"/>
      <c r="M3" s="30"/>
      <c r="N3" s="30"/>
      <c r="O3" s="30"/>
      <c r="P3" s="30"/>
    </row>
    <row r="5" spans="1:24" ht="15.6" x14ac:dyDescent="0.25">
      <c r="A5" s="64" t="s">
        <v>418</v>
      </c>
      <c r="B5" s="64"/>
      <c r="C5" s="64"/>
    </row>
    <row r="7" spans="1:24" ht="15.6" x14ac:dyDescent="0.25">
      <c r="A7" s="64" t="s">
        <v>258</v>
      </c>
      <c r="B7" s="64"/>
      <c r="C7" s="64"/>
    </row>
    <row r="8" spans="1:24" x14ac:dyDescent="0.25">
      <c r="A8" s="330"/>
      <c r="B8" s="330"/>
      <c r="C8" s="330"/>
    </row>
    <row r="9" spans="1:24" ht="45.75" customHeight="1" x14ac:dyDescent="0.25">
      <c r="A9" s="648" t="s">
        <v>448</v>
      </c>
      <c r="B9" s="648"/>
      <c r="C9" s="648"/>
      <c r="D9" s="648"/>
      <c r="E9" s="648"/>
      <c r="F9" s="648"/>
      <c r="G9" s="648"/>
      <c r="H9" s="648"/>
      <c r="I9" s="648"/>
      <c r="J9" s="648"/>
      <c r="K9" s="648"/>
      <c r="L9" s="648"/>
      <c r="M9" s="648"/>
      <c r="N9" s="648"/>
      <c r="O9" s="648"/>
      <c r="P9" s="648"/>
      <c r="Q9" s="193"/>
      <c r="R9" s="193"/>
      <c r="S9" s="193"/>
      <c r="T9" s="193"/>
      <c r="U9" s="193"/>
      <c r="V9" s="193"/>
      <c r="W9" s="193"/>
      <c r="X9" s="193"/>
    </row>
    <row r="10" spans="1:24" x14ac:dyDescent="0.25">
      <c r="I10" s="87" t="s">
        <v>226</v>
      </c>
      <c r="J10" s="87" t="s">
        <v>226</v>
      </c>
      <c r="K10" s="87" t="s">
        <v>226</v>
      </c>
      <c r="L10" s="87" t="s">
        <v>226</v>
      </c>
      <c r="M10" s="87" t="s">
        <v>226</v>
      </c>
      <c r="N10" s="87" t="s">
        <v>226</v>
      </c>
      <c r="O10" s="87" t="s">
        <v>226</v>
      </c>
      <c r="P10" s="87" t="s">
        <v>226</v>
      </c>
    </row>
    <row r="11" spans="1:24" ht="20.100000000000001" customHeight="1" x14ac:dyDescent="0.25">
      <c r="A11" s="181" t="s">
        <v>227</v>
      </c>
      <c r="B11" s="181" t="s">
        <v>227</v>
      </c>
      <c r="C11" s="181" t="s">
        <v>227</v>
      </c>
      <c r="D11" s="181" t="s">
        <v>227</v>
      </c>
      <c r="E11" s="181" t="s">
        <v>227</v>
      </c>
      <c r="F11" s="181" t="s">
        <v>227</v>
      </c>
      <c r="G11" s="181" t="s">
        <v>227</v>
      </c>
      <c r="H11" s="181" t="s">
        <v>227</v>
      </c>
      <c r="I11" s="199">
        <f t="shared" ref="I11:P11" si="0">SUBTOTAL(9,I13:I3013)</f>
        <v>0</v>
      </c>
      <c r="J11" s="199">
        <f t="shared" si="0"/>
        <v>0</v>
      </c>
      <c r="K11" s="199">
        <f t="shared" si="0"/>
        <v>0</v>
      </c>
      <c r="L11" s="199">
        <f t="shared" si="0"/>
        <v>0</v>
      </c>
      <c r="M11" s="199">
        <f t="shared" si="0"/>
        <v>0</v>
      </c>
      <c r="N11" s="199">
        <f t="shared" si="0"/>
        <v>0</v>
      </c>
      <c r="O11" s="199">
        <f t="shared" si="0"/>
        <v>0</v>
      </c>
      <c r="P11" s="199">
        <f t="shared" si="0"/>
        <v>0</v>
      </c>
    </row>
    <row r="12" spans="1:24" ht="20.100000000000001" customHeight="1" x14ac:dyDescent="0.25">
      <c r="A12" s="199">
        <f t="shared" ref="A12:H12" si="1">SUBTOTAL(3,A14:A3014)</f>
        <v>0</v>
      </c>
      <c r="B12" s="199">
        <f t="shared" si="1"/>
        <v>0</v>
      </c>
      <c r="C12" s="199">
        <f t="shared" si="1"/>
        <v>0</v>
      </c>
      <c r="D12" s="199">
        <f t="shared" si="1"/>
        <v>0</v>
      </c>
      <c r="E12" s="199">
        <f t="shared" si="1"/>
        <v>0</v>
      </c>
      <c r="F12" s="199">
        <f t="shared" si="1"/>
        <v>0</v>
      </c>
      <c r="G12" s="199">
        <f t="shared" si="1"/>
        <v>0</v>
      </c>
      <c r="H12" s="199">
        <f t="shared" si="1"/>
        <v>0</v>
      </c>
      <c r="I12" s="58" t="s">
        <v>423</v>
      </c>
      <c r="J12" s="3"/>
      <c r="K12" s="58" t="s">
        <v>262</v>
      </c>
      <c r="L12" s="3"/>
      <c r="M12" s="58" t="s">
        <v>263</v>
      </c>
      <c r="N12" s="3"/>
      <c r="O12" s="58" t="s">
        <v>90</v>
      </c>
      <c r="P12" s="3"/>
    </row>
    <row r="13" spans="1:24" ht="39.6" x14ac:dyDescent="0.25">
      <c r="A13" s="69" t="s">
        <v>265</v>
      </c>
      <c r="B13" s="69" t="s">
        <v>425</v>
      </c>
      <c r="C13" s="69" t="s">
        <v>426</v>
      </c>
      <c r="D13" s="79" t="s">
        <v>420</v>
      </c>
      <c r="E13" s="195" t="s">
        <v>259</v>
      </c>
      <c r="F13" s="195" t="s">
        <v>422</v>
      </c>
      <c r="G13" s="69" t="s">
        <v>427</v>
      </c>
      <c r="H13" s="195" t="s">
        <v>260</v>
      </c>
      <c r="I13" s="196" t="s">
        <v>424</v>
      </c>
      <c r="J13" s="196" t="s">
        <v>370</v>
      </c>
      <c r="K13" s="196" t="s">
        <v>424</v>
      </c>
      <c r="L13" s="196" t="s">
        <v>370</v>
      </c>
      <c r="M13" s="196" t="s">
        <v>424</v>
      </c>
      <c r="N13" s="196" t="s">
        <v>370</v>
      </c>
      <c r="O13" s="196" t="s">
        <v>424</v>
      </c>
      <c r="P13" s="196" t="s">
        <v>370</v>
      </c>
    </row>
    <row r="14" spans="1:24" ht="18" customHeight="1" x14ac:dyDescent="0.25">
      <c r="A14" s="306"/>
      <c r="B14" s="344"/>
      <c r="C14" s="344"/>
      <c r="D14" s="307"/>
      <c r="E14" s="307"/>
      <c r="F14" s="307"/>
      <c r="G14" s="307"/>
      <c r="H14" s="307"/>
      <c r="I14" s="308"/>
      <c r="J14" s="308"/>
      <c r="K14" s="308"/>
      <c r="L14" s="308"/>
      <c r="M14" s="308"/>
      <c r="N14" s="308"/>
      <c r="O14" s="380">
        <f>SUM(I14,K14,M14)</f>
        <v>0</v>
      </c>
      <c r="P14" s="380">
        <f>SUM(J14,L14,N14)</f>
        <v>0</v>
      </c>
    </row>
    <row r="15" spans="1:24" ht="18" customHeight="1" x14ac:dyDescent="0.25">
      <c r="A15" s="309"/>
      <c r="B15" s="345"/>
      <c r="C15" s="345"/>
      <c r="D15" s="310"/>
      <c r="E15" s="310"/>
      <c r="F15" s="310"/>
      <c r="G15" s="310"/>
      <c r="H15" s="310"/>
      <c r="I15" s="311"/>
      <c r="J15" s="311"/>
      <c r="K15" s="311"/>
      <c r="L15" s="311"/>
      <c r="M15" s="311"/>
      <c r="N15" s="311"/>
      <c r="O15" s="381">
        <f t="shared" ref="O15:O78" si="2">SUM(I15,K15,M15)</f>
        <v>0</v>
      </c>
      <c r="P15" s="381">
        <f t="shared" ref="P15:P78" si="3">SUM(J15,L15,N15)</f>
        <v>0</v>
      </c>
    </row>
    <row r="16" spans="1:24" ht="18" customHeight="1" x14ac:dyDescent="0.25">
      <c r="A16" s="309"/>
      <c r="B16" s="345"/>
      <c r="C16" s="345"/>
      <c r="D16" s="310"/>
      <c r="E16" s="310"/>
      <c r="F16" s="310"/>
      <c r="G16" s="310"/>
      <c r="H16" s="310"/>
      <c r="I16" s="311"/>
      <c r="J16" s="311"/>
      <c r="K16" s="311"/>
      <c r="L16" s="311"/>
      <c r="M16" s="311"/>
      <c r="N16" s="311"/>
      <c r="O16" s="381">
        <f t="shared" si="2"/>
        <v>0</v>
      </c>
      <c r="P16" s="381">
        <f t="shared" si="3"/>
        <v>0</v>
      </c>
    </row>
    <row r="17" spans="1:16" ht="18" customHeight="1" x14ac:dyDescent="0.25">
      <c r="A17" s="309"/>
      <c r="B17" s="345"/>
      <c r="C17" s="345"/>
      <c r="D17" s="310"/>
      <c r="E17" s="310"/>
      <c r="F17" s="310"/>
      <c r="G17" s="310"/>
      <c r="H17" s="310"/>
      <c r="I17" s="311"/>
      <c r="J17" s="311"/>
      <c r="K17" s="311"/>
      <c r="L17" s="311"/>
      <c r="M17" s="311"/>
      <c r="N17" s="311"/>
      <c r="O17" s="381">
        <f t="shared" si="2"/>
        <v>0</v>
      </c>
      <c r="P17" s="381">
        <f t="shared" si="3"/>
        <v>0</v>
      </c>
    </row>
    <row r="18" spans="1:16" ht="18" customHeight="1" x14ac:dyDescent="0.25">
      <c r="A18" s="309"/>
      <c r="B18" s="345"/>
      <c r="C18" s="345"/>
      <c r="D18" s="310"/>
      <c r="E18" s="310"/>
      <c r="F18" s="310"/>
      <c r="G18" s="310"/>
      <c r="H18" s="310"/>
      <c r="I18" s="311"/>
      <c r="J18" s="311"/>
      <c r="K18" s="311"/>
      <c r="L18" s="311"/>
      <c r="M18" s="311"/>
      <c r="N18" s="311"/>
      <c r="O18" s="381">
        <f t="shared" si="2"/>
        <v>0</v>
      </c>
      <c r="P18" s="381">
        <f t="shared" si="3"/>
        <v>0</v>
      </c>
    </row>
    <row r="19" spans="1:16" ht="18" customHeight="1" x14ac:dyDescent="0.25">
      <c r="A19" s="309"/>
      <c r="B19" s="345"/>
      <c r="C19" s="345"/>
      <c r="D19" s="310"/>
      <c r="E19" s="310"/>
      <c r="F19" s="310"/>
      <c r="G19" s="310"/>
      <c r="H19" s="310"/>
      <c r="I19" s="311"/>
      <c r="J19" s="311"/>
      <c r="K19" s="311"/>
      <c r="L19" s="311"/>
      <c r="M19" s="311"/>
      <c r="N19" s="311"/>
      <c r="O19" s="381">
        <f t="shared" si="2"/>
        <v>0</v>
      </c>
      <c r="P19" s="381">
        <f t="shared" si="3"/>
        <v>0</v>
      </c>
    </row>
    <row r="20" spans="1:16" ht="18" customHeight="1" x14ac:dyDescent="0.25">
      <c r="A20" s="309"/>
      <c r="B20" s="345"/>
      <c r="C20" s="345"/>
      <c r="D20" s="310"/>
      <c r="E20" s="310"/>
      <c r="F20" s="310"/>
      <c r="G20" s="310"/>
      <c r="H20" s="310"/>
      <c r="I20" s="311"/>
      <c r="J20" s="311"/>
      <c r="K20" s="311"/>
      <c r="L20" s="311"/>
      <c r="M20" s="311"/>
      <c r="N20" s="311"/>
      <c r="O20" s="381">
        <f t="shared" si="2"/>
        <v>0</v>
      </c>
      <c r="P20" s="381">
        <f t="shared" si="3"/>
        <v>0</v>
      </c>
    </row>
    <row r="21" spans="1:16" ht="18" customHeight="1" x14ac:dyDescent="0.25">
      <c r="A21" s="309"/>
      <c r="B21" s="345"/>
      <c r="C21" s="345"/>
      <c r="D21" s="310"/>
      <c r="E21" s="310"/>
      <c r="F21" s="310"/>
      <c r="G21" s="310"/>
      <c r="H21" s="310"/>
      <c r="I21" s="311"/>
      <c r="J21" s="311"/>
      <c r="K21" s="311"/>
      <c r="L21" s="311"/>
      <c r="M21" s="311"/>
      <c r="N21" s="311"/>
      <c r="O21" s="381">
        <f t="shared" si="2"/>
        <v>0</v>
      </c>
      <c r="P21" s="381">
        <f t="shared" si="3"/>
        <v>0</v>
      </c>
    </row>
    <row r="22" spans="1:16" ht="18" customHeight="1" x14ac:dyDescent="0.25">
      <c r="A22" s="309"/>
      <c r="B22" s="345"/>
      <c r="C22" s="345"/>
      <c r="D22" s="310"/>
      <c r="E22" s="310"/>
      <c r="F22" s="310"/>
      <c r="G22" s="310"/>
      <c r="H22" s="310"/>
      <c r="I22" s="311"/>
      <c r="J22" s="311"/>
      <c r="K22" s="311"/>
      <c r="L22" s="311"/>
      <c r="M22" s="311"/>
      <c r="N22" s="311"/>
      <c r="O22" s="381">
        <f t="shared" si="2"/>
        <v>0</v>
      </c>
      <c r="P22" s="381">
        <f t="shared" si="3"/>
        <v>0</v>
      </c>
    </row>
    <row r="23" spans="1:16" ht="18" customHeight="1" x14ac:dyDescent="0.25">
      <c r="A23" s="309"/>
      <c r="B23" s="345"/>
      <c r="C23" s="345"/>
      <c r="D23" s="310"/>
      <c r="E23" s="310"/>
      <c r="F23" s="310"/>
      <c r="G23" s="310"/>
      <c r="H23" s="310"/>
      <c r="I23" s="311"/>
      <c r="J23" s="311"/>
      <c r="K23" s="311"/>
      <c r="L23" s="311"/>
      <c r="M23" s="311"/>
      <c r="N23" s="311"/>
      <c r="O23" s="381">
        <f t="shared" si="2"/>
        <v>0</v>
      </c>
      <c r="P23" s="381">
        <f t="shared" si="3"/>
        <v>0</v>
      </c>
    </row>
    <row r="24" spans="1:16" ht="18" customHeight="1" x14ac:dyDescent="0.25">
      <c r="A24" s="309"/>
      <c r="B24" s="345"/>
      <c r="C24" s="345"/>
      <c r="D24" s="310"/>
      <c r="E24" s="310"/>
      <c r="F24" s="310"/>
      <c r="G24" s="310"/>
      <c r="H24" s="310"/>
      <c r="I24" s="311"/>
      <c r="J24" s="311"/>
      <c r="K24" s="311"/>
      <c r="L24" s="311"/>
      <c r="M24" s="311"/>
      <c r="N24" s="311"/>
      <c r="O24" s="381">
        <f t="shared" si="2"/>
        <v>0</v>
      </c>
      <c r="P24" s="381">
        <f t="shared" si="3"/>
        <v>0</v>
      </c>
    </row>
    <row r="25" spans="1:16" ht="18" customHeight="1" x14ac:dyDescent="0.25">
      <c r="A25" s="309"/>
      <c r="B25" s="345"/>
      <c r="C25" s="345"/>
      <c r="D25" s="310"/>
      <c r="E25" s="310"/>
      <c r="F25" s="310"/>
      <c r="G25" s="310"/>
      <c r="H25" s="310"/>
      <c r="I25" s="311"/>
      <c r="J25" s="311"/>
      <c r="K25" s="311"/>
      <c r="L25" s="311"/>
      <c r="M25" s="311"/>
      <c r="N25" s="311"/>
      <c r="O25" s="381">
        <f t="shared" si="2"/>
        <v>0</v>
      </c>
      <c r="P25" s="381">
        <f t="shared" si="3"/>
        <v>0</v>
      </c>
    </row>
    <row r="26" spans="1:16" ht="18" customHeight="1" x14ac:dyDescent="0.25">
      <c r="A26" s="309"/>
      <c r="B26" s="345"/>
      <c r="C26" s="345"/>
      <c r="D26" s="310"/>
      <c r="E26" s="310"/>
      <c r="F26" s="310"/>
      <c r="G26" s="310"/>
      <c r="H26" s="310"/>
      <c r="I26" s="311"/>
      <c r="J26" s="311"/>
      <c r="K26" s="311"/>
      <c r="L26" s="311"/>
      <c r="M26" s="311"/>
      <c r="N26" s="311"/>
      <c r="O26" s="381">
        <f t="shared" si="2"/>
        <v>0</v>
      </c>
      <c r="P26" s="381">
        <f t="shared" si="3"/>
        <v>0</v>
      </c>
    </row>
    <row r="27" spans="1:16" ht="18" customHeight="1" x14ac:dyDescent="0.25">
      <c r="A27" s="309"/>
      <c r="B27" s="345"/>
      <c r="C27" s="345"/>
      <c r="D27" s="310"/>
      <c r="E27" s="310"/>
      <c r="F27" s="310"/>
      <c r="G27" s="310"/>
      <c r="H27" s="310"/>
      <c r="I27" s="311"/>
      <c r="J27" s="311"/>
      <c r="K27" s="311"/>
      <c r="L27" s="311"/>
      <c r="M27" s="311"/>
      <c r="N27" s="311"/>
      <c r="O27" s="381">
        <f t="shared" si="2"/>
        <v>0</v>
      </c>
      <c r="P27" s="381">
        <f t="shared" si="3"/>
        <v>0</v>
      </c>
    </row>
    <row r="28" spans="1:16" ht="18" customHeight="1" x14ac:dyDescent="0.25">
      <c r="A28" s="309"/>
      <c r="B28" s="345"/>
      <c r="C28" s="345"/>
      <c r="D28" s="310"/>
      <c r="E28" s="310"/>
      <c r="F28" s="310"/>
      <c r="G28" s="310"/>
      <c r="H28" s="310"/>
      <c r="I28" s="311"/>
      <c r="J28" s="311"/>
      <c r="K28" s="311"/>
      <c r="L28" s="311"/>
      <c r="M28" s="311"/>
      <c r="N28" s="311"/>
      <c r="O28" s="381">
        <f t="shared" si="2"/>
        <v>0</v>
      </c>
      <c r="P28" s="381">
        <f t="shared" si="3"/>
        <v>0</v>
      </c>
    </row>
    <row r="29" spans="1:16" ht="18" customHeight="1" x14ac:dyDescent="0.25">
      <c r="A29" s="309"/>
      <c r="B29" s="345"/>
      <c r="C29" s="345"/>
      <c r="D29" s="310"/>
      <c r="E29" s="310"/>
      <c r="F29" s="310"/>
      <c r="G29" s="310"/>
      <c r="H29" s="310"/>
      <c r="I29" s="311"/>
      <c r="J29" s="311"/>
      <c r="K29" s="311"/>
      <c r="L29" s="311"/>
      <c r="M29" s="311"/>
      <c r="N29" s="311"/>
      <c r="O29" s="381">
        <f t="shared" si="2"/>
        <v>0</v>
      </c>
      <c r="P29" s="381">
        <f t="shared" si="3"/>
        <v>0</v>
      </c>
    </row>
    <row r="30" spans="1:16" ht="18" customHeight="1" x14ac:dyDescent="0.25">
      <c r="A30" s="309"/>
      <c r="B30" s="345"/>
      <c r="C30" s="345"/>
      <c r="D30" s="310"/>
      <c r="E30" s="310"/>
      <c r="F30" s="310"/>
      <c r="G30" s="310"/>
      <c r="H30" s="310"/>
      <c r="I30" s="311"/>
      <c r="J30" s="311"/>
      <c r="K30" s="311"/>
      <c r="L30" s="311"/>
      <c r="M30" s="311"/>
      <c r="N30" s="311"/>
      <c r="O30" s="381">
        <f t="shared" si="2"/>
        <v>0</v>
      </c>
      <c r="P30" s="381">
        <f t="shared" si="3"/>
        <v>0</v>
      </c>
    </row>
    <row r="31" spans="1:16" ht="18" customHeight="1" x14ac:dyDescent="0.25">
      <c r="A31" s="309"/>
      <c r="B31" s="345"/>
      <c r="C31" s="345"/>
      <c r="D31" s="310"/>
      <c r="E31" s="310"/>
      <c r="F31" s="310"/>
      <c r="G31" s="310"/>
      <c r="H31" s="310"/>
      <c r="I31" s="311"/>
      <c r="J31" s="311"/>
      <c r="K31" s="311"/>
      <c r="L31" s="311"/>
      <c r="M31" s="311"/>
      <c r="N31" s="311"/>
      <c r="O31" s="381">
        <f t="shared" si="2"/>
        <v>0</v>
      </c>
      <c r="P31" s="381">
        <f t="shared" si="3"/>
        <v>0</v>
      </c>
    </row>
    <row r="32" spans="1:16" ht="18" customHeight="1" x14ac:dyDescent="0.25">
      <c r="A32" s="309"/>
      <c r="B32" s="345"/>
      <c r="C32" s="345"/>
      <c r="D32" s="310"/>
      <c r="E32" s="310"/>
      <c r="F32" s="310"/>
      <c r="G32" s="310"/>
      <c r="H32" s="310"/>
      <c r="I32" s="311"/>
      <c r="J32" s="311"/>
      <c r="K32" s="311"/>
      <c r="L32" s="311"/>
      <c r="M32" s="311"/>
      <c r="N32" s="311"/>
      <c r="O32" s="381">
        <f t="shared" si="2"/>
        <v>0</v>
      </c>
      <c r="P32" s="381">
        <f t="shared" si="3"/>
        <v>0</v>
      </c>
    </row>
    <row r="33" spans="1:16" ht="18" customHeight="1" x14ac:dyDescent="0.25">
      <c r="A33" s="309"/>
      <c r="B33" s="345"/>
      <c r="C33" s="345"/>
      <c r="D33" s="310"/>
      <c r="E33" s="310"/>
      <c r="F33" s="310"/>
      <c r="G33" s="310"/>
      <c r="H33" s="310"/>
      <c r="I33" s="311"/>
      <c r="J33" s="311"/>
      <c r="K33" s="311"/>
      <c r="L33" s="311"/>
      <c r="M33" s="311"/>
      <c r="N33" s="311"/>
      <c r="O33" s="381">
        <f t="shared" si="2"/>
        <v>0</v>
      </c>
      <c r="P33" s="381">
        <f t="shared" si="3"/>
        <v>0</v>
      </c>
    </row>
    <row r="34" spans="1:16" ht="18" customHeight="1" x14ac:dyDescent="0.25">
      <c r="A34" s="309"/>
      <c r="B34" s="345"/>
      <c r="C34" s="345"/>
      <c r="D34" s="310"/>
      <c r="E34" s="310"/>
      <c r="F34" s="310"/>
      <c r="G34" s="310"/>
      <c r="H34" s="310"/>
      <c r="I34" s="311"/>
      <c r="J34" s="311"/>
      <c r="K34" s="311"/>
      <c r="L34" s="311"/>
      <c r="M34" s="311"/>
      <c r="N34" s="311"/>
      <c r="O34" s="381">
        <f t="shared" si="2"/>
        <v>0</v>
      </c>
      <c r="P34" s="381">
        <f t="shared" si="3"/>
        <v>0</v>
      </c>
    </row>
    <row r="35" spans="1:16" ht="18" customHeight="1" x14ac:dyDescent="0.25">
      <c r="A35" s="309"/>
      <c r="B35" s="345"/>
      <c r="C35" s="345"/>
      <c r="D35" s="310"/>
      <c r="E35" s="310"/>
      <c r="F35" s="310"/>
      <c r="G35" s="310"/>
      <c r="H35" s="310"/>
      <c r="I35" s="311"/>
      <c r="J35" s="311"/>
      <c r="K35" s="311"/>
      <c r="L35" s="311"/>
      <c r="M35" s="311"/>
      <c r="N35" s="311"/>
      <c r="O35" s="381">
        <f t="shared" si="2"/>
        <v>0</v>
      </c>
      <c r="P35" s="381">
        <f t="shared" si="3"/>
        <v>0</v>
      </c>
    </row>
    <row r="36" spans="1:16" ht="18" customHeight="1" x14ac:dyDescent="0.25">
      <c r="A36" s="309"/>
      <c r="B36" s="345"/>
      <c r="C36" s="345"/>
      <c r="D36" s="310"/>
      <c r="E36" s="310"/>
      <c r="F36" s="310"/>
      <c r="G36" s="310"/>
      <c r="H36" s="310"/>
      <c r="I36" s="311"/>
      <c r="J36" s="311"/>
      <c r="K36" s="311"/>
      <c r="L36" s="311"/>
      <c r="M36" s="311"/>
      <c r="N36" s="311"/>
      <c r="O36" s="381">
        <f t="shared" si="2"/>
        <v>0</v>
      </c>
      <c r="P36" s="381">
        <f t="shared" si="3"/>
        <v>0</v>
      </c>
    </row>
    <row r="37" spans="1:16" ht="18" customHeight="1" x14ac:dyDescent="0.25">
      <c r="A37" s="309"/>
      <c r="B37" s="345"/>
      <c r="C37" s="345"/>
      <c r="D37" s="310"/>
      <c r="E37" s="310"/>
      <c r="F37" s="310"/>
      <c r="G37" s="310"/>
      <c r="H37" s="310"/>
      <c r="I37" s="311"/>
      <c r="J37" s="311"/>
      <c r="K37" s="311"/>
      <c r="L37" s="311"/>
      <c r="M37" s="311"/>
      <c r="N37" s="311"/>
      <c r="O37" s="381">
        <f t="shared" si="2"/>
        <v>0</v>
      </c>
      <c r="P37" s="381">
        <f t="shared" si="3"/>
        <v>0</v>
      </c>
    </row>
    <row r="38" spans="1:16" ht="18" customHeight="1" x14ac:dyDescent="0.25">
      <c r="A38" s="309"/>
      <c r="B38" s="345"/>
      <c r="C38" s="345"/>
      <c r="D38" s="310"/>
      <c r="E38" s="310"/>
      <c r="F38" s="310"/>
      <c r="G38" s="310"/>
      <c r="H38" s="310"/>
      <c r="I38" s="311"/>
      <c r="J38" s="311"/>
      <c r="K38" s="311"/>
      <c r="L38" s="311"/>
      <c r="M38" s="311"/>
      <c r="N38" s="311"/>
      <c r="O38" s="381">
        <f t="shared" si="2"/>
        <v>0</v>
      </c>
      <c r="P38" s="381">
        <f t="shared" si="3"/>
        <v>0</v>
      </c>
    </row>
    <row r="39" spans="1:16" ht="18" customHeight="1" x14ac:dyDescent="0.25">
      <c r="A39" s="309"/>
      <c r="B39" s="345"/>
      <c r="C39" s="345"/>
      <c r="D39" s="310"/>
      <c r="E39" s="310"/>
      <c r="F39" s="310"/>
      <c r="G39" s="310"/>
      <c r="H39" s="310"/>
      <c r="I39" s="311"/>
      <c r="J39" s="311"/>
      <c r="K39" s="311"/>
      <c r="L39" s="311"/>
      <c r="M39" s="311"/>
      <c r="N39" s="311"/>
      <c r="O39" s="381">
        <f t="shared" si="2"/>
        <v>0</v>
      </c>
      <c r="P39" s="381">
        <f t="shared" si="3"/>
        <v>0</v>
      </c>
    </row>
    <row r="40" spans="1:16" ht="18" customHeight="1" x14ac:dyDescent="0.25">
      <c r="A40" s="309"/>
      <c r="B40" s="345"/>
      <c r="C40" s="345"/>
      <c r="D40" s="310"/>
      <c r="E40" s="310"/>
      <c r="F40" s="310"/>
      <c r="G40" s="310"/>
      <c r="H40" s="310"/>
      <c r="I40" s="311"/>
      <c r="J40" s="311"/>
      <c r="K40" s="311"/>
      <c r="L40" s="311"/>
      <c r="M40" s="311"/>
      <c r="N40" s="311"/>
      <c r="O40" s="381">
        <f t="shared" si="2"/>
        <v>0</v>
      </c>
      <c r="P40" s="381">
        <f t="shared" si="3"/>
        <v>0</v>
      </c>
    </row>
    <row r="41" spans="1:16" ht="18" customHeight="1" x14ac:dyDescent="0.25">
      <c r="A41" s="309"/>
      <c r="B41" s="345"/>
      <c r="C41" s="345"/>
      <c r="D41" s="310"/>
      <c r="E41" s="310"/>
      <c r="F41" s="310"/>
      <c r="G41" s="310"/>
      <c r="H41" s="310"/>
      <c r="I41" s="311"/>
      <c r="J41" s="311"/>
      <c r="K41" s="311"/>
      <c r="L41" s="311"/>
      <c r="M41" s="311"/>
      <c r="N41" s="311"/>
      <c r="O41" s="381">
        <f t="shared" si="2"/>
        <v>0</v>
      </c>
      <c r="P41" s="381">
        <f t="shared" si="3"/>
        <v>0</v>
      </c>
    </row>
    <row r="42" spans="1:16" ht="18" customHeight="1" x14ac:dyDescent="0.25">
      <c r="A42" s="309"/>
      <c r="B42" s="345"/>
      <c r="C42" s="345"/>
      <c r="D42" s="310"/>
      <c r="E42" s="310"/>
      <c r="F42" s="310"/>
      <c r="G42" s="310"/>
      <c r="H42" s="310"/>
      <c r="I42" s="311"/>
      <c r="J42" s="311"/>
      <c r="K42" s="311"/>
      <c r="L42" s="311"/>
      <c r="M42" s="311"/>
      <c r="N42" s="311"/>
      <c r="O42" s="381">
        <f t="shared" si="2"/>
        <v>0</v>
      </c>
      <c r="P42" s="381">
        <f t="shared" si="3"/>
        <v>0</v>
      </c>
    </row>
    <row r="43" spans="1:16" ht="18" customHeight="1" x14ac:dyDescent="0.25">
      <c r="A43" s="309"/>
      <c r="B43" s="345"/>
      <c r="C43" s="345"/>
      <c r="D43" s="310"/>
      <c r="E43" s="310"/>
      <c r="F43" s="310"/>
      <c r="G43" s="310"/>
      <c r="H43" s="310"/>
      <c r="I43" s="311"/>
      <c r="J43" s="311"/>
      <c r="K43" s="311"/>
      <c r="L43" s="311"/>
      <c r="M43" s="311"/>
      <c r="N43" s="311"/>
      <c r="O43" s="381">
        <f t="shared" si="2"/>
        <v>0</v>
      </c>
      <c r="P43" s="381">
        <f t="shared" si="3"/>
        <v>0</v>
      </c>
    </row>
    <row r="44" spans="1:16" ht="18" customHeight="1" x14ac:dyDescent="0.25">
      <c r="A44" s="309"/>
      <c r="B44" s="345"/>
      <c r="C44" s="345"/>
      <c r="D44" s="310"/>
      <c r="E44" s="310"/>
      <c r="F44" s="310"/>
      <c r="G44" s="310"/>
      <c r="H44" s="310"/>
      <c r="I44" s="311"/>
      <c r="J44" s="311"/>
      <c r="K44" s="311"/>
      <c r="L44" s="311"/>
      <c r="M44" s="311"/>
      <c r="N44" s="311"/>
      <c r="O44" s="381">
        <f t="shared" si="2"/>
        <v>0</v>
      </c>
      <c r="P44" s="381">
        <f t="shared" si="3"/>
        <v>0</v>
      </c>
    </row>
    <row r="45" spans="1:16" ht="18" customHeight="1" x14ac:dyDescent="0.25">
      <c r="A45" s="309"/>
      <c r="B45" s="345"/>
      <c r="C45" s="345"/>
      <c r="D45" s="310"/>
      <c r="E45" s="310"/>
      <c r="F45" s="310"/>
      <c r="G45" s="310"/>
      <c r="H45" s="310"/>
      <c r="I45" s="311"/>
      <c r="J45" s="311"/>
      <c r="K45" s="311"/>
      <c r="L45" s="311"/>
      <c r="M45" s="311"/>
      <c r="N45" s="311"/>
      <c r="O45" s="381">
        <f t="shared" si="2"/>
        <v>0</v>
      </c>
      <c r="P45" s="381">
        <f t="shared" si="3"/>
        <v>0</v>
      </c>
    </row>
    <row r="46" spans="1:16" ht="18" customHeight="1" x14ac:dyDescent="0.25">
      <c r="A46" s="309"/>
      <c r="B46" s="345"/>
      <c r="C46" s="345"/>
      <c r="D46" s="310"/>
      <c r="E46" s="310"/>
      <c r="F46" s="310"/>
      <c r="G46" s="310"/>
      <c r="H46" s="310"/>
      <c r="I46" s="311"/>
      <c r="J46" s="311"/>
      <c r="K46" s="311"/>
      <c r="L46" s="311"/>
      <c r="M46" s="311"/>
      <c r="N46" s="311"/>
      <c r="O46" s="381">
        <f t="shared" si="2"/>
        <v>0</v>
      </c>
      <c r="P46" s="381">
        <f t="shared" si="3"/>
        <v>0</v>
      </c>
    </row>
    <row r="47" spans="1:16" ht="18" customHeight="1" x14ac:dyDescent="0.25">
      <c r="A47" s="309"/>
      <c r="B47" s="345"/>
      <c r="C47" s="345"/>
      <c r="D47" s="310"/>
      <c r="E47" s="310"/>
      <c r="F47" s="310"/>
      <c r="G47" s="310"/>
      <c r="H47" s="310"/>
      <c r="I47" s="311"/>
      <c r="J47" s="311"/>
      <c r="K47" s="311"/>
      <c r="L47" s="311"/>
      <c r="M47" s="311"/>
      <c r="N47" s="311"/>
      <c r="O47" s="381">
        <f t="shared" si="2"/>
        <v>0</v>
      </c>
      <c r="P47" s="381">
        <f t="shared" si="3"/>
        <v>0</v>
      </c>
    </row>
    <row r="48" spans="1:16" ht="18" customHeight="1" x14ac:dyDescent="0.25">
      <c r="A48" s="309"/>
      <c r="B48" s="345"/>
      <c r="C48" s="345"/>
      <c r="D48" s="310"/>
      <c r="E48" s="310"/>
      <c r="F48" s="310"/>
      <c r="G48" s="310"/>
      <c r="H48" s="310"/>
      <c r="I48" s="311"/>
      <c r="J48" s="311"/>
      <c r="K48" s="311"/>
      <c r="L48" s="311"/>
      <c r="M48" s="311"/>
      <c r="N48" s="311"/>
      <c r="O48" s="381">
        <f t="shared" si="2"/>
        <v>0</v>
      </c>
      <c r="P48" s="381">
        <f t="shared" si="3"/>
        <v>0</v>
      </c>
    </row>
    <row r="49" spans="1:16" ht="18" customHeight="1" x14ac:dyDescent="0.25">
      <c r="A49" s="309"/>
      <c r="B49" s="345"/>
      <c r="C49" s="345"/>
      <c r="D49" s="310"/>
      <c r="E49" s="310"/>
      <c r="F49" s="310"/>
      <c r="G49" s="310"/>
      <c r="H49" s="310"/>
      <c r="I49" s="311"/>
      <c r="J49" s="311"/>
      <c r="K49" s="311"/>
      <c r="L49" s="311"/>
      <c r="M49" s="311"/>
      <c r="N49" s="311"/>
      <c r="O49" s="381">
        <f t="shared" si="2"/>
        <v>0</v>
      </c>
      <c r="P49" s="381">
        <f t="shared" si="3"/>
        <v>0</v>
      </c>
    </row>
    <row r="50" spans="1:16" ht="18" customHeight="1" x14ac:dyDescent="0.25">
      <c r="A50" s="309"/>
      <c r="B50" s="345"/>
      <c r="C50" s="345"/>
      <c r="D50" s="310"/>
      <c r="E50" s="310"/>
      <c r="F50" s="310"/>
      <c r="G50" s="310"/>
      <c r="H50" s="310"/>
      <c r="I50" s="311"/>
      <c r="J50" s="311"/>
      <c r="K50" s="311"/>
      <c r="L50" s="311"/>
      <c r="M50" s="311"/>
      <c r="N50" s="311"/>
      <c r="O50" s="381">
        <f t="shared" si="2"/>
        <v>0</v>
      </c>
      <c r="P50" s="381">
        <f t="shared" si="3"/>
        <v>0</v>
      </c>
    </row>
    <row r="51" spans="1:16" ht="18" customHeight="1" x14ac:dyDescent="0.25">
      <c r="A51" s="309"/>
      <c r="B51" s="345"/>
      <c r="C51" s="345"/>
      <c r="D51" s="310"/>
      <c r="E51" s="310"/>
      <c r="F51" s="310"/>
      <c r="G51" s="310"/>
      <c r="H51" s="310"/>
      <c r="I51" s="311"/>
      <c r="J51" s="311"/>
      <c r="K51" s="311"/>
      <c r="L51" s="311"/>
      <c r="M51" s="311"/>
      <c r="N51" s="311"/>
      <c r="O51" s="381">
        <f t="shared" si="2"/>
        <v>0</v>
      </c>
      <c r="P51" s="381">
        <f t="shared" si="3"/>
        <v>0</v>
      </c>
    </row>
    <row r="52" spans="1:16" ht="18" customHeight="1" x14ac:dyDescent="0.25">
      <c r="A52" s="309"/>
      <c r="B52" s="345"/>
      <c r="C52" s="345"/>
      <c r="D52" s="310"/>
      <c r="E52" s="310"/>
      <c r="F52" s="310"/>
      <c r="G52" s="310"/>
      <c r="H52" s="310"/>
      <c r="I52" s="311"/>
      <c r="J52" s="311"/>
      <c r="K52" s="311"/>
      <c r="L52" s="311"/>
      <c r="M52" s="311"/>
      <c r="N52" s="311"/>
      <c r="O52" s="381">
        <f t="shared" si="2"/>
        <v>0</v>
      </c>
      <c r="P52" s="381">
        <f t="shared" si="3"/>
        <v>0</v>
      </c>
    </row>
    <row r="53" spans="1:16" ht="18" customHeight="1" x14ac:dyDescent="0.25">
      <c r="A53" s="309"/>
      <c r="B53" s="345"/>
      <c r="C53" s="345"/>
      <c r="D53" s="310"/>
      <c r="E53" s="310"/>
      <c r="F53" s="310"/>
      <c r="G53" s="310"/>
      <c r="H53" s="310"/>
      <c r="I53" s="311"/>
      <c r="J53" s="311"/>
      <c r="K53" s="311"/>
      <c r="L53" s="311"/>
      <c r="M53" s="311"/>
      <c r="N53" s="311"/>
      <c r="O53" s="381">
        <f t="shared" si="2"/>
        <v>0</v>
      </c>
      <c r="P53" s="381">
        <f t="shared" si="3"/>
        <v>0</v>
      </c>
    </row>
    <row r="54" spans="1:16" ht="18" customHeight="1" x14ac:dyDescent="0.25">
      <c r="A54" s="309"/>
      <c r="B54" s="345"/>
      <c r="C54" s="345"/>
      <c r="D54" s="310"/>
      <c r="E54" s="310"/>
      <c r="F54" s="310"/>
      <c r="G54" s="310"/>
      <c r="H54" s="310"/>
      <c r="I54" s="311"/>
      <c r="J54" s="311"/>
      <c r="K54" s="311"/>
      <c r="L54" s="311"/>
      <c r="M54" s="311"/>
      <c r="N54" s="311"/>
      <c r="O54" s="381">
        <f t="shared" si="2"/>
        <v>0</v>
      </c>
      <c r="P54" s="381">
        <f t="shared" si="3"/>
        <v>0</v>
      </c>
    </row>
    <row r="55" spans="1:16" ht="18" customHeight="1" x14ac:dyDescent="0.25">
      <c r="A55" s="309"/>
      <c r="B55" s="345"/>
      <c r="C55" s="345"/>
      <c r="D55" s="310"/>
      <c r="E55" s="310"/>
      <c r="F55" s="310"/>
      <c r="G55" s="310"/>
      <c r="H55" s="310"/>
      <c r="I55" s="311"/>
      <c r="J55" s="311"/>
      <c r="K55" s="311"/>
      <c r="L55" s="311"/>
      <c r="M55" s="311"/>
      <c r="N55" s="311"/>
      <c r="O55" s="381">
        <f t="shared" si="2"/>
        <v>0</v>
      </c>
      <c r="P55" s="381">
        <f t="shared" si="3"/>
        <v>0</v>
      </c>
    </row>
    <row r="56" spans="1:16" ht="18" customHeight="1" x14ac:dyDescent="0.25">
      <c r="A56" s="309"/>
      <c r="B56" s="345"/>
      <c r="C56" s="345"/>
      <c r="D56" s="310"/>
      <c r="E56" s="310"/>
      <c r="F56" s="310"/>
      <c r="G56" s="310"/>
      <c r="H56" s="310"/>
      <c r="I56" s="311"/>
      <c r="J56" s="311"/>
      <c r="K56" s="311"/>
      <c r="L56" s="311"/>
      <c r="M56" s="311"/>
      <c r="N56" s="311"/>
      <c r="O56" s="381">
        <f t="shared" si="2"/>
        <v>0</v>
      </c>
      <c r="P56" s="381">
        <f t="shared" si="3"/>
        <v>0</v>
      </c>
    </row>
    <row r="57" spans="1:16" ht="18" customHeight="1" x14ac:dyDescent="0.25">
      <c r="A57" s="309"/>
      <c r="B57" s="345"/>
      <c r="C57" s="345"/>
      <c r="D57" s="310"/>
      <c r="E57" s="310"/>
      <c r="F57" s="310"/>
      <c r="G57" s="310"/>
      <c r="H57" s="310"/>
      <c r="I57" s="311"/>
      <c r="J57" s="311"/>
      <c r="K57" s="311"/>
      <c r="L57" s="311"/>
      <c r="M57" s="311"/>
      <c r="N57" s="311"/>
      <c r="O57" s="381">
        <f t="shared" si="2"/>
        <v>0</v>
      </c>
      <c r="P57" s="381">
        <f t="shared" si="3"/>
        <v>0</v>
      </c>
    </row>
    <row r="58" spans="1:16" ht="18" customHeight="1" x14ac:dyDescent="0.25">
      <c r="A58" s="309"/>
      <c r="B58" s="345"/>
      <c r="C58" s="345"/>
      <c r="D58" s="310"/>
      <c r="E58" s="310"/>
      <c r="F58" s="310"/>
      <c r="G58" s="310"/>
      <c r="H58" s="310"/>
      <c r="I58" s="311"/>
      <c r="J58" s="311"/>
      <c r="K58" s="311"/>
      <c r="L58" s="311"/>
      <c r="M58" s="311"/>
      <c r="N58" s="311"/>
      <c r="O58" s="381">
        <f t="shared" si="2"/>
        <v>0</v>
      </c>
      <c r="P58" s="381">
        <f t="shared" si="3"/>
        <v>0</v>
      </c>
    </row>
    <row r="59" spans="1:16" ht="18" customHeight="1" x14ac:dyDescent="0.25">
      <c r="A59" s="309"/>
      <c r="B59" s="345"/>
      <c r="C59" s="345"/>
      <c r="D59" s="310"/>
      <c r="E59" s="310"/>
      <c r="F59" s="310"/>
      <c r="G59" s="310"/>
      <c r="H59" s="310"/>
      <c r="I59" s="311"/>
      <c r="J59" s="311"/>
      <c r="K59" s="311"/>
      <c r="L59" s="311"/>
      <c r="M59" s="311"/>
      <c r="N59" s="311"/>
      <c r="O59" s="381">
        <f t="shared" si="2"/>
        <v>0</v>
      </c>
      <c r="P59" s="381">
        <f t="shared" si="3"/>
        <v>0</v>
      </c>
    </row>
    <row r="60" spans="1:16" ht="18" customHeight="1" x14ac:dyDescent="0.25">
      <c r="A60" s="309"/>
      <c r="B60" s="345"/>
      <c r="C60" s="345"/>
      <c r="D60" s="310"/>
      <c r="E60" s="310"/>
      <c r="F60" s="310"/>
      <c r="G60" s="310"/>
      <c r="H60" s="310"/>
      <c r="I60" s="311"/>
      <c r="J60" s="311"/>
      <c r="K60" s="311"/>
      <c r="L60" s="311"/>
      <c r="M60" s="311"/>
      <c r="N60" s="311"/>
      <c r="O60" s="381">
        <f t="shared" si="2"/>
        <v>0</v>
      </c>
      <c r="P60" s="381">
        <f t="shared" si="3"/>
        <v>0</v>
      </c>
    </row>
    <row r="61" spans="1:16" ht="18" customHeight="1" x14ac:dyDescent="0.25">
      <c r="A61" s="309"/>
      <c r="B61" s="345"/>
      <c r="C61" s="345"/>
      <c r="D61" s="310"/>
      <c r="E61" s="310"/>
      <c r="F61" s="310"/>
      <c r="G61" s="310"/>
      <c r="H61" s="310"/>
      <c r="I61" s="311"/>
      <c r="J61" s="311"/>
      <c r="K61" s="311"/>
      <c r="L61" s="311"/>
      <c r="M61" s="311"/>
      <c r="N61" s="311"/>
      <c r="O61" s="381">
        <f t="shared" si="2"/>
        <v>0</v>
      </c>
      <c r="P61" s="381">
        <f t="shared" si="3"/>
        <v>0</v>
      </c>
    </row>
    <row r="62" spans="1:16" ht="18" customHeight="1" x14ac:dyDescent="0.25">
      <c r="A62" s="309"/>
      <c r="B62" s="345"/>
      <c r="C62" s="345"/>
      <c r="D62" s="310"/>
      <c r="E62" s="310"/>
      <c r="F62" s="310"/>
      <c r="G62" s="310"/>
      <c r="H62" s="310"/>
      <c r="I62" s="311"/>
      <c r="J62" s="311"/>
      <c r="K62" s="311"/>
      <c r="L62" s="311"/>
      <c r="M62" s="311"/>
      <c r="N62" s="311"/>
      <c r="O62" s="381">
        <f t="shared" si="2"/>
        <v>0</v>
      </c>
      <c r="P62" s="381">
        <f t="shared" si="3"/>
        <v>0</v>
      </c>
    </row>
    <row r="63" spans="1:16" ht="18" customHeight="1" x14ac:dyDescent="0.25">
      <c r="A63" s="309"/>
      <c r="B63" s="345"/>
      <c r="C63" s="345"/>
      <c r="D63" s="310"/>
      <c r="E63" s="310"/>
      <c r="F63" s="310"/>
      <c r="G63" s="310"/>
      <c r="H63" s="310"/>
      <c r="I63" s="311"/>
      <c r="J63" s="311"/>
      <c r="K63" s="311"/>
      <c r="L63" s="311"/>
      <c r="M63" s="311"/>
      <c r="N63" s="311"/>
      <c r="O63" s="381">
        <f t="shared" si="2"/>
        <v>0</v>
      </c>
      <c r="P63" s="381">
        <f t="shared" si="3"/>
        <v>0</v>
      </c>
    </row>
    <row r="64" spans="1:16" ht="18" customHeight="1" x14ac:dyDescent="0.25">
      <c r="A64" s="309"/>
      <c r="B64" s="345"/>
      <c r="C64" s="345"/>
      <c r="D64" s="310"/>
      <c r="E64" s="310"/>
      <c r="F64" s="310"/>
      <c r="G64" s="310"/>
      <c r="H64" s="310"/>
      <c r="I64" s="311"/>
      <c r="J64" s="311"/>
      <c r="K64" s="311"/>
      <c r="L64" s="311"/>
      <c r="M64" s="311"/>
      <c r="N64" s="311"/>
      <c r="O64" s="381">
        <f t="shared" si="2"/>
        <v>0</v>
      </c>
      <c r="P64" s="381">
        <f t="shared" si="3"/>
        <v>0</v>
      </c>
    </row>
    <row r="65" spans="1:16" ht="18" customHeight="1" x14ac:dyDescent="0.25">
      <c r="A65" s="309"/>
      <c r="B65" s="345"/>
      <c r="C65" s="345"/>
      <c r="D65" s="310"/>
      <c r="E65" s="310"/>
      <c r="F65" s="310"/>
      <c r="G65" s="310"/>
      <c r="H65" s="310"/>
      <c r="I65" s="311"/>
      <c r="J65" s="311"/>
      <c r="K65" s="311"/>
      <c r="L65" s="311"/>
      <c r="M65" s="311"/>
      <c r="N65" s="311"/>
      <c r="O65" s="381">
        <f t="shared" si="2"/>
        <v>0</v>
      </c>
      <c r="P65" s="381">
        <f t="shared" si="3"/>
        <v>0</v>
      </c>
    </row>
    <row r="66" spans="1:16" ht="18" customHeight="1" x14ac:dyDescent="0.25">
      <c r="A66" s="309"/>
      <c r="B66" s="345"/>
      <c r="C66" s="345"/>
      <c r="D66" s="310"/>
      <c r="E66" s="310"/>
      <c r="F66" s="310"/>
      <c r="G66" s="310"/>
      <c r="H66" s="310"/>
      <c r="I66" s="311"/>
      <c r="J66" s="311"/>
      <c r="K66" s="311"/>
      <c r="L66" s="311"/>
      <c r="M66" s="311"/>
      <c r="N66" s="311"/>
      <c r="O66" s="381">
        <f t="shared" si="2"/>
        <v>0</v>
      </c>
      <c r="P66" s="381">
        <f t="shared" si="3"/>
        <v>0</v>
      </c>
    </row>
    <row r="67" spans="1:16" ht="18" customHeight="1" x14ac:dyDescent="0.25">
      <c r="A67" s="309"/>
      <c r="B67" s="345"/>
      <c r="C67" s="345"/>
      <c r="D67" s="310"/>
      <c r="E67" s="310"/>
      <c r="F67" s="310"/>
      <c r="G67" s="310"/>
      <c r="H67" s="310"/>
      <c r="I67" s="311"/>
      <c r="J67" s="311"/>
      <c r="K67" s="311"/>
      <c r="L67" s="311"/>
      <c r="M67" s="311"/>
      <c r="N67" s="311"/>
      <c r="O67" s="381">
        <f t="shared" si="2"/>
        <v>0</v>
      </c>
      <c r="P67" s="381">
        <f t="shared" si="3"/>
        <v>0</v>
      </c>
    </row>
    <row r="68" spans="1:16" ht="18" customHeight="1" x14ac:dyDescent="0.25">
      <c r="A68" s="309"/>
      <c r="B68" s="345"/>
      <c r="C68" s="345"/>
      <c r="D68" s="310"/>
      <c r="E68" s="310"/>
      <c r="F68" s="310"/>
      <c r="G68" s="310"/>
      <c r="H68" s="310"/>
      <c r="I68" s="311"/>
      <c r="J68" s="311"/>
      <c r="K68" s="311"/>
      <c r="L68" s="311"/>
      <c r="M68" s="311"/>
      <c r="N68" s="311"/>
      <c r="O68" s="381">
        <f t="shared" si="2"/>
        <v>0</v>
      </c>
      <c r="P68" s="381">
        <f t="shared" si="3"/>
        <v>0</v>
      </c>
    </row>
    <row r="69" spans="1:16" ht="18" customHeight="1" x14ac:dyDescent="0.25">
      <c r="A69" s="309"/>
      <c r="B69" s="345"/>
      <c r="C69" s="345"/>
      <c r="D69" s="310"/>
      <c r="E69" s="310"/>
      <c r="F69" s="310"/>
      <c r="G69" s="310"/>
      <c r="H69" s="310"/>
      <c r="I69" s="311"/>
      <c r="J69" s="311"/>
      <c r="K69" s="311"/>
      <c r="L69" s="311"/>
      <c r="M69" s="311"/>
      <c r="N69" s="311"/>
      <c r="O69" s="381">
        <f t="shared" si="2"/>
        <v>0</v>
      </c>
      <c r="P69" s="381">
        <f t="shared" si="3"/>
        <v>0</v>
      </c>
    </row>
    <row r="70" spans="1:16" ht="18" customHeight="1" x14ac:dyDescent="0.25">
      <c r="A70" s="309"/>
      <c r="B70" s="345"/>
      <c r="C70" s="345"/>
      <c r="D70" s="310"/>
      <c r="E70" s="310"/>
      <c r="F70" s="310"/>
      <c r="G70" s="310"/>
      <c r="H70" s="310"/>
      <c r="I70" s="311"/>
      <c r="J70" s="311"/>
      <c r="K70" s="311"/>
      <c r="L70" s="311"/>
      <c r="M70" s="311"/>
      <c r="N70" s="311"/>
      <c r="O70" s="381">
        <f t="shared" si="2"/>
        <v>0</v>
      </c>
      <c r="P70" s="381">
        <f t="shared" si="3"/>
        <v>0</v>
      </c>
    </row>
    <row r="71" spans="1:16" ht="18" customHeight="1" x14ac:dyDescent="0.25">
      <c r="A71" s="309"/>
      <c r="B71" s="345"/>
      <c r="C71" s="345"/>
      <c r="D71" s="310"/>
      <c r="E71" s="310"/>
      <c r="F71" s="310"/>
      <c r="G71" s="310"/>
      <c r="H71" s="310"/>
      <c r="I71" s="311"/>
      <c r="J71" s="311"/>
      <c r="K71" s="311"/>
      <c r="L71" s="311"/>
      <c r="M71" s="311"/>
      <c r="N71" s="311"/>
      <c r="O71" s="381">
        <f t="shared" si="2"/>
        <v>0</v>
      </c>
      <c r="P71" s="381">
        <f t="shared" si="3"/>
        <v>0</v>
      </c>
    </row>
    <row r="72" spans="1:16" ht="18" customHeight="1" x14ac:dyDescent="0.25">
      <c r="A72" s="309"/>
      <c r="B72" s="345"/>
      <c r="C72" s="345"/>
      <c r="D72" s="310"/>
      <c r="E72" s="310"/>
      <c r="F72" s="310"/>
      <c r="G72" s="310"/>
      <c r="H72" s="310"/>
      <c r="I72" s="311"/>
      <c r="J72" s="311"/>
      <c r="K72" s="311"/>
      <c r="L72" s="311"/>
      <c r="M72" s="311"/>
      <c r="N72" s="311"/>
      <c r="O72" s="381">
        <f t="shared" si="2"/>
        <v>0</v>
      </c>
      <c r="P72" s="381">
        <f t="shared" si="3"/>
        <v>0</v>
      </c>
    </row>
    <row r="73" spans="1:16" ht="18" customHeight="1" x14ac:dyDescent="0.25">
      <c r="A73" s="309"/>
      <c r="B73" s="345"/>
      <c r="C73" s="345"/>
      <c r="D73" s="310"/>
      <c r="E73" s="310"/>
      <c r="F73" s="310"/>
      <c r="G73" s="310"/>
      <c r="H73" s="310"/>
      <c r="I73" s="311"/>
      <c r="J73" s="311"/>
      <c r="K73" s="311"/>
      <c r="L73" s="311"/>
      <c r="M73" s="311"/>
      <c r="N73" s="311"/>
      <c r="O73" s="381">
        <f t="shared" si="2"/>
        <v>0</v>
      </c>
      <c r="P73" s="381">
        <f t="shared" si="3"/>
        <v>0</v>
      </c>
    </row>
    <row r="74" spans="1:16" ht="18" customHeight="1" x14ac:dyDescent="0.25">
      <c r="A74" s="309"/>
      <c r="B74" s="345"/>
      <c r="C74" s="345"/>
      <c r="D74" s="310"/>
      <c r="E74" s="310"/>
      <c r="F74" s="310"/>
      <c r="G74" s="310"/>
      <c r="H74" s="310"/>
      <c r="I74" s="311"/>
      <c r="J74" s="311"/>
      <c r="K74" s="311"/>
      <c r="L74" s="311"/>
      <c r="M74" s="311"/>
      <c r="N74" s="311"/>
      <c r="O74" s="381">
        <f t="shared" si="2"/>
        <v>0</v>
      </c>
      <c r="P74" s="381">
        <f t="shared" si="3"/>
        <v>0</v>
      </c>
    </row>
    <row r="75" spans="1:16" ht="18" customHeight="1" x14ac:dyDescent="0.25">
      <c r="A75" s="309"/>
      <c r="B75" s="345"/>
      <c r="C75" s="345"/>
      <c r="D75" s="310"/>
      <c r="E75" s="310"/>
      <c r="F75" s="310"/>
      <c r="G75" s="310"/>
      <c r="H75" s="310"/>
      <c r="I75" s="311"/>
      <c r="J75" s="311"/>
      <c r="K75" s="311"/>
      <c r="L75" s="311"/>
      <c r="M75" s="311"/>
      <c r="N75" s="311"/>
      <c r="O75" s="381">
        <f t="shared" si="2"/>
        <v>0</v>
      </c>
      <c r="P75" s="381">
        <f t="shared" si="3"/>
        <v>0</v>
      </c>
    </row>
    <row r="76" spans="1:16" ht="18" customHeight="1" x14ac:dyDescent="0.25">
      <c r="A76" s="309"/>
      <c r="B76" s="345"/>
      <c r="C76" s="345"/>
      <c r="D76" s="310"/>
      <c r="E76" s="310"/>
      <c r="F76" s="310"/>
      <c r="G76" s="310"/>
      <c r="H76" s="310"/>
      <c r="I76" s="311"/>
      <c r="J76" s="311"/>
      <c r="K76" s="311"/>
      <c r="L76" s="311"/>
      <c r="M76" s="311"/>
      <c r="N76" s="311"/>
      <c r="O76" s="381">
        <f t="shared" si="2"/>
        <v>0</v>
      </c>
      <c r="P76" s="381">
        <f t="shared" si="3"/>
        <v>0</v>
      </c>
    </row>
    <row r="77" spans="1:16" ht="18" customHeight="1" x14ac:dyDescent="0.25">
      <c r="A77" s="309"/>
      <c r="B77" s="345"/>
      <c r="C77" s="345"/>
      <c r="D77" s="310"/>
      <c r="E77" s="310"/>
      <c r="F77" s="310"/>
      <c r="G77" s="310"/>
      <c r="H77" s="310"/>
      <c r="I77" s="311"/>
      <c r="J77" s="311"/>
      <c r="K77" s="311"/>
      <c r="L77" s="311"/>
      <c r="M77" s="311"/>
      <c r="N77" s="311"/>
      <c r="O77" s="381">
        <f t="shared" si="2"/>
        <v>0</v>
      </c>
      <c r="P77" s="381">
        <f t="shared" si="3"/>
        <v>0</v>
      </c>
    </row>
    <row r="78" spans="1:16" ht="18" customHeight="1" x14ac:dyDescent="0.25">
      <c r="A78" s="309"/>
      <c r="B78" s="345"/>
      <c r="C78" s="345"/>
      <c r="D78" s="310"/>
      <c r="E78" s="310"/>
      <c r="F78" s="310"/>
      <c r="G78" s="310"/>
      <c r="H78" s="310"/>
      <c r="I78" s="311"/>
      <c r="J78" s="311"/>
      <c r="K78" s="311"/>
      <c r="L78" s="311"/>
      <c r="M78" s="311"/>
      <c r="N78" s="311"/>
      <c r="O78" s="381">
        <f t="shared" si="2"/>
        <v>0</v>
      </c>
      <c r="P78" s="381">
        <f t="shared" si="3"/>
        <v>0</v>
      </c>
    </row>
    <row r="79" spans="1:16" ht="18" customHeight="1" x14ac:dyDescent="0.25">
      <c r="A79" s="309"/>
      <c r="B79" s="345"/>
      <c r="C79" s="345"/>
      <c r="D79" s="310"/>
      <c r="E79" s="310"/>
      <c r="F79" s="310"/>
      <c r="G79" s="310"/>
      <c r="H79" s="310"/>
      <c r="I79" s="311"/>
      <c r="J79" s="311"/>
      <c r="K79" s="311"/>
      <c r="L79" s="311"/>
      <c r="M79" s="311"/>
      <c r="N79" s="311"/>
      <c r="O79" s="381">
        <f t="shared" ref="O79:O142" si="4">SUM(I79,K79,M79)</f>
        <v>0</v>
      </c>
      <c r="P79" s="381">
        <f t="shared" ref="P79:P142" si="5">SUM(J79,L79,N79)</f>
        <v>0</v>
      </c>
    </row>
    <row r="80" spans="1:16" ht="18" customHeight="1" x14ac:dyDescent="0.25">
      <c r="A80" s="309"/>
      <c r="B80" s="345"/>
      <c r="C80" s="345"/>
      <c r="D80" s="310"/>
      <c r="E80" s="310"/>
      <c r="F80" s="310"/>
      <c r="G80" s="310"/>
      <c r="H80" s="310"/>
      <c r="I80" s="311"/>
      <c r="J80" s="311"/>
      <c r="K80" s="311"/>
      <c r="L80" s="311"/>
      <c r="M80" s="311"/>
      <c r="N80" s="311"/>
      <c r="O80" s="381">
        <f t="shared" si="4"/>
        <v>0</v>
      </c>
      <c r="P80" s="381">
        <f t="shared" si="5"/>
        <v>0</v>
      </c>
    </row>
    <row r="81" spans="1:16" ht="18" customHeight="1" x14ac:dyDescent="0.25">
      <c r="A81" s="309"/>
      <c r="B81" s="345"/>
      <c r="C81" s="345"/>
      <c r="D81" s="310"/>
      <c r="E81" s="310"/>
      <c r="F81" s="310"/>
      <c r="G81" s="310"/>
      <c r="H81" s="310"/>
      <c r="I81" s="311"/>
      <c r="J81" s="311"/>
      <c r="K81" s="311"/>
      <c r="L81" s="311"/>
      <c r="M81" s="311"/>
      <c r="N81" s="311"/>
      <c r="O81" s="381">
        <f t="shared" si="4"/>
        <v>0</v>
      </c>
      <c r="P81" s="381">
        <f t="shared" si="5"/>
        <v>0</v>
      </c>
    </row>
    <row r="82" spans="1:16" ht="18" customHeight="1" x14ac:dyDescent="0.25">
      <c r="A82" s="309"/>
      <c r="B82" s="345"/>
      <c r="C82" s="345"/>
      <c r="D82" s="310"/>
      <c r="E82" s="310"/>
      <c r="F82" s="310"/>
      <c r="G82" s="310"/>
      <c r="H82" s="310"/>
      <c r="I82" s="311"/>
      <c r="J82" s="311"/>
      <c r="K82" s="311"/>
      <c r="L82" s="311"/>
      <c r="M82" s="311"/>
      <c r="N82" s="311"/>
      <c r="O82" s="381">
        <f t="shared" si="4"/>
        <v>0</v>
      </c>
      <c r="P82" s="381">
        <f t="shared" si="5"/>
        <v>0</v>
      </c>
    </row>
    <row r="83" spans="1:16" ht="18" customHeight="1" x14ac:dyDescent="0.25">
      <c r="A83" s="309"/>
      <c r="B83" s="345"/>
      <c r="C83" s="345"/>
      <c r="D83" s="310"/>
      <c r="E83" s="310"/>
      <c r="F83" s="310"/>
      <c r="G83" s="310"/>
      <c r="H83" s="310"/>
      <c r="I83" s="311"/>
      <c r="J83" s="311"/>
      <c r="K83" s="311"/>
      <c r="L83" s="311"/>
      <c r="M83" s="311"/>
      <c r="N83" s="311"/>
      <c r="O83" s="381">
        <f t="shared" si="4"/>
        <v>0</v>
      </c>
      <c r="P83" s="381">
        <f t="shared" si="5"/>
        <v>0</v>
      </c>
    </row>
    <row r="84" spans="1:16" ht="18" customHeight="1" x14ac:dyDescent="0.25">
      <c r="A84" s="309"/>
      <c r="B84" s="345"/>
      <c r="C84" s="345"/>
      <c r="D84" s="310"/>
      <c r="E84" s="310"/>
      <c r="F84" s="310"/>
      <c r="G84" s="310"/>
      <c r="H84" s="310"/>
      <c r="I84" s="311"/>
      <c r="J84" s="311"/>
      <c r="K84" s="311"/>
      <c r="L84" s="311"/>
      <c r="M84" s="311"/>
      <c r="N84" s="311"/>
      <c r="O84" s="381">
        <f t="shared" si="4"/>
        <v>0</v>
      </c>
      <c r="P84" s="381">
        <f t="shared" si="5"/>
        <v>0</v>
      </c>
    </row>
    <row r="85" spans="1:16" ht="18" customHeight="1" x14ac:dyDescent="0.25">
      <c r="A85" s="309"/>
      <c r="B85" s="345"/>
      <c r="C85" s="345"/>
      <c r="D85" s="310"/>
      <c r="E85" s="310"/>
      <c r="F85" s="310"/>
      <c r="G85" s="310"/>
      <c r="H85" s="310"/>
      <c r="I85" s="311"/>
      <c r="J85" s="311"/>
      <c r="K85" s="311"/>
      <c r="L85" s="311"/>
      <c r="M85" s="311"/>
      <c r="N85" s="311"/>
      <c r="O85" s="381">
        <f t="shared" si="4"/>
        <v>0</v>
      </c>
      <c r="P85" s="381">
        <f t="shared" si="5"/>
        <v>0</v>
      </c>
    </row>
    <row r="86" spans="1:16" ht="18" customHeight="1" x14ac:dyDescent="0.25">
      <c r="A86" s="309"/>
      <c r="B86" s="345"/>
      <c r="C86" s="345"/>
      <c r="D86" s="310"/>
      <c r="E86" s="310"/>
      <c r="F86" s="310"/>
      <c r="G86" s="310"/>
      <c r="H86" s="310"/>
      <c r="I86" s="311"/>
      <c r="J86" s="311"/>
      <c r="K86" s="311"/>
      <c r="L86" s="311"/>
      <c r="M86" s="311"/>
      <c r="N86" s="311"/>
      <c r="O86" s="381">
        <f t="shared" si="4"/>
        <v>0</v>
      </c>
      <c r="P86" s="381">
        <f t="shared" si="5"/>
        <v>0</v>
      </c>
    </row>
    <row r="87" spans="1:16" ht="18" customHeight="1" x14ac:dyDescent="0.25">
      <c r="A87" s="309"/>
      <c r="B87" s="345"/>
      <c r="C87" s="345"/>
      <c r="D87" s="310"/>
      <c r="E87" s="310"/>
      <c r="F87" s="310"/>
      <c r="G87" s="310"/>
      <c r="H87" s="310"/>
      <c r="I87" s="311"/>
      <c r="J87" s="311"/>
      <c r="K87" s="311"/>
      <c r="L87" s="311"/>
      <c r="M87" s="311"/>
      <c r="N87" s="311"/>
      <c r="O87" s="381">
        <f t="shared" si="4"/>
        <v>0</v>
      </c>
      <c r="P87" s="381">
        <f t="shared" si="5"/>
        <v>0</v>
      </c>
    </row>
    <row r="88" spans="1:16" ht="18" customHeight="1" x14ac:dyDescent="0.25">
      <c r="A88" s="309"/>
      <c r="B88" s="345"/>
      <c r="C88" s="345"/>
      <c r="D88" s="310"/>
      <c r="E88" s="310"/>
      <c r="F88" s="310"/>
      <c r="G88" s="310"/>
      <c r="H88" s="310"/>
      <c r="I88" s="311"/>
      <c r="J88" s="311"/>
      <c r="K88" s="311"/>
      <c r="L88" s="311"/>
      <c r="M88" s="311"/>
      <c r="N88" s="311"/>
      <c r="O88" s="381">
        <f t="shared" si="4"/>
        <v>0</v>
      </c>
      <c r="P88" s="381">
        <f t="shared" si="5"/>
        <v>0</v>
      </c>
    </row>
    <row r="89" spans="1:16" ht="18" customHeight="1" x14ac:dyDescent="0.25">
      <c r="A89" s="309"/>
      <c r="B89" s="345"/>
      <c r="C89" s="345"/>
      <c r="D89" s="310"/>
      <c r="E89" s="310"/>
      <c r="F89" s="310"/>
      <c r="G89" s="310"/>
      <c r="H89" s="310"/>
      <c r="I89" s="311"/>
      <c r="J89" s="311"/>
      <c r="K89" s="311"/>
      <c r="L89" s="311"/>
      <c r="M89" s="311"/>
      <c r="N89" s="311"/>
      <c r="O89" s="381">
        <f t="shared" si="4"/>
        <v>0</v>
      </c>
      <c r="P89" s="381">
        <f t="shared" si="5"/>
        <v>0</v>
      </c>
    </row>
    <row r="90" spans="1:16" ht="18" customHeight="1" x14ac:dyDescent="0.25">
      <c r="A90" s="309"/>
      <c r="B90" s="345"/>
      <c r="C90" s="345"/>
      <c r="D90" s="310"/>
      <c r="E90" s="310"/>
      <c r="F90" s="310"/>
      <c r="G90" s="310"/>
      <c r="H90" s="310"/>
      <c r="I90" s="311"/>
      <c r="J90" s="311"/>
      <c r="K90" s="311"/>
      <c r="L90" s="311"/>
      <c r="M90" s="311"/>
      <c r="N90" s="311"/>
      <c r="O90" s="381">
        <f t="shared" si="4"/>
        <v>0</v>
      </c>
      <c r="P90" s="381">
        <f t="shared" si="5"/>
        <v>0</v>
      </c>
    </row>
    <row r="91" spans="1:16" ht="18" customHeight="1" x14ac:dyDescent="0.25">
      <c r="A91" s="309"/>
      <c r="B91" s="345"/>
      <c r="C91" s="345"/>
      <c r="D91" s="310"/>
      <c r="E91" s="310"/>
      <c r="F91" s="310"/>
      <c r="G91" s="310"/>
      <c r="H91" s="310"/>
      <c r="I91" s="311"/>
      <c r="J91" s="311"/>
      <c r="K91" s="311"/>
      <c r="L91" s="311"/>
      <c r="M91" s="311"/>
      <c r="N91" s="311"/>
      <c r="O91" s="381">
        <f t="shared" si="4"/>
        <v>0</v>
      </c>
      <c r="P91" s="381">
        <f t="shared" si="5"/>
        <v>0</v>
      </c>
    </row>
    <row r="92" spans="1:16" ht="18" customHeight="1" x14ac:dyDescent="0.25">
      <c r="A92" s="309"/>
      <c r="B92" s="345"/>
      <c r="C92" s="345"/>
      <c r="D92" s="310"/>
      <c r="E92" s="310"/>
      <c r="F92" s="310"/>
      <c r="G92" s="310"/>
      <c r="H92" s="310"/>
      <c r="I92" s="311"/>
      <c r="J92" s="311"/>
      <c r="K92" s="311"/>
      <c r="L92" s="311"/>
      <c r="M92" s="311"/>
      <c r="N92" s="311"/>
      <c r="O92" s="381">
        <f t="shared" si="4"/>
        <v>0</v>
      </c>
      <c r="P92" s="381">
        <f t="shared" si="5"/>
        <v>0</v>
      </c>
    </row>
    <row r="93" spans="1:16" ht="18" customHeight="1" x14ac:dyDescent="0.25">
      <c r="A93" s="309"/>
      <c r="B93" s="345"/>
      <c r="C93" s="345"/>
      <c r="D93" s="310"/>
      <c r="E93" s="310"/>
      <c r="F93" s="310"/>
      <c r="G93" s="310"/>
      <c r="H93" s="310"/>
      <c r="I93" s="311"/>
      <c r="J93" s="311"/>
      <c r="K93" s="311"/>
      <c r="L93" s="311"/>
      <c r="M93" s="311"/>
      <c r="N93" s="311"/>
      <c r="O93" s="381">
        <f t="shared" si="4"/>
        <v>0</v>
      </c>
      <c r="P93" s="381">
        <f t="shared" si="5"/>
        <v>0</v>
      </c>
    </row>
    <row r="94" spans="1:16" ht="18" customHeight="1" x14ac:dyDescent="0.25">
      <c r="A94" s="309"/>
      <c r="B94" s="345"/>
      <c r="C94" s="345"/>
      <c r="D94" s="310"/>
      <c r="E94" s="310"/>
      <c r="F94" s="310"/>
      <c r="G94" s="310"/>
      <c r="H94" s="310"/>
      <c r="I94" s="311"/>
      <c r="J94" s="311"/>
      <c r="K94" s="311"/>
      <c r="L94" s="311"/>
      <c r="M94" s="311"/>
      <c r="N94" s="311"/>
      <c r="O94" s="381">
        <f t="shared" si="4"/>
        <v>0</v>
      </c>
      <c r="P94" s="381">
        <f t="shared" si="5"/>
        <v>0</v>
      </c>
    </row>
    <row r="95" spans="1:16" ht="18" customHeight="1" x14ac:dyDescent="0.25">
      <c r="A95" s="309"/>
      <c r="B95" s="345"/>
      <c r="C95" s="345"/>
      <c r="D95" s="310"/>
      <c r="E95" s="310"/>
      <c r="F95" s="310"/>
      <c r="G95" s="310"/>
      <c r="H95" s="310"/>
      <c r="I95" s="311"/>
      <c r="J95" s="311"/>
      <c r="K95" s="311"/>
      <c r="L95" s="311"/>
      <c r="M95" s="311"/>
      <c r="N95" s="311"/>
      <c r="O95" s="381">
        <f t="shared" si="4"/>
        <v>0</v>
      </c>
      <c r="P95" s="381">
        <f t="shared" si="5"/>
        <v>0</v>
      </c>
    </row>
    <row r="96" spans="1:16" ht="18" customHeight="1" x14ac:dyDescent="0.25">
      <c r="A96" s="309"/>
      <c r="B96" s="345"/>
      <c r="C96" s="345"/>
      <c r="D96" s="310"/>
      <c r="E96" s="310"/>
      <c r="F96" s="310"/>
      <c r="G96" s="310"/>
      <c r="H96" s="310"/>
      <c r="I96" s="311"/>
      <c r="J96" s="311"/>
      <c r="K96" s="311"/>
      <c r="L96" s="311"/>
      <c r="M96" s="311"/>
      <c r="N96" s="311"/>
      <c r="O96" s="381">
        <f t="shared" si="4"/>
        <v>0</v>
      </c>
      <c r="P96" s="381">
        <f t="shared" si="5"/>
        <v>0</v>
      </c>
    </row>
    <row r="97" spans="1:16" ht="18" customHeight="1" x14ac:dyDescent="0.25">
      <c r="A97" s="309"/>
      <c r="B97" s="345"/>
      <c r="C97" s="345"/>
      <c r="D97" s="310"/>
      <c r="E97" s="310"/>
      <c r="F97" s="310"/>
      <c r="G97" s="310"/>
      <c r="H97" s="310"/>
      <c r="I97" s="311"/>
      <c r="J97" s="311"/>
      <c r="K97" s="311"/>
      <c r="L97" s="311"/>
      <c r="M97" s="311"/>
      <c r="N97" s="311"/>
      <c r="O97" s="381">
        <f t="shared" si="4"/>
        <v>0</v>
      </c>
      <c r="P97" s="381">
        <f t="shared" si="5"/>
        <v>0</v>
      </c>
    </row>
    <row r="98" spans="1:16" ht="18" customHeight="1" x14ac:dyDescent="0.25">
      <c r="A98" s="309"/>
      <c r="B98" s="345"/>
      <c r="C98" s="345"/>
      <c r="D98" s="310"/>
      <c r="E98" s="310"/>
      <c r="F98" s="310"/>
      <c r="G98" s="310"/>
      <c r="H98" s="310"/>
      <c r="I98" s="311"/>
      <c r="J98" s="311"/>
      <c r="K98" s="311"/>
      <c r="L98" s="311"/>
      <c r="M98" s="311"/>
      <c r="N98" s="311"/>
      <c r="O98" s="381">
        <f t="shared" si="4"/>
        <v>0</v>
      </c>
      <c r="P98" s="381">
        <f t="shared" si="5"/>
        <v>0</v>
      </c>
    </row>
    <row r="99" spans="1:16" ht="18" customHeight="1" x14ac:dyDescent="0.25">
      <c r="A99" s="309"/>
      <c r="B99" s="345"/>
      <c r="C99" s="345"/>
      <c r="D99" s="310"/>
      <c r="E99" s="310"/>
      <c r="F99" s="310"/>
      <c r="G99" s="310"/>
      <c r="H99" s="310"/>
      <c r="I99" s="311"/>
      <c r="J99" s="311"/>
      <c r="K99" s="311"/>
      <c r="L99" s="311"/>
      <c r="M99" s="311"/>
      <c r="N99" s="311"/>
      <c r="O99" s="381">
        <f t="shared" si="4"/>
        <v>0</v>
      </c>
      <c r="P99" s="381">
        <f t="shared" si="5"/>
        <v>0</v>
      </c>
    </row>
    <row r="100" spans="1:16" ht="18" customHeight="1" x14ac:dyDescent="0.25">
      <c r="A100" s="309"/>
      <c r="B100" s="345"/>
      <c r="C100" s="345"/>
      <c r="D100" s="310"/>
      <c r="E100" s="310"/>
      <c r="F100" s="310"/>
      <c r="G100" s="310"/>
      <c r="H100" s="310"/>
      <c r="I100" s="311"/>
      <c r="J100" s="311"/>
      <c r="K100" s="311"/>
      <c r="L100" s="311"/>
      <c r="M100" s="311"/>
      <c r="N100" s="311"/>
      <c r="O100" s="381">
        <f t="shared" si="4"/>
        <v>0</v>
      </c>
      <c r="P100" s="381">
        <f t="shared" si="5"/>
        <v>0</v>
      </c>
    </row>
    <row r="101" spans="1:16" ht="18" customHeight="1" x14ac:dyDescent="0.25">
      <c r="A101" s="309"/>
      <c r="B101" s="345"/>
      <c r="C101" s="345"/>
      <c r="D101" s="310"/>
      <c r="E101" s="310"/>
      <c r="F101" s="310"/>
      <c r="G101" s="310"/>
      <c r="H101" s="310"/>
      <c r="I101" s="311"/>
      <c r="J101" s="311"/>
      <c r="K101" s="311"/>
      <c r="L101" s="311"/>
      <c r="M101" s="311"/>
      <c r="N101" s="311"/>
      <c r="O101" s="381">
        <f t="shared" si="4"/>
        <v>0</v>
      </c>
      <c r="P101" s="381">
        <f t="shared" si="5"/>
        <v>0</v>
      </c>
    </row>
    <row r="102" spans="1:16" ht="18" customHeight="1" x14ac:dyDescent="0.25">
      <c r="A102" s="309"/>
      <c r="B102" s="345"/>
      <c r="C102" s="345"/>
      <c r="D102" s="310"/>
      <c r="E102" s="310"/>
      <c r="F102" s="310"/>
      <c r="G102" s="310"/>
      <c r="H102" s="310"/>
      <c r="I102" s="311"/>
      <c r="J102" s="311"/>
      <c r="K102" s="311"/>
      <c r="L102" s="311"/>
      <c r="M102" s="311"/>
      <c r="N102" s="311"/>
      <c r="O102" s="381">
        <f t="shared" si="4"/>
        <v>0</v>
      </c>
      <c r="P102" s="381">
        <f t="shared" si="5"/>
        <v>0</v>
      </c>
    </row>
    <row r="103" spans="1:16" ht="18" customHeight="1" x14ac:dyDescent="0.25">
      <c r="A103" s="309"/>
      <c r="B103" s="345"/>
      <c r="C103" s="345"/>
      <c r="D103" s="310"/>
      <c r="E103" s="310"/>
      <c r="F103" s="310"/>
      <c r="G103" s="310"/>
      <c r="H103" s="310"/>
      <c r="I103" s="311"/>
      <c r="J103" s="311"/>
      <c r="K103" s="311"/>
      <c r="L103" s="311"/>
      <c r="M103" s="311"/>
      <c r="N103" s="311"/>
      <c r="O103" s="381">
        <f t="shared" si="4"/>
        <v>0</v>
      </c>
      <c r="P103" s="381">
        <f t="shared" si="5"/>
        <v>0</v>
      </c>
    </row>
    <row r="104" spans="1:16" ht="18" customHeight="1" x14ac:dyDescent="0.25">
      <c r="A104" s="309"/>
      <c r="B104" s="345"/>
      <c r="C104" s="345"/>
      <c r="D104" s="310"/>
      <c r="E104" s="310"/>
      <c r="F104" s="310"/>
      <c r="G104" s="310"/>
      <c r="H104" s="310"/>
      <c r="I104" s="311"/>
      <c r="J104" s="311"/>
      <c r="K104" s="311"/>
      <c r="L104" s="311"/>
      <c r="M104" s="311"/>
      <c r="N104" s="311"/>
      <c r="O104" s="381">
        <f t="shared" si="4"/>
        <v>0</v>
      </c>
      <c r="P104" s="381">
        <f t="shared" si="5"/>
        <v>0</v>
      </c>
    </row>
    <row r="105" spans="1:16" ht="18" customHeight="1" x14ac:dyDescent="0.25">
      <c r="A105" s="309"/>
      <c r="B105" s="345"/>
      <c r="C105" s="345"/>
      <c r="D105" s="310"/>
      <c r="E105" s="310"/>
      <c r="F105" s="310"/>
      <c r="G105" s="310"/>
      <c r="H105" s="310"/>
      <c r="I105" s="311"/>
      <c r="J105" s="311"/>
      <c r="K105" s="311"/>
      <c r="L105" s="311"/>
      <c r="M105" s="311"/>
      <c r="N105" s="311"/>
      <c r="O105" s="381">
        <f t="shared" si="4"/>
        <v>0</v>
      </c>
      <c r="P105" s="381">
        <f t="shared" si="5"/>
        <v>0</v>
      </c>
    </row>
    <row r="106" spans="1:16" ht="18" customHeight="1" x14ac:dyDescent="0.25">
      <c r="A106" s="309"/>
      <c r="B106" s="345"/>
      <c r="C106" s="345"/>
      <c r="D106" s="310"/>
      <c r="E106" s="310"/>
      <c r="F106" s="310"/>
      <c r="G106" s="310"/>
      <c r="H106" s="310"/>
      <c r="I106" s="311"/>
      <c r="J106" s="311"/>
      <c r="K106" s="311"/>
      <c r="L106" s="311"/>
      <c r="M106" s="311"/>
      <c r="N106" s="311"/>
      <c r="O106" s="381">
        <f t="shared" si="4"/>
        <v>0</v>
      </c>
      <c r="P106" s="381">
        <f t="shared" si="5"/>
        <v>0</v>
      </c>
    </row>
    <row r="107" spans="1:16" ht="18" customHeight="1" x14ac:dyDescent="0.25">
      <c r="A107" s="309"/>
      <c r="B107" s="345"/>
      <c r="C107" s="345"/>
      <c r="D107" s="310"/>
      <c r="E107" s="310"/>
      <c r="F107" s="310"/>
      <c r="G107" s="310"/>
      <c r="H107" s="310"/>
      <c r="I107" s="311"/>
      <c r="J107" s="311"/>
      <c r="K107" s="311"/>
      <c r="L107" s="311"/>
      <c r="M107" s="311"/>
      <c r="N107" s="311"/>
      <c r="O107" s="381">
        <f t="shared" si="4"/>
        <v>0</v>
      </c>
      <c r="P107" s="381">
        <f t="shared" si="5"/>
        <v>0</v>
      </c>
    </row>
    <row r="108" spans="1:16" ht="18" customHeight="1" x14ac:dyDescent="0.25">
      <c r="A108" s="309"/>
      <c r="B108" s="345"/>
      <c r="C108" s="345"/>
      <c r="D108" s="310"/>
      <c r="E108" s="310"/>
      <c r="F108" s="310"/>
      <c r="G108" s="310"/>
      <c r="H108" s="310"/>
      <c r="I108" s="311"/>
      <c r="J108" s="311"/>
      <c r="K108" s="311"/>
      <c r="L108" s="311"/>
      <c r="M108" s="311"/>
      <c r="N108" s="311"/>
      <c r="O108" s="381">
        <f t="shared" si="4"/>
        <v>0</v>
      </c>
      <c r="P108" s="381">
        <f t="shared" si="5"/>
        <v>0</v>
      </c>
    </row>
    <row r="109" spans="1:16" ht="18" customHeight="1" x14ac:dyDescent="0.25">
      <c r="A109" s="309"/>
      <c r="B109" s="345"/>
      <c r="C109" s="345"/>
      <c r="D109" s="310"/>
      <c r="E109" s="310"/>
      <c r="F109" s="310"/>
      <c r="G109" s="310"/>
      <c r="H109" s="310"/>
      <c r="I109" s="311"/>
      <c r="J109" s="311"/>
      <c r="K109" s="311"/>
      <c r="L109" s="311"/>
      <c r="M109" s="311"/>
      <c r="N109" s="311"/>
      <c r="O109" s="381">
        <f t="shared" si="4"/>
        <v>0</v>
      </c>
      <c r="P109" s="381">
        <f t="shared" si="5"/>
        <v>0</v>
      </c>
    </row>
    <row r="110" spans="1:16" ht="18" customHeight="1" x14ac:dyDescent="0.25">
      <c r="A110" s="309"/>
      <c r="B110" s="345"/>
      <c r="C110" s="345"/>
      <c r="D110" s="310"/>
      <c r="E110" s="310"/>
      <c r="F110" s="310"/>
      <c r="G110" s="310"/>
      <c r="H110" s="310"/>
      <c r="I110" s="311"/>
      <c r="J110" s="311"/>
      <c r="K110" s="311"/>
      <c r="L110" s="311"/>
      <c r="M110" s="311"/>
      <c r="N110" s="311"/>
      <c r="O110" s="381">
        <f t="shared" si="4"/>
        <v>0</v>
      </c>
      <c r="P110" s="381">
        <f t="shared" si="5"/>
        <v>0</v>
      </c>
    </row>
    <row r="111" spans="1:16" ht="18" customHeight="1" x14ac:dyDescent="0.25">
      <c r="A111" s="309"/>
      <c r="B111" s="345"/>
      <c r="C111" s="345"/>
      <c r="D111" s="310"/>
      <c r="E111" s="310"/>
      <c r="F111" s="310"/>
      <c r="G111" s="310"/>
      <c r="H111" s="310"/>
      <c r="I111" s="311"/>
      <c r="J111" s="311"/>
      <c r="K111" s="311"/>
      <c r="L111" s="311"/>
      <c r="M111" s="311"/>
      <c r="N111" s="311"/>
      <c r="O111" s="381">
        <f t="shared" si="4"/>
        <v>0</v>
      </c>
      <c r="P111" s="381">
        <f t="shared" si="5"/>
        <v>0</v>
      </c>
    </row>
    <row r="112" spans="1:16" ht="18" customHeight="1" x14ac:dyDescent="0.25">
      <c r="A112" s="309"/>
      <c r="B112" s="345"/>
      <c r="C112" s="345"/>
      <c r="D112" s="310"/>
      <c r="E112" s="310"/>
      <c r="F112" s="310"/>
      <c r="G112" s="310"/>
      <c r="H112" s="310"/>
      <c r="I112" s="311"/>
      <c r="J112" s="311"/>
      <c r="K112" s="311"/>
      <c r="L112" s="311"/>
      <c r="M112" s="311"/>
      <c r="N112" s="311"/>
      <c r="O112" s="381">
        <f t="shared" si="4"/>
        <v>0</v>
      </c>
      <c r="P112" s="381">
        <f t="shared" si="5"/>
        <v>0</v>
      </c>
    </row>
    <row r="113" spans="1:16" ht="18" customHeight="1" x14ac:dyDescent="0.25">
      <c r="A113" s="309"/>
      <c r="B113" s="345"/>
      <c r="C113" s="345"/>
      <c r="D113" s="310"/>
      <c r="E113" s="310"/>
      <c r="F113" s="310"/>
      <c r="G113" s="310"/>
      <c r="H113" s="310"/>
      <c r="I113" s="311"/>
      <c r="J113" s="311"/>
      <c r="K113" s="311"/>
      <c r="L113" s="311"/>
      <c r="M113" s="311"/>
      <c r="N113" s="311"/>
      <c r="O113" s="381">
        <f t="shared" si="4"/>
        <v>0</v>
      </c>
      <c r="P113" s="381">
        <f t="shared" si="5"/>
        <v>0</v>
      </c>
    </row>
    <row r="114" spans="1:16" ht="18" customHeight="1" x14ac:dyDescent="0.25">
      <c r="A114" s="309"/>
      <c r="B114" s="345"/>
      <c r="C114" s="345"/>
      <c r="D114" s="310"/>
      <c r="E114" s="310"/>
      <c r="F114" s="310"/>
      <c r="G114" s="310"/>
      <c r="H114" s="310"/>
      <c r="I114" s="311"/>
      <c r="J114" s="311"/>
      <c r="K114" s="311"/>
      <c r="L114" s="311"/>
      <c r="M114" s="311"/>
      <c r="N114" s="311"/>
      <c r="O114" s="381">
        <f t="shared" si="4"/>
        <v>0</v>
      </c>
      <c r="P114" s="381">
        <f t="shared" si="5"/>
        <v>0</v>
      </c>
    </row>
    <row r="115" spans="1:16" ht="18" customHeight="1" x14ac:dyDescent="0.25">
      <c r="A115" s="309"/>
      <c r="B115" s="345"/>
      <c r="C115" s="345"/>
      <c r="D115" s="310"/>
      <c r="E115" s="310"/>
      <c r="F115" s="310"/>
      <c r="G115" s="310"/>
      <c r="H115" s="310"/>
      <c r="I115" s="311"/>
      <c r="J115" s="311"/>
      <c r="K115" s="311"/>
      <c r="L115" s="311"/>
      <c r="M115" s="311"/>
      <c r="N115" s="311"/>
      <c r="O115" s="381">
        <f t="shared" si="4"/>
        <v>0</v>
      </c>
      <c r="P115" s="381">
        <f t="shared" si="5"/>
        <v>0</v>
      </c>
    </row>
    <row r="116" spans="1:16" ht="18" customHeight="1" x14ac:dyDescent="0.25">
      <c r="A116" s="309"/>
      <c r="B116" s="345"/>
      <c r="C116" s="345"/>
      <c r="D116" s="310"/>
      <c r="E116" s="310"/>
      <c r="F116" s="310"/>
      <c r="G116" s="310"/>
      <c r="H116" s="310"/>
      <c r="I116" s="311"/>
      <c r="J116" s="311"/>
      <c r="K116" s="311"/>
      <c r="L116" s="311"/>
      <c r="M116" s="311"/>
      <c r="N116" s="311"/>
      <c r="O116" s="381">
        <f t="shared" si="4"/>
        <v>0</v>
      </c>
      <c r="P116" s="381">
        <f t="shared" si="5"/>
        <v>0</v>
      </c>
    </row>
    <row r="117" spans="1:16" ht="18" customHeight="1" x14ac:dyDescent="0.25">
      <c r="A117" s="309"/>
      <c r="B117" s="345"/>
      <c r="C117" s="345"/>
      <c r="D117" s="310"/>
      <c r="E117" s="310"/>
      <c r="F117" s="310"/>
      <c r="G117" s="310"/>
      <c r="H117" s="310"/>
      <c r="I117" s="311"/>
      <c r="J117" s="311"/>
      <c r="K117" s="311"/>
      <c r="L117" s="311"/>
      <c r="M117" s="311"/>
      <c r="N117" s="311"/>
      <c r="O117" s="381">
        <f t="shared" si="4"/>
        <v>0</v>
      </c>
      <c r="P117" s="381">
        <f t="shared" si="5"/>
        <v>0</v>
      </c>
    </row>
    <row r="118" spans="1:16" ht="18" customHeight="1" x14ac:dyDescent="0.25">
      <c r="A118" s="309"/>
      <c r="B118" s="345"/>
      <c r="C118" s="345"/>
      <c r="D118" s="310"/>
      <c r="E118" s="310"/>
      <c r="F118" s="310"/>
      <c r="G118" s="310"/>
      <c r="H118" s="310"/>
      <c r="I118" s="311"/>
      <c r="J118" s="311"/>
      <c r="K118" s="311"/>
      <c r="L118" s="311"/>
      <c r="M118" s="311"/>
      <c r="N118" s="311"/>
      <c r="O118" s="381">
        <f t="shared" si="4"/>
        <v>0</v>
      </c>
      <c r="P118" s="381">
        <f t="shared" si="5"/>
        <v>0</v>
      </c>
    </row>
    <row r="119" spans="1:16" ht="18" customHeight="1" x14ac:dyDescent="0.25">
      <c r="A119" s="309"/>
      <c r="B119" s="345"/>
      <c r="C119" s="345"/>
      <c r="D119" s="310"/>
      <c r="E119" s="310"/>
      <c r="F119" s="310"/>
      <c r="G119" s="310"/>
      <c r="H119" s="310"/>
      <c r="I119" s="311"/>
      <c r="J119" s="311"/>
      <c r="K119" s="311"/>
      <c r="L119" s="311"/>
      <c r="M119" s="311"/>
      <c r="N119" s="311"/>
      <c r="O119" s="381">
        <f t="shared" si="4"/>
        <v>0</v>
      </c>
      <c r="P119" s="381">
        <f t="shared" si="5"/>
        <v>0</v>
      </c>
    </row>
    <row r="120" spans="1:16" ht="18" customHeight="1" x14ac:dyDescent="0.25">
      <c r="A120" s="309"/>
      <c r="B120" s="345"/>
      <c r="C120" s="345"/>
      <c r="D120" s="310"/>
      <c r="E120" s="310"/>
      <c r="F120" s="310"/>
      <c r="G120" s="310"/>
      <c r="H120" s="310"/>
      <c r="I120" s="311"/>
      <c r="J120" s="311"/>
      <c r="K120" s="311"/>
      <c r="L120" s="311"/>
      <c r="M120" s="311"/>
      <c r="N120" s="311"/>
      <c r="O120" s="381">
        <f t="shared" si="4"/>
        <v>0</v>
      </c>
      <c r="P120" s="381">
        <f t="shared" si="5"/>
        <v>0</v>
      </c>
    </row>
    <row r="121" spans="1:16" ht="18" customHeight="1" x14ac:dyDescent="0.25">
      <c r="A121" s="309"/>
      <c r="B121" s="345"/>
      <c r="C121" s="345"/>
      <c r="D121" s="310"/>
      <c r="E121" s="310"/>
      <c r="F121" s="310"/>
      <c r="G121" s="310"/>
      <c r="H121" s="310"/>
      <c r="I121" s="311"/>
      <c r="J121" s="311"/>
      <c r="K121" s="311"/>
      <c r="L121" s="311"/>
      <c r="M121" s="311"/>
      <c r="N121" s="311"/>
      <c r="O121" s="381">
        <f t="shared" si="4"/>
        <v>0</v>
      </c>
      <c r="P121" s="381">
        <f t="shared" si="5"/>
        <v>0</v>
      </c>
    </row>
    <row r="122" spans="1:16" ht="18" customHeight="1" x14ac:dyDescent="0.25">
      <c r="A122" s="309"/>
      <c r="B122" s="345"/>
      <c r="C122" s="345"/>
      <c r="D122" s="310"/>
      <c r="E122" s="310"/>
      <c r="F122" s="310"/>
      <c r="G122" s="310"/>
      <c r="H122" s="310"/>
      <c r="I122" s="311"/>
      <c r="J122" s="311"/>
      <c r="K122" s="311"/>
      <c r="L122" s="311"/>
      <c r="M122" s="311"/>
      <c r="N122" s="311"/>
      <c r="O122" s="381">
        <f t="shared" si="4"/>
        <v>0</v>
      </c>
      <c r="P122" s="381">
        <f t="shared" si="5"/>
        <v>0</v>
      </c>
    </row>
    <row r="123" spans="1:16" ht="18" customHeight="1" x14ac:dyDescent="0.25">
      <c r="A123" s="309"/>
      <c r="B123" s="345"/>
      <c r="C123" s="345"/>
      <c r="D123" s="310"/>
      <c r="E123" s="310"/>
      <c r="F123" s="310"/>
      <c r="G123" s="310"/>
      <c r="H123" s="310"/>
      <c r="I123" s="311"/>
      <c r="J123" s="311"/>
      <c r="K123" s="311"/>
      <c r="L123" s="311"/>
      <c r="M123" s="311"/>
      <c r="N123" s="311"/>
      <c r="O123" s="381">
        <f t="shared" si="4"/>
        <v>0</v>
      </c>
      <c r="P123" s="381">
        <f t="shared" si="5"/>
        <v>0</v>
      </c>
    </row>
    <row r="124" spans="1:16" ht="18" customHeight="1" x14ac:dyDescent="0.25">
      <c r="A124" s="309"/>
      <c r="B124" s="345"/>
      <c r="C124" s="345"/>
      <c r="D124" s="310"/>
      <c r="E124" s="310"/>
      <c r="F124" s="310"/>
      <c r="G124" s="310"/>
      <c r="H124" s="310"/>
      <c r="I124" s="311"/>
      <c r="J124" s="311"/>
      <c r="K124" s="311"/>
      <c r="L124" s="311"/>
      <c r="M124" s="311"/>
      <c r="N124" s="311"/>
      <c r="O124" s="381">
        <f t="shared" si="4"/>
        <v>0</v>
      </c>
      <c r="P124" s="381">
        <f t="shared" si="5"/>
        <v>0</v>
      </c>
    </row>
    <row r="125" spans="1:16" ht="18" customHeight="1" x14ac:dyDescent="0.25">
      <c r="A125" s="309"/>
      <c r="B125" s="345"/>
      <c r="C125" s="345"/>
      <c r="D125" s="310"/>
      <c r="E125" s="310"/>
      <c r="F125" s="310"/>
      <c r="G125" s="310"/>
      <c r="H125" s="310"/>
      <c r="I125" s="311"/>
      <c r="J125" s="311"/>
      <c r="K125" s="311"/>
      <c r="L125" s="311"/>
      <c r="M125" s="311"/>
      <c r="N125" s="311"/>
      <c r="O125" s="381">
        <f t="shared" si="4"/>
        <v>0</v>
      </c>
      <c r="P125" s="381">
        <f t="shared" si="5"/>
        <v>0</v>
      </c>
    </row>
    <row r="126" spans="1:16" ht="18" customHeight="1" x14ac:dyDescent="0.25">
      <c r="A126" s="309"/>
      <c r="B126" s="345"/>
      <c r="C126" s="345"/>
      <c r="D126" s="310"/>
      <c r="E126" s="310"/>
      <c r="F126" s="310"/>
      <c r="G126" s="310"/>
      <c r="H126" s="310"/>
      <c r="I126" s="311"/>
      <c r="J126" s="311"/>
      <c r="K126" s="311"/>
      <c r="L126" s="311"/>
      <c r="M126" s="311"/>
      <c r="N126" s="311"/>
      <c r="O126" s="381">
        <f t="shared" si="4"/>
        <v>0</v>
      </c>
      <c r="P126" s="381">
        <f t="shared" si="5"/>
        <v>0</v>
      </c>
    </row>
    <row r="127" spans="1:16" ht="18" customHeight="1" x14ac:dyDescent="0.25">
      <c r="A127" s="309"/>
      <c r="B127" s="345"/>
      <c r="C127" s="345"/>
      <c r="D127" s="310"/>
      <c r="E127" s="310"/>
      <c r="F127" s="310"/>
      <c r="G127" s="310"/>
      <c r="H127" s="310"/>
      <c r="I127" s="311"/>
      <c r="J127" s="311"/>
      <c r="K127" s="311"/>
      <c r="L127" s="311"/>
      <c r="M127" s="311"/>
      <c r="N127" s="311"/>
      <c r="O127" s="381">
        <f t="shared" si="4"/>
        <v>0</v>
      </c>
      <c r="P127" s="381">
        <f t="shared" si="5"/>
        <v>0</v>
      </c>
    </row>
    <row r="128" spans="1:16" ht="18" customHeight="1" x14ac:dyDescent="0.25">
      <c r="A128" s="309"/>
      <c r="B128" s="345"/>
      <c r="C128" s="345"/>
      <c r="D128" s="310"/>
      <c r="E128" s="310"/>
      <c r="F128" s="310"/>
      <c r="G128" s="310"/>
      <c r="H128" s="310"/>
      <c r="I128" s="311"/>
      <c r="J128" s="311"/>
      <c r="K128" s="311"/>
      <c r="L128" s="311"/>
      <c r="M128" s="311"/>
      <c r="N128" s="311"/>
      <c r="O128" s="381">
        <f t="shared" si="4"/>
        <v>0</v>
      </c>
      <c r="P128" s="381">
        <f t="shared" si="5"/>
        <v>0</v>
      </c>
    </row>
    <row r="129" spans="1:16" ht="18" customHeight="1" x14ac:dyDescent="0.25">
      <c r="A129" s="309"/>
      <c r="B129" s="345"/>
      <c r="C129" s="345"/>
      <c r="D129" s="310"/>
      <c r="E129" s="310"/>
      <c r="F129" s="310"/>
      <c r="G129" s="310"/>
      <c r="H129" s="310"/>
      <c r="I129" s="311"/>
      <c r="J129" s="311"/>
      <c r="K129" s="311"/>
      <c r="L129" s="311"/>
      <c r="M129" s="311"/>
      <c r="N129" s="311"/>
      <c r="O129" s="381">
        <f t="shared" si="4"/>
        <v>0</v>
      </c>
      <c r="P129" s="381">
        <f t="shared" si="5"/>
        <v>0</v>
      </c>
    </row>
    <row r="130" spans="1:16" ht="18" customHeight="1" x14ac:dyDescent="0.25">
      <c r="A130" s="309"/>
      <c r="B130" s="345"/>
      <c r="C130" s="345"/>
      <c r="D130" s="310"/>
      <c r="E130" s="310"/>
      <c r="F130" s="310"/>
      <c r="G130" s="310"/>
      <c r="H130" s="310"/>
      <c r="I130" s="311"/>
      <c r="J130" s="311"/>
      <c r="K130" s="311"/>
      <c r="L130" s="311"/>
      <c r="M130" s="311"/>
      <c r="N130" s="311"/>
      <c r="O130" s="381">
        <f t="shared" si="4"/>
        <v>0</v>
      </c>
      <c r="P130" s="381">
        <f t="shared" si="5"/>
        <v>0</v>
      </c>
    </row>
    <row r="131" spans="1:16" ht="18" customHeight="1" x14ac:dyDescent="0.25">
      <c r="A131" s="309"/>
      <c r="B131" s="345"/>
      <c r="C131" s="345"/>
      <c r="D131" s="310"/>
      <c r="E131" s="310"/>
      <c r="F131" s="310"/>
      <c r="G131" s="310"/>
      <c r="H131" s="310"/>
      <c r="I131" s="311"/>
      <c r="J131" s="311"/>
      <c r="K131" s="311"/>
      <c r="L131" s="311"/>
      <c r="M131" s="311"/>
      <c r="N131" s="311"/>
      <c r="O131" s="381">
        <f t="shared" si="4"/>
        <v>0</v>
      </c>
      <c r="P131" s="381">
        <f t="shared" si="5"/>
        <v>0</v>
      </c>
    </row>
    <row r="132" spans="1:16" ht="18" customHeight="1" x14ac:dyDescent="0.25">
      <c r="A132" s="309"/>
      <c r="B132" s="345"/>
      <c r="C132" s="345"/>
      <c r="D132" s="310"/>
      <c r="E132" s="310"/>
      <c r="F132" s="310"/>
      <c r="G132" s="310"/>
      <c r="H132" s="310"/>
      <c r="I132" s="311"/>
      <c r="J132" s="311"/>
      <c r="K132" s="311"/>
      <c r="L132" s="311"/>
      <c r="M132" s="311"/>
      <c r="N132" s="311"/>
      <c r="O132" s="381">
        <f t="shared" si="4"/>
        <v>0</v>
      </c>
      <c r="P132" s="381">
        <f t="shared" si="5"/>
        <v>0</v>
      </c>
    </row>
    <row r="133" spans="1:16" ht="18" customHeight="1" x14ac:dyDescent="0.25">
      <c r="A133" s="309"/>
      <c r="B133" s="345"/>
      <c r="C133" s="345"/>
      <c r="D133" s="310"/>
      <c r="E133" s="310"/>
      <c r="F133" s="310"/>
      <c r="G133" s="310"/>
      <c r="H133" s="310"/>
      <c r="I133" s="311"/>
      <c r="J133" s="311"/>
      <c r="K133" s="311"/>
      <c r="L133" s="311"/>
      <c r="M133" s="311"/>
      <c r="N133" s="311"/>
      <c r="O133" s="381">
        <f t="shared" si="4"/>
        <v>0</v>
      </c>
      <c r="P133" s="381">
        <f t="shared" si="5"/>
        <v>0</v>
      </c>
    </row>
    <row r="134" spans="1:16" ht="18" customHeight="1" x14ac:dyDescent="0.25">
      <c r="A134" s="309"/>
      <c r="B134" s="345"/>
      <c r="C134" s="345"/>
      <c r="D134" s="310"/>
      <c r="E134" s="310"/>
      <c r="F134" s="310"/>
      <c r="G134" s="310"/>
      <c r="H134" s="310"/>
      <c r="I134" s="311"/>
      <c r="J134" s="311"/>
      <c r="K134" s="311"/>
      <c r="L134" s="311"/>
      <c r="M134" s="311"/>
      <c r="N134" s="311"/>
      <c r="O134" s="381">
        <f t="shared" si="4"/>
        <v>0</v>
      </c>
      <c r="P134" s="381">
        <f t="shared" si="5"/>
        <v>0</v>
      </c>
    </row>
    <row r="135" spans="1:16" ht="18" customHeight="1" x14ac:dyDescent="0.25">
      <c r="A135" s="309"/>
      <c r="B135" s="345"/>
      <c r="C135" s="345"/>
      <c r="D135" s="310"/>
      <c r="E135" s="310"/>
      <c r="F135" s="310"/>
      <c r="G135" s="310"/>
      <c r="H135" s="310"/>
      <c r="I135" s="311"/>
      <c r="J135" s="311"/>
      <c r="K135" s="311"/>
      <c r="L135" s="311"/>
      <c r="M135" s="311"/>
      <c r="N135" s="311"/>
      <c r="O135" s="381">
        <f t="shared" si="4"/>
        <v>0</v>
      </c>
      <c r="P135" s="381">
        <f t="shared" si="5"/>
        <v>0</v>
      </c>
    </row>
    <row r="136" spans="1:16" ht="18" customHeight="1" x14ac:dyDescent="0.25">
      <c r="A136" s="309"/>
      <c r="B136" s="345"/>
      <c r="C136" s="345"/>
      <c r="D136" s="310"/>
      <c r="E136" s="310"/>
      <c r="F136" s="310"/>
      <c r="G136" s="310"/>
      <c r="H136" s="310"/>
      <c r="I136" s="311"/>
      <c r="J136" s="311"/>
      <c r="K136" s="311"/>
      <c r="L136" s="311"/>
      <c r="M136" s="311"/>
      <c r="N136" s="311"/>
      <c r="O136" s="381">
        <f t="shared" si="4"/>
        <v>0</v>
      </c>
      <c r="P136" s="381">
        <f t="shared" si="5"/>
        <v>0</v>
      </c>
    </row>
    <row r="137" spans="1:16" ht="18" customHeight="1" x14ac:dyDescent="0.25">
      <c r="A137" s="309"/>
      <c r="B137" s="345"/>
      <c r="C137" s="345"/>
      <c r="D137" s="310"/>
      <c r="E137" s="310"/>
      <c r="F137" s="310"/>
      <c r="G137" s="310"/>
      <c r="H137" s="310"/>
      <c r="I137" s="311"/>
      <c r="J137" s="311"/>
      <c r="K137" s="311"/>
      <c r="L137" s="311"/>
      <c r="M137" s="311"/>
      <c r="N137" s="311"/>
      <c r="O137" s="381">
        <f t="shared" si="4"/>
        <v>0</v>
      </c>
      <c r="P137" s="381">
        <f t="shared" si="5"/>
        <v>0</v>
      </c>
    </row>
    <row r="138" spans="1:16" ht="18" customHeight="1" x14ac:dyDescent="0.25">
      <c r="A138" s="309"/>
      <c r="B138" s="345"/>
      <c r="C138" s="345"/>
      <c r="D138" s="310"/>
      <c r="E138" s="310"/>
      <c r="F138" s="310"/>
      <c r="G138" s="310"/>
      <c r="H138" s="310"/>
      <c r="I138" s="311"/>
      <c r="J138" s="311"/>
      <c r="K138" s="311"/>
      <c r="L138" s="311"/>
      <c r="M138" s="311"/>
      <c r="N138" s="311"/>
      <c r="O138" s="381">
        <f t="shared" si="4"/>
        <v>0</v>
      </c>
      <c r="P138" s="381">
        <f t="shared" si="5"/>
        <v>0</v>
      </c>
    </row>
    <row r="139" spans="1:16" ht="18" customHeight="1" x14ac:dyDescent="0.25">
      <c r="A139" s="309"/>
      <c r="B139" s="345"/>
      <c r="C139" s="345"/>
      <c r="D139" s="310"/>
      <c r="E139" s="310"/>
      <c r="F139" s="310"/>
      <c r="G139" s="310"/>
      <c r="H139" s="310"/>
      <c r="I139" s="311"/>
      <c r="J139" s="311"/>
      <c r="K139" s="311"/>
      <c r="L139" s="311"/>
      <c r="M139" s="311"/>
      <c r="N139" s="311"/>
      <c r="O139" s="381">
        <f t="shared" si="4"/>
        <v>0</v>
      </c>
      <c r="P139" s="381">
        <f t="shared" si="5"/>
        <v>0</v>
      </c>
    </row>
    <row r="140" spans="1:16" ht="18" customHeight="1" x14ac:dyDescent="0.25">
      <c r="A140" s="309"/>
      <c r="B140" s="345"/>
      <c r="C140" s="345"/>
      <c r="D140" s="310"/>
      <c r="E140" s="310"/>
      <c r="F140" s="310"/>
      <c r="G140" s="310"/>
      <c r="H140" s="310"/>
      <c r="I140" s="311"/>
      <c r="J140" s="311"/>
      <c r="K140" s="311"/>
      <c r="L140" s="311"/>
      <c r="M140" s="311"/>
      <c r="N140" s="311"/>
      <c r="O140" s="381">
        <f t="shared" si="4"/>
        <v>0</v>
      </c>
      <c r="P140" s="381">
        <f t="shared" si="5"/>
        <v>0</v>
      </c>
    </row>
    <row r="141" spans="1:16" ht="18" customHeight="1" x14ac:dyDescent="0.25">
      <c r="A141" s="309"/>
      <c r="B141" s="345"/>
      <c r="C141" s="345"/>
      <c r="D141" s="310"/>
      <c r="E141" s="310"/>
      <c r="F141" s="310"/>
      <c r="G141" s="310"/>
      <c r="H141" s="310"/>
      <c r="I141" s="311"/>
      <c r="J141" s="311"/>
      <c r="K141" s="311"/>
      <c r="L141" s="311"/>
      <c r="M141" s="311"/>
      <c r="N141" s="311"/>
      <c r="O141" s="381">
        <f t="shared" si="4"/>
        <v>0</v>
      </c>
      <c r="P141" s="381">
        <f t="shared" si="5"/>
        <v>0</v>
      </c>
    </row>
    <row r="142" spans="1:16" ht="18" customHeight="1" x14ac:dyDescent="0.25">
      <c r="A142" s="309"/>
      <c r="B142" s="345"/>
      <c r="C142" s="345"/>
      <c r="D142" s="310"/>
      <c r="E142" s="310"/>
      <c r="F142" s="310"/>
      <c r="G142" s="310"/>
      <c r="H142" s="310"/>
      <c r="I142" s="311"/>
      <c r="J142" s="311"/>
      <c r="K142" s="311"/>
      <c r="L142" s="311"/>
      <c r="M142" s="311"/>
      <c r="N142" s="311"/>
      <c r="O142" s="381">
        <f t="shared" si="4"/>
        <v>0</v>
      </c>
      <c r="P142" s="381">
        <f t="shared" si="5"/>
        <v>0</v>
      </c>
    </row>
    <row r="143" spans="1:16" ht="18" customHeight="1" x14ac:dyDescent="0.25">
      <c r="A143" s="309"/>
      <c r="B143" s="345"/>
      <c r="C143" s="345"/>
      <c r="D143" s="310"/>
      <c r="E143" s="310"/>
      <c r="F143" s="310"/>
      <c r="G143" s="310"/>
      <c r="H143" s="310"/>
      <c r="I143" s="311"/>
      <c r="J143" s="311"/>
      <c r="K143" s="311"/>
      <c r="L143" s="311"/>
      <c r="M143" s="311"/>
      <c r="N143" s="311"/>
      <c r="O143" s="381">
        <f t="shared" ref="O143:O206" si="6">SUM(I143,K143,M143)</f>
        <v>0</v>
      </c>
      <c r="P143" s="381">
        <f t="shared" ref="P143:P206" si="7">SUM(J143,L143,N143)</f>
        <v>0</v>
      </c>
    </row>
    <row r="144" spans="1:16" ht="18" customHeight="1" x14ac:dyDescent="0.25">
      <c r="A144" s="309"/>
      <c r="B144" s="345"/>
      <c r="C144" s="345"/>
      <c r="D144" s="310"/>
      <c r="E144" s="310"/>
      <c r="F144" s="310"/>
      <c r="G144" s="310"/>
      <c r="H144" s="310"/>
      <c r="I144" s="311"/>
      <c r="J144" s="311"/>
      <c r="K144" s="311"/>
      <c r="L144" s="311"/>
      <c r="M144" s="311"/>
      <c r="N144" s="311"/>
      <c r="O144" s="381">
        <f t="shared" si="6"/>
        <v>0</v>
      </c>
      <c r="P144" s="381">
        <f t="shared" si="7"/>
        <v>0</v>
      </c>
    </row>
    <row r="145" spans="1:16" ht="18" customHeight="1" x14ac:dyDescent="0.25">
      <c r="A145" s="309"/>
      <c r="B145" s="345"/>
      <c r="C145" s="345"/>
      <c r="D145" s="310"/>
      <c r="E145" s="310"/>
      <c r="F145" s="310"/>
      <c r="G145" s="310"/>
      <c r="H145" s="310"/>
      <c r="I145" s="311"/>
      <c r="J145" s="311"/>
      <c r="K145" s="311"/>
      <c r="L145" s="311"/>
      <c r="M145" s="311"/>
      <c r="N145" s="311"/>
      <c r="O145" s="381">
        <f t="shared" si="6"/>
        <v>0</v>
      </c>
      <c r="P145" s="381">
        <f t="shared" si="7"/>
        <v>0</v>
      </c>
    </row>
    <row r="146" spans="1:16" ht="18" customHeight="1" x14ac:dyDescent="0.25">
      <c r="A146" s="309"/>
      <c r="B146" s="345"/>
      <c r="C146" s="345"/>
      <c r="D146" s="310"/>
      <c r="E146" s="310"/>
      <c r="F146" s="310"/>
      <c r="G146" s="310"/>
      <c r="H146" s="310"/>
      <c r="I146" s="311"/>
      <c r="J146" s="311"/>
      <c r="K146" s="311"/>
      <c r="L146" s="311"/>
      <c r="M146" s="311"/>
      <c r="N146" s="311"/>
      <c r="O146" s="381">
        <f t="shared" si="6"/>
        <v>0</v>
      </c>
      <c r="P146" s="381">
        <f t="shared" si="7"/>
        <v>0</v>
      </c>
    </row>
    <row r="147" spans="1:16" ht="18" customHeight="1" x14ac:dyDescent="0.25">
      <c r="A147" s="309"/>
      <c r="B147" s="345"/>
      <c r="C147" s="345"/>
      <c r="D147" s="310"/>
      <c r="E147" s="310"/>
      <c r="F147" s="310"/>
      <c r="G147" s="310"/>
      <c r="H147" s="310"/>
      <c r="I147" s="311"/>
      <c r="J147" s="311"/>
      <c r="K147" s="311"/>
      <c r="L147" s="311"/>
      <c r="M147" s="311"/>
      <c r="N147" s="311"/>
      <c r="O147" s="381">
        <f t="shared" si="6"/>
        <v>0</v>
      </c>
      <c r="P147" s="381">
        <f t="shared" si="7"/>
        <v>0</v>
      </c>
    </row>
    <row r="148" spans="1:16" ht="18" customHeight="1" x14ac:dyDescent="0.25">
      <c r="A148" s="309"/>
      <c r="B148" s="345"/>
      <c r="C148" s="345"/>
      <c r="D148" s="310"/>
      <c r="E148" s="310"/>
      <c r="F148" s="310"/>
      <c r="G148" s="310"/>
      <c r="H148" s="310"/>
      <c r="I148" s="311"/>
      <c r="J148" s="311"/>
      <c r="K148" s="311"/>
      <c r="L148" s="311"/>
      <c r="M148" s="311"/>
      <c r="N148" s="311"/>
      <c r="O148" s="381">
        <f t="shared" si="6"/>
        <v>0</v>
      </c>
      <c r="P148" s="381">
        <f t="shared" si="7"/>
        <v>0</v>
      </c>
    </row>
    <row r="149" spans="1:16" ht="18" customHeight="1" x14ac:dyDescent="0.25">
      <c r="A149" s="309"/>
      <c r="B149" s="345"/>
      <c r="C149" s="345"/>
      <c r="D149" s="310"/>
      <c r="E149" s="310"/>
      <c r="F149" s="310"/>
      <c r="G149" s="310"/>
      <c r="H149" s="310"/>
      <c r="I149" s="311"/>
      <c r="J149" s="311"/>
      <c r="K149" s="311"/>
      <c r="L149" s="311"/>
      <c r="M149" s="311"/>
      <c r="N149" s="311"/>
      <c r="O149" s="381">
        <f t="shared" si="6"/>
        <v>0</v>
      </c>
      <c r="P149" s="381">
        <f t="shared" si="7"/>
        <v>0</v>
      </c>
    </row>
    <row r="150" spans="1:16" ht="18" customHeight="1" x14ac:dyDescent="0.25">
      <c r="A150" s="309"/>
      <c r="B150" s="345"/>
      <c r="C150" s="345"/>
      <c r="D150" s="310"/>
      <c r="E150" s="310"/>
      <c r="F150" s="310"/>
      <c r="G150" s="310"/>
      <c r="H150" s="310"/>
      <c r="I150" s="311"/>
      <c r="J150" s="311"/>
      <c r="K150" s="311"/>
      <c r="L150" s="311"/>
      <c r="M150" s="311"/>
      <c r="N150" s="311"/>
      <c r="O150" s="381">
        <f t="shared" si="6"/>
        <v>0</v>
      </c>
      <c r="P150" s="381">
        <f t="shared" si="7"/>
        <v>0</v>
      </c>
    </row>
    <row r="151" spans="1:16" ht="18" customHeight="1" x14ac:dyDescent="0.25">
      <c r="A151" s="309"/>
      <c r="B151" s="345"/>
      <c r="C151" s="345"/>
      <c r="D151" s="310"/>
      <c r="E151" s="310"/>
      <c r="F151" s="310"/>
      <c r="G151" s="310"/>
      <c r="H151" s="310"/>
      <c r="I151" s="311"/>
      <c r="J151" s="311"/>
      <c r="K151" s="311"/>
      <c r="L151" s="311"/>
      <c r="M151" s="311"/>
      <c r="N151" s="311"/>
      <c r="O151" s="381">
        <f t="shared" si="6"/>
        <v>0</v>
      </c>
      <c r="P151" s="381">
        <f t="shared" si="7"/>
        <v>0</v>
      </c>
    </row>
    <row r="152" spans="1:16" ht="18" customHeight="1" x14ac:dyDescent="0.25">
      <c r="A152" s="309"/>
      <c r="B152" s="345"/>
      <c r="C152" s="345"/>
      <c r="D152" s="310"/>
      <c r="E152" s="310"/>
      <c r="F152" s="310"/>
      <c r="G152" s="310"/>
      <c r="H152" s="310"/>
      <c r="I152" s="311"/>
      <c r="J152" s="311"/>
      <c r="K152" s="311"/>
      <c r="L152" s="311"/>
      <c r="M152" s="311"/>
      <c r="N152" s="311"/>
      <c r="O152" s="381">
        <f t="shared" si="6"/>
        <v>0</v>
      </c>
      <c r="P152" s="381">
        <f t="shared" si="7"/>
        <v>0</v>
      </c>
    </row>
    <row r="153" spans="1:16" ht="18" customHeight="1" x14ac:dyDescent="0.25">
      <c r="A153" s="309"/>
      <c r="B153" s="345"/>
      <c r="C153" s="345"/>
      <c r="D153" s="310"/>
      <c r="E153" s="310"/>
      <c r="F153" s="310"/>
      <c r="G153" s="310"/>
      <c r="H153" s="310"/>
      <c r="I153" s="311"/>
      <c r="J153" s="311"/>
      <c r="K153" s="311"/>
      <c r="L153" s="311"/>
      <c r="M153" s="311"/>
      <c r="N153" s="311"/>
      <c r="O153" s="381">
        <f t="shared" si="6"/>
        <v>0</v>
      </c>
      <c r="P153" s="381">
        <f t="shared" si="7"/>
        <v>0</v>
      </c>
    </row>
    <row r="154" spans="1:16" ht="18" customHeight="1" x14ac:dyDescent="0.25">
      <c r="A154" s="309"/>
      <c r="B154" s="345"/>
      <c r="C154" s="345"/>
      <c r="D154" s="310"/>
      <c r="E154" s="310"/>
      <c r="F154" s="310"/>
      <c r="G154" s="310"/>
      <c r="H154" s="310"/>
      <c r="I154" s="311"/>
      <c r="J154" s="311"/>
      <c r="K154" s="311"/>
      <c r="L154" s="311"/>
      <c r="M154" s="311"/>
      <c r="N154" s="311"/>
      <c r="O154" s="381">
        <f t="shared" si="6"/>
        <v>0</v>
      </c>
      <c r="P154" s="381">
        <f t="shared" si="7"/>
        <v>0</v>
      </c>
    </row>
    <row r="155" spans="1:16" ht="18" customHeight="1" x14ac:dyDescent="0.25">
      <c r="A155" s="309"/>
      <c r="B155" s="345"/>
      <c r="C155" s="345"/>
      <c r="D155" s="310"/>
      <c r="E155" s="310"/>
      <c r="F155" s="310"/>
      <c r="G155" s="310"/>
      <c r="H155" s="310"/>
      <c r="I155" s="311"/>
      <c r="J155" s="311"/>
      <c r="K155" s="311"/>
      <c r="L155" s="311"/>
      <c r="M155" s="311"/>
      <c r="N155" s="311"/>
      <c r="O155" s="381">
        <f t="shared" si="6"/>
        <v>0</v>
      </c>
      <c r="P155" s="381">
        <f t="shared" si="7"/>
        <v>0</v>
      </c>
    </row>
    <row r="156" spans="1:16" ht="18" customHeight="1" x14ac:dyDescent="0.25">
      <c r="A156" s="309"/>
      <c r="B156" s="345"/>
      <c r="C156" s="345"/>
      <c r="D156" s="310"/>
      <c r="E156" s="310"/>
      <c r="F156" s="310"/>
      <c r="G156" s="310"/>
      <c r="H156" s="310"/>
      <c r="I156" s="311"/>
      <c r="J156" s="311"/>
      <c r="K156" s="311"/>
      <c r="L156" s="311"/>
      <c r="M156" s="311"/>
      <c r="N156" s="311"/>
      <c r="O156" s="381">
        <f t="shared" si="6"/>
        <v>0</v>
      </c>
      <c r="P156" s="381">
        <f t="shared" si="7"/>
        <v>0</v>
      </c>
    </row>
    <row r="157" spans="1:16" ht="18" customHeight="1" x14ac:dyDescent="0.25">
      <c r="A157" s="309"/>
      <c r="B157" s="345"/>
      <c r="C157" s="345"/>
      <c r="D157" s="310"/>
      <c r="E157" s="310"/>
      <c r="F157" s="310"/>
      <c r="G157" s="310"/>
      <c r="H157" s="310"/>
      <c r="I157" s="311"/>
      <c r="J157" s="311"/>
      <c r="K157" s="311"/>
      <c r="L157" s="311"/>
      <c r="M157" s="311"/>
      <c r="N157" s="311"/>
      <c r="O157" s="381">
        <f t="shared" si="6"/>
        <v>0</v>
      </c>
      <c r="P157" s="381">
        <f t="shared" si="7"/>
        <v>0</v>
      </c>
    </row>
    <row r="158" spans="1:16" ht="18" customHeight="1" x14ac:dyDescent="0.25">
      <c r="A158" s="309"/>
      <c r="B158" s="345"/>
      <c r="C158" s="345"/>
      <c r="D158" s="310"/>
      <c r="E158" s="310"/>
      <c r="F158" s="310"/>
      <c r="G158" s="310"/>
      <c r="H158" s="310"/>
      <c r="I158" s="311"/>
      <c r="J158" s="311"/>
      <c r="K158" s="311"/>
      <c r="L158" s="311"/>
      <c r="M158" s="311"/>
      <c r="N158" s="311"/>
      <c r="O158" s="381">
        <f t="shared" si="6"/>
        <v>0</v>
      </c>
      <c r="P158" s="381">
        <f t="shared" si="7"/>
        <v>0</v>
      </c>
    </row>
    <row r="159" spans="1:16" ht="18" customHeight="1" x14ac:dyDescent="0.25">
      <c r="A159" s="309"/>
      <c r="B159" s="345"/>
      <c r="C159" s="345"/>
      <c r="D159" s="310"/>
      <c r="E159" s="310"/>
      <c r="F159" s="310"/>
      <c r="G159" s="310"/>
      <c r="H159" s="310"/>
      <c r="I159" s="311"/>
      <c r="J159" s="311"/>
      <c r="K159" s="311"/>
      <c r="L159" s="311"/>
      <c r="M159" s="311"/>
      <c r="N159" s="311"/>
      <c r="O159" s="381">
        <f t="shared" si="6"/>
        <v>0</v>
      </c>
      <c r="P159" s="381">
        <f t="shared" si="7"/>
        <v>0</v>
      </c>
    </row>
    <row r="160" spans="1:16" ht="18" customHeight="1" x14ac:dyDescent="0.25">
      <c r="A160" s="309"/>
      <c r="B160" s="345"/>
      <c r="C160" s="345"/>
      <c r="D160" s="310"/>
      <c r="E160" s="310"/>
      <c r="F160" s="310"/>
      <c r="G160" s="310"/>
      <c r="H160" s="310"/>
      <c r="I160" s="311"/>
      <c r="J160" s="311"/>
      <c r="K160" s="311"/>
      <c r="L160" s="311"/>
      <c r="M160" s="311"/>
      <c r="N160" s="311"/>
      <c r="O160" s="381">
        <f t="shared" si="6"/>
        <v>0</v>
      </c>
      <c r="P160" s="381">
        <f t="shared" si="7"/>
        <v>0</v>
      </c>
    </row>
    <row r="161" spans="1:16" ht="18" customHeight="1" x14ac:dyDescent="0.25">
      <c r="A161" s="309"/>
      <c r="B161" s="345"/>
      <c r="C161" s="345"/>
      <c r="D161" s="310"/>
      <c r="E161" s="310"/>
      <c r="F161" s="310"/>
      <c r="G161" s="310"/>
      <c r="H161" s="310"/>
      <c r="I161" s="311"/>
      <c r="J161" s="311"/>
      <c r="K161" s="311"/>
      <c r="L161" s="311"/>
      <c r="M161" s="311"/>
      <c r="N161" s="311"/>
      <c r="O161" s="381">
        <f t="shared" si="6"/>
        <v>0</v>
      </c>
      <c r="P161" s="381">
        <f t="shared" si="7"/>
        <v>0</v>
      </c>
    </row>
    <row r="162" spans="1:16" ht="18" customHeight="1" x14ac:dyDescent="0.25">
      <c r="A162" s="309"/>
      <c r="B162" s="345"/>
      <c r="C162" s="345"/>
      <c r="D162" s="310"/>
      <c r="E162" s="310"/>
      <c r="F162" s="310"/>
      <c r="G162" s="310"/>
      <c r="H162" s="310"/>
      <c r="I162" s="311"/>
      <c r="J162" s="311"/>
      <c r="K162" s="311"/>
      <c r="L162" s="311"/>
      <c r="M162" s="311"/>
      <c r="N162" s="311"/>
      <c r="O162" s="381">
        <f t="shared" si="6"/>
        <v>0</v>
      </c>
      <c r="P162" s="381">
        <f t="shared" si="7"/>
        <v>0</v>
      </c>
    </row>
    <row r="163" spans="1:16" ht="18" customHeight="1" x14ac:dyDescent="0.25">
      <c r="A163" s="309"/>
      <c r="B163" s="345"/>
      <c r="C163" s="345"/>
      <c r="D163" s="310"/>
      <c r="E163" s="310"/>
      <c r="F163" s="310"/>
      <c r="G163" s="310"/>
      <c r="H163" s="310"/>
      <c r="I163" s="311"/>
      <c r="J163" s="311"/>
      <c r="K163" s="311"/>
      <c r="L163" s="311"/>
      <c r="M163" s="311"/>
      <c r="N163" s="311"/>
      <c r="O163" s="381">
        <f t="shared" si="6"/>
        <v>0</v>
      </c>
      <c r="P163" s="381">
        <f t="shared" si="7"/>
        <v>0</v>
      </c>
    </row>
    <row r="164" spans="1:16" ht="18" customHeight="1" x14ac:dyDescent="0.25">
      <c r="A164" s="309"/>
      <c r="B164" s="345"/>
      <c r="C164" s="345"/>
      <c r="D164" s="310"/>
      <c r="E164" s="310"/>
      <c r="F164" s="310"/>
      <c r="G164" s="310"/>
      <c r="H164" s="310"/>
      <c r="I164" s="311"/>
      <c r="J164" s="311"/>
      <c r="K164" s="311"/>
      <c r="L164" s="311"/>
      <c r="M164" s="311"/>
      <c r="N164" s="311"/>
      <c r="O164" s="381">
        <f t="shared" si="6"/>
        <v>0</v>
      </c>
      <c r="P164" s="381">
        <f t="shared" si="7"/>
        <v>0</v>
      </c>
    </row>
    <row r="165" spans="1:16" ht="18" customHeight="1" x14ac:dyDescent="0.25">
      <c r="A165" s="309"/>
      <c r="B165" s="345"/>
      <c r="C165" s="345"/>
      <c r="D165" s="310"/>
      <c r="E165" s="310"/>
      <c r="F165" s="310"/>
      <c r="G165" s="310"/>
      <c r="H165" s="310"/>
      <c r="I165" s="311"/>
      <c r="J165" s="311"/>
      <c r="K165" s="311"/>
      <c r="L165" s="311"/>
      <c r="M165" s="311"/>
      <c r="N165" s="311"/>
      <c r="O165" s="381">
        <f t="shared" si="6"/>
        <v>0</v>
      </c>
      <c r="P165" s="381">
        <f t="shared" si="7"/>
        <v>0</v>
      </c>
    </row>
    <row r="166" spans="1:16" ht="18" customHeight="1" x14ac:dyDescent="0.25">
      <c r="A166" s="309"/>
      <c r="B166" s="345"/>
      <c r="C166" s="345"/>
      <c r="D166" s="310"/>
      <c r="E166" s="310"/>
      <c r="F166" s="310"/>
      <c r="G166" s="310"/>
      <c r="H166" s="310"/>
      <c r="I166" s="311"/>
      <c r="J166" s="311"/>
      <c r="K166" s="311"/>
      <c r="L166" s="311"/>
      <c r="M166" s="311"/>
      <c r="N166" s="311"/>
      <c r="O166" s="381">
        <f t="shared" si="6"/>
        <v>0</v>
      </c>
      <c r="P166" s="381">
        <f t="shared" si="7"/>
        <v>0</v>
      </c>
    </row>
    <row r="167" spans="1:16" ht="18" customHeight="1" x14ac:dyDescent="0.25">
      <c r="A167" s="309"/>
      <c r="B167" s="345"/>
      <c r="C167" s="345"/>
      <c r="D167" s="310"/>
      <c r="E167" s="310"/>
      <c r="F167" s="310"/>
      <c r="G167" s="310"/>
      <c r="H167" s="310"/>
      <c r="I167" s="311"/>
      <c r="J167" s="311"/>
      <c r="K167" s="311"/>
      <c r="L167" s="311"/>
      <c r="M167" s="311"/>
      <c r="N167" s="311"/>
      <c r="O167" s="381">
        <f t="shared" si="6"/>
        <v>0</v>
      </c>
      <c r="P167" s="381">
        <f t="shared" si="7"/>
        <v>0</v>
      </c>
    </row>
    <row r="168" spans="1:16" ht="18" customHeight="1" x14ac:dyDescent="0.25">
      <c r="A168" s="309"/>
      <c r="B168" s="345"/>
      <c r="C168" s="345"/>
      <c r="D168" s="310"/>
      <c r="E168" s="310"/>
      <c r="F168" s="310"/>
      <c r="G168" s="310"/>
      <c r="H168" s="310"/>
      <c r="I168" s="311"/>
      <c r="J168" s="311"/>
      <c r="K168" s="311"/>
      <c r="L168" s="311"/>
      <c r="M168" s="311"/>
      <c r="N168" s="311"/>
      <c r="O168" s="381">
        <f t="shared" si="6"/>
        <v>0</v>
      </c>
      <c r="P168" s="381">
        <f t="shared" si="7"/>
        <v>0</v>
      </c>
    </row>
    <row r="169" spans="1:16" ht="18" customHeight="1" x14ac:dyDescent="0.25">
      <c r="A169" s="309"/>
      <c r="B169" s="345"/>
      <c r="C169" s="345"/>
      <c r="D169" s="310"/>
      <c r="E169" s="310"/>
      <c r="F169" s="310"/>
      <c r="G169" s="310"/>
      <c r="H169" s="310"/>
      <c r="I169" s="311"/>
      <c r="J169" s="311"/>
      <c r="K169" s="311"/>
      <c r="L169" s="311"/>
      <c r="M169" s="311"/>
      <c r="N169" s="311"/>
      <c r="O169" s="381">
        <f t="shared" si="6"/>
        <v>0</v>
      </c>
      <c r="P169" s="381">
        <f t="shared" si="7"/>
        <v>0</v>
      </c>
    </row>
    <row r="170" spans="1:16" ht="18" customHeight="1" x14ac:dyDescent="0.25">
      <c r="A170" s="309"/>
      <c r="B170" s="345"/>
      <c r="C170" s="345"/>
      <c r="D170" s="310"/>
      <c r="E170" s="310"/>
      <c r="F170" s="310"/>
      <c r="G170" s="310"/>
      <c r="H170" s="310"/>
      <c r="I170" s="311"/>
      <c r="J170" s="311"/>
      <c r="K170" s="311"/>
      <c r="L170" s="311"/>
      <c r="M170" s="311"/>
      <c r="N170" s="311"/>
      <c r="O170" s="381">
        <f t="shared" si="6"/>
        <v>0</v>
      </c>
      <c r="P170" s="381">
        <f t="shared" si="7"/>
        <v>0</v>
      </c>
    </row>
    <row r="171" spans="1:16" ht="18" customHeight="1" x14ac:dyDescent="0.25">
      <c r="A171" s="309"/>
      <c r="B171" s="345"/>
      <c r="C171" s="345"/>
      <c r="D171" s="310"/>
      <c r="E171" s="310"/>
      <c r="F171" s="310"/>
      <c r="G171" s="310"/>
      <c r="H171" s="310"/>
      <c r="I171" s="311"/>
      <c r="J171" s="311"/>
      <c r="K171" s="311"/>
      <c r="L171" s="311"/>
      <c r="M171" s="311"/>
      <c r="N171" s="311"/>
      <c r="O171" s="381">
        <f t="shared" si="6"/>
        <v>0</v>
      </c>
      <c r="P171" s="381">
        <f t="shared" si="7"/>
        <v>0</v>
      </c>
    </row>
    <row r="172" spans="1:16" ht="18" customHeight="1" x14ac:dyDescent="0.25">
      <c r="A172" s="309"/>
      <c r="B172" s="345"/>
      <c r="C172" s="345"/>
      <c r="D172" s="310"/>
      <c r="E172" s="310"/>
      <c r="F172" s="310"/>
      <c r="G172" s="310"/>
      <c r="H172" s="310"/>
      <c r="I172" s="311"/>
      <c r="J172" s="311"/>
      <c r="K172" s="311"/>
      <c r="L172" s="311"/>
      <c r="M172" s="311"/>
      <c r="N172" s="311"/>
      <c r="O172" s="381">
        <f t="shared" si="6"/>
        <v>0</v>
      </c>
      <c r="P172" s="381">
        <f t="shared" si="7"/>
        <v>0</v>
      </c>
    </row>
    <row r="173" spans="1:16" ht="18" customHeight="1" x14ac:dyDescent="0.25">
      <c r="A173" s="309"/>
      <c r="B173" s="345"/>
      <c r="C173" s="345"/>
      <c r="D173" s="310"/>
      <c r="E173" s="310"/>
      <c r="F173" s="310"/>
      <c r="G173" s="310"/>
      <c r="H173" s="310"/>
      <c r="I173" s="311"/>
      <c r="J173" s="311"/>
      <c r="K173" s="311"/>
      <c r="L173" s="311"/>
      <c r="M173" s="311"/>
      <c r="N173" s="311"/>
      <c r="O173" s="381">
        <f t="shared" si="6"/>
        <v>0</v>
      </c>
      <c r="P173" s="381">
        <f t="shared" si="7"/>
        <v>0</v>
      </c>
    </row>
    <row r="174" spans="1:16" ht="18" customHeight="1" x14ac:dyDescent="0.25">
      <c r="A174" s="309"/>
      <c r="B174" s="345"/>
      <c r="C174" s="345"/>
      <c r="D174" s="310"/>
      <c r="E174" s="310"/>
      <c r="F174" s="310"/>
      <c r="G174" s="310"/>
      <c r="H174" s="310"/>
      <c r="I174" s="311"/>
      <c r="J174" s="311"/>
      <c r="K174" s="311"/>
      <c r="L174" s="311"/>
      <c r="M174" s="311"/>
      <c r="N174" s="311"/>
      <c r="O174" s="381">
        <f t="shared" si="6"/>
        <v>0</v>
      </c>
      <c r="P174" s="381">
        <f t="shared" si="7"/>
        <v>0</v>
      </c>
    </row>
    <row r="175" spans="1:16" ht="18" customHeight="1" x14ac:dyDescent="0.25">
      <c r="A175" s="309"/>
      <c r="B175" s="345"/>
      <c r="C175" s="345"/>
      <c r="D175" s="310"/>
      <c r="E175" s="310"/>
      <c r="F175" s="310"/>
      <c r="G175" s="310"/>
      <c r="H175" s="310"/>
      <c r="I175" s="311"/>
      <c r="J175" s="311"/>
      <c r="K175" s="311"/>
      <c r="L175" s="311"/>
      <c r="M175" s="311"/>
      <c r="N175" s="311"/>
      <c r="O175" s="381">
        <f t="shared" si="6"/>
        <v>0</v>
      </c>
      <c r="P175" s="381">
        <f t="shared" si="7"/>
        <v>0</v>
      </c>
    </row>
    <row r="176" spans="1:16" ht="18" customHeight="1" x14ac:dyDescent="0.25">
      <c r="A176" s="309"/>
      <c r="B176" s="345"/>
      <c r="C176" s="345"/>
      <c r="D176" s="310"/>
      <c r="E176" s="310"/>
      <c r="F176" s="310"/>
      <c r="G176" s="310"/>
      <c r="H176" s="310"/>
      <c r="I176" s="311"/>
      <c r="J176" s="311"/>
      <c r="K176" s="311"/>
      <c r="L176" s="311"/>
      <c r="M176" s="311"/>
      <c r="N176" s="311"/>
      <c r="O176" s="381">
        <f t="shared" si="6"/>
        <v>0</v>
      </c>
      <c r="P176" s="381">
        <f t="shared" si="7"/>
        <v>0</v>
      </c>
    </row>
    <row r="177" spans="1:16" ht="18" customHeight="1" x14ac:dyDescent="0.25">
      <c r="A177" s="309"/>
      <c r="B177" s="345"/>
      <c r="C177" s="345"/>
      <c r="D177" s="310"/>
      <c r="E177" s="310"/>
      <c r="F177" s="310"/>
      <c r="G177" s="310"/>
      <c r="H177" s="310"/>
      <c r="I177" s="311"/>
      <c r="J177" s="311"/>
      <c r="K177" s="311"/>
      <c r="L177" s="311"/>
      <c r="M177" s="311"/>
      <c r="N177" s="311"/>
      <c r="O177" s="381">
        <f t="shared" si="6"/>
        <v>0</v>
      </c>
      <c r="P177" s="381">
        <f t="shared" si="7"/>
        <v>0</v>
      </c>
    </row>
    <row r="178" spans="1:16" ht="18" customHeight="1" x14ac:dyDescent="0.25">
      <c r="A178" s="309"/>
      <c r="B178" s="345"/>
      <c r="C178" s="345"/>
      <c r="D178" s="310"/>
      <c r="E178" s="310"/>
      <c r="F178" s="310"/>
      <c r="G178" s="310"/>
      <c r="H178" s="310"/>
      <c r="I178" s="311"/>
      <c r="J178" s="311"/>
      <c r="K178" s="311"/>
      <c r="L178" s="311"/>
      <c r="M178" s="311"/>
      <c r="N178" s="311"/>
      <c r="O178" s="381">
        <f t="shared" si="6"/>
        <v>0</v>
      </c>
      <c r="P178" s="381">
        <f t="shared" si="7"/>
        <v>0</v>
      </c>
    </row>
    <row r="179" spans="1:16" ht="18" customHeight="1" x14ac:dyDescent="0.25">
      <c r="A179" s="309"/>
      <c r="B179" s="345"/>
      <c r="C179" s="345"/>
      <c r="D179" s="310"/>
      <c r="E179" s="310"/>
      <c r="F179" s="310"/>
      <c r="G179" s="310"/>
      <c r="H179" s="310"/>
      <c r="I179" s="311"/>
      <c r="J179" s="311"/>
      <c r="K179" s="311"/>
      <c r="L179" s="311"/>
      <c r="M179" s="311"/>
      <c r="N179" s="311"/>
      <c r="O179" s="381">
        <f t="shared" si="6"/>
        <v>0</v>
      </c>
      <c r="P179" s="381">
        <f t="shared" si="7"/>
        <v>0</v>
      </c>
    </row>
    <row r="180" spans="1:16" ht="18" customHeight="1" x14ac:dyDescent="0.25">
      <c r="A180" s="309"/>
      <c r="B180" s="345"/>
      <c r="C180" s="345"/>
      <c r="D180" s="310"/>
      <c r="E180" s="310"/>
      <c r="F180" s="310"/>
      <c r="G180" s="310"/>
      <c r="H180" s="310"/>
      <c r="I180" s="311"/>
      <c r="J180" s="311"/>
      <c r="K180" s="311"/>
      <c r="L180" s="311"/>
      <c r="M180" s="311"/>
      <c r="N180" s="311"/>
      <c r="O180" s="381">
        <f t="shared" si="6"/>
        <v>0</v>
      </c>
      <c r="P180" s="381">
        <f t="shared" si="7"/>
        <v>0</v>
      </c>
    </row>
    <row r="181" spans="1:16" ht="18" customHeight="1" x14ac:dyDescent="0.25">
      <c r="A181" s="309"/>
      <c r="B181" s="345"/>
      <c r="C181" s="345"/>
      <c r="D181" s="310"/>
      <c r="E181" s="310"/>
      <c r="F181" s="310"/>
      <c r="G181" s="310"/>
      <c r="H181" s="310"/>
      <c r="I181" s="311"/>
      <c r="J181" s="311"/>
      <c r="K181" s="311"/>
      <c r="L181" s="311"/>
      <c r="M181" s="311"/>
      <c r="N181" s="311"/>
      <c r="O181" s="381">
        <f t="shared" si="6"/>
        <v>0</v>
      </c>
      <c r="P181" s="381">
        <f t="shared" si="7"/>
        <v>0</v>
      </c>
    </row>
    <row r="182" spans="1:16" ht="18" customHeight="1" x14ac:dyDescent="0.25">
      <c r="A182" s="309"/>
      <c r="B182" s="345"/>
      <c r="C182" s="345"/>
      <c r="D182" s="310"/>
      <c r="E182" s="310"/>
      <c r="F182" s="310"/>
      <c r="G182" s="310"/>
      <c r="H182" s="310"/>
      <c r="I182" s="311"/>
      <c r="J182" s="311"/>
      <c r="K182" s="311"/>
      <c r="L182" s="311"/>
      <c r="M182" s="311"/>
      <c r="N182" s="311"/>
      <c r="O182" s="381">
        <f t="shared" si="6"/>
        <v>0</v>
      </c>
      <c r="P182" s="381">
        <f t="shared" si="7"/>
        <v>0</v>
      </c>
    </row>
    <row r="183" spans="1:16" ht="18" customHeight="1" x14ac:dyDescent="0.25">
      <c r="A183" s="309"/>
      <c r="B183" s="345"/>
      <c r="C183" s="345"/>
      <c r="D183" s="310"/>
      <c r="E183" s="310"/>
      <c r="F183" s="310"/>
      <c r="G183" s="310"/>
      <c r="H183" s="310"/>
      <c r="I183" s="311"/>
      <c r="J183" s="311"/>
      <c r="K183" s="311"/>
      <c r="L183" s="311"/>
      <c r="M183" s="311"/>
      <c r="N183" s="311"/>
      <c r="O183" s="381">
        <f t="shared" si="6"/>
        <v>0</v>
      </c>
      <c r="P183" s="381">
        <f t="shared" si="7"/>
        <v>0</v>
      </c>
    </row>
    <row r="184" spans="1:16" ht="18" customHeight="1" x14ac:dyDescent="0.25">
      <c r="A184" s="309"/>
      <c r="B184" s="345"/>
      <c r="C184" s="345"/>
      <c r="D184" s="310"/>
      <c r="E184" s="310"/>
      <c r="F184" s="310"/>
      <c r="G184" s="310"/>
      <c r="H184" s="310"/>
      <c r="I184" s="311"/>
      <c r="J184" s="311"/>
      <c r="K184" s="311"/>
      <c r="L184" s="311"/>
      <c r="M184" s="311"/>
      <c r="N184" s="311"/>
      <c r="O184" s="381">
        <f t="shared" si="6"/>
        <v>0</v>
      </c>
      <c r="P184" s="381">
        <f t="shared" si="7"/>
        <v>0</v>
      </c>
    </row>
    <row r="185" spans="1:16" ht="18" customHeight="1" x14ac:dyDescent="0.25">
      <c r="A185" s="309"/>
      <c r="B185" s="345"/>
      <c r="C185" s="345"/>
      <c r="D185" s="310"/>
      <c r="E185" s="310"/>
      <c r="F185" s="310"/>
      <c r="G185" s="310"/>
      <c r="H185" s="310"/>
      <c r="I185" s="311"/>
      <c r="J185" s="311"/>
      <c r="K185" s="311"/>
      <c r="L185" s="311"/>
      <c r="M185" s="311"/>
      <c r="N185" s="311"/>
      <c r="O185" s="381">
        <f t="shared" si="6"/>
        <v>0</v>
      </c>
      <c r="P185" s="381">
        <f t="shared" si="7"/>
        <v>0</v>
      </c>
    </row>
    <row r="186" spans="1:16" ht="18" customHeight="1" x14ac:dyDescent="0.25">
      <c r="A186" s="309"/>
      <c r="B186" s="345"/>
      <c r="C186" s="345"/>
      <c r="D186" s="310"/>
      <c r="E186" s="310"/>
      <c r="F186" s="310"/>
      <c r="G186" s="310"/>
      <c r="H186" s="310"/>
      <c r="I186" s="311"/>
      <c r="J186" s="311"/>
      <c r="K186" s="311"/>
      <c r="L186" s="311"/>
      <c r="M186" s="311"/>
      <c r="N186" s="311"/>
      <c r="O186" s="381">
        <f t="shared" si="6"/>
        <v>0</v>
      </c>
      <c r="P186" s="381">
        <f t="shared" si="7"/>
        <v>0</v>
      </c>
    </row>
    <row r="187" spans="1:16" ht="18" customHeight="1" x14ac:dyDescent="0.25">
      <c r="A187" s="309"/>
      <c r="B187" s="345"/>
      <c r="C187" s="345"/>
      <c r="D187" s="310"/>
      <c r="E187" s="310"/>
      <c r="F187" s="310"/>
      <c r="G187" s="310"/>
      <c r="H187" s="310"/>
      <c r="I187" s="311"/>
      <c r="J187" s="311"/>
      <c r="K187" s="311"/>
      <c r="L187" s="311"/>
      <c r="M187" s="311"/>
      <c r="N187" s="311"/>
      <c r="O187" s="381">
        <f t="shared" si="6"/>
        <v>0</v>
      </c>
      <c r="P187" s="381">
        <f t="shared" si="7"/>
        <v>0</v>
      </c>
    </row>
    <row r="188" spans="1:16" ht="18" customHeight="1" x14ac:dyDescent="0.25">
      <c r="A188" s="309"/>
      <c r="B188" s="345"/>
      <c r="C188" s="345"/>
      <c r="D188" s="310"/>
      <c r="E188" s="310"/>
      <c r="F188" s="310"/>
      <c r="G188" s="310"/>
      <c r="H188" s="310"/>
      <c r="I188" s="311"/>
      <c r="J188" s="311"/>
      <c r="K188" s="311"/>
      <c r="L188" s="311"/>
      <c r="M188" s="311"/>
      <c r="N188" s="311"/>
      <c r="O188" s="381">
        <f t="shared" si="6"/>
        <v>0</v>
      </c>
      <c r="P188" s="381">
        <f t="shared" si="7"/>
        <v>0</v>
      </c>
    </row>
    <row r="189" spans="1:16" ht="18" customHeight="1" x14ac:dyDescent="0.25">
      <c r="A189" s="309"/>
      <c r="B189" s="345"/>
      <c r="C189" s="345"/>
      <c r="D189" s="310"/>
      <c r="E189" s="310"/>
      <c r="F189" s="310"/>
      <c r="G189" s="310"/>
      <c r="H189" s="310"/>
      <c r="I189" s="311"/>
      <c r="J189" s="311"/>
      <c r="K189" s="311"/>
      <c r="L189" s="311"/>
      <c r="M189" s="311"/>
      <c r="N189" s="311"/>
      <c r="O189" s="381">
        <f t="shared" si="6"/>
        <v>0</v>
      </c>
      <c r="P189" s="381">
        <f t="shared" si="7"/>
        <v>0</v>
      </c>
    </row>
    <row r="190" spans="1:16" ht="18" customHeight="1" x14ac:dyDescent="0.25">
      <c r="A190" s="309"/>
      <c r="B190" s="345"/>
      <c r="C190" s="345"/>
      <c r="D190" s="310"/>
      <c r="E190" s="310"/>
      <c r="F190" s="310"/>
      <c r="G190" s="310"/>
      <c r="H190" s="310"/>
      <c r="I190" s="311"/>
      <c r="J190" s="311"/>
      <c r="K190" s="311"/>
      <c r="L190" s="311"/>
      <c r="M190" s="311"/>
      <c r="N190" s="311"/>
      <c r="O190" s="381">
        <f t="shared" si="6"/>
        <v>0</v>
      </c>
      <c r="P190" s="381">
        <f t="shared" si="7"/>
        <v>0</v>
      </c>
    </row>
    <row r="191" spans="1:16" ht="18" customHeight="1" x14ac:dyDescent="0.25">
      <c r="A191" s="309"/>
      <c r="B191" s="345"/>
      <c r="C191" s="345"/>
      <c r="D191" s="310"/>
      <c r="E191" s="310"/>
      <c r="F191" s="310"/>
      <c r="G191" s="310"/>
      <c r="H191" s="310"/>
      <c r="I191" s="311"/>
      <c r="J191" s="311"/>
      <c r="K191" s="311"/>
      <c r="L191" s="311"/>
      <c r="M191" s="311"/>
      <c r="N191" s="311"/>
      <c r="O191" s="381">
        <f t="shared" si="6"/>
        <v>0</v>
      </c>
      <c r="P191" s="381">
        <f t="shared" si="7"/>
        <v>0</v>
      </c>
    </row>
    <row r="192" spans="1:16" ht="18" customHeight="1" x14ac:dyDescent="0.25">
      <c r="A192" s="309"/>
      <c r="B192" s="345"/>
      <c r="C192" s="345"/>
      <c r="D192" s="310"/>
      <c r="E192" s="310"/>
      <c r="F192" s="310"/>
      <c r="G192" s="310"/>
      <c r="H192" s="310"/>
      <c r="I192" s="311"/>
      <c r="J192" s="311"/>
      <c r="K192" s="311"/>
      <c r="L192" s="311"/>
      <c r="M192" s="311"/>
      <c r="N192" s="311"/>
      <c r="O192" s="381">
        <f t="shared" si="6"/>
        <v>0</v>
      </c>
      <c r="P192" s="381">
        <f t="shared" si="7"/>
        <v>0</v>
      </c>
    </row>
    <row r="193" spans="1:16" ht="18" customHeight="1" x14ac:dyDescent="0.25">
      <c r="A193" s="309"/>
      <c r="B193" s="345"/>
      <c r="C193" s="345"/>
      <c r="D193" s="310"/>
      <c r="E193" s="310"/>
      <c r="F193" s="310"/>
      <c r="G193" s="310"/>
      <c r="H193" s="310"/>
      <c r="I193" s="311"/>
      <c r="J193" s="311"/>
      <c r="K193" s="311"/>
      <c r="L193" s="311"/>
      <c r="M193" s="311"/>
      <c r="N193" s="311"/>
      <c r="O193" s="381">
        <f t="shared" si="6"/>
        <v>0</v>
      </c>
      <c r="P193" s="381">
        <f t="shared" si="7"/>
        <v>0</v>
      </c>
    </row>
    <row r="194" spans="1:16" ht="18" customHeight="1" x14ac:dyDescent="0.25">
      <c r="A194" s="309"/>
      <c r="B194" s="345"/>
      <c r="C194" s="345"/>
      <c r="D194" s="310"/>
      <c r="E194" s="310"/>
      <c r="F194" s="310"/>
      <c r="G194" s="310"/>
      <c r="H194" s="310"/>
      <c r="I194" s="311"/>
      <c r="J194" s="311"/>
      <c r="K194" s="311"/>
      <c r="L194" s="311"/>
      <c r="M194" s="311"/>
      <c r="N194" s="311"/>
      <c r="O194" s="381">
        <f t="shared" si="6"/>
        <v>0</v>
      </c>
      <c r="P194" s="381">
        <f t="shared" si="7"/>
        <v>0</v>
      </c>
    </row>
    <row r="195" spans="1:16" ht="18" customHeight="1" x14ac:dyDescent="0.25">
      <c r="A195" s="309"/>
      <c r="B195" s="345"/>
      <c r="C195" s="345"/>
      <c r="D195" s="310"/>
      <c r="E195" s="310"/>
      <c r="F195" s="310"/>
      <c r="G195" s="310"/>
      <c r="H195" s="310"/>
      <c r="I195" s="311"/>
      <c r="J195" s="311"/>
      <c r="K195" s="311"/>
      <c r="L195" s="311"/>
      <c r="M195" s="311"/>
      <c r="N195" s="311"/>
      <c r="O195" s="381">
        <f t="shared" si="6"/>
        <v>0</v>
      </c>
      <c r="P195" s="381">
        <f t="shared" si="7"/>
        <v>0</v>
      </c>
    </row>
    <row r="196" spans="1:16" ht="18" customHeight="1" x14ac:dyDescent="0.25">
      <c r="A196" s="309"/>
      <c r="B196" s="345"/>
      <c r="C196" s="345"/>
      <c r="D196" s="310"/>
      <c r="E196" s="310"/>
      <c r="F196" s="310"/>
      <c r="G196" s="310"/>
      <c r="H196" s="310"/>
      <c r="I196" s="311"/>
      <c r="J196" s="311"/>
      <c r="K196" s="311"/>
      <c r="L196" s="311"/>
      <c r="M196" s="311"/>
      <c r="N196" s="311"/>
      <c r="O196" s="381">
        <f t="shared" si="6"/>
        <v>0</v>
      </c>
      <c r="P196" s="381">
        <f t="shared" si="7"/>
        <v>0</v>
      </c>
    </row>
    <row r="197" spans="1:16" ht="18" customHeight="1" x14ac:dyDescent="0.25">
      <c r="A197" s="309"/>
      <c r="B197" s="345"/>
      <c r="C197" s="345"/>
      <c r="D197" s="310"/>
      <c r="E197" s="310"/>
      <c r="F197" s="310"/>
      <c r="G197" s="310"/>
      <c r="H197" s="310"/>
      <c r="I197" s="311"/>
      <c r="J197" s="311"/>
      <c r="K197" s="311"/>
      <c r="L197" s="311"/>
      <c r="M197" s="311"/>
      <c r="N197" s="311"/>
      <c r="O197" s="381">
        <f t="shared" si="6"/>
        <v>0</v>
      </c>
      <c r="P197" s="381">
        <f t="shared" si="7"/>
        <v>0</v>
      </c>
    </row>
    <row r="198" spans="1:16" ht="18" customHeight="1" x14ac:dyDescent="0.25">
      <c r="A198" s="309"/>
      <c r="B198" s="345"/>
      <c r="C198" s="345"/>
      <c r="D198" s="310"/>
      <c r="E198" s="310"/>
      <c r="F198" s="310"/>
      <c r="G198" s="310"/>
      <c r="H198" s="310"/>
      <c r="I198" s="311"/>
      <c r="J198" s="311"/>
      <c r="K198" s="311"/>
      <c r="L198" s="311"/>
      <c r="M198" s="311"/>
      <c r="N198" s="311"/>
      <c r="O198" s="381">
        <f t="shared" si="6"/>
        <v>0</v>
      </c>
      <c r="P198" s="381">
        <f t="shared" si="7"/>
        <v>0</v>
      </c>
    </row>
    <row r="199" spans="1:16" ht="18" customHeight="1" x14ac:dyDescent="0.25">
      <c r="A199" s="309"/>
      <c r="B199" s="345"/>
      <c r="C199" s="345"/>
      <c r="D199" s="310"/>
      <c r="E199" s="310"/>
      <c r="F199" s="310"/>
      <c r="G199" s="310"/>
      <c r="H199" s="310"/>
      <c r="I199" s="311"/>
      <c r="J199" s="311"/>
      <c r="K199" s="311"/>
      <c r="L199" s="311"/>
      <c r="M199" s="311"/>
      <c r="N199" s="311"/>
      <c r="O199" s="381">
        <f t="shared" si="6"/>
        <v>0</v>
      </c>
      <c r="P199" s="381">
        <f t="shared" si="7"/>
        <v>0</v>
      </c>
    </row>
    <row r="200" spans="1:16" ht="18" customHeight="1" x14ac:dyDescent="0.25">
      <c r="A200" s="309"/>
      <c r="B200" s="345"/>
      <c r="C200" s="345"/>
      <c r="D200" s="310"/>
      <c r="E200" s="310"/>
      <c r="F200" s="310"/>
      <c r="G200" s="310"/>
      <c r="H200" s="310"/>
      <c r="I200" s="311"/>
      <c r="J200" s="311"/>
      <c r="K200" s="311"/>
      <c r="L200" s="311"/>
      <c r="M200" s="311"/>
      <c r="N200" s="311"/>
      <c r="O200" s="381">
        <f t="shared" si="6"/>
        <v>0</v>
      </c>
      <c r="P200" s="381">
        <f t="shared" si="7"/>
        <v>0</v>
      </c>
    </row>
    <row r="201" spans="1:16" ht="18" customHeight="1" x14ac:dyDescent="0.25">
      <c r="A201" s="309"/>
      <c r="B201" s="345"/>
      <c r="C201" s="345"/>
      <c r="D201" s="310"/>
      <c r="E201" s="310"/>
      <c r="F201" s="310"/>
      <c r="G201" s="310"/>
      <c r="H201" s="310"/>
      <c r="I201" s="311"/>
      <c r="J201" s="311"/>
      <c r="K201" s="311"/>
      <c r="L201" s="311"/>
      <c r="M201" s="311"/>
      <c r="N201" s="311"/>
      <c r="O201" s="381">
        <f t="shared" si="6"/>
        <v>0</v>
      </c>
      <c r="P201" s="381">
        <f t="shared" si="7"/>
        <v>0</v>
      </c>
    </row>
    <row r="202" spans="1:16" ht="18" customHeight="1" x14ac:dyDescent="0.25">
      <c r="A202" s="309"/>
      <c r="B202" s="345"/>
      <c r="C202" s="345"/>
      <c r="D202" s="310"/>
      <c r="E202" s="310"/>
      <c r="F202" s="310"/>
      <c r="G202" s="310"/>
      <c r="H202" s="310"/>
      <c r="I202" s="311"/>
      <c r="J202" s="311"/>
      <c r="K202" s="311"/>
      <c r="L202" s="311"/>
      <c r="M202" s="311"/>
      <c r="N202" s="311"/>
      <c r="O202" s="381">
        <f t="shared" si="6"/>
        <v>0</v>
      </c>
      <c r="P202" s="381">
        <f t="shared" si="7"/>
        <v>0</v>
      </c>
    </row>
    <row r="203" spans="1:16" ht="18" customHeight="1" x14ac:dyDescent="0.25">
      <c r="A203" s="309"/>
      <c r="B203" s="345"/>
      <c r="C203" s="345"/>
      <c r="D203" s="310"/>
      <c r="E203" s="310"/>
      <c r="F203" s="310"/>
      <c r="G203" s="310"/>
      <c r="H203" s="310"/>
      <c r="I203" s="311"/>
      <c r="J203" s="311"/>
      <c r="K203" s="311"/>
      <c r="L203" s="311"/>
      <c r="M203" s="311"/>
      <c r="N203" s="311"/>
      <c r="O203" s="381">
        <f t="shared" si="6"/>
        <v>0</v>
      </c>
      <c r="P203" s="381">
        <f t="shared" si="7"/>
        <v>0</v>
      </c>
    </row>
    <row r="204" spans="1:16" ht="18" customHeight="1" x14ac:dyDescent="0.25">
      <c r="A204" s="309"/>
      <c r="B204" s="345"/>
      <c r="C204" s="345"/>
      <c r="D204" s="310"/>
      <c r="E204" s="310"/>
      <c r="F204" s="310"/>
      <c r="G204" s="310"/>
      <c r="H204" s="310"/>
      <c r="I204" s="311"/>
      <c r="J204" s="311"/>
      <c r="K204" s="311"/>
      <c r="L204" s="311"/>
      <c r="M204" s="311"/>
      <c r="N204" s="311"/>
      <c r="O204" s="381">
        <f t="shared" si="6"/>
        <v>0</v>
      </c>
      <c r="P204" s="381">
        <f t="shared" si="7"/>
        <v>0</v>
      </c>
    </row>
    <row r="205" spans="1:16" ht="18" customHeight="1" x14ac:dyDescent="0.25">
      <c r="A205" s="309"/>
      <c r="B205" s="345"/>
      <c r="C205" s="345"/>
      <c r="D205" s="310"/>
      <c r="E205" s="310"/>
      <c r="F205" s="310"/>
      <c r="G205" s="310"/>
      <c r="H205" s="310"/>
      <c r="I205" s="311"/>
      <c r="J205" s="311"/>
      <c r="K205" s="311"/>
      <c r="L205" s="311"/>
      <c r="M205" s="311"/>
      <c r="N205" s="311"/>
      <c r="O205" s="381">
        <f t="shared" si="6"/>
        <v>0</v>
      </c>
      <c r="P205" s="381">
        <f t="shared" si="7"/>
        <v>0</v>
      </c>
    </row>
    <row r="206" spans="1:16" ht="18" customHeight="1" x14ac:dyDescent="0.25">
      <c r="A206" s="309"/>
      <c r="B206" s="345"/>
      <c r="C206" s="345"/>
      <c r="D206" s="310"/>
      <c r="E206" s="310"/>
      <c r="F206" s="310"/>
      <c r="G206" s="310"/>
      <c r="H206" s="310"/>
      <c r="I206" s="311"/>
      <c r="J206" s="311"/>
      <c r="K206" s="311"/>
      <c r="L206" s="311"/>
      <c r="M206" s="311"/>
      <c r="N206" s="311"/>
      <c r="O206" s="381">
        <f t="shared" si="6"/>
        <v>0</v>
      </c>
      <c r="P206" s="381">
        <f t="shared" si="7"/>
        <v>0</v>
      </c>
    </row>
    <row r="207" spans="1:16" ht="18" customHeight="1" x14ac:dyDescent="0.25">
      <c r="A207" s="309"/>
      <c r="B207" s="345"/>
      <c r="C207" s="345"/>
      <c r="D207" s="310"/>
      <c r="E207" s="310"/>
      <c r="F207" s="310"/>
      <c r="G207" s="310"/>
      <c r="H207" s="310"/>
      <c r="I207" s="311"/>
      <c r="J207" s="311"/>
      <c r="K207" s="311"/>
      <c r="L207" s="311"/>
      <c r="M207" s="311"/>
      <c r="N207" s="311"/>
      <c r="O207" s="381">
        <f t="shared" ref="O207:O270" si="8">SUM(I207,K207,M207)</f>
        <v>0</v>
      </c>
      <c r="P207" s="381">
        <f t="shared" ref="P207:P270" si="9">SUM(J207,L207,N207)</f>
        <v>0</v>
      </c>
    </row>
    <row r="208" spans="1:16" ht="18" customHeight="1" x14ac:dyDescent="0.25">
      <c r="A208" s="309"/>
      <c r="B208" s="345"/>
      <c r="C208" s="345"/>
      <c r="D208" s="310"/>
      <c r="E208" s="310"/>
      <c r="F208" s="310"/>
      <c r="G208" s="310"/>
      <c r="H208" s="310"/>
      <c r="I208" s="311"/>
      <c r="J208" s="311"/>
      <c r="K208" s="311"/>
      <c r="L208" s="311"/>
      <c r="M208" s="311"/>
      <c r="N208" s="311"/>
      <c r="O208" s="381">
        <f t="shared" si="8"/>
        <v>0</v>
      </c>
      <c r="P208" s="381">
        <f t="shared" si="9"/>
        <v>0</v>
      </c>
    </row>
    <row r="209" spans="1:16" ht="18" customHeight="1" x14ac:dyDescent="0.25">
      <c r="A209" s="309"/>
      <c r="B209" s="345"/>
      <c r="C209" s="345"/>
      <c r="D209" s="310"/>
      <c r="E209" s="310"/>
      <c r="F209" s="310"/>
      <c r="G209" s="310"/>
      <c r="H209" s="310"/>
      <c r="I209" s="311"/>
      <c r="J209" s="311"/>
      <c r="K209" s="311"/>
      <c r="L209" s="311"/>
      <c r="M209" s="311"/>
      <c r="N209" s="311"/>
      <c r="O209" s="381">
        <f t="shared" si="8"/>
        <v>0</v>
      </c>
      <c r="P209" s="381">
        <f t="shared" si="9"/>
        <v>0</v>
      </c>
    </row>
    <row r="210" spans="1:16" ht="18" customHeight="1" x14ac:dyDescent="0.25">
      <c r="A210" s="309"/>
      <c r="B210" s="345"/>
      <c r="C210" s="345"/>
      <c r="D210" s="310"/>
      <c r="E210" s="310"/>
      <c r="F210" s="310"/>
      <c r="G210" s="310"/>
      <c r="H210" s="310"/>
      <c r="I210" s="311"/>
      <c r="J210" s="311"/>
      <c r="K210" s="311"/>
      <c r="L210" s="311"/>
      <c r="M210" s="311"/>
      <c r="N210" s="311"/>
      <c r="O210" s="381">
        <f t="shared" si="8"/>
        <v>0</v>
      </c>
      <c r="P210" s="381">
        <f t="shared" si="9"/>
        <v>0</v>
      </c>
    </row>
    <row r="211" spans="1:16" ht="18" customHeight="1" x14ac:dyDescent="0.25">
      <c r="A211" s="309"/>
      <c r="B211" s="345"/>
      <c r="C211" s="345"/>
      <c r="D211" s="310"/>
      <c r="E211" s="310"/>
      <c r="F211" s="310"/>
      <c r="G211" s="310"/>
      <c r="H211" s="310"/>
      <c r="I211" s="311"/>
      <c r="J211" s="311"/>
      <c r="K211" s="311"/>
      <c r="L211" s="311"/>
      <c r="M211" s="311"/>
      <c r="N211" s="311"/>
      <c r="O211" s="381">
        <f t="shared" si="8"/>
        <v>0</v>
      </c>
      <c r="P211" s="381">
        <f t="shared" si="9"/>
        <v>0</v>
      </c>
    </row>
    <row r="212" spans="1:16" ht="18" customHeight="1" x14ac:dyDescent="0.25">
      <c r="A212" s="309"/>
      <c r="B212" s="345"/>
      <c r="C212" s="345"/>
      <c r="D212" s="310"/>
      <c r="E212" s="310"/>
      <c r="F212" s="310"/>
      <c r="G212" s="310"/>
      <c r="H212" s="310"/>
      <c r="I212" s="311"/>
      <c r="J212" s="311"/>
      <c r="K212" s="311"/>
      <c r="L212" s="311"/>
      <c r="M212" s="311"/>
      <c r="N212" s="311"/>
      <c r="O212" s="381">
        <f t="shared" si="8"/>
        <v>0</v>
      </c>
      <c r="P212" s="381">
        <f t="shared" si="9"/>
        <v>0</v>
      </c>
    </row>
    <row r="213" spans="1:16" ht="18" customHeight="1" x14ac:dyDescent="0.25">
      <c r="A213" s="309"/>
      <c r="B213" s="345"/>
      <c r="C213" s="345"/>
      <c r="D213" s="310"/>
      <c r="E213" s="310"/>
      <c r="F213" s="310"/>
      <c r="G213" s="310"/>
      <c r="H213" s="310"/>
      <c r="I213" s="311"/>
      <c r="J213" s="311"/>
      <c r="K213" s="311"/>
      <c r="L213" s="311"/>
      <c r="M213" s="311"/>
      <c r="N213" s="311"/>
      <c r="O213" s="381">
        <f t="shared" si="8"/>
        <v>0</v>
      </c>
      <c r="P213" s="381">
        <f t="shared" si="9"/>
        <v>0</v>
      </c>
    </row>
    <row r="214" spans="1:16" ht="18" customHeight="1" x14ac:dyDescent="0.25">
      <c r="A214" s="309"/>
      <c r="B214" s="345"/>
      <c r="C214" s="345"/>
      <c r="D214" s="310"/>
      <c r="E214" s="310"/>
      <c r="F214" s="310"/>
      <c r="G214" s="310"/>
      <c r="H214" s="310"/>
      <c r="I214" s="311"/>
      <c r="J214" s="311"/>
      <c r="K214" s="311"/>
      <c r="L214" s="311"/>
      <c r="M214" s="311"/>
      <c r="N214" s="311"/>
      <c r="O214" s="381">
        <f t="shared" si="8"/>
        <v>0</v>
      </c>
      <c r="P214" s="381">
        <f t="shared" si="9"/>
        <v>0</v>
      </c>
    </row>
    <row r="215" spans="1:16" ht="18" customHeight="1" x14ac:dyDescent="0.25">
      <c r="A215" s="309"/>
      <c r="B215" s="345"/>
      <c r="C215" s="345"/>
      <c r="D215" s="310"/>
      <c r="E215" s="310"/>
      <c r="F215" s="310"/>
      <c r="G215" s="310"/>
      <c r="H215" s="310"/>
      <c r="I215" s="311"/>
      <c r="J215" s="311"/>
      <c r="K215" s="311"/>
      <c r="L215" s="311"/>
      <c r="M215" s="311"/>
      <c r="N215" s="311"/>
      <c r="O215" s="381">
        <f t="shared" si="8"/>
        <v>0</v>
      </c>
      <c r="P215" s="381">
        <f t="shared" si="9"/>
        <v>0</v>
      </c>
    </row>
    <row r="216" spans="1:16" ht="18" customHeight="1" x14ac:dyDescent="0.25">
      <c r="A216" s="309"/>
      <c r="B216" s="345"/>
      <c r="C216" s="345"/>
      <c r="D216" s="310"/>
      <c r="E216" s="310"/>
      <c r="F216" s="310"/>
      <c r="G216" s="310"/>
      <c r="H216" s="310"/>
      <c r="I216" s="311"/>
      <c r="J216" s="311"/>
      <c r="K216" s="311"/>
      <c r="L216" s="311"/>
      <c r="M216" s="311"/>
      <c r="N216" s="311"/>
      <c r="O216" s="381">
        <f t="shared" si="8"/>
        <v>0</v>
      </c>
      <c r="P216" s="381">
        <f t="shared" si="9"/>
        <v>0</v>
      </c>
    </row>
    <row r="217" spans="1:16" ht="18" customHeight="1" x14ac:dyDescent="0.25">
      <c r="A217" s="309"/>
      <c r="B217" s="345"/>
      <c r="C217" s="345"/>
      <c r="D217" s="310"/>
      <c r="E217" s="310"/>
      <c r="F217" s="310"/>
      <c r="G217" s="310"/>
      <c r="H217" s="310"/>
      <c r="I217" s="311"/>
      <c r="J217" s="311"/>
      <c r="K217" s="311"/>
      <c r="L217" s="311"/>
      <c r="M217" s="311"/>
      <c r="N217" s="311"/>
      <c r="O217" s="381">
        <f t="shared" si="8"/>
        <v>0</v>
      </c>
      <c r="P217" s="381">
        <f t="shared" si="9"/>
        <v>0</v>
      </c>
    </row>
    <row r="218" spans="1:16" ht="18" customHeight="1" x14ac:dyDescent="0.25">
      <c r="A218" s="309"/>
      <c r="B218" s="345"/>
      <c r="C218" s="345"/>
      <c r="D218" s="310"/>
      <c r="E218" s="310"/>
      <c r="F218" s="310"/>
      <c r="G218" s="310"/>
      <c r="H218" s="310"/>
      <c r="I218" s="311"/>
      <c r="J218" s="311"/>
      <c r="K218" s="311"/>
      <c r="L218" s="311"/>
      <c r="M218" s="311"/>
      <c r="N218" s="311"/>
      <c r="O218" s="381">
        <f t="shared" si="8"/>
        <v>0</v>
      </c>
      <c r="P218" s="381">
        <f t="shared" si="9"/>
        <v>0</v>
      </c>
    </row>
    <row r="219" spans="1:16" ht="18" customHeight="1" x14ac:dyDescent="0.25">
      <c r="A219" s="309"/>
      <c r="B219" s="345"/>
      <c r="C219" s="345"/>
      <c r="D219" s="310"/>
      <c r="E219" s="310"/>
      <c r="F219" s="310"/>
      <c r="G219" s="310"/>
      <c r="H219" s="310"/>
      <c r="I219" s="311"/>
      <c r="J219" s="311"/>
      <c r="K219" s="311"/>
      <c r="L219" s="311"/>
      <c r="M219" s="311"/>
      <c r="N219" s="311"/>
      <c r="O219" s="381">
        <f t="shared" si="8"/>
        <v>0</v>
      </c>
      <c r="P219" s="381">
        <f t="shared" si="9"/>
        <v>0</v>
      </c>
    </row>
    <row r="220" spans="1:16" ht="18" customHeight="1" x14ac:dyDescent="0.25">
      <c r="A220" s="309"/>
      <c r="B220" s="345"/>
      <c r="C220" s="345"/>
      <c r="D220" s="310"/>
      <c r="E220" s="310"/>
      <c r="F220" s="310"/>
      <c r="G220" s="310"/>
      <c r="H220" s="310"/>
      <c r="I220" s="311"/>
      <c r="J220" s="311"/>
      <c r="K220" s="311"/>
      <c r="L220" s="311"/>
      <c r="M220" s="311"/>
      <c r="N220" s="311"/>
      <c r="O220" s="381">
        <f t="shared" si="8"/>
        <v>0</v>
      </c>
      <c r="P220" s="381">
        <f t="shared" si="9"/>
        <v>0</v>
      </c>
    </row>
    <row r="221" spans="1:16" ht="18" customHeight="1" x14ac:dyDescent="0.25">
      <c r="A221" s="309"/>
      <c r="B221" s="345"/>
      <c r="C221" s="345"/>
      <c r="D221" s="310"/>
      <c r="E221" s="310"/>
      <c r="F221" s="310"/>
      <c r="G221" s="310"/>
      <c r="H221" s="310"/>
      <c r="I221" s="311"/>
      <c r="J221" s="311"/>
      <c r="K221" s="311"/>
      <c r="L221" s="311"/>
      <c r="M221" s="311"/>
      <c r="N221" s="311"/>
      <c r="O221" s="381">
        <f t="shared" si="8"/>
        <v>0</v>
      </c>
      <c r="P221" s="381">
        <f t="shared" si="9"/>
        <v>0</v>
      </c>
    </row>
    <row r="222" spans="1:16" ht="18" customHeight="1" x14ac:dyDescent="0.25">
      <c r="A222" s="309"/>
      <c r="B222" s="345"/>
      <c r="C222" s="345"/>
      <c r="D222" s="310"/>
      <c r="E222" s="310"/>
      <c r="F222" s="310"/>
      <c r="G222" s="310"/>
      <c r="H222" s="310"/>
      <c r="I222" s="311"/>
      <c r="J222" s="311"/>
      <c r="K222" s="311"/>
      <c r="L222" s="311"/>
      <c r="M222" s="311"/>
      <c r="N222" s="311"/>
      <c r="O222" s="381">
        <f t="shared" si="8"/>
        <v>0</v>
      </c>
      <c r="P222" s="381">
        <f t="shared" si="9"/>
        <v>0</v>
      </c>
    </row>
    <row r="223" spans="1:16" ht="18" customHeight="1" x14ac:dyDescent="0.25">
      <c r="A223" s="309"/>
      <c r="B223" s="345"/>
      <c r="C223" s="345"/>
      <c r="D223" s="310"/>
      <c r="E223" s="310"/>
      <c r="F223" s="310"/>
      <c r="G223" s="310"/>
      <c r="H223" s="310"/>
      <c r="I223" s="311"/>
      <c r="J223" s="311"/>
      <c r="K223" s="311"/>
      <c r="L223" s="311"/>
      <c r="M223" s="311"/>
      <c r="N223" s="311"/>
      <c r="O223" s="381">
        <f t="shared" si="8"/>
        <v>0</v>
      </c>
      <c r="P223" s="381">
        <f t="shared" si="9"/>
        <v>0</v>
      </c>
    </row>
    <row r="224" spans="1:16" ht="18" customHeight="1" x14ac:dyDescent="0.25">
      <c r="A224" s="309"/>
      <c r="B224" s="345"/>
      <c r="C224" s="345"/>
      <c r="D224" s="310"/>
      <c r="E224" s="310"/>
      <c r="F224" s="310"/>
      <c r="G224" s="310"/>
      <c r="H224" s="310"/>
      <c r="I224" s="311"/>
      <c r="J224" s="311"/>
      <c r="K224" s="311"/>
      <c r="L224" s="311"/>
      <c r="M224" s="311"/>
      <c r="N224" s="311"/>
      <c r="O224" s="381">
        <f t="shared" si="8"/>
        <v>0</v>
      </c>
      <c r="P224" s="381">
        <f t="shared" si="9"/>
        <v>0</v>
      </c>
    </row>
    <row r="225" spans="1:16" ht="18" customHeight="1" x14ac:dyDescent="0.25">
      <c r="A225" s="309"/>
      <c r="B225" s="345"/>
      <c r="C225" s="345"/>
      <c r="D225" s="310"/>
      <c r="E225" s="310"/>
      <c r="F225" s="310"/>
      <c r="G225" s="310"/>
      <c r="H225" s="310"/>
      <c r="I225" s="311"/>
      <c r="J225" s="311"/>
      <c r="K225" s="311"/>
      <c r="L225" s="311"/>
      <c r="M225" s="311"/>
      <c r="N225" s="311"/>
      <c r="O225" s="381">
        <f t="shared" si="8"/>
        <v>0</v>
      </c>
      <c r="P225" s="381">
        <f t="shared" si="9"/>
        <v>0</v>
      </c>
    </row>
    <row r="226" spans="1:16" ht="18" customHeight="1" x14ac:dyDescent="0.25">
      <c r="A226" s="309"/>
      <c r="B226" s="345"/>
      <c r="C226" s="345"/>
      <c r="D226" s="310"/>
      <c r="E226" s="310"/>
      <c r="F226" s="310"/>
      <c r="G226" s="310"/>
      <c r="H226" s="310"/>
      <c r="I226" s="311"/>
      <c r="J226" s="311"/>
      <c r="K226" s="311"/>
      <c r="L226" s="311"/>
      <c r="M226" s="311"/>
      <c r="N226" s="311"/>
      <c r="O226" s="381">
        <f t="shared" si="8"/>
        <v>0</v>
      </c>
      <c r="P226" s="381">
        <f t="shared" si="9"/>
        <v>0</v>
      </c>
    </row>
    <row r="227" spans="1:16" ht="18" customHeight="1" x14ac:dyDescent="0.25">
      <c r="A227" s="309"/>
      <c r="B227" s="345"/>
      <c r="C227" s="345"/>
      <c r="D227" s="310"/>
      <c r="E227" s="310"/>
      <c r="F227" s="310"/>
      <c r="G227" s="310"/>
      <c r="H227" s="310"/>
      <c r="I227" s="311"/>
      <c r="J227" s="311"/>
      <c r="K227" s="311"/>
      <c r="L227" s="311"/>
      <c r="M227" s="311"/>
      <c r="N227" s="311"/>
      <c r="O227" s="381">
        <f t="shared" si="8"/>
        <v>0</v>
      </c>
      <c r="P227" s="381">
        <f t="shared" si="9"/>
        <v>0</v>
      </c>
    </row>
    <row r="228" spans="1:16" ht="18" customHeight="1" x14ac:dyDescent="0.25">
      <c r="A228" s="309"/>
      <c r="B228" s="345"/>
      <c r="C228" s="345"/>
      <c r="D228" s="310"/>
      <c r="E228" s="310"/>
      <c r="F228" s="310"/>
      <c r="G228" s="310"/>
      <c r="H228" s="310"/>
      <c r="I228" s="311"/>
      <c r="J228" s="311"/>
      <c r="K228" s="311"/>
      <c r="L228" s="311"/>
      <c r="M228" s="311"/>
      <c r="N228" s="311"/>
      <c r="O228" s="381">
        <f t="shared" si="8"/>
        <v>0</v>
      </c>
      <c r="P228" s="381">
        <f t="shared" si="9"/>
        <v>0</v>
      </c>
    </row>
    <row r="229" spans="1:16" ht="18" customHeight="1" x14ac:dyDescent="0.25">
      <c r="A229" s="309"/>
      <c r="B229" s="345"/>
      <c r="C229" s="345"/>
      <c r="D229" s="310"/>
      <c r="E229" s="310"/>
      <c r="F229" s="310"/>
      <c r="G229" s="310"/>
      <c r="H229" s="310"/>
      <c r="I229" s="311"/>
      <c r="J229" s="311"/>
      <c r="K229" s="311"/>
      <c r="L229" s="311"/>
      <c r="M229" s="311"/>
      <c r="N229" s="311"/>
      <c r="O229" s="381">
        <f t="shared" si="8"/>
        <v>0</v>
      </c>
      <c r="P229" s="381">
        <f t="shared" si="9"/>
        <v>0</v>
      </c>
    </row>
    <row r="230" spans="1:16" ht="18" customHeight="1" x14ac:dyDescent="0.25">
      <c r="A230" s="309"/>
      <c r="B230" s="345"/>
      <c r="C230" s="345"/>
      <c r="D230" s="310"/>
      <c r="E230" s="310"/>
      <c r="F230" s="310"/>
      <c r="G230" s="310"/>
      <c r="H230" s="310"/>
      <c r="I230" s="311"/>
      <c r="J230" s="311"/>
      <c r="K230" s="311"/>
      <c r="L230" s="311"/>
      <c r="M230" s="311"/>
      <c r="N230" s="311"/>
      <c r="O230" s="381">
        <f t="shared" si="8"/>
        <v>0</v>
      </c>
      <c r="P230" s="381">
        <f t="shared" si="9"/>
        <v>0</v>
      </c>
    </row>
    <row r="231" spans="1:16" ht="18" customHeight="1" x14ac:dyDescent="0.25">
      <c r="A231" s="309"/>
      <c r="B231" s="345"/>
      <c r="C231" s="345"/>
      <c r="D231" s="310"/>
      <c r="E231" s="310"/>
      <c r="F231" s="310"/>
      <c r="G231" s="310"/>
      <c r="H231" s="310"/>
      <c r="I231" s="311"/>
      <c r="J231" s="311"/>
      <c r="K231" s="311"/>
      <c r="L231" s="311"/>
      <c r="M231" s="311"/>
      <c r="N231" s="311"/>
      <c r="O231" s="381">
        <f t="shared" si="8"/>
        <v>0</v>
      </c>
      <c r="P231" s="381">
        <f t="shared" si="9"/>
        <v>0</v>
      </c>
    </row>
    <row r="232" spans="1:16" ht="18" customHeight="1" x14ac:dyDescent="0.25">
      <c r="A232" s="309"/>
      <c r="B232" s="345"/>
      <c r="C232" s="345"/>
      <c r="D232" s="310"/>
      <c r="E232" s="310"/>
      <c r="F232" s="310"/>
      <c r="G232" s="310"/>
      <c r="H232" s="310"/>
      <c r="I232" s="311"/>
      <c r="J232" s="311"/>
      <c r="K232" s="311"/>
      <c r="L232" s="311"/>
      <c r="M232" s="311"/>
      <c r="N232" s="311"/>
      <c r="O232" s="381">
        <f t="shared" si="8"/>
        <v>0</v>
      </c>
      <c r="P232" s="381">
        <f t="shared" si="9"/>
        <v>0</v>
      </c>
    </row>
    <row r="233" spans="1:16" ht="18" customHeight="1" x14ac:dyDescent="0.25">
      <c r="A233" s="309"/>
      <c r="B233" s="345"/>
      <c r="C233" s="345"/>
      <c r="D233" s="310"/>
      <c r="E233" s="310"/>
      <c r="F233" s="310"/>
      <c r="G233" s="310"/>
      <c r="H233" s="310"/>
      <c r="I233" s="311"/>
      <c r="J233" s="311"/>
      <c r="K233" s="311"/>
      <c r="L233" s="311"/>
      <c r="M233" s="311"/>
      <c r="N233" s="311"/>
      <c r="O233" s="381">
        <f t="shared" si="8"/>
        <v>0</v>
      </c>
      <c r="P233" s="381">
        <f t="shared" si="9"/>
        <v>0</v>
      </c>
    </row>
    <row r="234" spans="1:16" ht="18" customHeight="1" x14ac:dyDescent="0.25">
      <c r="A234" s="309"/>
      <c r="B234" s="345"/>
      <c r="C234" s="345"/>
      <c r="D234" s="310"/>
      <c r="E234" s="310"/>
      <c r="F234" s="310"/>
      <c r="G234" s="310"/>
      <c r="H234" s="310"/>
      <c r="I234" s="311"/>
      <c r="J234" s="311"/>
      <c r="K234" s="311"/>
      <c r="L234" s="311"/>
      <c r="M234" s="311"/>
      <c r="N234" s="311"/>
      <c r="O234" s="381">
        <f t="shared" si="8"/>
        <v>0</v>
      </c>
      <c r="P234" s="381">
        <f t="shared" si="9"/>
        <v>0</v>
      </c>
    </row>
    <row r="235" spans="1:16" ht="18" customHeight="1" x14ac:dyDescent="0.25">
      <c r="A235" s="309"/>
      <c r="B235" s="345"/>
      <c r="C235" s="345"/>
      <c r="D235" s="310"/>
      <c r="E235" s="310"/>
      <c r="F235" s="310"/>
      <c r="G235" s="310"/>
      <c r="H235" s="310"/>
      <c r="I235" s="311"/>
      <c r="J235" s="311"/>
      <c r="K235" s="311"/>
      <c r="L235" s="311"/>
      <c r="M235" s="311"/>
      <c r="N235" s="311"/>
      <c r="O235" s="381">
        <f t="shared" si="8"/>
        <v>0</v>
      </c>
      <c r="P235" s="381">
        <f t="shared" si="9"/>
        <v>0</v>
      </c>
    </row>
    <row r="236" spans="1:16" ht="18" customHeight="1" x14ac:dyDescent="0.25">
      <c r="A236" s="309"/>
      <c r="B236" s="345"/>
      <c r="C236" s="345"/>
      <c r="D236" s="310"/>
      <c r="E236" s="310"/>
      <c r="F236" s="310"/>
      <c r="G236" s="310"/>
      <c r="H236" s="310"/>
      <c r="I236" s="311"/>
      <c r="J236" s="311"/>
      <c r="K236" s="311"/>
      <c r="L236" s="311"/>
      <c r="M236" s="311"/>
      <c r="N236" s="311"/>
      <c r="O236" s="381">
        <f t="shared" si="8"/>
        <v>0</v>
      </c>
      <c r="P236" s="381">
        <f t="shared" si="9"/>
        <v>0</v>
      </c>
    </row>
    <row r="237" spans="1:16" ht="18" customHeight="1" x14ac:dyDescent="0.25">
      <c r="A237" s="309"/>
      <c r="B237" s="345"/>
      <c r="C237" s="345"/>
      <c r="D237" s="310"/>
      <c r="E237" s="310"/>
      <c r="F237" s="310"/>
      <c r="G237" s="310"/>
      <c r="H237" s="310"/>
      <c r="I237" s="311"/>
      <c r="J237" s="311"/>
      <c r="K237" s="311"/>
      <c r="L237" s="311"/>
      <c r="M237" s="311"/>
      <c r="N237" s="311"/>
      <c r="O237" s="381">
        <f t="shared" si="8"/>
        <v>0</v>
      </c>
      <c r="P237" s="381">
        <f t="shared" si="9"/>
        <v>0</v>
      </c>
    </row>
    <row r="238" spans="1:16" ht="18" customHeight="1" x14ac:dyDescent="0.25">
      <c r="A238" s="309"/>
      <c r="B238" s="345"/>
      <c r="C238" s="345"/>
      <c r="D238" s="310"/>
      <c r="E238" s="310"/>
      <c r="F238" s="310"/>
      <c r="G238" s="310"/>
      <c r="H238" s="310"/>
      <c r="I238" s="311"/>
      <c r="J238" s="311"/>
      <c r="K238" s="311"/>
      <c r="L238" s="311"/>
      <c r="M238" s="311"/>
      <c r="N238" s="311"/>
      <c r="O238" s="381">
        <f t="shared" si="8"/>
        <v>0</v>
      </c>
      <c r="P238" s="381">
        <f t="shared" si="9"/>
        <v>0</v>
      </c>
    </row>
    <row r="239" spans="1:16" ht="18" customHeight="1" x14ac:dyDescent="0.25">
      <c r="A239" s="309"/>
      <c r="B239" s="345"/>
      <c r="C239" s="345"/>
      <c r="D239" s="310"/>
      <c r="E239" s="310"/>
      <c r="F239" s="310"/>
      <c r="G239" s="310"/>
      <c r="H239" s="310"/>
      <c r="I239" s="311"/>
      <c r="J239" s="311"/>
      <c r="K239" s="311"/>
      <c r="L239" s="311"/>
      <c r="M239" s="311"/>
      <c r="N239" s="311"/>
      <c r="O239" s="381">
        <f t="shared" si="8"/>
        <v>0</v>
      </c>
      <c r="P239" s="381">
        <f t="shared" si="9"/>
        <v>0</v>
      </c>
    </row>
    <row r="240" spans="1:16" ht="18" customHeight="1" x14ac:dyDescent="0.25">
      <c r="A240" s="309"/>
      <c r="B240" s="345"/>
      <c r="C240" s="345"/>
      <c r="D240" s="310"/>
      <c r="E240" s="310"/>
      <c r="F240" s="310"/>
      <c r="G240" s="310"/>
      <c r="H240" s="310"/>
      <c r="I240" s="311"/>
      <c r="J240" s="311"/>
      <c r="K240" s="311"/>
      <c r="L240" s="311"/>
      <c r="M240" s="311"/>
      <c r="N240" s="311"/>
      <c r="O240" s="381">
        <f t="shared" si="8"/>
        <v>0</v>
      </c>
      <c r="P240" s="381">
        <f t="shared" si="9"/>
        <v>0</v>
      </c>
    </row>
    <row r="241" spans="1:16" ht="18" customHeight="1" x14ac:dyDescent="0.25">
      <c r="A241" s="309"/>
      <c r="B241" s="345"/>
      <c r="C241" s="345"/>
      <c r="D241" s="310"/>
      <c r="E241" s="310"/>
      <c r="F241" s="310"/>
      <c r="G241" s="310"/>
      <c r="H241" s="310"/>
      <c r="I241" s="311"/>
      <c r="J241" s="311"/>
      <c r="K241" s="311"/>
      <c r="L241" s="311"/>
      <c r="M241" s="311"/>
      <c r="N241" s="311"/>
      <c r="O241" s="381">
        <f t="shared" si="8"/>
        <v>0</v>
      </c>
      <c r="P241" s="381">
        <f t="shared" si="9"/>
        <v>0</v>
      </c>
    </row>
    <row r="242" spans="1:16" ht="18" customHeight="1" x14ac:dyDescent="0.25">
      <c r="A242" s="309"/>
      <c r="B242" s="345"/>
      <c r="C242" s="345"/>
      <c r="D242" s="310"/>
      <c r="E242" s="310"/>
      <c r="F242" s="310"/>
      <c r="G242" s="310"/>
      <c r="H242" s="310"/>
      <c r="I242" s="311"/>
      <c r="J242" s="311"/>
      <c r="K242" s="311"/>
      <c r="L242" s="311"/>
      <c r="M242" s="311"/>
      <c r="N242" s="311"/>
      <c r="O242" s="381">
        <f t="shared" si="8"/>
        <v>0</v>
      </c>
      <c r="P242" s="381">
        <f t="shared" si="9"/>
        <v>0</v>
      </c>
    </row>
    <row r="243" spans="1:16" ht="18" customHeight="1" x14ac:dyDescent="0.25">
      <c r="A243" s="309"/>
      <c r="B243" s="345"/>
      <c r="C243" s="345"/>
      <c r="D243" s="310"/>
      <c r="E243" s="310"/>
      <c r="F243" s="310"/>
      <c r="G243" s="310"/>
      <c r="H243" s="310"/>
      <c r="I243" s="311"/>
      <c r="J243" s="311"/>
      <c r="K243" s="311"/>
      <c r="L243" s="311"/>
      <c r="M243" s="311"/>
      <c r="N243" s="311"/>
      <c r="O243" s="381">
        <f t="shared" si="8"/>
        <v>0</v>
      </c>
      <c r="P243" s="381">
        <f t="shared" si="9"/>
        <v>0</v>
      </c>
    </row>
    <row r="244" spans="1:16" ht="18" customHeight="1" x14ac:dyDescent="0.25">
      <c r="A244" s="309"/>
      <c r="B244" s="345"/>
      <c r="C244" s="345"/>
      <c r="D244" s="310"/>
      <c r="E244" s="310"/>
      <c r="F244" s="310"/>
      <c r="G244" s="310"/>
      <c r="H244" s="310"/>
      <c r="I244" s="311"/>
      <c r="J244" s="311"/>
      <c r="K244" s="311"/>
      <c r="L244" s="311"/>
      <c r="M244" s="311"/>
      <c r="N244" s="311"/>
      <c r="O244" s="381">
        <f t="shared" si="8"/>
        <v>0</v>
      </c>
      <c r="P244" s="381">
        <f t="shared" si="9"/>
        <v>0</v>
      </c>
    </row>
    <row r="245" spans="1:16" ht="18" customHeight="1" x14ac:dyDescent="0.25">
      <c r="A245" s="309"/>
      <c r="B245" s="345"/>
      <c r="C245" s="345"/>
      <c r="D245" s="310"/>
      <c r="E245" s="310"/>
      <c r="F245" s="310"/>
      <c r="G245" s="310"/>
      <c r="H245" s="310"/>
      <c r="I245" s="311"/>
      <c r="J245" s="311"/>
      <c r="K245" s="311"/>
      <c r="L245" s="311"/>
      <c r="M245" s="311"/>
      <c r="N245" s="311"/>
      <c r="O245" s="381">
        <f t="shared" si="8"/>
        <v>0</v>
      </c>
      <c r="P245" s="381">
        <f t="shared" si="9"/>
        <v>0</v>
      </c>
    </row>
    <row r="246" spans="1:16" ht="18" customHeight="1" x14ac:dyDescent="0.25">
      <c r="A246" s="309"/>
      <c r="B246" s="345"/>
      <c r="C246" s="345"/>
      <c r="D246" s="310"/>
      <c r="E246" s="310"/>
      <c r="F246" s="310"/>
      <c r="G246" s="310"/>
      <c r="H246" s="310"/>
      <c r="I246" s="311"/>
      <c r="J246" s="311"/>
      <c r="K246" s="311"/>
      <c r="L246" s="311"/>
      <c r="M246" s="311"/>
      <c r="N246" s="311"/>
      <c r="O246" s="381">
        <f t="shared" si="8"/>
        <v>0</v>
      </c>
      <c r="P246" s="381">
        <f t="shared" si="9"/>
        <v>0</v>
      </c>
    </row>
    <row r="247" spans="1:16" ht="18" customHeight="1" x14ac:dyDescent="0.25">
      <c r="A247" s="309"/>
      <c r="B247" s="345"/>
      <c r="C247" s="345"/>
      <c r="D247" s="310"/>
      <c r="E247" s="310"/>
      <c r="F247" s="310"/>
      <c r="G247" s="310"/>
      <c r="H247" s="310"/>
      <c r="I247" s="311"/>
      <c r="J247" s="311"/>
      <c r="K247" s="311"/>
      <c r="L247" s="311"/>
      <c r="M247" s="311"/>
      <c r="N247" s="311"/>
      <c r="O247" s="381">
        <f t="shared" si="8"/>
        <v>0</v>
      </c>
      <c r="P247" s="381">
        <f t="shared" si="9"/>
        <v>0</v>
      </c>
    </row>
    <row r="248" spans="1:16" ht="18" customHeight="1" x14ac:dyDescent="0.25">
      <c r="A248" s="309"/>
      <c r="B248" s="345"/>
      <c r="C248" s="345"/>
      <c r="D248" s="310"/>
      <c r="E248" s="310"/>
      <c r="F248" s="310"/>
      <c r="G248" s="310"/>
      <c r="H248" s="310"/>
      <c r="I248" s="311"/>
      <c r="J248" s="311"/>
      <c r="K248" s="311"/>
      <c r="L248" s="311"/>
      <c r="M248" s="311"/>
      <c r="N248" s="311"/>
      <c r="O248" s="381">
        <f t="shared" si="8"/>
        <v>0</v>
      </c>
      <c r="P248" s="381">
        <f t="shared" si="9"/>
        <v>0</v>
      </c>
    </row>
    <row r="249" spans="1:16" ht="18" customHeight="1" x14ac:dyDescent="0.25">
      <c r="A249" s="309"/>
      <c r="B249" s="345"/>
      <c r="C249" s="345"/>
      <c r="D249" s="310"/>
      <c r="E249" s="310"/>
      <c r="F249" s="310"/>
      <c r="G249" s="310"/>
      <c r="H249" s="310"/>
      <c r="I249" s="311"/>
      <c r="J249" s="311"/>
      <c r="K249" s="311"/>
      <c r="L249" s="311"/>
      <c r="M249" s="311"/>
      <c r="N249" s="311"/>
      <c r="O249" s="381">
        <f t="shared" si="8"/>
        <v>0</v>
      </c>
      <c r="P249" s="381">
        <f t="shared" si="9"/>
        <v>0</v>
      </c>
    </row>
    <row r="250" spans="1:16" ht="18" customHeight="1" x14ac:dyDescent="0.25">
      <c r="A250" s="309"/>
      <c r="B250" s="345"/>
      <c r="C250" s="345"/>
      <c r="D250" s="310"/>
      <c r="E250" s="310"/>
      <c r="F250" s="310"/>
      <c r="G250" s="310"/>
      <c r="H250" s="310"/>
      <c r="I250" s="311"/>
      <c r="J250" s="311"/>
      <c r="K250" s="311"/>
      <c r="L250" s="311"/>
      <c r="M250" s="311"/>
      <c r="N250" s="311"/>
      <c r="O250" s="381">
        <f t="shared" si="8"/>
        <v>0</v>
      </c>
      <c r="P250" s="381">
        <f t="shared" si="9"/>
        <v>0</v>
      </c>
    </row>
    <row r="251" spans="1:16" ht="18" customHeight="1" x14ac:dyDescent="0.25">
      <c r="A251" s="309"/>
      <c r="B251" s="345"/>
      <c r="C251" s="345"/>
      <c r="D251" s="310"/>
      <c r="E251" s="310"/>
      <c r="F251" s="310"/>
      <c r="G251" s="310"/>
      <c r="H251" s="310"/>
      <c r="I251" s="311"/>
      <c r="J251" s="311"/>
      <c r="K251" s="311"/>
      <c r="L251" s="311"/>
      <c r="M251" s="311"/>
      <c r="N251" s="311"/>
      <c r="O251" s="381">
        <f t="shared" si="8"/>
        <v>0</v>
      </c>
      <c r="P251" s="381">
        <f t="shared" si="9"/>
        <v>0</v>
      </c>
    </row>
    <row r="252" spans="1:16" ht="18" customHeight="1" x14ac:dyDescent="0.25">
      <c r="A252" s="309"/>
      <c r="B252" s="345"/>
      <c r="C252" s="345"/>
      <c r="D252" s="310"/>
      <c r="E252" s="310"/>
      <c r="F252" s="310"/>
      <c r="G252" s="310"/>
      <c r="H252" s="310"/>
      <c r="I252" s="311"/>
      <c r="J252" s="311"/>
      <c r="K252" s="311"/>
      <c r="L252" s="311"/>
      <c r="M252" s="311"/>
      <c r="N252" s="311"/>
      <c r="O252" s="381">
        <f t="shared" si="8"/>
        <v>0</v>
      </c>
      <c r="P252" s="381">
        <f t="shared" si="9"/>
        <v>0</v>
      </c>
    </row>
    <row r="253" spans="1:16" ht="18" customHeight="1" x14ac:dyDescent="0.25">
      <c r="A253" s="309"/>
      <c r="B253" s="345"/>
      <c r="C253" s="345"/>
      <c r="D253" s="310"/>
      <c r="E253" s="310"/>
      <c r="F253" s="310"/>
      <c r="G253" s="310"/>
      <c r="H253" s="310"/>
      <c r="I253" s="311"/>
      <c r="J253" s="311"/>
      <c r="K253" s="311"/>
      <c r="L253" s="311"/>
      <c r="M253" s="311"/>
      <c r="N253" s="311"/>
      <c r="O253" s="381">
        <f t="shared" si="8"/>
        <v>0</v>
      </c>
      <c r="P253" s="381">
        <f t="shared" si="9"/>
        <v>0</v>
      </c>
    </row>
    <row r="254" spans="1:16" ht="18" customHeight="1" x14ac:dyDescent="0.25">
      <c r="A254" s="309"/>
      <c r="B254" s="345"/>
      <c r="C254" s="345"/>
      <c r="D254" s="310"/>
      <c r="E254" s="310"/>
      <c r="F254" s="310"/>
      <c r="G254" s="310"/>
      <c r="H254" s="310"/>
      <c r="I254" s="311"/>
      <c r="J254" s="311"/>
      <c r="K254" s="311"/>
      <c r="L254" s="311"/>
      <c r="M254" s="311"/>
      <c r="N254" s="311"/>
      <c r="O254" s="381">
        <f t="shared" si="8"/>
        <v>0</v>
      </c>
      <c r="P254" s="381">
        <f t="shared" si="9"/>
        <v>0</v>
      </c>
    </row>
    <row r="255" spans="1:16" ht="18" customHeight="1" x14ac:dyDescent="0.25">
      <c r="A255" s="309"/>
      <c r="B255" s="345"/>
      <c r="C255" s="345"/>
      <c r="D255" s="310"/>
      <c r="E255" s="310"/>
      <c r="F255" s="310"/>
      <c r="G255" s="310"/>
      <c r="H255" s="310"/>
      <c r="I255" s="311"/>
      <c r="J255" s="311"/>
      <c r="K255" s="311"/>
      <c r="L255" s="311"/>
      <c r="M255" s="311"/>
      <c r="N255" s="311"/>
      <c r="O255" s="381">
        <f t="shared" si="8"/>
        <v>0</v>
      </c>
      <c r="P255" s="381">
        <f t="shared" si="9"/>
        <v>0</v>
      </c>
    </row>
    <row r="256" spans="1:16" ht="18" customHeight="1" x14ac:dyDescent="0.25">
      <c r="A256" s="309"/>
      <c r="B256" s="345"/>
      <c r="C256" s="345"/>
      <c r="D256" s="310"/>
      <c r="E256" s="310"/>
      <c r="F256" s="310"/>
      <c r="G256" s="310"/>
      <c r="H256" s="310"/>
      <c r="I256" s="311"/>
      <c r="J256" s="311"/>
      <c r="K256" s="311"/>
      <c r="L256" s="311"/>
      <c r="M256" s="311"/>
      <c r="N256" s="311"/>
      <c r="O256" s="381">
        <f t="shared" si="8"/>
        <v>0</v>
      </c>
      <c r="P256" s="381">
        <f t="shared" si="9"/>
        <v>0</v>
      </c>
    </row>
    <row r="257" spans="1:16" ht="18" customHeight="1" x14ac:dyDescent="0.25">
      <c r="A257" s="309"/>
      <c r="B257" s="345"/>
      <c r="C257" s="345"/>
      <c r="D257" s="310"/>
      <c r="E257" s="310"/>
      <c r="F257" s="310"/>
      <c r="G257" s="310"/>
      <c r="H257" s="310"/>
      <c r="I257" s="311"/>
      <c r="J257" s="311"/>
      <c r="K257" s="311"/>
      <c r="L257" s="311"/>
      <c r="M257" s="311"/>
      <c r="N257" s="311"/>
      <c r="O257" s="381">
        <f t="shared" si="8"/>
        <v>0</v>
      </c>
      <c r="P257" s="381">
        <f t="shared" si="9"/>
        <v>0</v>
      </c>
    </row>
    <row r="258" spans="1:16" ht="18" customHeight="1" x14ac:dyDescent="0.25">
      <c r="A258" s="309"/>
      <c r="B258" s="345"/>
      <c r="C258" s="345"/>
      <c r="D258" s="310"/>
      <c r="E258" s="310"/>
      <c r="F258" s="310"/>
      <c r="G258" s="310"/>
      <c r="H258" s="310"/>
      <c r="I258" s="311"/>
      <c r="J258" s="311"/>
      <c r="K258" s="311"/>
      <c r="L258" s="311"/>
      <c r="M258" s="311"/>
      <c r="N258" s="311"/>
      <c r="O258" s="381">
        <f t="shared" si="8"/>
        <v>0</v>
      </c>
      <c r="P258" s="381">
        <f t="shared" si="9"/>
        <v>0</v>
      </c>
    </row>
    <row r="259" spans="1:16" ht="18" customHeight="1" x14ac:dyDescent="0.25">
      <c r="A259" s="309"/>
      <c r="B259" s="345"/>
      <c r="C259" s="345"/>
      <c r="D259" s="310"/>
      <c r="E259" s="310"/>
      <c r="F259" s="310"/>
      <c r="G259" s="310"/>
      <c r="H259" s="310"/>
      <c r="I259" s="311"/>
      <c r="J259" s="311"/>
      <c r="K259" s="311"/>
      <c r="L259" s="311"/>
      <c r="M259" s="311"/>
      <c r="N259" s="311"/>
      <c r="O259" s="381">
        <f t="shared" si="8"/>
        <v>0</v>
      </c>
      <c r="P259" s="381">
        <f t="shared" si="9"/>
        <v>0</v>
      </c>
    </row>
    <row r="260" spans="1:16" ht="18" customHeight="1" x14ac:dyDescent="0.25">
      <c r="A260" s="309"/>
      <c r="B260" s="345"/>
      <c r="C260" s="345"/>
      <c r="D260" s="310"/>
      <c r="E260" s="310"/>
      <c r="F260" s="310"/>
      <c r="G260" s="310"/>
      <c r="H260" s="310"/>
      <c r="I260" s="311"/>
      <c r="J260" s="311"/>
      <c r="K260" s="311"/>
      <c r="L260" s="311"/>
      <c r="M260" s="311"/>
      <c r="N260" s="311"/>
      <c r="O260" s="381">
        <f t="shared" si="8"/>
        <v>0</v>
      </c>
      <c r="P260" s="381">
        <f t="shared" si="9"/>
        <v>0</v>
      </c>
    </row>
    <row r="261" spans="1:16" ht="18" customHeight="1" x14ac:dyDescent="0.25">
      <c r="A261" s="309"/>
      <c r="B261" s="345"/>
      <c r="C261" s="345"/>
      <c r="D261" s="310"/>
      <c r="E261" s="310"/>
      <c r="F261" s="310"/>
      <c r="G261" s="310"/>
      <c r="H261" s="310"/>
      <c r="I261" s="311"/>
      <c r="J261" s="311"/>
      <c r="K261" s="311"/>
      <c r="L261" s="311"/>
      <c r="M261" s="311"/>
      <c r="N261" s="311"/>
      <c r="O261" s="381">
        <f t="shared" si="8"/>
        <v>0</v>
      </c>
      <c r="P261" s="381">
        <f t="shared" si="9"/>
        <v>0</v>
      </c>
    </row>
    <row r="262" spans="1:16" ht="18" customHeight="1" x14ac:dyDescent="0.25">
      <c r="A262" s="309"/>
      <c r="B262" s="345"/>
      <c r="C262" s="345"/>
      <c r="D262" s="310"/>
      <c r="E262" s="310"/>
      <c r="F262" s="310"/>
      <c r="G262" s="310"/>
      <c r="H262" s="310"/>
      <c r="I262" s="311"/>
      <c r="J262" s="311"/>
      <c r="K262" s="311"/>
      <c r="L262" s="311"/>
      <c r="M262" s="311"/>
      <c r="N262" s="311"/>
      <c r="O262" s="381">
        <f t="shared" si="8"/>
        <v>0</v>
      </c>
      <c r="P262" s="381">
        <f t="shared" si="9"/>
        <v>0</v>
      </c>
    </row>
    <row r="263" spans="1:16" ht="18" customHeight="1" x14ac:dyDescent="0.25">
      <c r="A263" s="309"/>
      <c r="B263" s="345"/>
      <c r="C263" s="345"/>
      <c r="D263" s="310"/>
      <c r="E263" s="310"/>
      <c r="F263" s="310"/>
      <c r="G263" s="310"/>
      <c r="H263" s="310"/>
      <c r="I263" s="311"/>
      <c r="J263" s="311"/>
      <c r="K263" s="311"/>
      <c r="L263" s="311"/>
      <c r="M263" s="311"/>
      <c r="N263" s="311"/>
      <c r="O263" s="381">
        <f t="shared" si="8"/>
        <v>0</v>
      </c>
      <c r="P263" s="381">
        <f t="shared" si="9"/>
        <v>0</v>
      </c>
    </row>
    <row r="264" spans="1:16" ht="18" customHeight="1" x14ac:dyDescent="0.25">
      <c r="A264" s="309"/>
      <c r="B264" s="345"/>
      <c r="C264" s="345"/>
      <c r="D264" s="310"/>
      <c r="E264" s="310"/>
      <c r="F264" s="310"/>
      <c r="G264" s="310"/>
      <c r="H264" s="310"/>
      <c r="I264" s="311"/>
      <c r="J264" s="311"/>
      <c r="K264" s="311"/>
      <c r="L264" s="311"/>
      <c r="M264" s="311"/>
      <c r="N264" s="311"/>
      <c r="O264" s="381">
        <f t="shared" si="8"/>
        <v>0</v>
      </c>
      <c r="P264" s="381">
        <f t="shared" si="9"/>
        <v>0</v>
      </c>
    </row>
    <row r="265" spans="1:16" ht="18" customHeight="1" x14ac:dyDescent="0.25">
      <c r="A265" s="309"/>
      <c r="B265" s="345"/>
      <c r="C265" s="345"/>
      <c r="D265" s="310"/>
      <c r="E265" s="310"/>
      <c r="F265" s="310"/>
      <c r="G265" s="310"/>
      <c r="H265" s="310"/>
      <c r="I265" s="311"/>
      <c r="J265" s="311"/>
      <c r="K265" s="311"/>
      <c r="L265" s="311"/>
      <c r="M265" s="311"/>
      <c r="N265" s="311"/>
      <c r="O265" s="381">
        <f t="shared" si="8"/>
        <v>0</v>
      </c>
      <c r="P265" s="381">
        <f t="shared" si="9"/>
        <v>0</v>
      </c>
    </row>
    <row r="266" spans="1:16" ht="18" customHeight="1" x14ac:dyDescent="0.25">
      <c r="A266" s="309"/>
      <c r="B266" s="345"/>
      <c r="C266" s="345"/>
      <c r="D266" s="310"/>
      <c r="E266" s="310"/>
      <c r="F266" s="310"/>
      <c r="G266" s="310"/>
      <c r="H266" s="310"/>
      <c r="I266" s="311"/>
      <c r="J266" s="311"/>
      <c r="K266" s="311"/>
      <c r="L266" s="311"/>
      <c r="M266" s="311"/>
      <c r="N266" s="311"/>
      <c r="O266" s="381">
        <f t="shared" si="8"/>
        <v>0</v>
      </c>
      <c r="P266" s="381">
        <f t="shared" si="9"/>
        <v>0</v>
      </c>
    </row>
    <row r="267" spans="1:16" ht="18" customHeight="1" x14ac:dyDescent="0.25">
      <c r="A267" s="309"/>
      <c r="B267" s="345"/>
      <c r="C267" s="345"/>
      <c r="D267" s="310"/>
      <c r="E267" s="310"/>
      <c r="F267" s="310"/>
      <c r="G267" s="310"/>
      <c r="H267" s="310"/>
      <c r="I267" s="311"/>
      <c r="J267" s="311"/>
      <c r="K267" s="311"/>
      <c r="L267" s="311"/>
      <c r="M267" s="311"/>
      <c r="N267" s="311"/>
      <c r="O267" s="381">
        <f t="shared" si="8"/>
        <v>0</v>
      </c>
      <c r="P267" s="381">
        <f t="shared" si="9"/>
        <v>0</v>
      </c>
    </row>
    <row r="268" spans="1:16" ht="18" customHeight="1" x14ac:dyDescent="0.25">
      <c r="A268" s="309"/>
      <c r="B268" s="345"/>
      <c r="C268" s="345"/>
      <c r="D268" s="310"/>
      <c r="E268" s="310"/>
      <c r="F268" s="310"/>
      <c r="G268" s="310"/>
      <c r="H268" s="310"/>
      <c r="I268" s="311"/>
      <c r="J268" s="311"/>
      <c r="K268" s="311"/>
      <c r="L268" s="311"/>
      <c r="M268" s="311"/>
      <c r="N268" s="311"/>
      <c r="O268" s="381">
        <f t="shared" si="8"/>
        <v>0</v>
      </c>
      <c r="P268" s="381">
        <f t="shared" si="9"/>
        <v>0</v>
      </c>
    </row>
    <row r="269" spans="1:16" ht="18" customHeight="1" x14ac:dyDescent="0.25">
      <c r="A269" s="309"/>
      <c r="B269" s="345"/>
      <c r="C269" s="345"/>
      <c r="D269" s="310"/>
      <c r="E269" s="310"/>
      <c r="F269" s="310"/>
      <c r="G269" s="310"/>
      <c r="H269" s="310"/>
      <c r="I269" s="311"/>
      <c r="J269" s="311"/>
      <c r="K269" s="311"/>
      <c r="L269" s="311"/>
      <c r="M269" s="311"/>
      <c r="N269" s="311"/>
      <c r="O269" s="381">
        <f t="shared" si="8"/>
        <v>0</v>
      </c>
      <c r="P269" s="381">
        <f t="shared" si="9"/>
        <v>0</v>
      </c>
    </row>
    <row r="270" spans="1:16" ht="18" customHeight="1" x14ac:dyDescent="0.25">
      <c r="A270" s="309"/>
      <c r="B270" s="345"/>
      <c r="C270" s="345"/>
      <c r="D270" s="310"/>
      <c r="E270" s="310"/>
      <c r="F270" s="310"/>
      <c r="G270" s="310"/>
      <c r="H270" s="310"/>
      <c r="I270" s="311"/>
      <c r="J270" s="311"/>
      <c r="K270" s="311"/>
      <c r="L270" s="311"/>
      <c r="M270" s="311"/>
      <c r="N270" s="311"/>
      <c r="O270" s="381">
        <f t="shared" si="8"/>
        <v>0</v>
      </c>
      <c r="P270" s="381">
        <f t="shared" si="9"/>
        <v>0</v>
      </c>
    </row>
    <row r="271" spans="1:16" ht="18" customHeight="1" x14ac:dyDescent="0.25">
      <c r="A271" s="309"/>
      <c r="B271" s="345"/>
      <c r="C271" s="345"/>
      <c r="D271" s="310"/>
      <c r="E271" s="310"/>
      <c r="F271" s="310"/>
      <c r="G271" s="310"/>
      <c r="H271" s="310"/>
      <c r="I271" s="311"/>
      <c r="J271" s="311"/>
      <c r="K271" s="311"/>
      <c r="L271" s="311"/>
      <c r="M271" s="311"/>
      <c r="N271" s="311"/>
      <c r="O271" s="381">
        <f t="shared" ref="O271:O314" si="10">SUM(I271,K271,M271)</f>
        <v>0</v>
      </c>
      <c r="P271" s="381">
        <f t="shared" ref="P271:P314" si="11">SUM(J271,L271,N271)</f>
        <v>0</v>
      </c>
    </row>
    <row r="272" spans="1:16" ht="18" customHeight="1" x14ac:dyDescent="0.25">
      <c r="A272" s="309"/>
      <c r="B272" s="345"/>
      <c r="C272" s="345"/>
      <c r="D272" s="310"/>
      <c r="E272" s="310"/>
      <c r="F272" s="310"/>
      <c r="G272" s="310"/>
      <c r="H272" s="310"/>
      <c r="I272" s="311"/>
      <c r="J272" s="311"/>
      <c r="K272" s="311"/>
      <c r="L272" s="311"/>
      <c r="M272" s="311"/>
      <c r="N272" s="311"/>
      <c r="O272" s="381">
        <f t="shared" si="10"/>
        <v>0</v>
      </c>
      <c r="P272" s="381">
        <f t="shared" si="11"/>
        <v>0</v>
      </c>
    </row>
    <row r="273" spans="1:16" ht="18" customHeight="1" x14ac:dyDescent="0.25">
      <c r="A273" s="309"/>
      <c r="B273" s="345"/>
      <c r="C273" s="345"/>
      <c r="D273" s="310"/>
      <c r="E273" s="310"/>
      <c r="F273" s="310"/>
      <c r="G273" s="310"/>
      <c r="H273" s="310"/>
      <c r="I273" s="311"/>
      <c r="J273" s="311"/>
      <c r="K273" s="311"/>
      <c r="L273" s="311"/>
      <c r="M273" s="311"/>
      <c r="N273" s="311"/>
      <c r="O273" s="381">
        <f t="shared" si="10"/>
        <v>0</v>
      </c>
      <c r="P273" s="381">
        <f t="shared" si="11"/>
        <v>0</v>
      </c>
    </row>
    <row r="274" spans="1:16" ht="18" customHeight="1" x14ac:dyDescent="0.25">
      <c r="A274" s="309"/>
      <c r="B274" s="345"/>
      <c r="C274" s="345"/>
      <c r="D274" s="310"/>
      <c r="E274" s="310"/>
      <c r="F274" s="310"/>
      <c r="G274" s="310"/>
      <c r="H274" s="310"/>
      <c r="I274" s="311"/>
      <c r="J274" s="311"/>
      <c r="K274" s="311"/>
      <c r="L274" s="311"/>
      <c r="M274" s="311"/>
      <c r="N274" s="311"/>
      <c r="O274" s="381">
        <f t="shared" si="10"/>
        <v>0</v>
      </c>
      <c r="P274" s="381">
        <f t="shared" si="11"/>
        <v>0</v>
      </c>
    </row>
    <row r="275" spans="1:16" ht="18" customHeight="1" x14ac:dyDescent="0.25">
      <c r="A275" s="309"/>
      <c r="B275" s="345"/>
      <c r="C275" s="345"/>
      <c r="D275" s="310"/>
      <c r="E275" s="310"/>
      <c r="F275" s="310"/>
      <c r="G275" s="310"/>
      <c r="H275" s="310"/>
      <c r="I275" s="311"/>
      <c r="J275" s="311"/>
      <c r="K275" s="311"/>
      <c r="L275" s="311"/>
      <c r="M275" s="311"/>
      <c r="N275" s="311"/>
      <c r="O275" s="381">
        <f t="shared" si="10"/>
        <v>0</v>
      </c>
      <c r="P275" s="381">
        <f t="shared" si="11"/>
        <v>0</v>
      </c>
    </row>
    <row r="276" spans="1:16" ht="18" customHeight="1" x14ac:dyDescent="0.25">
      <c r="A276" s="309"/>
      <c r="B276" s="345"/>
      <c r="C276" s="345"/>
      <c r="D276" s="310"/>
      <c r="E276" s="310"/>
      <c r="F276" s="310"/>
      <c r="G276" s="310"/>
      <c r="H276" s="310"/>
      <c r="I276" s="311"/>
      <c r="J276" s="311"/>
      <c r="K276" s="311"/>
      <c r="L276" s="311"/>
      <c r="M276" s="311"/>
      <c r="N276" s="311"/>
      <c r="O276" s="381">
        <f t="shared" si="10"/>
        <v>0</v>
      </c>
      <c r="P276" s="381">
        <f t="shared" si="11"/>
        <v>0</v>
      </c>
    </row>
    <row r="277" spans="1:16" ht="18" customHeight="1" x14ac:dyDescent="0.25">
      <c r="A277" s="309"/>
      <c r="B277" s="345"/>
      <c r="C277" s="345"/>
      <c r="D277" s="310"/>
      <c r="E277" s="310"/>
      <c r="F277" s="310"/>
      <c r="G277" s="310"/>
      <c r="H277" s="310"/>
      <c r="I277" s="311"/>
      <c r="J277" s="311"/>
      <c r="K277" s="311"/>
      <c r="L277" s="311"/>
      <c r="M277" s="311"/>
      <c r="N277" s="311"/>
      <c r="O277" s="381">
        <f t="shared" si="10"/>
        <v>0</v>
      </c>
      <c r="P277" s="381">
        <f t="shared" si="11"/>
        <v>0</v>
      </c>
    </row>
    <row r="278" spans="1:16" ht="18" customHeight="1" x14ac:dyDescent="0.25">
      <c r="A278" s="309"/>
      <c r="B278" s="345"/>
      <c r="C278" s="345"/>
      <c r="D278" s="310"/>
      <c r="E278" s="310"/>
      <c r="F278" s="310"/>
      <c r="G278" s="310"/>
      <c r="H278" s="310"/>
      <c r="I278" s="311"/>
      <c r="J278" s="311"/>
      <c r="K278" s="311"/>
      <c r="L278" s="311"/>
      <c r="M278" s="311"/>
      <c r="N278" s="311"/>
      <c r="O278" s="381">
        <f t="shared" si="10"/>
        <v>0</v>
      </c>
      <c r="P278" s="381">
        <f t="shared" si="11"/>
        <v>0</v>
      </c>
    </row>
    <row r="279" spans="1:16" ht="18" customHeight="1" x14ac:dyDescent="0.25">
      <c r="A279" s="309"/>
      <c r="B279" s="345"/>
      <c r="C279" s="345"/>
      <c r="D279" s="310"/>
      <c r="E279" s="310"/>
      <c r="F279" s="310"/>
      <c r="G279" s="310"/>
      <c r="H279" s="310"/>
      <c r="I279" s="311"/>
      <c r="J279" s="311"/>
      <c r="K279" s="311"/>
      <c r="L279" s="311"/>
      <c r="M279" s="311"/>
      <c r="N279" s="311"/>
      <c r="O279" s="381">
        <f t="shared" si="10"/>
        <v>0</v>
      </c>
      <c r="P279" s="381">
        <f t="shared" si="11"/>
        <v>0</v>
      </c>
    </row>
    <row r="280" spans="1:16" ht="18" customHeight="1" x14ac:dyDescent="0.25">
      <c r="A280" s="309"/>
      <c r="B280" s="345"/>
      <c r="C280" s="345"/>
      <c r="D280" s="310"/>
      <c r="E280" s="310"/>
      <c r="F280" s="310"/>
      <c r="G280" s="310"/>
      <c r="H280" s="310"/>
      <c r="I280" s="311"/>
      <c r="J280" s="311"/>
      <c r="K280" s="311"/>
      <c r="L280" s="311"/>
      <c r="M280" s="311"/>
      <c r="N280" s="311"/>
      <c r="O280" s="381">
        <f t="shared" si="10"/>
        <v>0</v>
      </c>
      <c r="P280" s="381">
        <f t="shared" si="11"/>
        <v>0</v>
      </c>
    </row>
    <row r="281" spans="1:16" ht="18" customHeight="1" x14ac:dyDescent="0.25">
      <c r="A281" s="309"/>
      <c r="B281" s="345"/>
      <c r="C281" s="345"/>
      <c r="D281" s="310"/>
      <c r="E281" s="310"/>
      <c r="F281" s="310"/>
      <c r="G281" s="310"/>
      <c r="H281" s="310"/>
      <c r="I281" s="311"/>
      <c r="J281" s="311"/>
      <c r="K281" s="311"/>
      <c r="L281" s="311"/>
      <c r="M281" s="311"/>
      <c r="N281" s="311"/>
      <c r="O281" s="381">
        <f t="shared" si="10"/>
        <v>0</v>
      </c>
      <c r="P281" s="381">
        <f t="shared" si="11"/>
        <v>0</v>
      </c>
    </row>
    <row r="282" spans="1:16" ht="18" customHeight="1" x14ac:dyDescent="0.25">
      <c r="A282" s="309"/>
      <c r="B282" s="345"/>
      <c r="C282" s="345"/>
      <c r="D282" s="310"/>
      <c r="E282" s="310"/>
      <c r="F282" s="310"/>
      <c r="G282" s="310"/>
      <c r="H282" s="310"/>
      <c r="I282" s="311"/>
      <c r="J282" s="311"/>
      <c r="K282" s="311"/>
      <c r="L282" s="311"/>
      <c r="M282" s="311"/>
      <c r="N282" s="311"/>
      <c r="O282" s="381">
        <f t="shared" si="10"/>
        <v>0</v>
      </c>
      <c r="P282" s="381">
        <f t="shared" si="11"/>
        <v>0</v>
      </c>
    </row>
    <row r="283" spans="1:16" ht="18" customHeight="1" x14ac:dyDescent="0.25">
      <c r="A283" s="309"/>
      <c r="B283" s="345"/>
      <c r="C283" s="345"/>
      <c r="D283" s="310"/>
      <c r="E283" s="310"/>
      <c r="F283" s="310"/>
      <c r="G283" s="310"/>
      <c r="H283" s="310"/>
      <c r="I283" s="311"/>
      <c r="J283" s="311"/>
      <c r="K283" s="311"/>
      <c r="L283" s="311"/>
      <c r="M283" s="311"/>
      <c r="N283" s="311"/>
      <c r="O283" s="381">
        <f t="shared" si="10"/>
        <v>0</v>
      </c>
      <c r="P283" s="381">
        <f t="shared" si="11"/>
        <v>0</v>
      </c>
    </row>
    <row r="284" spans="1:16" ht="18" customHeight="1" x14ac:dyDescent="0.25">
      <c r="A284" s="309"/>
      <c r="B284" s="345"/>
      <c r="C284" s="345"/>
      <c r="D284" s="310"/>
      <c r="E284" s="310"/>
      <c r="F284" s="310"/>
      <c r="G284" s="310"/>
      <c r="H284" s="310"/>
      <c r="I284" s="311"/>
      <c r="J284" s="311"/>
      <c r="K284" s="311"/>
      <c r="L284" s="311"/>
      <c r="M284" s="311"/>
      <c r="N284" s="311"/>
      <c r="O284" s="381">
        <f t="shared" si="10"/>
        <v>0</v>
      </c>
      <c r="P284" s="381">
        <f t="shared" si="11"/>
        <v>0</v>
      </c>
    </row>
    <row r="285" spans="1:16" ht="18" customHeight="1" x14ac:dyDescent="0.25">
      <c r="A285" s="309"/>
      <c r="B285" s="345"/>
      <c r="C285" s="345"/>
      <c r="D285" s="310"/>
      <c r="E285" s="310"/>
      <c r="F285" s="310"/>
      <c r="G285" s="310"/>
      <c r="H285" s="310"/>
      <c r="I285" s="311"/>
      <c r="J285" s="311"/>
      <c r="K285" s="311"/>
      <c r="L285" s="311"/>
      <c r="M285" s="311"/>
      <c r="N285" s="311"/>
      <c r="O285" s="381">
        <f t="shared" si="10"/>
        <v>0</v>
      </c>
      <c r="P285" s="381">
        <f t="shared" si="11"/>
        <v>0</v>
      </c>
    </row>
    <row r="286" spans="1:16" ht="18" customHeight="1" x14ac:dyDescent="0.25">
      <c r="A286" s="309"/>
      <c r="B286" s="345"/>
      <c r="C286" s="345"/>
      <c r="D286" s="310"/>
      <c r="E286" s="310"/>
      <c r="F286" s="310"/>
      <c r="G286" s="310"/>
      <c r="H286" s="310"/>
      <c r="I286" s="311"/>
      <c r="J286" s="311"/>
      <c r="K286" s="311"/>
      <c r="L286" s="311"/>
      <c r="M286" s="311"/>
      <c r="N286" s="311"/>
      <c r="O286" s="381">
        <f t="shared" si="10"/>
        <v>0</v>
      </c>
      <c r="P286" s="381">
        <f t="shared" si="11"/>
        <v>0</v>
      </c>
    </row>
    <row r="287" spans="1:16" ht="18" customHeight="1" x14ac:dyDescent="0.25">
      <c r="A287" s="309"/>
      <c r="B287" s="345"/>
      <c r="C287" s="345"/>
      <c r="D287" s="310"/>
      <c r="E287" s="310"/>
      <c r="F287" s="310"/>
      <c r="G287" s="310"/>
      <c r="H287" s="310"/>
      <c r="I287" s="311"/>
      <c r="J287" s="311"/>
      <c r="K287" s="311"/>
      <c r="L287" s="311"/>
      <c r="M287" s="311"/>
      <c r="N287" s="311"/>
      <c r="O287" s="381">
        <f t="shared" si="10"/>
        <v>0</v>
      </c>
      <c r="P287" s="381">
        <f t="shared" si="11"/>
        <v>0</v>
      </c>
    </row>
    <row r="288" spans="1:16" ht="18" customHeight="1" x14ac:dyDescent="0.25">
      <c r="A288" s="309"/>
      <c r="B288" s="345"/>
      <c r="C288" s="345"/>
      <c r="D288" s="310"/>
      <c r="E288" s="310"/>
      <c r="F288" s="310"/>
      <c r="G288" s="310"/>
      <c r="H288" s="310"/>
      <c r="I288" s="311"/>
      <c r="J288" s="311"/>
      <c r="K288" s="311"/>
      <c r="L288" s="311"/>
      <c r="M288" s="311"/>
      <c r="N288" s="311"/>
      <c r="O288" s="381">
        <f t="shared" si="10"/>
        <v>0</v>
      </c>
      <c r="P288" s="381">
        <f t="shared" si="11"/>
        <v>0</v>
      </c>
    </row>
    <row r="289" spans="1:16" ht="18" customHeight="1" x14ac:dyDescent="0.25">
      <c r="A289" s="309"/>
      <c r="B289" s="345"/>
      <c r="C289" s="345"/>
      <c r="D289" s="310"/>
      <c r="E289" s="310"/>
      <c r="F289" s="310"/>
      <c r="G289" s="310"/>
      <c r="H289" s="310"/>
      <c r="I289" s="311"/>
      <c r="J289" s="311"/>
      <c r="K289" s="311"/>
      <c r="L289" s="311"/>
      <c r="M289" s="311"/>
      <c r="N289" s="311"/>
      <c r="O289" s="381">
        <f t="shared" si="10"/>
        <v>0</v>
      </c>
      <c r="P289" s="381">
        <f t="shared" si="11"/>
        <v>0</v>
      </c>
    </row>
    <row r="290" spans="1:16" ht="18" customHeight="1" x14ac:dyDescent="0.25">
      <c r="A290" s="309"/>
      <c r="B290" s="345"/>
      <c r="C290" s="345"/>
      <c r="D290" s="310"/>
      <c r="E290" s="310"/>
      <c r="F290" s="310"/>
      <c r="G290" s="310"/>
      <c r="H290" s="310"/>
      <c r="I290" s="311"/>
      <c r="J290" s="311"/>
      <c r="K290" s="311"/>
      <c r="L290" s="311"/>
      <c r="M290" s="311"/>
      <c r="N290" s="311"/>
      <c r="O290" s="381">
        <f t="shared" si="10"/>
        <v>0</v>
      </c>
      <c r="P290" s="381">
        <f t="shared" si="11"/>
        <v>0</v>
      </c>
    </row>
    <row r="291" spans="1:16" ht="18" customHeight="1" x14ac:dyDescent="0.25">
      <c r="A291" s="309"/>
      <c r="B291" s="345"/>
      <c r="C291" s="345"/>
      <c r="D291" s="310"/>
      <c r="E291" s="310"/>
      <c r="F291" s="310"/>
      <c r="G291" s="310"/>
      <c r="H291" s="310"/>
      <c r="I291" s="311"/>
      <c r="J291" s="311"/>
      <c r="K291" s="311"/>
      <c r="L291" s="311"/>
      <c r="M291" s="311"/>
      <c r="N291" s="311"/>
      <c r="O291" s="381">
        <f t="shared" si="10"/>
        <v>0</v>
      </c>
      <c r="P291" s="381">
        <f t="shared" si="11"/>
        <v>0</v>
      </c>
    </row>
    <row r="292" spans="1:16" ht="18" customHeight="1" x14ac:dyDescent="0.25">
      <c r="A292" s="309"/>
      <c r="B292" s="345"/>
      <c r="C292" s="345"/>
      <c r="D292" s="310"/>
      <c r="E292" s="310"/>
      <c r="F292" s="310"/>
      <c r="G292" s="310"/>
      <c r="H292" s="310"/>
      <c r="I292" s="311"/>
      <c r="J292" s="311"/>
      <c r="K292" s="311"/>
      <c r="L292" s="311"/>
      <c r="M292" s="311"/>
      <c r="N292" s="311"/>
      <c r="O292" s="381">
        <f t="shared" si="10"/>
        <v>0</v>
      </c>
      <c r="P292" s="381">
        <f t="shared" si="11"/>
        <v>0</v>
      </c>
    </row>
    <row r="293" spans="1:16" ht="18" customHeight="1" x14ac:dyDescent="0.25">
      <c r="A293" s="309"/>
      <c r="B293" s="345"/>
      <c r="C293" s="345"/>
      <c r="D293" s="310"/>
      <c r="E293" s="310"/>
      <c r="F293" s="310"/>
      <c r="G293" s="310"/>
      <c r="H293" s="310"/>
      <c r="I293" s="311"/>
      <c r="J293" s="311"/>
      <c r="K293" s="311"/>
      <c r="L293" s="311"/>
      <c r="M293" s="311"/>
      <c r="N293" s="311"/>
      <c r="O293" s="381">
        <f t="shared" si="10"/>
        <v>0</v>
      </c>
      <c r="P293" s="381">
        <f t="shared" si="11"/>
        <v>0</v>
      </c>
    </row>
    <row r="294" spans="1:16" ht="18" customHeight="1" x14ac:dyDescent="0.25">
      <c r="A294" s="309"/>
      <c r="B294" s="345"/>
      <c r="C294" s="345"/>
      <c r="D294" s="310"/>
      <c r="E294" s="310"/>
      <c r="F294" s="310"/>
      <c r="G294" s="310"/>
      <c r="H294" s="310"/>
      <c r="I294" s="311"/>
      <c r="J294" s="311"/>
      <c r="K294" s="311"/>
      <c r="L294" s="311"/>
      <c r="M294" s="311"/>
      <c r="N294" s="311"/>
      <c r="O294" s="381">
        <f t="shared" si="10"/>
        <v>0</v>
      </c>
      <c r="P294" s="381">
        <f t="shared" si="11"/>
        <v>0</v>
      </c>
    </row>
    <row r="295" spans="1:16" ht="18" customHeight="1" x14ac:dyDescent="0.25">
      <c r="A295" s="309"/>
      <c r="B295" s="345"/>
      <c r="C295" s="345"/>
      <c r="D295" s="310"/>
      <c r="E295" s="310"/>
      <c r="F295" s="310"/>
      <c r="G295" s="310"/>
      <c r="H295" s="310"/>
      <c r="I295" s="311"/>
      <c r="J295" s="311"/>
      <c r="K295" s="311"/>
      <c r="L295" s="311"/>
      <c r="M295" s="311"/>
      <c r="N295" s="311"/>
      <c r="O295" s="381">
        <f t="shared" si="10"/>
        <v>0</v>
      </c>
      <c r="P295" s="381">
        <f t="shared" si="11"/>
        <v>0</v>
      </c>
    </row>
    <row r="296" spans="1:16" ht="18" customHeight="1" x14ac:dyDescent="0.25">
      <c r="A296" s="309"/>
      <c r="B296" s="345"/>
      <c r="C296" s="345"/>
      <c r="D296" s="310"/>
      <c r="E296" s="310"/>
      <c r="F296" s="310"/>
      <c r="G296" s="310"/>
      <c r="H296" s="310"/>
      <c r="I296" s="311"/>
      <c r="J296" s="311"/>
      <c r="K296" s="311"/>
      <c r="L296" s="311"/>
      <c r="M296" s="311"/>
      <c r="N296" s="311"/>
      <c r="O296" s="381">
        <f t="shared" si="10"/>
        <v>0</v>
      </c>
      <c r="P296" s="381">
        <f t="shared" si="11"/>
        <v>0</v>
      </c>
    </row>
    <row r="297" spans="1:16" ht="18" customHeight="1" x14ac:dyDescent="0.25">
      <c r="A297" s="309"/>
      <c r="B297" s="345"/>
      <c r="C297" s="345"/>
      <c r="D297" s="310"/>
      <c r="E297" s="310"/>
      <c r="F297" s="310"/>
      <c r="G297" s="310"/>
      <c r="H297" s="310"/>
      <c r="I297" s="311"/>
      <c r="J297" s="311"/>
      <c r="K297" s="311"/>
      <c r="L297" s="311"/>
      <c r="M297" s="311"/>
      <c r="N297" s="311"/>
      <c r="O297" s="381">
        <f t="shared" si="10"/>
        <v>0</v>
      </c>
      <c r="P297" s="381">
        <f t="shared" si="11"/>
        <v>0</v>
      </c>
    </row>
    <row r="298" spans="1:16" ht="18" customHeight="1" x14ac:dyDescent="0.25">
      <c r="A298" s="309"/>
      <c r="B298" s="345"/>
      <c r="C298" s="345"/>
      <c r="D298" s="310"/>
      <c r="E298" s="310"/>
      <c r="F298" s="310"/>
      <c r="G298" s="310"/>
      <c r="H298" s="310"/>
      <c r="I298" s="311"/>
      <c r="J298" s="311"/>
      <c r="K298" s="311"/>
      <c r="L298" s="311"/>
      <c r="M298" s="311"/>
      <c r="N298" s="311"/>
      <c r="O298" s="381">
        <f t="shared" si="10"/>
        <v>0</v>
      </c>
      <c r="P298" s="381">
        <f t="shared" si="11"/>
        <v>0</v>
      </c>
    </row>
    <row r="299" spans="1:16" ht="18" customHeight="1" x14ac:dyDescent="0.25">
      <c r="A299" s="309"/>
      <c r="B299" s="345"/>
      <c r="C299" s="345"/>
      <c r="D299" s="310"/>
      <c r="E299" s="310"/>
      <c r="F299" s="310"/>
      <c r="G299" s="310"/>
      <c r="H299" s="310"/>
      <c r="I299" s="311"/>
      <c r="J299" s="311"/>
      <c r="K299" s="311"/>
      <c r="L299" s="311"/>
      <c r="M299" s="311"/>
      <c r="N299" s="311"/>
      <c r="O299" s="381">
        <f t="shared" si="10"/>
        <v>0</v>
      </c>
      <c r="P299" s="381">
        <f t="shared" si="11"/>
        <v>0</v>
      </c>
    </row>
    <row r="300" spans="1:16" ht="18" customHeight="1" x14ac:dyDescent="0.25">
      <c r="A300" s="309"/>
      <c r="B300" s="345"/>
      <c r="C300" s="345"/>
      <c r="D300" s="310"/>
      <c r="E300" s="310"/>
      <c r="F300" s="310"/>
      <c r="G300" s="310"/>
      <c r="H300" s="310"/>
      <c r="I300" s="311"/>
      <c r="J300" s="311"/>
      <c r="K300" s="311"/>
      <c r="L300" s="311"/>
      <c r="M300" s="311"/>
      <c r="N300" s="311"/>
      <c r="O300" s="381">
        <f t="shared" si="10"/>
        <v>0</v>
      </c>
      <c r="P300" s="381">
        <f t="shared" si="11"/>
        <v>0</v>
      </c>
    </row>
    <row r="301" spans="1:16" ht="18" customHeight="1" x14ac:dyDescent="0.25">
      <c r="A301" s="309"/>
      <c r="B301" s="345"/>
      <c r="C301" s="345"/>
      <c r="D301" s="310"/>
      <c r="E301" s="310"/>
      <c r="F301" s="310"/>
      <c r="G301" s="310"/>
      <c r="H301" s="310"/>
      <c r="I301" s="311"/>
      <c r="J301" s="311"/>
      <c r="K301" s="311"/>
      <c r="L301" s="311"/>
      <c r="M301" s="311"/>
      <c r="N301" s="311"/>
      <c r="O301" s="381">
        <f t="shared" si="10"/>
        <v>0</v>
      </c>
      <c r="P301" s="381">
        <f t="shared" si="11"/>
        <v>0</v>
      </c>
    </row>
    <row r="302" spans="1:16" ht="18" customHeight="1" x14ac:dyDescent="0.25">
      <c r="A302" s="309"/>
      <c r="B302" s="345"/>
      <c r="C302" s="345"/>
      <c r="D302" s="310"/>
      <c r="E302" s="310"/>
      <c r="F302" s="310"/>
      <c r="G302" s="310"/>
      <c r="H302" s="310"/>
      <c r="I302" s="311"/>
      <c r="J302" s="311"/>
      <c r="K302" s="311"/>
      <c r="L302" s="311"/>
      <c r="M302" s="311"/>
      <c r="N302" s="311"/>
      <c r="O302" s="381">
        <f t="shared" si="10"/>
        <v>0</v>
      </c>
      <c r="P302" s="381">
        <f t="shared" si="11"/>
        <v>0</v>
      </c>
    </row>
    <row r="303" spans="1:16" ht="18" customHeight="1" x14ac:dyDescent="0.25">
      <c r="A303" s="309"/>
      <c r="B303" s="345"/>
      <c r="C303" s="345"/>
      <c r="D303" s="310"/>
      <c r="E303" s="310"/>
      <c r="F303" s="310"/>
      <c r="G303" s="310"/>
      <c r="H303" s="310"/>
      <c r="I303" s="311"/>
      <c r="J303" s="311"/>
      <c r="K303" s="311"/>
      <c r="L303" s="311"/>
      <c r="M303" s="311"/>
      <c r="N303" s="311"/>
      <c r="O303" s="381">
        <f t="shared" si="10"/>
        <v>0</v>
      </c>
      <c r="P303" s="381">
        <f t="shared" si="11"/>
        <v>0</v>
      </c>
    </row>
    <row r="304" spans="1:16" ht="18" customHeight="1" x14ac:dyDescent="0.25">
      <c r="A304" s="309"/>
      <c r="B304" s="345"/>
      <c r="C304" s="345"/>
      <c r="D304" s="310"/>
      <c r="E304" s="310"/>
      <c r="F304" s="310"/>
      <c r="G304" s="310"/>
      <c r="H304" s="310"/>
      <c r="I304" s="311"/>
      <c r="J304" s="311"/>
      <c r="K304" s="311"/>
      <c r="L304" s="311"/>
      <c r="M304" s="311"/>
      <c r="N304" s="311"/>
      <c r="O304" s="381">
        <f t="shared" si="10"/>
        <v>0</v>
      </c>
      <c r="P304" s="381">
        <f t="shared" si="11"/>
        <v>0</v>
      </c>
    </row>
    <row r="305" spans="1:16" ht="18" customHeight="1" x14ac:dyDescent="0.25">
      <c r="A305" s="309"/>
      <c r="B305" s="345"/>
      <c r="C305" s="345"/>
      <c r="D305" s="310"/>
      <c r="E305" s="310"/>
      <c r="F305" s="310"/>
      <c r="G305" s="310"/>
      <c r="H305" s="310"/>
      <c r="I305" s="311"/>
      <c r="J305" s="311"/>
      <c r="K305" s="311"/>
      <c r="L305" s="311"/>
      <c r="M305" s="311"/>
      <c r="N305" s="311"/>
      <c r="O305" s="381">
        <f t="shared" si="10"/>
        <v>0</v>
      </c>
      <c r="P305" s="381">
        <f t="shared" si="11"/>
        <v>0</v>
      </c>
    </row>
    <row r="306" spans="1:16" ht="18" customHeight="1" x14ac:dyDescent="0.25">
      <c r="A306" s="309"/>
      <c r="B306" s="345"/>
      <c r="C306" s="345"/>
      <c r="D306" s="310"/>
      <c r="E306" s="310"/>
      <c r="F306" s="310"/>
      <c r="G306" s="310"/>
      <c r="H306" s="310"/>
      <c r="I306" s="311"/>
      <c r="J306" s="311"/>
      <c r="K306" s="311"/>
      <c r="L306" s="311"/>
      <c r="M306" s="311"/>
      <c r="N306" s="311"/>
      <c r="O306" s="381">
        <f t="shared" si="10"/>
        <v>0</v>
      </c>
      <c r="P306" s="381">
        <f t="shared" si="11"/>
        <v>0</v>
      </c>
    </row>
    <row r="307" spans="1:16" ht="18" customHeight="1" x14ac:dyDescent="0.25">
      <c r="A307" s="309"/>
      <c r="B307" s="345"/>
      <c r="C307" s="345"/>
      <c r="D307" s="310"/>
      <c r="E307" s="310"/>
      <c r="F307" s="310"/>
      <c r="G307" s="310"/>
      <c r="H307" s="310"/>
      <c r="I307" s="311"/>
      <c r="J307" s="311"/>
      <c r="K307" s="311"/>
      <c r="L307" s="311"/>
      <c r="M307" s="311"/>
      <c r="N307" s="311"/>
      <c r="O307" s="381">
        <f t="shared" si="10"/>
        <v>0</v>
      </c>
      <c r="P307" s="381">
        <f t="shared" si="11"/>
        <v>0</v>
      </c>
    </row>
    <row r="308" spans="1:16" ht="18" customHeight="1" x14ac:dyDescent="0.25">
      <c r="A308" s="309"/>
      <c r="B308" s="345"/>
      <c r="C308" s="345"/>
      <c r="D308" s="310"/>
      <c r="E308" s="310"/>
      <c r="F308" s="310"/>
      <c r="G308" s="310"/>
      <c r="H308" s="310"/>
      <c r="I308" s="311"/>
      <c r="J308" s="311"/>
      <c r="K308" s="311"/>
      <c r="L308" s="311"/>
      <c r="M308" s="311"/>
      <c r="N308" s="311"/>
      <c r="O308" s="381">
        <f t="shared" si="10"/>
        <v>0</v>
      </c>
      <c r="P308" s="381">
        <f t="shared" si="11"/>
        <v>0</v>
      </c>
    </row>
    <row r="309" spans="1:16" ht="18" customHeight="1" x14ac:dyDescent="0.25">
      <c r="A309" s="309"/>
      <c r="B309" s="345"/>
      <c r="C309" s="345"/>
      <c r="D309" s="310"/>
      <c r="E309" s="310"/>
      <c r="F309" s="310"/>
      <c r="G309" s="310"/>
      <c r="H309" s="310"/>
      <c r="I309" s="311"/>
      <c r="J309" s="311"/>
      <c r="K309" s="311"/>
      <c r="L309" s="311"/>
      <c r="M309" s="311"/>
      <c r="N309" s="311"/>
      <c r="O309" s="381">
        <f t="shared" si="10"/>
        <v>0</v>
      </c>
      <c r="P309" s="381">
        <f t="shared" si="11"/>
        <v>0</v>
      </c>
    </row>
    <row r="310" spans="1:16" ht="18" customHeight="1" x14ac:dyDescent="0.25">
      <c r="A310" s="309"/>
      <c r="B310" s="345"/>
      <c r="C310" s="345"/>
      <c r="D310" s="310"/>
      <c r="E310" s="310"/>
      <c r="F310" s="310"/>
      <c r="G310" s="310"/>
      <c r="H310" s="310"/>
      <c r="I310" s="311"/>
      <c r="J310" s="311"/>
      <c r="K310" s="311"/>
      <c r="L310" s="311"/>
      <c r="M310" s="311"/>
      <c r="N310" s="311"/>
      <c r="O310" s="381">
        <f t="shared" si="10"/>
        <v>0</v>
      </c>
      <c r="P310" s="381">
        <f t="shared" si="11"/>
        <v>0</v>
      </c>
    </row>
    <row r="311" spans="1:16" ht="18" customHeight="1" x14ac:dyDescent="0.25">
      <c r="A311" s="309"/>
      <c r="B311" s="345"/>
      <c r="C311" s="345"/>
      <c r="D311" s="310"/>
      <c r="E311" s="310"/>
      <c r="F311" s="310"/>
      <c r="G311" s="310"/>
      <c r="H311" s="310"/>
      <c r="I311" s="311"/>
      <c r="J311" s="311"/>
      <c r="K311" s="311"/>
      <c r="L311" s="311"/>
      <c r="M311" s="311"/>
      <c r="N311" s="311"/>
      <c r="O311" s="381">
        <f t="shared" si="10"/>
        <v>0</v>
      </c>
      <c r="P311" s="381">
        <f t="shared" si="11"/>
        <v>0</v>
      </c>
    </row>
    <row r="312" spans="1:16" ht="18" customHeight="1" x14ac:dyDescent="0.25">
      <c r="A312" s="309"/>
      <c r="B312" s="345"/>
      <c r="C312" s="345"/>
      <c r="D312" s="310"/>
      <c r="E312" s="310"/>
      <c r="F312" s="310"/>
      <c r="G312" s="310"/>
      <c r="H312" s="310"/>
      <c r="I312" s="311"/>
      <c r="J312" s="311"/>
      <c r="K312" s="311"/>
      <c r="L312" s="311"/>
      <c r="M312" s="311"/>
      <c r="N312" s="311"/>
      <c r="O312" s="381">
        <f t="shared" si="10"/>
        <v>0</v>
      </c>
      <c r="P312" s="381">
        <f t="shared" si="11"/>
        <v>0</v>
      </c>
    </row>
    <row r="313" spans="1:16" ht="18" customHeight="1" x14ac:dyDescent="0.25">
      <c r="A313" s="309"/>
      <c r="B313" s="345"/>
      <c r="C313" s="345"/>
      <c r="D313" s="310"/>
      <c r="E313" s="310"/>
      <c r="F313" s="310"/>
      <c r="G313" s="310"/>
      <c r="H313" s="310"/>
      <c r="I313" s="311"/>
      <c r="J313" s="311"/>
      <c r="K313" s="311"/>
      <c r="L313" s="311"/>
      <c r="M313" s="311"/>
      <c r="N313" s="311"/>
      <c r="O313" s="381">
        <f t="shared" si="10"/>
        <v>0</v>
      </c>
      <c r="P313" s="381">
        <f t="shared" si="11"/>
        <v>0</v>
      </c>
    </row>
    <row r="314" spans="1:16" ht="18" customHeight="1" x14ac:dyDescent="0.25">
      <c r="A314" s="309"/>
      <c r="B314" s="345"/>
      <c r="C314" s="345"/>
      <c r="D314" s="310"/>
      <c r="E314" s="310"/>
      <c r="F314" s="310"/>
      <c r="G314" s="310"/>
      <c r="H314" s="310"/>
      <c r="I314" s="311"/>
      <c r="J314" s="311"/>
      <c r="K314" s="311"/>
      <c r="L314" s="311"/>
      <c r="M314" s="311"/>
      <c r="N314" s="311"/>
      <c r="O314" s="381">
        <f t="shared" si="10"/>
        <v>0</v>
      </c>
      <c r="P314" s="381">
        <f t="shared" si="11"/>
        <v>0</v>
      </c>
    </row>
    <row r="315" spans="1:16" ht="18" customHeight="1" x14ac:dyDescent="0.25">
      <c r="A315" s="309"/>
      <c r="B315" s="345"/>
      <c r="C315" s="345"/>
      <c r="D315" s="310"/>
      <c r="E315" s="310"/>
      <c r="F315" s="310"/>
      <c r="G315" s="310"/>
      <c r="H315" s="310"/>
      <c r="I315" s="311"/>
      <c r="J315" s="311"/>
      <c r="K315" s="311"/>
      <c r="L315" s="311"/>
      <c r="M315" s="311"/>
      <c r="N315" s="311"/>
      <c r="O315" s="381">
        <f t="shared" ref="O315:O378" si="12">SUM(I315,K315,M315)</f>
        <v>0</v>
      </c>
      <c r="P315" s="381">
        <f t="shared" ref="P315:P378" si="13">SUM(J315,L315,N315)</f>
        <v>0</v>
      </c>
    </row>
    <row r="316" spans="1:16" ht="18" customHeight="1" x14ac:dyDescent="0.25">
      <c r="A316" s="309"/>
      <c r="B316" s="345"/>
      <c r="C316" s="345"/>
      <c r="D316" s="310"/>
      <c r="E316" s="310"/>
      <c r="F316" s="310"/>
      <c r="G316" s="310"/>
      <c r="H316" s="310"/>
      <c r="I316" s="311"/>
      <c r="J316" s="311"/>
      <c r="K316" s="311"/>
      <c r="L316" s="311"/>
      <c r="M316" s="311"/>
      <c r="N316" s="311"/>
      <c r="O316" s="381">
        <f t="shared" si="12"/>
        <v>0</v>
      </c>
      <c r="P316" s="381">
        <f t="shared" si="13"/>
        <v>0</v>
      </c>
    </row>
    <row r="317" spans="1:16" ht="18" customHeight="1" x14ac:dyDescent="0.25">
      <c r="A317" s="309"/>
      <c r="B317" s="345"/>
      <c r="C317" s="345"/>
      <c r="D317" s="310"/>
      <c r="E317" s="310"/>
      <c r="F317" s="310"/>
      <c r="G317" s="310"/>
      <c r="H317" s="310"/>
      <c r="I317" s="311"/>
      <c r="J317" s="311"/>
      <c r="K317" s="311"/>
      <c r="L317" s="311"/>
      <c r="M317" s="311"/>
      <c r="N317" s="311"/>
      <c r="O317" s="381">
        <f t="shared" si="12"/>
        <v>0</v>
      </c>
      <c r="P317" s="381">
        <f t="shared" si="13"/>
        <v>0</v>
      </c>
    </row>
    <row r="318" spans="1:16" ht="18" customHeight="1" x14ac:dyDescent="0.25">
      <c r="A318" s="309"/>
      <c r="B318" s="345"/>
      <c r="C318" s="345"/>
      <c r="D318" s="310"/>
      <c r="E318" s="310"/>
      <c r="F318" s="310"/>
      <c r="G318" s="310"/>
      <c r="H318" s="310"/>
      <c r="I318" s="311"/>
      <c r="J318" s="311"/>
      <c r="K318" s="311"/>
      <c r="L318" s="311"/>
      <c r="M318" s="311"/>
      <c r="N318" s="311"/>
      <c r="O318" s="381">
        <f t="shared" si="12"/>
        <v>0</v>
      </c>
      <c r="P318" s="381">
        <f t="shared" si="13"/>
        <v>0</v>
      </c>
    </row>
    <row r="319" spans="1:16" ht="18" customHeight="1" x14ac:dyDescent="0.25">
      <c r="A319" s="309"/>
      <c r="B319" s="345"/>
      <c r="C319" s="345"/>
      <c r="D319" s="310"/>
      <c r="E319" s="310"/>
      <c r="F319" s="310"/>
      <c r="G319" s="310"/>
      <c r="H319" s="310"/>
      <c r="I319" s="311"/>
      <c r="J319" s="311"/>
      <c r="K319" s="311"/>
      <c r="L319" s="311"/>
      <c r="M319" s="311"/>
      <c r="N319" s="311"/>
      <c r="O319" s="381">
        <f t="shared" si="12"/>
        <v>0</v>
      </c>
      <c r="P319" s="381">
        <f t="shared" si="13"/>
        <v>0</v>
      </c>
    </row>
    <row r="320" spans="1:16" ht="18" customHeight="1" x14ac:dyDescent="0.25">
      <c r="A320" s="309"/>
      <c r="B320" s="345"/>
      <c r="C320" s="345"/>
      <c r="D320" s="310"/>
      <c r="E320" s="310"/>
      <c r="F320" s="310"/>
      <c r="G320" s="310"/>
      <c r="H320" s="310"/>
      <c r="I320" s="311"/>
      <c r="J320" s="311"/>
      <c r="K320" s="311"/>
      <c r="L320" s="311"/>
      <c r="M320" s="311"/>
      <c r="N320" s="311"/>
      <c r="O320" s="381">
        <f t="shared" si="12"/>
        <v>0</v>
      </c>
      <c r="P320" s="381">
        <f t="shared" si="13"/>
        <v>0</v>
      </c>
    </row>
    <row r="321" spans="1:16" ht="18" customHeight="1" x14ac:dyDescent="0.25">
      <c r="A321" s="309"/>
      <c r="B321" s="345"/>
      <c r="C321" s="345"/>
      <c r="D321" s="310"/>
      <c r="E321" s="310"/>
      <c r="F321" s="310"/>
      <c r="G321" s="310"/>
      <c r="H321" s="310"/>
      <c r="I321" s="311"/>
      <c r="J321" s="311"/>
      <c r="K321" s="311"/>
      <c r="L321" s="311"/>
      <c r="M321" s="311"/>
      <c r="N321" s="311"/>
      <c r="O321" s="381">
        <f t="shared" si="12"/>
        <v>0</v>
      </c>
      <c r="P321" s="381">
        <f t="shared" si="13"/>
        <v>0</v>
      </c>
    </row>
    <row r="322" spans="1:16" ht="18" customHeight="1" x14ac:dyDescent="0.25">
      <c r="A322" s="309"/>
      <c r="B322" s="345"/>
      <c r="C322" s="345"/>
      <c r="D322" s="310"/>
      <c r="E322" s="310"/>
      <c r="F322" s="310"/>
      <c r="G322" s="310"/>
      <c r="H322" s="310"/>
      <c r="I322" s="311"/>
      <c r="J322" s="311"/>
      <c r="K322" s="311"/>
      <c r="L322" s="311"/>
      <c r="M322" s="311"/>
      <c r="N322" s="311"/>
      <c r="O322" s="381">
        <f t="shared" si="12"/>
        <v>0</v>
      </c>
      <c r="P322" s="381">
        <f t="shared" si="13"/>
        <v>0</v>
      </c>
    </row>
    <row r="323" spans="1:16" ht="18" customHeight="1" x14ac:dyDescent="0.25">
      <c r="A323" s="309"/>
      <c r="B323" s="345"/>
      <c r="C323" s="345"/>
      <c r="D323" s="310"/>
      <c r="E323" s="310"/>
      <c r="F323" s="310"/>
      <c r="G323" s="310"/>
      <c r="H323" s="310"/>
      <c r="I323" s="311"/>
      <c r="J323" s="311"/>
      <c r="K323" s="311"/>
      <c r="L323" s="311"/>
      <c r="M323" s="311"/>
      <c r="N323" s="311"/>
      <c r="O323" s="381">
        <f t="shared" si="12"/>
        <v>0</v>
      </c>
      <c r="P323" s="381">
        <f t="shared" si="13"/>
        <v>0</v>
      </c>
    </row>
    <row r="324" spans="1:16" ht="18" customHeight="1" x14ac:dyDescent="0.25">
      <c r="A324" s="309"/>
      <c r="B324" s="345"/>
      <c r="C324" s="345"/>
      <c r="D324" s="310"/>
      <c r="E324" s="310"/>
      <c r="F324" s="310"/>
      <c r="G324" s="310"/>
      <c r="H324" s="310"/>
      <c r="I324" s="311"/>
      <c r="J324" s="311"/>
      <c r="K324" s="311"/>
      <c r="L324" s="311"/>
      <c r="M324" s="311"/>
      <c r="N324" s="311"/>
      <c r="O324" s="381">
        <f t="shared" si="12"/>
        <v>0</v>
      </c>
      <c r="P324" s="381">
        <f t="shared" si="13"/>
        <v>0</v>
      </c>
    </row>
    <row r="325" spans="1:16" ht="18" customHeight="1" x14ac:dyDescent="0.25">
      <c r="A325" s="309"/>
      <c r="B325" s="345"/>
      <c r="C325" s="345"/>
      <c r="D325" s="310"/>
      <c r="E325" s="310"/>
      <c r="F325" s="310"/>
      <c r="G325" s="310"/>
      <c r="H325" s="310"/>
      <c r="I325" s="311"/>
      <c r="J325" s="311"/>
      <c r="K325" s="311"/>
      <c r="L325" s="311"/>
      <c r="M325" s="311"/>
      <c r="N325" s="311"/>
      <c r="O325" s="381">
        <f t="shared" si="12"/>
        <v>0</v>
      </c>
      <c r="P325" s="381">
        <f t="shared" si="13"/>
        <v>0</v>
      </c>
    </row>
    <row r="326" spans="1:16" ht="18" customHeight="1" x14ac:dyDescent="0.25">
      <c r="A326" s="309"/>
      <c r="B326" s="345"/>
      <c r="C326" s="345"/>
      <c r="D326" s="310"/>
      <c r="E326" s="310"/>
      <c r="F326" s="310"/>
      <c r="G326" s="310"/>
      <c r="H326" s="310"/>
      <c r="I326" s="311"/>
      <c r="J326" s="311"/>
      <c r="K326" s="311"/>
      <c r="L326" s="311"/>
      <c r="M326" s="311"/>
      <c r="N326" s="311"/>
      <c r="O326" s="381">
        <f t="shared" si="12"/>
        <v>0</v>
      </c>
      <c r="P326" s="381">
        <f t="shared" si="13"/>
        <v>0</v>
      </c>
    </row>
    <row r="327" spans="1:16" ht="18" customHeight="1" x14ac:dyDescent="0.25">
      <c r="A327" s="309"/>
      <c r="B327" s="345"/>
      <c r="C327" s="345"/>
      <c r="D327" s="310"/>
      <c r="E327" s="310"/>
      <c r="F327" s="310"/>
      <c r="G327" s="310"/>
      <c r="H327" s="310"/>
      <c r="I327" s="311"/>
      <c r="J327" s="311"/>
      <c r="K327" s="311"/>
      <c r="L327" s="311"/>
      <c r="M327" s="311"/>
      <c r="N327" s="311"/>
      <c r="O327" s="381">
        <f t="shared" si="12"/>
        <v>0</v>
      </c>
      <c r="P327" s="381">
        <f t="shared" si="13"/>
        <v>0</v>
      </c>
    </row>
    <row r="328" spans="1:16" ht="18" customHeight="1" x14ac:dyDescent="0.25">
      <c r="A328" s="309"/>
      <c r="B328" s="345"/>
      <c r="C328" s="345"/>
      <c r="D328" s="310"/>
      <c r="E328" s="310"/>
      <c r="F328" s="310"/>
      <c r="G328" s="310"/>
      <c r="H328" s="310"/>
      <c r="I328" s="311"/>
      <c r="J328" s="311"/>
      <c r="K328" s="311"/>
      <c r="L328" s="311"/>
      <c r="M328" s="311"/>
      <c r="N328" s="311"/>
      <c r="O328" s="381">
        <f t="shared" si="12"/>
        <v>0</v>
      </c>
      <c r="P328" s="381">
        <f t="shared" si="13"/>
        <v>0</v>
      </c>
    </row>
    <row r="329" spans="1:16" ht="18" customHeight="1" x14ac:dyDescent="0.25">
      <c r="A329" s="309"/>
      <c r="B329" s="345"/>
      <c r="C329" s="345"/>
      <c r="D329" s="310"/>
      <c r="E329" s="310"/>
      <c r="F329" s="310"/>
      <c r="G329" s="310"/>
      <c r="H329" s="310"/>
      <c r="I329" s="311"/>
      <c r="J329" s="311"/>
      <c r="K329" s="311"/>
      <c r="L329" s="311"/>
      <c r="M329" s="311"/>
      <c r="N329" s="311"/>
      <c r="O329" s="381">
        <f t="shared" si="12"/>
        <v>0</v>
      </c>
      <c r="P329" s="381">
        <f t="shared" si="13"/>
        <v>0</v>
      </c>
    </row>
    <row r="330" spans="1:16" ht="18" customHeight="1" x14ac:dyDescent="0.25">
      <c r="A330" s="309"/>
      <c r="B330" s="345"/>
      <c r="C330" s="345"/>
      <c r="D330" s="310"/>
      <c r="E330" s="310"/>
      <c r="F330" s="310"/>
      <c r="G330" s="310"/>
      <c r="H330" s="310"/>
      <c r="I330" s="311"/>
      <c r="J330" s="311"/>
      <c r="K330" s="311"/>
      <c r="L330" s="311"/>
      <c r="M330" s="311"/>
      <c r="N330" s="311"/>
      <c r="O330" s="381">
        <f t="shared" si="12"/>
        <v>0</v>
      </c>
      <c r="P330" s="381">
        <f t="shared" si="13"/>
        <v>0</v>
      </c>
    </row>
    <row r="331" spans="1:16" ht="18" customHeight="1" x14ac:dyDescent="0.25">
      <c r="A331" s="309"/>
      <c r="B331" s="345"/>
      <c r="C331" s="345"/>
      <c r="D331" s="310"/>
      <c r="E331" s="310"/>
      <c r="F331" s="310"/>
      <c r="G331" s="310"/>
      <c r="H331" s="310"/>
      <c r="I331" s="311"/>
      <c r="J331" s="311"/>
      <c r="K331" s="311"/>
      <c r="L331" s="311"/>
      <c r="M331" s="311"/>
      <c r="N331" s="311"/>
      <c r="O331" s="381">
        <f t="shared" si="12"/>
        <v>0</v>
      </c>
      <c r="P331" s="381">
        <f t="shared" si="13"/>
        <v>0</v>
      </c>
    </row>
    <row r="332" spans="1:16" ht="18" customHeight="1" x14ac:dyDescent="0.25">
      <c r="A332" s="309"/>
      <c r="B332" s="345"/>
      <c r="C332" s="345"/>
      <c r="D332" s="310"/>
      <c r="E332" s="310"/>
      <c r="F332" s="310"/>
      <c r="G332" s="310"/>
      <c r="H332" s="310"/>
      <c r="I332" s="311"/>
      <c r="J332" s="311"/>
      <c r="K332" s="311"/>
      <c r="L332" s="311"/>
      <c r="M332" s="311"/>
      <c r="N332" s="311"/>
      <c r="O332" s="381">
        <f t="shared" si="12"/>
        <v>0</v>
      </c>
      <c r="P332" s="381">
        <f t="shared" si="13"/>
        <v>0</v>
      </c>
    </row>
    <row r="333" spans="1:16" ht="18" customHeight="1" x14ac:dyDescent="0.25">
      <c r="A333" s="309"/>
      <c r="B333" s="345"/>
      <c r="C333" s="345"/>
      <c r="D333" s="310"/>
      <c r="E333" s="310"/>
      <c r="F333" s="310"/>
      <c r="G333" s="310"/>
      <c r="H333" s="310"/>
      <c r="I333" s="311"/>
      <c r="J333" s="311"/>
      <c r="K333" s="311"/>
      <c r="L333" s="311"/>
      <c r="M333" s="311"/>
      <c r="N333" s="311"/>
      <c r="O333" s="381">
        <f t="shared" si="12"/>
        <v>0</v>
      </c>
      <c r="P333" s="381">
        <f t="shared" si="13"/>
        <v>0</v>
      </c>
    </row>
    <row r="334" spans="1:16" ht="18" customHeight="1" x14ac:dyDescent="0.25">
      <c r="A334" s="309"/>
      <c r="B334" s="345"/>
      <c r="C334" s="345"/>
      <c r="D334" s="310"/>
      <c r="E334" s="310"/>
      <c r="F334" s="310"/>
      <c r="G334" s="310"/>
      <c r="H334" s="310"/>
      <c r="I334" s="311"/>
      <c r="J334" s="311"/>
      <c r="K334" s="311"/>
      <c r="L334" s="311"/>
      <c r="M334" s="311"/>
      <c r="N334" s="311"/>
      <c r="O334" s="381">
        <f t="shared" si="12"/>
        <v>0</v>
      </c>
      <c r="P334" s="381">
        <f t="shared" si="13"/>
        <v>0</v>
      </c>
    </row>
    <row r="335" spans="1:16" ht="18" customHeight="1" x14ac:dyDescent="0.25">
      <c r="A335" s="309"/>
      <c r="B335" s="345"/>
      <c r="C335" s="345"/>
      <c r="D335" s="310"/>
      <c r="E335" s="310"/>
      <c r="F335" s="310"/>
      <c r="G335" s="310"/>
      <c r="H335" s="310"/>
      <c r="I335" s="311"/>
      <c r="J335" s="311"/>
      <c r="K335" s="311"/>
      <c r="L335" s="311"/>
      <c r="M335" s="311"/>
      <c r="N335" s="311"/>
      <c r="O335" s="381">
        <f t="shared" si="12"/>
        <v>0</v>
      </c>
      <c r="P335" s="381">
        <f t="shared" si="13"/>
        <v>0</v>
      </c>
    </row>
    <row r="336" spans="1:16" ht="18" customHeight="1" x14ac:dyDescent="0.25">
      <c r="A336" s="309"/>
      <c r="B336" s="345"/>
      <c r="C336" s="345"/>
      <c r="D336" s="310"/>
      <c r="E336" s="310"/>
      <c r="F336" s="310"/>
      <c r="G336" s="310"/>
      <c r="H336" s="310"/>
      <c r="I336" s="311"/>
      <c r="J336" s="311"/>
      <c r="K336" s="311"/>
      <c r="L336" s="311"/>
      <c r="M336" s="311"/>
      <c r="N336" s="311"/>
      <c r="O336" s="381">
        <f t="shared" si="12"/>
        <v>0</v>
      </c>
      <c r="P336" s="381">
        <f t="shared" si="13"/>
        <v>0</v>
      </c>
    </row>
    <row r="337" spans="1:16" ht="18" customHeight="1" x14ac:dyDescent="0.25">
      <c r="A337" s="309"/>
      <c r="B337" s="345"/>
      <c r="C337" s="345"/>
      <c r="D337" s="310"/>
      <c r="E337" s="310"/>
      <c r="F337" s="310"/>
      <c r="G337" s="310"/>
      <c r="H337" s="310"/>
      <c r="I337" s="311"/>
      <c r="J337" s="311"/>
      <c r="K337" s="311"/>
      <c r="L337" s="311"/>
      <c r="M337" s="311"/>
      <c r="N337" s="311"/>
      <c r="O337" s="381">
        <f t="shared" si="12"/>
        <v>0</v>
      </c>
      <c r="P337" s="381">
        <f t="shared" si="13"/>
        <v>0</v>
      </c>
    </row>
    <row r="338" spans="1:16" ht="18" customHeight="1" x14ac:dyDescent="0.25">
      <c r="A338" s="309"/>
      <c r="B338" s="345"/>
      <c r="C338" s="345"/>
      <c r="D338" s="310"/>
      <c r="E338" s="310"/>
      <c r="F338" s="310"/>
      <c r="G338" s="310"/>
      <c r="H338" s="310"/>
      <c r="I338" s="311"/>
      <c r="J338" s="311"/>
      <c r="K338" s="311"/>
      <c r="L338" s="311"/>
      <c r="M338" s="311"/>
      <c r="N338" s="311"/>
      <c r="O338" s="381">
        <f t="shared" si="12"/>
        <v>0</v>
      </c>
      <c r="P338" s="381">
        <f t="shared" si="13"/>
        <v>0</v>
      </c>
    </row>
    <row r="339" spans="1:16" ht="18" customHeight="1" x14ac:dyDescent="0.25">
      <c r="A339" s="309"/>
      <c r="B339" s="345"/>
      <c r="C339" s="345"/>
      <c r="D339" s="310"/>
      <c r="E339" s="310"/>
      <c r="F339" s="310"/>
      <c r="G339" s="310"/>
      <c r="H339" s="310"/>
      <c r="I339" s="311"/>
      <c r="J339" s="311"/>
      <c r="K339" s="311"/>
      <c r="L339" s="311"/>
      <c r="M339" s="311"/>
      <c r="N339" s="311"/>
      <c r="O339" s="381">
        <f t="shared" si="12"/>
        <v>0</v>
      </c>
      <c r="P339" s="381">
        <f t="shared" si="13"/>
        <v>0</v>
      </c>
    </row>
    <row r="340" spans="1:16" ht="18" customHeight="1" x14ac:dyDescent="0.25">
      <c r="A340" s="309"/>
      <c r="B340" s="345"/>
      <c r="C340" s="345"/>
      <c r="D340" s="310"/>
      <c r="E340" s="310"/>
      <c r="F340" s="310"/>
      <c r="G340" s="310"/>
      <c r="H340" s="310"/>
      <c r="I340" s="311"/>
      <c r="J340" s="311"/>
      <c r="K340" s="311"/>
      <c r="L340" s="311"/>
      <c r="M340" s="311"/>
      <c r="N340" s="311"/>
      <c r="O340" s="381">
        <f t="shared" si="12"/>
        <v>0</v>
      </c>
      <c r="P340" s="381">
        <f t="shared" si="13"/>
        <v>0</v>
      </c>
    </row>
    <row r="341" spans="1:16" ht="18" customHeight="1" x14ac:dyDescent="0.25">
      <c r="A341" s="309"/>
      <c r="B341" s="345"/>
      <c r="C341" s="345"/>
      <c r="D341" s="310"/>
      <c r="E341" s="310"/>
      <c r="F341" s="310"/>
      <c r="G341" s="310"/>
      <c r="H341" s="310"/>
      <c r="I341" s="311"/>
      <c r="J341" s="311"/>
      <c r="K341" s="311"/>
      <c r="L341" s="311"/>
      <c r="M341" s="311"/>
      <c r="N341" s="311"/>
      <c r="O341" s="381">
        <f t="shared" si="12"/>
        <v>0</v>
      </c>
      <c r="P341" s="381">
        <f t="shared" si="13"/>
        <v>0</v>
      </c>
    </row>
    <row r="342" spans="1:16" ht="18" customHeight="1" x14ac:dyDescent="0.25">
      <c r="A342" s="309"/>
      <c r="B342" s="345"/>
      <c r="C342" s="345"/>
      <c r="D342" s="310"/>
      <c r="E342" s="310"/>
      <c r="F342" s="310"/>
      <c r="G342" s="310"/>
      <c r="H342" s="310"/>
      <c r="I342" s="311"/>
      <c r="J342" s="311"/>
      <c r="K342" s="311"/>
      <c r="L342" s="311"/>
      <c r="M342" s="311"/>
      <c r="N342" s="311"/>
      <c r="O342" s="381">
        <f t="shared" si="12"/>
        <v>0</v>
      </c>
      <c r="P342" s="381">
        <f t="shared" si="13"/>
        <v>0</v>
      </c>
    </row>
    <row r="343" spans="1:16" ht="18" customHeight="1" x14ac:dyDescent="0.25">
      <c r="A343" s="309"/>
      <c r="B343" s="345"/>
      <c r="C343" s="345"/>
      <c r="D343" s="310"/>
      <c r="E343" s="310"/>
      <c r="F343" s="310"/>
      <c r="G343" s="310"/>
      <c r="H343" s="310"/>
      <c r="I343" s="311"/>
      <c r="J343" s="311"/>
      <c r="K343" s="311"/>
      <c r="L343" s="311"/>
      <c r="M343" s="311"/>
      <c r="N343" s="311"/>
      <c r="O343" s="381">
        <f t="shared" si="12"/>
        <v>0</v>
      </c>
      <c r="P343" s="381">
        <f t="shared" si="13"/>
        <v>0</v>
      </c>
    </row>
    <row r="344" spans="1:16" ht="18" customHeight="1" x14ac:dyDescent="0.25">
      <c r="A344" s="309"/>
      <c r="B344" s="345"/>
      <c r="C344" s="345"/>
      <c r="D344" s="310"/>
      <c r="E344" s="310"/>
      <c r="F344" s="310"/>
      <c r="G344" s="310"/>
      <c r="H344" s="310"/>
      <c r="I344" s="311"/>
      <c r="J344" s="311"/>
      <c r="K344" s="311"/>
      <c r="L344" s="311"/>
      <c r="M344" s="311"/>
      <c r="N344" s="311"/>
      <c r="O344" s="381">
        <f t="shared" si="12"/>
        <v>0</v>
      </c>
      <c r="P344" s="381">
        <f t="shared" si="13"/>
        <v>0</v>
      </c>
    </row>
    <row r="345" spans="1:16" ht="18" customHeight="1" x14ac:dyDescent="0.25">
      <c r="A345" s="309"/>
      <c r="B345" s="345"/>
      <c r="C345" s="345"/>
      <c r="D345" s="310"/>
      <c r="E345" s="310"/>
      <c r="F345" s="310"/>
      <c r="G345" s="310"/>
      <c r="H345" s="310"/>
      <c r="I345" s="311"/>
      <c r="J345" s="311"/>
      <c r="K345" s="311"/>
      <c r="L345" s="311"/>
      <c r="M345" s="311"/>
      <c r="N345" s="311"/>
      <c r="O345" s="381">
        <f t="shared" si="12"/>
        <v>0</v>
      </c>
      <c r="P345" s="381">
        <f t="shared" si="13"/>
        <v>0</v>
      </c>
    </row>
    <row r="346" spans="1:16" ht="18" customHeight="1" x14ac:dyDescent="0.25">
      <c r="A346" s="309"/>
      <c r="B346" s="345"/>
      <c r="C346" s="345"/>
      <c r="D346" s="310"/>
      <c r="E346" s="310"/>
      <c r="F346" s="310"/>
      <c r="G346" s="310"/>
      <c r="H346" s="310"/>
      <c r="I346" s="311"/>
      <c r="J346" s="311"/>
      <c r="K346" s="311"/>
      <c r="L346" s="311"/>
      <c r="M346" s="311"/>
      <c r="N346" s="311"/>
      <c r="O346" s="381">
        <f t="shared" si="12"/>
        <v>0</v>
      </c>
      <c r="P346" s="381">
        <f t="shared" si="13"/>
        <v>0</v>
      </c>
    </row>
    <row r="347" spans="1:16" ht="18" customHeight="1" x14ac:dyDescent="0.25">
      <c r="A347" s="309"/>
      <c r="B347" s="345"/>
      <c r="C347" s="345"/>
      <c r="D347" s="310"/>
      <c r="E347" s="310"/>
      <c r="F347" s="310"/>
      <c r="G347" s="310"/>
      <c r="H347" s="310"/>
      <c r="I347" s="311"/>
      <c r="J347" s="311"/>
      <c r="K347" s="311"/>
      <c r="L347" s="311"/>
      <c r="M347" s="311"/>
      <c r="N347" s="311"/>
      <c r="O347" s="381">
        <f t="shared" si="12"/>
        <v>0</v>
      </c>
      <c r="P347" s="381">
        <f t="shared" si="13"/>
        <v>0</v>
      </c>
    </row>
    <row r="348" spans="1:16" ht="18" customHeight="1" x14ac:dyDescent="0.25">
      <c r="A348" s="309"/>
      <c r="B348" s="345"/>
      <c r="C348" s="345"/>
      <c r="D348" s="310"/>
      <c r="E348" s="310"/>
      <c r="F348" s="310"/>
      <c r="G348" s="310"/>
      <c r="H348" s="310"/>
      <c r="I348" s="311"/>
      <c r="J348" s="311"/>
      <c r="K348" s="311"/>
      <c r="L348" s="311"/>
      <c r="M348" s="311"/>
      <c r="N348" s="311"/>
      <c r="O348" s="381">
        <f t="shared" si="12"/>
        <v>0</v>
      </c>
      <c r="P348" s="381">
        <f t="shared" si="13"/>
        <v>0</v>
      </c>
    </row>
    <row r="349" spans="1:16" ht="18" customHeight="1" x14ac:dyDescent="0.25">
      <c r="A349" s="309"/>
      <c r="B349" s="345"/>
      <c r="C349" s="345"/>
      <c r="D349" s="310"/>
      <c r="E349" s="310"/>
      <c r="F349" s="310"/>
      <c r="G349" s="310"/>
      <c r="H349" s="310"/>
      <c r="I349" s="311"/>
      <c r="J349" s="311"/>
      <c r="K349" s="311"/>
      <c r="L349" s="311"/>
      <c r="M349" s="311"/>
      <c r="N349" s="311"/>
      <c r="O349" s="381">
        <f t="shared" si="12"/>
        <v>0</v>
      </c>
      <c r="P349" s="381">
        <f t="shared" si="13"/>
        <v>0</v>
      </c>
    </row>
    <row r="350" spans="1:16" ht="18" customHeight="1" x14ac:dyDescent="0.25">
      <c r="A350" s="309"/>
      <c r="B350" s="345"/>
      <c r="C350" s="345"/>
      <c r="D350" s="310"/>
      <c r="E350" s="310"/>
      <c r="F350" s="310"/>
      <c r="G350" s="310"/>
      <c r="H350" s="310"/>
      <c r="I350" s="311"/>
      <c r="J350" s="311"/>
      <c r="K350" s="311"/>
      <c r="L350" s="311"/>
      <c r="M350" s="311"/>
      <c r="N350" s="311"/>
      <c r="O350" s="381">
        <f t="shared" si="12"/>
        <v>0</v>
      </c>
      <c r="P350" s="381">
        <f t="shared" si="13"/>
        <v>0</v>
      </c>
    </row>
    <row r="351" spans="1:16" ht="18" customHeight="1" x14ac:dyDescent="0.25">
      <c r="A351" s="309"/>
      <c r="B351" s="345"/>
      <c r="C351" s="345"/>
      <c r="D351" s="310"/>
      <c r="E351" s="310"/>
      <c r="F351" s="310"/>
      <c r="G351" s="310"/>
      <c r="H351" s="310"/>
      <c r="I351" s="311"/>
      <c r="J351" s="311"/>
      <c r="K351" s="311"/>
      <c r="L351" s="311"/>
      <c r="M351" s="311"/>
      <c r="N351" s="311"/>
      <c r="O351" s="381">
        <f t="shared" si="12"/>
        <v>0</v>
      </c>
      <c r="P351" s="381">
        <f t="shared" si="13"/>
        <v>0</v>
      </c>
    </row>
    <row r="352" spans="1:16" ht="18" customHeight="1" x14ac:dyDescent="0.25">
      <c r="A352" s="309"/>
      <c r="B352" s="345"/>
      <c r="C352" s="345"/>
      <c r="D352" s="310"/>
      <c r="E352" s="310"/>
      <c r="F352" s="310"/>
      <c r="G352" s="310"/>
      <c r="H352" s="310"/>
      <c r="I352" s="311"/>
      <c r="J352" s="311"/>
      <c r="K352" s="311"/>
      <c r="L352" s="311"/>
      <c r="M352" s="311"/>
      <c r="N352" s="311"/>
      <c r="O352" s="381">
        <f t="shared" si="12"/>
        <v>0</v>
      </c>
      <c r="P352" s="381">
        <f t="shared" si="13"/>
        <v>0</v>
      </c>
    </row>
    <row r="353" spans="1:16" ht="18" customHeight="1" x14ac:dyDescent="0.25">
      <c r="A353" s="309"/>
      <c r="B353" s="345"/>
      <c r="C353" s="345"/>
      <c r="D353" s="310"/>
      <c r="E353" s="310"/>
      <c r="F353" s="310"/>
      <c r="G353" s="310"/>
      <c r="H353" s="310"/>
      <c r="I353" s="311"/>
      <c r="J353" s="311"/>
      <c r="K353" s="311"/>
      <c r="L353" s="311"/>
      <c r="M353" s="311"/>
      <c r="N353" s="311"/>
      <c r="O353" s="381">
        <f t="shared" si="12"/>
        <v>0</v>
      </c>
      <c r="P353" s="381">
        <f t="shared" si="13"/>
        <v>0</v>
      </c>
    </row>
    <row r="354" spans="1:16" ht="18" customHeight="1" x14ac:dyDescent="0.25">
      <c r="A354" s="309"/>
      <c r="B354" s="345"/>
      <c r="C354" s="345"/>
      <c r="D354" s="310"/>
      <c r="E354" s="310"/>
      <c r="F354" s="310"/>
      <c r="G354" s="310"/>
      <c r="H354" s="310"/>
      <c r="I354" s="311"/>
      <c r="J354" s="311"/>
      <c r="K354" s="311"/>
      <c r="L354" s="311"/>
      <c r="M354" s="311"/>
      <c r="N354" s="311"/>
      <c r="O354" s="381">
        <f t="shared" si="12"/>
        <v>0</v>
      </c>
      <c r="P354" s="381">
        <f t="shared" si="13"/>
        <v>0</v>
      </c>
    </row>
    <row r="355" spans="1:16" ht="18" customHeight="1" x14ac:dyDescent="0.25">
      <c r="A355" s="309"/>
      <c r="B355" s="345"/>
      <c r="C355" s="345"/>
      <c r="D355" s="310"/>
      <c r="E355" s="310"/>
      <c r="F355" s="310"/>
      <c r="G355" s="310"/>
      <c r="H355" s="310"/>
      <c r="I355" s="311"/>
      <c r="J355" s="311"/>
      <c r="K355" s="311"/>
      <c r="L355" s="311"/>
      <c r="M355" s="311"/>
      <c r="N355" s="311"/>
      <c r="O355" s="381">
        <f t="shared" si="12"/>
        <v>0</v>
      </c>
      <c r="P355" s="381">
        <f t="shared" si="13"/>
        <v>0</v>
      </c>
    </row>
    <row r="356" spans="1:16" ht="18" customHeight="1" x14ac:dyDescent="0.25">
      <c r="A356" s="309"/>
      <c r="B356" s="345"/>
      <c r="C356" s="345"/>
      <c r="D356" s="310"/>
      <c r="E356" s="310"/>
      <c r="F356" s="310"/>
      <c r="G356" s="310"/>
      <c r="H356" s="310"/>
      <c r="I356" s="311"/>
      <c r="J356" s="311"/>
      <c r="K356" s="311"/>
      <c r="L356" s="311"/>
      <c r="M356" s="311"/>
      <c r="N356" s="311"/>
      <c r="O356" s="381">
        <f t="shared" si="12"/>
        <v>0</v>
      </c>
      <c r="P356" s="381">
        <f t="shared" si="13"/>
        <v>0</v>
      </c>
    </row>
    <row r="357" spans="1:16" ht="18" customHeight="1" x14ac:dyDescent="0.25">
      <c r="A357" s="309"/>
      <c r="B357" s="345"/>
      <c r="C357" s="345"/>
      <c r="D357" s="310"/>
      <c r="E357" s="310"/>
      <c r="F357" s="310"/>
      <c r="G357" s="310"/>
      <c r="H357" s="310"/>
      <c r="I357" s="311"/>
      <c r="J357" s="311"/>
      <c r="K357" s="311"/>
      <c r="L357" s="311"/>
      <c r="M357" s="311"/>
      <c r="N357" s="311"/>
      <c r="O357" s="381">
        <f t="shared" si="12"/>
        <v>0</v>
      </c>
      <c r="P357" s="381">
        <f t="shared" si="13"/>
        <v>0</v>
      </c>
    </row>
    <row r="358" spans="1:16" ht="18" customHeight="1" x14ac:dyDescent="0.25">
      <c r="A358" s="309"/>
      <c r="B358" s="345"/>
      <c r="C358" s="345"/>
      <c r="D358" s="310"/>
      <c r="E358" s="310"/>
      <c r="F358" s="310"/>
      <c r="G358" s="310"/>
      <c r="H358" s="310"/>
      <c r="I358" s="311"/>
      <c r="J358" s="311"/>
      <c r="K358" s="311"/>
      <c r="L358" s="311"/>
      <c r="M358" s="311"/>
      <c r="N358" s="311"/>
      <c r="O358" s="381">
        <f t="shared" si="12"/>
        <v>0</v>
      </c>
      <c r="P358" s="381">
        <f t="shared" si="13"/>
        <v>0</v>
      </c>
    </row>
    <row r="359" spans="1:16" ht="18" customHeight="1" x14ac:dyDescent="0.25">
      <c r="A359" s="309"/>
      <c r="B359" s="345"/>
      <c r="C359" s="345"/>
      <c r="D359" s="310"/>
      <c r="E359" s="310"/>
      <c r="F359" s="310"/>
      <c r="G359" s="310"/>
      <c r="H359" s="310"/>
      <c r="I359" s="311"/>
      <c r="J359" s="311"/>
      <c r="K359" s="311"/>
      <c r="L359" s="311"/>
      <c r="M359" s="311"/>
      <c r="N359" s="311"/>
      <c r="O359" s="381">
        <f t="shared" si="12"/>
        <v>0</v>
      </c>
      <c r="P359" s="381">
        <f t="shared" si="13"/>
        <v>0</v>
      </c>
    </row>
    <row r="360" spans="1:16" ht="18" customHeight="1" x14ac:dyDescent="0.25">
      <c r="A360" s="309"/>
      <c r="B360" s="345"/>
      <c r="C360" s="345"/>
      <c r="D360" s="310"/>
      <c r="E360" s="310"/>
      <c r="F360" s="310"/>
      <c r="G360" s="310"/>
      <c r="H360" s="310"/>
      <c r="I360" s="311"/>
      <c r="J360" s="311"/>
      <c r="K360" s="311"/>
      <c r="L360" s="311"/>
      <c r="M360" s="311"/>
      <c r="N360" s="311"/>
      <c r="O360" s="381">
        <f t="shared" si="12"/>
        <v>0</v>
      </c>
      <c r="P360" s="381">
        <f t="shared" si="13"/>
        <v>0</v>
      </c>
    </row>
    <row r="361" spans="1:16" ht="18" customHeight="1" x14ac:dyDescent="0.25">
      <c r="A361" s="309"/>
      <c r="B361" s="345"/>
      <c r="C361" s="345"/>
      <c r="D361" s="310"/>
      <c r="E361" s="310"/>
      <c r="F361" s="310"/>
      <c r="G361" s="310"/>
      <c r="H361" s="310"/>
      <c r="I361" s="311"/>
      <c r="J361" s="311"/>
      <c r="K361" s="311"/>
      <c r="L361" s="311"/>
      <c r="M361" s="311"/>
      <c r="N361" s="311"/>
      <c r="O361" s="381">
        <f t="shared" si="12"/>
        <v>0</v>
      </c>
      <c r="P361" s="381">
        <f t="shared" si="13"/>
        <v>0</v>
      </c>
    </row>
    <row r="362" spans="1:16" ht="18" customHeight="1" x14ac:dyDescent="0.25">
      <c r="A362" s="309"/>
      <c r="B362" s="345"/>
      <c r="C362" s="345"/>
      <c r="D362" s="310"/>
      <c r="E362" s="310"/>
      <c r="F362" s="310"/>
      <c r="G362" s="310"/>
      <c r="H362" s="310"/>
      <c r="I362" s="311"/>
      <c r="J362" s="311"/>
      <c r="K362" s="311"/>
      <c r="L362" s="311"/>
      <c r="M362" s="311"/>
      <c r="N362" s="311"/>
      <c r="O362" s="381">
        <f t="shared" si="12"/>
        <v>0</v>
      </c>
      <c r="P362" s="381">
        <f t="shared" si="13"/>
        <v>0</v>
      </c>
    </row>
    <row r="363" spans="1:16" ht="18" customHeight="1" x14ac:dyDescent="0.25">
      <c r="A363" s="309"/>
      <c r="B363" s="345"/>
      <c r="C363" s="345"/>
      <c r="D363" s="310"/>
      <c r="E363" s="310"/>
      <c r="F363" s="310"/>
      <c r="G363" s="310"/>
      <c r="H363" s="310"/>
      <c r="I363" s="311"/>
      <c r="J363" s="311"/>
      <c r="K363" s="311"/>
      <c r="L363" s="311"/>
      <c r="M363" s="311"/>
      <c r="N363" s="311"/>
      <c r="O363" s="381">
        <f t="shared" si="12"/>
        <v>0</v>
      </c>
      <c r="P363" s="381">
        <f t="shared" si="13"/>
        <v>0</v>
      </c>
    </row>
    <row r="364" spans="1:16" ht="18" customHeight="1" x14ac:dyDescent="0.25">
      <c r="A364" s="309"/>
      <c r="B364" s="345"/>
      <c r="C364" s="345"/>
      <c r="D364" s="310"/>
      <c r="E364" s="310"/>
      <c r="F364" s="310"/>
      <c r="G364" s="310"/>
      <c r="H364" s="310"/>
      <c r="I364" s="311"/>
      <c r="J364" s="311"/>
      <c r="K364" s="311"/>
      <c r="L364" s="311"/>
      <c r="M364" s="311"/>
      <c r="N364" s="311"/>
      <c r="O364" s="381">
        <f t="shared" si="12"/>
        <v>0</v>
      </c>
      <c r="P364" s="381">
        <f t="shared" si="13"/>
        <v>0</v>
      </c>
    </row>
    <row r="365" spans="1:16" ht="18" customHeight="1" x14ac:dyDescent="0.25">
      <c r="A365" s="309"/>
      <c r="B365" s="345"/>
      <c r="C365" s="345"/>
      <c r="D365" s="310"/>
      <c r="E365" s="310"/>
      <c r="F365" s="310"/>
      <c r="G365" s="310"/>
      <c r="H365" s="310"/>
      <c r="I365" s="311"/>
      <c r="J365" s="311"/>
      <c r="K365" s="311"/>
      <c r="L365" s="311"/>
      <c r="M365" s="311"/>
      <c r="N365" s="311"/>
      <c r="O365" s="381">
        <f t="shared" si="12"/>
        <v>0</v>
      </c>
      <c r="P365" s="381">
        <f t="shared" si="13"/>
        <v>0</v>
      </c>
    </row>
    <row r="366" spans="1:16" ht="18" customHeight="1" x14ac:dyDescent="0.25">
      <c r="A366" s="309"/>
      <c r="B366" s="345"/>
      <c r="C366" s="345"/>
      <c r="D366" s="310"/>
      <c r="E366" s="310"/>
      <c r="F366" s="310"/>
      <c r="G366" s="310"/>
      <c r="H366" s="310"/>
      <c r="I366" s="311"/>
      <c r="J366" s="311"/>
      <c r="K366" s="311"/>
      <c r="L366" s="311"/>
      <c r="M366" s="311"/>
      <c r="N366" s="311"/>
      <c r="O366" s="381">
        <f t="shared" si="12"/>
        <v>0</v>
      </c>
      <c r="P366" s="381">
        <f t="shared" si="13"/>
        <v>0</v>
      </c>
    </row>
    <row r="367" spans="1:16" ht="18" customHeight="1" x14ac:dyDescent="0.25">
      <c r="A367" s="309"/>
      <c r="B367" s="345"/>
      <c r="C367" s="345"/>
      <c r="D367" s="310"/>
      <c r="E367" s="310"/>
      <c r="F367" s="310"/>
      <c r="G367" s="310"/>
      <c r="H367" s="310"/>
      <c r="I367" s="311"/>
      <c r="J367" s="311"/>
      <c r="K367" s="311"/>
      <c r="L367" s="311"/>
      <c r="M367" s="311"/>
      <c r="N367" s="311"/>
      <c r="O367" s="381">
        <f t="shared" si="12"/>
        <v>0</v>
      </c>
      <c r="P367" s="381">
        <f t="shared" si="13"/>
        <v>0</v>
      </c>
    </row>
    <row r="368" spans="1:16" ht="18" customHeight="1" x14ac:dyDescent="0.25">
      <c r="A368" s="309"/>
      <c r="B368" s="345"/>
      <c r="C368" s="345"/>
      <c r="D368" s="310"/>
      <c r="E368" s="310"/>
      <c r="F368" s="310"/>
      <c r="G368" s="310"/>
      <c r="H368" s="310"/>
      <c r="I368" s="311"/>
      <c r="J368" s="311"/>
      <c r="K368" s="311"/>
      <c r="L368" s="311"/>
      <c r="M368" s="311"/>
      <c r="N368" s="311"/>
      <c r="O368" s="381">
        <f t="shared" si="12"/>
        <v>0</v>
      </c>
      <c r="P368" s="381">
        <f t="shared" si="13"/>
        <v>0</v>
      </c>
    </row>
    <row r="369" spans="1:16" ht="18" customHeight="1" x14ac:dyDescent="0.25">
      <c r="A369" s="309"/>
      <c r="B369" s="345"/>
      <c r="C369" s="345"/>
      <c r="D369" s="310"/>
      <c r="E369" s="310"/>
      <c r="F369" s="310"/>
      <c r="G369" s="310"/>
      <c r="H369" s="310"/>
      <c r="I369" s="311"/>
      <c r="J369" s="311"/>
      <c r="K369" s="311"/>
      <c r="L369" s="311"/>
      <c r="M369" s="311"/>
      <c r="N369" s="311"/>
      <c r="O369" s="381">
        <f t="shared" si="12"/>
        <v>0</v>
      </c>
      <c r="P369" s="381">
        <f t="shared" si="13"/>
        <v>0</v>
      </c>
    </row>
    <row r="370" spans="1:16" ht="18" customHeight="1" x14ac:dyDescent="0.25">
      <c r="A370" s="309"/>
      <c r="B370" s="345"/>
      <c r="C370" s="345"/>
      <c r="D370" s="310"/>
      <c r="E370" s="310"/>
      <c r="F370" s="310"/>
      <c r="G370" s="310"/>
      <c r="H370" s="310"/>
      <c r="I370" s="311"/>
      <c r="J370" s="311"/>
      <c r="K370" s="311"/>
      <c r="L370" s="311"/>
      <c r="M370" s="311"/>
      <c r="N370" s="311"/>
      <c r="O370" s="381">
        <f t="shared" si="12"/>
        <v>0</v>
      </c>
      <c r="P370" s="381">
        <f t="shared" si="13"/>
        <v>0</v>
      </c>
    </row>
    <row r="371" spans="1:16" ht="18" customHeight="1" x14ac:dyDescent="0.25">
      <c r="A371" s="309"/>
      <c r="B371" s="345"/>
      <c r="C371" s="345"/>
      <c r="D371" s="310"/>
      <c r="E371" s="310"/>
      <c r="F371" s="310"/>
      <c r="G371" s="310"/>
      <c r="H371" s="310"/>
      <c r="I371" s="311"/>
      <c r="J371" s="311"/>
      <c r="K371" s="311"/>
      <c r="L371" s="311"/>
      <c r="M371" s="311"/>
      <c r="N371" s="311"/>
      <c r="O371" s="381">
        <f t="shared" si="12"/>
        <v>0</v>
      </c>
      <c r="P371" s="381">
        <f t="shared" si="13"/>
        <v>0</v>
      </c>
    </row>
    <row r="372" spans="1:16" ht="18" customHeight="1" x14ac:dyDescent="0.25">
      <c r="A372" s="309"/>
      <c r="B372" s="345"/>
      <c r="C372" s="345"/>
      <c r="D372" s="310"/>
      <c r="E372" s="310"/>
      <c r="F372" s="310"/>
      <c r="G372" s="310"/>
      <c r="H372" s="310"/>
      <c r="I372" s="311"/>
      <c r="J372" s="311"/>
      <c r="K372" s="311"/>
      <c r="L372" s="311"/>
      <c r="M372" s="311"/>
      <c r="N372" s="311"/>
      <c r="O372" s="381">
        <f t="shared" si="12"/>
        <v>0</v>
      </c>
      <c r="P372" s="381">
        <f t="shared" si="13"/>
        <v>0</v>
      </c>
    </row>
    <row r="373" spans="1:16" ht="18" customHeight="1" x14ac:dyDescent="0.25">
      <c r="A373" s="309"/>
      <c r="B373" s="345"/>
      <c r="C373" s="345"/>
      <c r="D373" s="310"/>
      <c r="E373" s="310"/>
      <c r="F373" s="310"/>
      <c r="G373" s="310"/>
      <c r="H373" s="310"/>
      <c r="I373" s="311"/>
      <c r="J373" s="311"/>
      <c r="K373" s="311"/>
      <c r="L373" s="311"/>
      <c r="M373" s="311"/>
      <c r="N373" s="311"/>
      <c r="O373" s="381">
        <f t="shared" si="12"/>
        <v>0</v>
      </c>
      <c r="P373" s="381">
        <f t="shared" si="13"/>
        <v>0</v>
      </c>
    </row>
    <row r="374" spans="1:16" ht="18" customHeight="1" x14ac:dyDescent="0.25">
      <c r="A374" s="309"/>
      <c r="B374" s="345"/>
      <c r="C374" s="345"/>
      <c r="D374" s="310"/>
      <c r="E374" s="310"/>
      <c r="F374" s="310"/>
      <c r="G374" s="310"/>
      <c r="H374" s="310"/>
      <c r="I374" s="311"/>
      <c r="J374" s="311"/>
      <c r="K374" s="311"/>
      <c r="L374" s="311"/>
      <c r="M374" s="311"/>
      <c r="N374" s="311"/>
      <c r="O374" s="381">
        <f t="shared" si="12"/>
        <v>0</v>
      </c>
      <c r="P374" s="381">
        <f t="shared" si="13"/>
        <v>0</v>
      </c>
    </row>
    <row r="375" spans="1:16" ht="18" customHeight="1" x14ac:dyDescent="0.25">
      <c r="A375" s="309"/>
      <c r="B375" s="345"/>
      <c r="C375" s="345"/>
      <c r="D375" s="310"/>
      <c r="E375" s="310"/>
      <c r="F375" s="310"/>
      <c r="G375" s="310"/>
      <c r="H375" s="310"/>
      <c r="I375" s="311"/>
      <c r="J375" s="311"/>
      <c r="K375" s="311"/>
      <c r="L375" s="311"/>
      <c r="M375" s="311"/>
      <c r="N375" s="311"/>
      <c r="O375" s="381">
        <f t="shared" si="12"/>
        <v>0</v>
      </c>
      <c r="P375" s="381">
        <f t="shared" si="13"/>
        <v>0</v>
      </c>
    </row>
    <row r="376" spans="1:16" ht="18" customHeight="1" x14ac:dyDescent="0.25">
      <c r="A376" s="309"/>
      <c r="B376" s="345"/>
      <c r="C376" s="345"/>
      <c r="D376" s="310"/>
      <c r="E376" s="310"/>
      <c r="F376" s="310"/>
      <c r="G376" s="310"/>
      <c r="H376" s="310"/>
      <c r="I376" s="311"/>
      <c r="J376" s="311"/>
      <c r="K376" s="311"/>
      <c r="L376" s="311"/>
      <c r="M376" s="311"/>
      <c r="N376" s="311"/>
      <c r="O376" s="381">
        <f t="shared" si="12"/>
        <v>0</v>
      </c>
      <c r="P376" s="381">
        <f t="shared" si="13"/>
        <v>0</v>
      </c>
    </row>
    <row r="377" spans="1:16" ht="18" customHeight="1" x14ac:dyDescent="0.25">
      <c r="A377" s="309"/>
      <c r="B377" s="345"/>
      <c r="C377" s="345"/>
      <c r="D377" s="310"/>
      <c r="E377" s="310"/>
      <c r="F377" s="310"/>
      <c r="G377" s="310"/>
      <c r="H377" s="310"/>
      <c r="I377" s="311"/>
      <c r="J377" s="311"/>
      <c r="K377" s="311"/>
      <c r="L377" s="311"/>
      <c r="M377" s="311"/>
      <c r="N377" s="311"/>
      <c r="O377" s="381">
        <f t="shared" si="12"/>
        <v>0</v>
      </c>
      <c r="P377" s="381">
        <f t="shared" si="13"/>
        <v>0</v>
      </c>
    </row>
    <row r="378" spans="1:16" ht="18" customHeight="1" x14ac:dyDescent="0.25">
      <c r="A378" s="309"/>
      <c r="B378" s="345"/>
      <c r="C378" s="345"/>
      <c r="D378" s="310"/>
      <c r="E378" s="310"/>
      <c r="F378" s="310"/>
      <c r="G378" s="310"/>
      <c r="H378" s="310"/>
      <c r="I378" s="311"/>
      <c r="J378" s="311"/>
      <c r="K378" s="311"/>
      <c r="L378" s="311"/>
      <c r="M378" s="311"/>
      <c r="N378" s="311"/>
      <c r="O378" s="381">
        <f t="shared" si="12"/>
        <v>0</v>
      </c>
      <c r="P378" s="381">
        <f t="shared" si="13"/>
        <v>0</v>
      </c>
    </row>
    <row r="379" spans="1:16" ht="18" customHeight="1" x14ac:dyDescent="0.25">
      <c r="A379" s="309"/>
      <c r="B379" s="345"/>
      <c r="C379" s="345"/>
      <c r="D379" s="310"/>
      <c r="E379" s="310"/>
      <c r="F379" s="310"/>
      <c r="G379" s="310"/>
      <c r="H379" s="310"/>
      <c r="I379" s="311"/>
      <c r="J379" s="311"/>
      <c r="K379" s="311"/>
      <c r="L379" s="311"/>
      <c r="M379" s="311"/>
      <c r="N379" s="311"/>
      <c r="O379" s="381">
        <f t="shared" ref="O379:O442" si="14">SUM(I379,K379,M379)</f>
        <v>0</v>
      </c>
      <c r="P379" s="381">
        <f t="shared" ref="P379:P442" si="15">SUM(J379,L379,N379)</f>
        <v>0</v>
      </c>
    </row>
    <row r="380" spans="1:16" ht="18" customHeight="1" x14ac:dyDescent="0.25">
      <c r="A380" s="309"/>
      <c r="B380" s="345"/>
      <c r="C380" s="345"/>
      <c r="D380" s="310"/>
      <c r="E380" s="310"/>
      <c r="F380" s="310"/>
      <c r="G380" s="310"/>
      <c r="H380" s="310"/>
      <c r="I380" s="311"/>
      <c r="J380" s="311"/>
      <c r="K380" s="311"/>
      <c r="L380" s="311"/>
      <c r="M380" s="311"/>
      <c r="N380" s="311"/>
      <c r="O380" s="381">
        <f t="shared" si="14"/>
        <v>0</v>
      </c>
      <c r="P380" s="381">
        <f t="shared" si="15"/>
        <v>0</v>
      </c>
    </row>
    <row r="381" spans="1:16" ht="18" customHeight="1" x14ac:dyDescent="0.25">
      <c r="A381" s="309"/>
      <c r="B381" s="345"/>
      <c r="C381" s="345"/>
      <c r="D381" s="310"/>
      <c r="E381" s="310"/>
      <c r="F381" s="310"/>
      <c r="G381" s="310"/>
      <c r="H381" s="310"/>
      <c r="I381" s="311"/>
      <c r="J381" s="311"/>
      <c r="K381" s="311"/>
      <c r="L381" s="311"/>
      <c r="M381" s="311"/>
      <c r="N381" s="311"/>
      <c r="O381" s="381">
        <f t="shared" si="14"/>
        <v>0</v>
      </c>
      <c r="P381" s="381">
        <f t="shared" si="15"/>
        <v>0</v>
      </c>
    </row>
    <row r="382" spans="1:16" ht="18" customHeight="1" x14ac:dyDescent="0.25">
      <c r="A382" s="309"/>
      <c r="B382" s="345"/>
      <c r="C382" s="345"/>
      <c r="D382" s="310"/>
      <c r="E382" s="310"/>
      <c r="F382" s="310"/>
      <c r="G382" s="310"/>
      <c r="H382" s="310"/>
      <c r="I382" s="311"/>
      <c r="J382" s="311"/>
      <c r="K382" s="311"/>
      <c r="L382" s="311"/>
      <c r="M382" s="311"/>
      <c r="N382" s="311"/>
      <c r="O382" s="381">
        <f t="shared" si="14"/>
        <v>0</v>
      </c>
      <c r="P382" s="381">
        <f t="shared" si="15"/>
        <v>0</v>
      </c>
    </row>
    <row r="383" spans="1:16" ht="18" customHeight="1" x14ac:dyDescent="0.25">
      <c r="A383" s="309"/>
      <c r="B383" s="345"/>
      <c r="C383" s="345"/>
      <c r="D383" s="310"/>
      <c r="E383" s="310"/>
      <c r="F383" s="310"/>
      <c r="G383" s="310"/>
      <c r="H383" s="310"/>
      <c r="I383" s="311"/>
      <c r="J383" s="311"/>
      <c r="K383" s="311"/>
      <c r="L383" s="311"/>
      <c r="M383" s="311"/>
      <c r="N383" s="311"/>
      <c r="O383" s="381">
        <f t="shared" si="14"/>
        <v>0</v>
      </c>
      <c r="P383" s="381">
        <f t="shared" si="15"/>
        <v>0</v>
      </c>
    </row>
    <row r="384" spans="1:16" ht="18" customHeight="1" x14ac:dyDescent="0.25">
      <c r="A384" s="309"/>
      <c r="B384" s="345"/>
      <c r="C384" s="345"/>
      <c r="D384" s="310"/>
      <c r="E384" s="310"/>
      <c r="F384" s="310"/>
      <c r="G384" s="310"/>
      <c r="H384" s="310"/>
      <c r="I384" s="311"/>
      <c r="J384" s="311"/>
      <c r="K384" s="311"/>
      <c r="L384" s="311"/>
      <c r="M384" s="311"/>
      <c r="N384" s="311"/>
      <c r="O384" s="381">
        <f t="shared" si="14"/>
        <v>0</v>
      </c>
      <c r="P384" s="381">
        <f t="shared" si="15"/>
        <v>0</v>
      </c>
    </row>
    <row r="385" spans="1:16" ht="18" customHeight="1" x14ac:dyDescent="0.25">
      <c r="A385" s="309"/>
      <c r="B385" s="345"/>
      <c r="C385" s="345"/>
      <c r="D385" s="310"/>
      <c r="E385" s="310"/>
      <c r="F385" s="310"/>
      <c r="G385" s="310"/>
      <c r="H385" s="310"/>
      <c r="I385" s="311"/>
      <c r="J385" s="311"/>
      <c r="K385" s="311"/>
      <c r="L385" s="311"/>
      <c r="M385" s="311"/>
      <c r="N385" s="311"/>
      <c r="O385" s="381">
        <f t="shared" si="14"/>
        <v>0</v>
      </c>
      <c r="P385" s="381">
        <f t="shared" si="15"/>
        <v>0</v>
      </c>
    </row>
    <row r="386" spans="1:16" ht="18" customHeight="1" x14ac:dyDescent="0.25">
      <c r="A386" s="309"/>
      <c r="B386" s="345"/>
      <c r="C386" s="345"/>
      <c r="D386" s="310"/>
      <c r="E386" s="310"/>
      <c r="F386" s="310"/>
      <c r="G386" s="310"/>
      <c r="H386" s="310"/>
      <c r="I386" s="311"/>
      <c r="J386" s="311"/>
      <c r="K386" s="311"/>
      <c r="L386" s="311"/>
      <c r="M386" s="311"/>
      <c r="N386" s="311"/>
      <c r="O386" s="381">
        <f t="shared" si="14"/>
        <v>0</v>
      </c>
      <c r="P386" s="381">
        <f t="shared" si="15"/>
        <v>0</v>
      </c>
    </row>
    <row r="387" spans="1:16" ht="18" customHeight="1" x14ac:dyDescent="0.25">
      <c r="A387" s="309"/>
      <c r="B387" s="345"/>
      <c r="C387" s="345"/>
      <c r="D387" s="310"/>
      <c r="E387" s="310"/>
      <c r="F387" s="310"/>
      <c r="G387" s="310"/>
      <c r="H387" s="310"/>
      <c r="I387" s="311"/>
      <c r="J387" s="311"/>
      <c r="K387" s="311"/>
      <c r="L387" s="311"/>
      <c r="M387" s="311"/>
      <c r="N387" s="311"/>
      <c r="O387" s="381">
        <f t="shared" si="14"/>
        <v>0</v>
      </c>
      <c r="P387" s="381">
        <f t="shared" si="15"/>
        <v>0</v>
      </c>
    </row>
    <row r="388" spans="1:16" ht="18" customHeight="1" x14ac:dyDescent="0.25">
      <c r="A388" s="309"/>
      <c r="B388" s="345"/>
      <c r="C388" s="345"/>
      <c r="D388" s="310"/>
      <c r="E388" s="310"/>
      <c r="F388" s="310"/>
      <c r="G388" s="310"/>
      <c r="H388" s="310"/>
      <c r="I388" s="311"/>
      <c r="J388" s="311"/>
      <c r="K388" s="311"/>
      <c r="L388" s="311"/>
      <c r="M388" s="311"/>
      <c r="N388" s="311"/>
      <c r="O388" s="381">
        <f t="shared" si="14"/>
        <v>0</v>
      </c>
      <c r="P388" s="381">
        <f t="shared" si="15"/>
        <v>0</v>
      </c>
    </row>
    <row r="389" spans="1:16" ht="18" customHeight="1" x14ac:dyDescent="0.25">
      <c r="A389" s="309"/>
      <c r="B389" s="345"/>
      <c r="C389" s="345"/>
      <c r="D389" s="310"/>
      <c r="E389" s="310"/>
      <c r="F389" s="310"/>
      <c r="G389" s="310"/>
      <c r="H389" s="310"/>
      <c r="I389" s="311"/>
      <c r="J389" s="311"/>
      <c r="K389" s="311"/>
      <c r="L389" s="311"/>
      <c r="M389" s="311"/>
      <c r="N389" s="311"/>
      <c r="O389" s="381">
        <f t="shared" si="14"/>
        <v>0</v>
      </c>
      <c r="P389" s="381">
        <f t="shared" si="15"/>
        <v>0</v>
      </c>
    </row>
    <row r="390" spans="1:16" ht="18" customHeight="1" x14ac:dyDescent="0.25">
      <c r="A390" s="309"/>
      <c r="B390" s="345"/>
      <c r="C390" s="345"/>
      <c r="D390" s="310"/>
      <c r="E390" s="310"/>
      <c r="F390" s="310"/>
      <c r="G390" s="310"/>
      <c r="H390" s="310"/>
      <c r="I390" s="311"/>
      <c r="J390" s="311"/>
      <c r="K390" s="311"/>
      <c r="L390" s="311"/>
      <c r="M390" s="311"/>
      <c r="N390" s="311"/>
      <c r="O390" s="381">
        <f t="shared" si="14"/>
        <v>0</v>
      </c>
      <c r="P390" s="381">
        <f t="shared" si="15"/>
        <v>0</v>
      </c>
    </row>
    <row r="391" spans="1:16" ht="18" customHeight="1" x14ac:dyDescent="0.25">
      <c r="A391" s="309"/>
      <c r="B391" s="345"/>
      <c r="C391" s="345"/>
      <c r="D391" s="310"/>
      <c r="E391" s="310"/>
      <c r="F391" s="310"/>
      <c r="G391" s="310"/>
      <c r="H391" s="310"/>
      <c r="I391" s="311"/>
      <c r="J391" s="311"/>
      <c r="K391" s="311"/>
      <c r="L391" s="311"/>
      <c r="M391" s="311"/>
      <c r="N391" s="311"/>
      <c r="O391" s="381">
        <f t="shared" si="14"/>
        <v>0</v>
      </c>
      <c r="P391" s="381">
        <f t="shared" si="15"/>
        <v>0</v>
      </c>
    </row>
    <row r="392" spans="1:16" ht="18" customHeight="1" x14ac:dyDescent="0.25">
      <c r="A392" s="309"/>
      <c r="B392" s="345"/>
      <c r="C392" s="345"/>
      <c r="D392" s="310"/>
      <c r="E392" s="310"/>
      <c r="F392" s="310"/>
      <c r="G392" s="310"/>
      <c r="H392" s="310"/>
      <c r="I392" s="311"/>
      <c r="J392" s="311"/>
      <c r="K392" s="311"/>
      <c r="L392" s="311"/>
      <c r="M392" s="311"/>
      <c r="N392" s="311"/>
      <c r="O392" s="381">
        <f t="shared" si="14"/>
        <v>0</v>
      </c>
      <c r="P392" s="381">
        <f t="shared" si="15"/>
        <v>0</v>
      </c>
    </row>
    <row r="393" spans="1:16" ht="18" customHeight="1" x14ac:dyDescent="0.25">
      <c r="A393" s="309"/>
      <c r="B393" s="345"/>
      <c r="C393" s="345"/>
      <c r="D393" s="310"/>
      <c r="E393" s="310"/>
      <c r="F393" s="310"/>
      <c r="G393" s="310"/>
      <c r="H393" s="310"/>
      <c r="I393" s="311"/>
      <c r="J393" s="311"/>
      <c r="K393" s="311"/>
      <c r="L393" s="311"/>
      <c r="M393" s="311"/>
      <c r="N393" s="311"/>
      <c r="O393" s="381">
        <f t="shared" si="14"/>
        <v>0</v>
      </c>
      <c r="P393" s="381">
        <f t="shared" si="15"/>
        <v>0</v>
      </c>
    </row>
    <row r="394" spans="1:16" ht="18" customHeight="1" x14ac:dyDescent="0.25">
      <c r="A394" s="309"/>
      <c r="B394" s="345"/>
      <c r="C394" s="345"/>
      <c r="D394" s="310"/>
      <c r="E394" s="310"/>
      <c r="F394" s="310"/>
      <c r="G394" s="310"/>
      <c r="H394" s="310"/>
      <c r="I394" s="311"/>
      <c r="J394" s="311"/>
      <c r="K394" s="311"/>
      <c r="L394" s="311"/>
      <c r="M394" s="311"/>
      <c r="N394" s="311"/>
      <c r="O394" s="381">
        <f t="shared" si="14"/>
        <v>0</v>
      </c>
      <c r="P394" s="381">
        <f t="shared" si="15"/>
        <v>0</v>
      </c>
    </row>
    <row r="395" spans="1:16" ht="18" customHeight="1" x14ac:dyDescent="0.25">
      <c r="A395" s="309"/>
      <c r="B395" s="345"/>
      <c r="C395" s="345"/>
      <c r="D395" s="310"/>
      <c r="E395" s="310"/>
      <c r="F395" s="310"/>
      <c r="G395" s="310"/>
      <c r="H395" s="310"/>
      <c r="I395" s="311"/>
      <c r="J395" s="311"/>
      <c r="K395" s="311"/>
      <c r="L395" s="311"/>
      <c r="M395" s="311"/>
      <c r="N395" s="311"/>
      <c r="O395" s="381">
        <f t="shared" si="14"/>
        <v>0</v>
      </c>
      <c r="P395" s="381">
        <f t="shared" si="15"/>
        <v>0</v>
      </c>
    </row>
    <row r="396" spans="1:16" ht="18" customHeight="1" x14ac:dyDescent="0.25">
      <c r="A396" s="309"/>
      <c r="B396" s="345"/>
      <c r="C396" s="345"/>
      <c r="D396" s="310"/>
      <c r="E396" s="310"/>
      <c r="F396" s="310"/>
      <c r="G396" s="310"/>
      <c r="H396" s="310"/>
      <c r="I396" s="311"/>
      <c r="J396" s="311"/>
      <c r="K396" s="311"/>
      <c r="L396" s="311"/>
      <c r="M396" s="311"/>
      <c r="N396" s="311"/>
      <c r="O396" s="381">
        <f t="shared" si="14"/>
        <v>0</v>
      </c>
      <c r="P396" s="381">
        <f t="shared" si="15"/>
        <v>0</v>
      </c>
    </row>
    <row r="397" spans="1:16" ht="18" customHeight="1" x14ac:dyDescent="0.25">
      <c r="A397" s="309"/>
      <c r="B397" s="345"/>
      <c r="C397" s="345"/>
      <c r="D397" s="310"/>
      <c r="E397" s="310"/>
      <c r="F397" s="310"/>
      <c r="G397" s="310"/>
      <c r="H397" s="310"/>
      <c r="I397" s="311"/>
      <c r="J397" s="311"/>
      <c r="K397" s="311"/>
      <c r="L397" s="311"/>
      <c r="M397" s="311"/>
      <c r="N397" s="311"/>
      <c r="O397" s="381">
        <f t="shared" si="14"/>
        <v>0</v>
      </c>
      <c r="P397" s="381">
        <f t="shared" si="15"/>
        <v>0</v>
      </c>
    </row>
    <row r="398" spans="1:16" ht="18" customHeight="1" x14ac:dyDescent="0.25">
      <c r="A398" s="309"/>
      <c r="B398" s="345"/>
      <c r="C398" s="345"/>
      <c r="D398" s="310"/>
      <c r="E398" s="310"/>
      <c r="F398" s="310"/>
      <c r="G398" s="310"/>
      <c r="H398" s="310"/>
      <c r="I398" s="311"/>
      <c r="J398" s="311"/>
      <c r="K398" s="311"/>
      <c r="L398" s="311"/>
      <c r="M398" s="311"/>
      <c r="N398" s="311"/>
      <c r="O398" s="381">
        <f t="shared" si="14"/>
        <v>0</v>
      </c>
      <c r="P398" s="381">
        <f t="shared" si="15"/>
        <v>0</v>
      </c>
    </row>
    <row r="399" spans="1:16" ht="18" customHeight="1" x14ac:dyDescent="0.25">
      <c r="A399" s="309"/>
      <c r="B399" s="345"/>
      <c r="C399" s="345"/>
      <c r="D399" s="310"/>
      <c r="E399" s="310"/>
      <c r="F399" s="310"/>
      <c r="G399" s="310"/>
      <c r="H399" s="310"/>
      <c r="I399" s="311"/>
      <c r="J399" s="311"/>
      <c r="K399" s="311"/>
      <c r="L399" s="311"/>
      <c r="M399" s="311"/>
      <c r="N399" s="311"/>
      <c r="O399" s="381">
        <f t="shared" si="14"/>
        <v>0</v>
      </c>
      <c r="P399" s="381">
        <f t="shared" si="15"/>
        <v>0</v>
      </c>
    </row>
    <row r="400" spans="1:16" ht="18" customHeight="1" x14ac:dyDescent="0.25">
      <c r="A400" s="309"/>
      <c r="B400" s="345"/>
      <c r="C400" s="345"/>
      <c r="D400" s="310"/>
      <c r="E400" s="310"/>
      <c r="F400" s="310"/>
      <c r="G400" s="310"/>
      <c r="H400" s="310"/>
      <c r="I400" s="311"/>
      <c r="J400" s="311"/>
      <c r="K400" s="311"/>
      <c r="L400" s="311"/>
      <c r="M400" s="311"/>
      <c r="N400" s="311"/>
      <c r="O400" s="381">
        <f t="shared" si="14"/>
        <v>0</v>
      </c>
      <c r="P400" s="381">
        <f t="shared" si="15"/>
        <v>0</v>
      </c>
    </row>
    <row r="401" spans="1:16" ht="18" customHeight="1" x14ac:dyDescent="0.25">
      <c r="A401" s="309"/>
      <c r="B401" s="345"/>
      <c r="C401" s="345"/>
      <c r="D401" s="310"/>
      <c r="E401" s="310"/>
      <c r="F401" s="310"/>
      <c r="G401" s="310"/>
      <c r="H401" s="310"/>
      <c r="I401" s="311"/>
      <c r="J401" s="311"/>
      <c r="K401" s="311"/>
      <c r="L401" s="311"/>
      <c r="M401" s="311"/>
      <c r="N401" s="311"/>
      <c r="O401" s="381">
        <f t="shared" si="14"/>
        <v>0</v>
      </c>
      <c r="P401" s="381">
        <f t="shared" si="15"/>
        <v>0</v>
      </c>
    </row>
    <row r="402" spans="1:16" ht="18" customHeight="1" x14ac:dyDescent="0.25">
      <c r="A402" s="309"/>
      <c r="B402" s="345"/>
      <c r="C402" s="345"/>
      <c r="D402" s="310"/>
      <c r="E402" s="310"/>
      <c r="F402" s="310"/>
      <c r="G402" s="310"/>
      <c r="H402" s="310"/>
      <c r="I402" s="311"/>
      <c r="J402" s="311"/>
      <c r="K402" s="311"/>
      <c r="L402" s="311"/>
      <c r="M402" s="311"/>
      <c r="N402" s="311"/>
      <c r="O402" s="381">
        <f t="shared" si="14"/>
        <v>0</v>
      </c>
      <c r="P402" s="381">
        <f t="shared" si="15"/>
        <v>0</v>
      </c>
    </row>
    <row r="403" spans="1:16" ht="18" customHeight="1" x14ac:dyDescent="0.25">
      <c r="A403" s="309"/>
      <c r="B403" s="345"/>
      <c r="C403" s="345"/>
      <c r="D403" s="310"/>
      <c r="E403" s="310"/>
      <c r="F403" s="310"/>
      <c r="G403" s="310"/>
      <c r="H403" s="310"/>
      <c r="I403" s="311"/>
      <c r="J403" s="311"/>
      <c r="K403" s="311"/>
      <c r="L403" s="311"/>
      <c r="M403" s="311"/>
      <c r="N403" s="311"/>
      <c r="O403" s="381">
        <f t="shared" si="14"/>
        <v>0</v>
      </c>
      <c r="P403" s="381">
        <f t="shared" si="15"/>
        <v>0</v>
      </c>
    </row>
    <row r="404" spans="1:16" ht="18" customHeight="1" x14ac:dyDescent="0.25">
      <c r="A404" s="309"/>
      <c r="B404" s="345"/>
      <c r="C404" s="345"/>
      <c r="D404" s="310"/>
      <c r="E404" s="310"/>
      <c r="F404" s="310"/>
      <c r="G404" s="310"/>
      <c r="H404" s="310"/>
      <c r="I404" s="311"/>
      <c r="J404" s="311"/>
      <c r="K404" s="311"/>
      <c r="L404" s="311"/>
      <c r="M404" s="311"/>
      <c r="N404" s="311"/>
      <c r="O404" s="381">
        <f t="shared" si="14"/>
        <v>0</v>
      </c>
      <c r="P404" s="381">
        <f t="shared" si="15"/>
        <v>0</v>
      </c>
    </row>
    <row r="405" spans="1:16" ht="18" customHeight="1" x14ac:dyDescent="0.25">
      <c r="A405" s="309"/>
      <c r="B405" s="345"/>
      <c r="C405" s="345"/>
      <c r="D405" s="310"/>
      <c r="E405" s="310"/>
      <c r="F405" s="310"/>
      <c r="G405" s="310"/>
      <c r="H405" s="310"/>
      <c r="I405" s="311"/>
      <c r="J405" s="311"/>
      <c r="K405" s="311"/>
      <c r="L405" s="311"/>
      <c r="M405" s="311"/>
      <c r="N405" s="311"/>
      <c r="O405" s="381">
        <f t="shared" si="14"/>
        <v>0</v>
      </c>
      <c r="P405" s="381">
        <f t="shared" si="15"/>
        <v>0</v>
      </c>
    </row>
    <row r="406" spans="1:16" ht="18" customHeight="1" x14ac:dyDescent="0.25">
      <c r="A406" s="309"/>
      <c r="B406" s="345"/>
      <c r="C406" s="345"/>
      <c r="D406" s="310"/>
      <c r="E406" s="310"/>
      <c r="F406" s="310"/>
      <c r="G406" s="310"/>
      <c r="H406" s="310"/>
      <c r="I406" s="311"/>
      <c r="J406" s="311"/>
      <c r="K406" s="311"/>
      <c r="L406" s="311"/>
      <c r="M406" s="311"/>
      <c r="N406" s="311"/>
      <c r="O406" s="381">
        <f t="shared" si="14"/>
        <v>0</v>
      </c>
      <c r="P406" s="381">
        <f t="shared" si="15"/>
        <v>0</v>
      </c>
    </row>
    <row r="407" spans="1:16" ht="18" customHeight="1" x14ac:dyDescent="0.25">
      <c r="A407" s="309"/>
      <c r="B407" s="345"/>
      <c r="C407" s="345"/>
      <c r="D407" s="310"/>
      <c r="E407" s="310"/>
      <c r="F407" s="310"/>
      <c r="G407" s="310"/>
      <c r="H407" s="310"/>
      <c r="I407" s="311"/>
      <c r="J407" s="311"/>
      <c r="K407" s="311"/>
      <c r="L407" s="311"/>
      <c r="M407" s="311"/>
      <c r="N407" s="311"/>
      <c r="O407" s="381">
        <f t="shared" si="14"/>
        <v>0</v>
      </c>
      <c r="P407" s="381">
        <f t="shared" si="15"/>
        <v>0</v>
      </c>
    </row>
    <row r="408" spans="1:16" ht="18" customHeight="1" x14ac:dyDescent="0.25">
      <c r="A408" s="309"/>
      <c r="B408" s="345"/>
      <c r="C408" s="345"/>
      <c r="D408" s="310"/>
      <c r="E408" s="310"/>
      <c r="F408" s="310"/>
      <c r="G408" s="310"/>
      <c r="H408" s="310"/>
      <c r="I408" s="311"/>
      <c r="J408" s="311"/>
      <c r="K408" s="311"/>
      <c r="L408" s="311"/>
      <c r="M408" s="311"/>
      <c r="N408" s="311"/>
      <c r="O408" s="381">
        <f t="shared" si="14"/>
        <v>0</v>
      </c>
      <c r="P408" s="381">
        <f t="shared" si="15"/>
        <v>0</v>
      </c>
    </row>
    <row r="409" spans="1:16" ht="18" customHeight="1" x14ac:dyDescent="0.25">
      <c r="A409" s="309"/>
      <c r="B409" s="345"/>
      <c r="C409" s="345"/>
      <c r="D409" s="310"/>
      <c r="E409" s="310"/>
      <c r="F409" s="310"/>
      <c r="G409" s="310"/>
      <c r="H409" s="310"/>
      <c r="I409" s="311"/>
      <c r="J409" s="311"/>
      <c r="K409" s="311"/>
      <c r="L409" s="311"/>
      <c r="M409" s="311"/>
      <c r="N409" s="311"/>
      <c r="O409" s="381">
        <f t="shared" si="14"/>
        <v>0</v>
      </c>
      <c r="P409" s="381">
        <f t="shared" si="15"/>
        <v>0</v>
      </c>
    </row>
    <row r="410" spans="1:16" ht="18" customHeight="1" x14ac:dyDescent="0.25">
      <c r="A410" s="309"/>
      <c r="B410" s="345"/>
      <c r="C410" s="345"/>
      <c r="D410" s="310"/>
      <c r="E410" s="310"/>
      <c r="F410" s="310"/>
      <c r="G410" s="310"/>
      <c r="H410" s="310"/>
      <c r="I410" s="311"/>
      <c r="J410" s="311"/>
      <c r="K410" s="311"/>
      <c r="L410" s="311"/>
      <c r="M410" s="311"/>
      <c r="N410" s="311"/>
      <c r="O410" s="381">
        <f t="shared" si="14"/>
        <v>0</v>
      </c>
      <c r="P410" s="381">
        <f t="shared" si="15"/>
        <v>0</v>
      </c>
    </row>
    <row r="411" spans="1:16" ht="18" customHeight="1" x14ac:dyDescent="0.25">
      <c r="A411" s="309"/>
      <c r="B411" s="345"/>
      <c r="C411" s="345"/>
      <c r="D411" s="310"/>
      <c r="E411" s="310"/>
      <c r="F411" s="310"/>
      <c r="G411" s="310"/>
      <c r="H411" s="310"/>
      <c r="I411" s="311"/>
      <c r="J411" s="311"/>
      <c r="K411" s="311"/>
      <c r="L411" s="311"/>
      <c r="M411" s="311"/>
      <c r="N411" s="311"/>
      <c r="O411" s="381">
        <f t="shared" si="14"/>
        <v>0</v>
      </c>
      <c r="P411" s="381">
        <f t="shared" si="15"/>
        <v>0</v>
      </c>
    </row>
    <row r="412" spans="1:16" ht="18" customHeight="1" x14ac:dyDescent="0.25">
      <c r="A412" s="309"/>
      <c r="B412" s="345"/>
      <c r="C412" s="345"/>
      <c r="D412" s="310"/>
      <c r="E412" s="310"/>
      <c r="F412" s="310"/>
      <c r="G412" s="310"/>
      <c r="H412" s="310"/>
      <c r="I412" s="311"/>
      <c r="J412" s="311"/>
      <c r="K412" s="311"/>
      <c r="L412" s="311"/>
      <c r="M412" s="311"/>
      <c r="N412" s="311"/>
      <c r="O412" s="381">
        <f t="shared" si="14"/>
        <v>0</v>
      </c>
      <c r="P412" s="381">
        <f t="shared" si="15"/>
        <v>0</v>
      </c>
    </row>
    <row r="413" spans="1:16" ht="18" customHeight="1" x14ac:dyDescent="0.25">
      <c r="A413" s="309"/>
      <c r="B413" s="345"/>
      <c r="C413" s="345"/>
      <c r="D413" s="310"/>
      <c r="E413" s="310"/>
      <c r="F413" s="310"/>
      <c r="G413" s="310"/>
      <c r="H413" s="310"/>
      <c r="I413" s="311"/>
      <c r="J413" s="311"/>
      <c r="K413" s="311"/>
      <c r="L413" s="311"/>
      <c r="M413" s="311"/>
      <c r="N413" s="311"/>
      <c r="O413" s="381">
        <f t="shared" si="14"/>
        <v>0</v>
      </c>
      <c r="P413" s="381">
        <f t="shared" si="15"/>
        <v>0</v>
      </c>
    </row>
    <row r="414" spans="1:16" ht="18" customHeight="1" x14ac:dyDescent="0.25">
      <c r="A414" s="309"/>
      <c r="B414" s="345"/>
      <c r="C414" s="345"/>
      <c r="D414" s="310"/>
      <c r="E414" s="310"/>
      <c r="F414" s="310"/>
      <c r="G414" s="310"/>
      <c r="H414" s="310"/>
      <c r="I414" s="311"/>
      <c r="J414" s="311"/>
      <c r="K414" s="311"/>
      <c r="L414" s="311"/>
      <c r="M414" s="311"/>
      <c r="N414" s="311"/>
      <c r="O414" s="381">
        <f t="shared" si="14"/>
        <v>0</v>
      </c>
      <c r="P414" s="381">
        <f t="shared" si="15"/>
        <v>0</v>
      </c>
    </row>
    <row r="415" spans="1:16" ht="18" customHeight="1" x14ac:dyDescent="0.25">
      <c r="A415" s="309"/>
      <c r="B415" s="345"/>
      <c r="C415" s="345"/>
      <c r="D415" s="310"/>
      <c r="E415" s="310"/>
      <c r="F415" s="310"/>
      <c r="G415" s="310"/>
      <c r="H415" s="310"/>
      <c r="I415" s="311"/>
      <c r="J415" s="311"/>
      <c r="K415" s="311"/>
      <c r="L415" s="311"/>
      <c r="M415" s="311"/>
      <c r="N415" s="311"/>
      <c r="O415" s="381">
        <f t="shared" si="14"/>
        <v>0</v>
      </c>
      <c r="P415" s="381">
        <f t="shared" si="15"/>
        <v>0</v>
      </c>
    </row>
    <row r="416" spans="1:16" ht="18" customHeight="1" x14ac:dyDescent="0.25">
      <c r="A416" s="309"/>
      <c r="B416" s="345"/>
      <c r="C416" s="345"/>
      <c r="D416" s="310"/>
      <c r="E416" s="310"/>
      <c r="F416" s="310"/>
      <c r="G416" s="310"/>
      <c r="H416" s="310"/>
      <c r="I416" s="311"/>
      <c r="J416" s="311"/>
      <c r="K416" s="311"/>
      <c r="L416" s="311"/>
      <c r="M416" s="311"/>
      <c r="N416" s="311"/>
      <c r="O416" s="381">
        <f t="shared" si="14"/>
        <v>0</v>
      </c>
      <c r="P416" s="381">
        <f t="shared" si="15"/>
        <v>0</v>
      </c>
    </row>
    <row r="417" spans="1:16" ht="18" customHeight="1" x14ac:dyDescent="0.25">
      <c r="A417" s="309"/>
      <c r="B417" s="345"/>
      <c r="C417" s="345"/>
      <c r="D417" s="310"/>
      <c r="E417" s="310"/>
      <c r="F417" s="310"/>
      <c r="G417" s="310"/>
      <c r="H417" s="310"/>
      <c r="I417" s="311"/>
      <c r="J417" s="311"/>
      <c r="K417" s="311"/>
      <c r="L417" s="311"/>
      <c r="M417" s="311"/>
      <c r="N417" s="311"/>
      <c r="O417" s="381">
        <f t="shared" si="14"/>
        <v>0</v>
      </c>
      <c r="P417" s="381">
        <f t="shared" si="15"/>
        <v>0</v>
      </c>
    </row>
    <row r="418" spans="1:16" ht="18" customHeight="1" x14ac:dyDescent="0.25">
      <c r="A418" s="309"/>
      <c r="B418" s="345"/>
      <c r="C418" s="345"/>
      <c r="D418" s="310"/>
      <c r="E418" s="310"/>
      <c r="F418" s="310"/>
      <c r="G418" s="310"/>
      <c r="H418" s="310"/>
      <c r="I418" s="311"/>
      <c r="J418" s="311"/>
      <c r="K418" s="311"/>
      <c r="L418" s="311"/>
      <c r="M418" s="311"/>
      <c r="N418" s="311"/>
      <c r="O418" s="381">
        <f t="shared" si="14"/>
        <v>0</v>
      </c>
      <c r="P418" s="381">
        <f t="shared" si="15"/>
        <v>0</v>
      </c>
    </row>
    <row r="419" spans="1:16" ht="18" customHeight="1" x14ac:dyDescent="0.25">
      <c r="A419" s="309"/>
      <c r="B419" s="345"/>
      <c r="C419" s="345"/>
      <c r="D419" s="310"/>
      <c r="E419" s="310"/>
      <c r="F419" s="310"/>
      <c r="G419" s="310"/>
      <c r="H419" s="310"/>
      <c r="I419" s="311"/>
      <c r="J419" s="311"/>
      <c r="K419" s="311"/>
      <c r="L419" s="311"/>
      <c r="M419" s="311"/>
      <c r="N419" s="311"/>
      <c r="O419" s="381">
        <f t="shared" si="14"/>
        <v>0</v>
      </c>
      <c r="P419" s="381">
        <f t="shared" si="15"/>
        <v>0</v>
      </c>
    </row>
    <row r="420" spans="1:16" ht="18" customHeight="1" x14ac:dyDescent="0.25">
      <c r="A420" s="309"/>
      <c r="B420" s="345"/>
      <c r="C420" s="345"/>
      <c r="D420" s="310"/>
      <c r="E420" s="310"/>
      <c r="F420" s="310"/>
      <c r="G420" s="310"/>
      <c r="H420" s="310"/>
      <c r="I420" s="311"/>
      <c r="J420" s="311"/>
      <c r="K420" s="311"/>
      <c r="L420" s="311"/>
      <c r="M420" s="311"/>
      <c r="N420" s="311"/>
      <c r="O420" s="381">
        <f t="shared" si="14"/>
        <v>0</v>
      </c>
      <c r="P420" s="381">
        <f t="shared" si="15"/>
        <v>0</v>
      </c>
    </row>
    <row r="421" spans="1:16" ht="18" customHeight="1" x14ac:dyDescent="0.25">
      <c r="A421" s="309"/>
      <c r="B421" s="345"/>
      <c r="C421" s="345"/>
      <c r="D421" s="310"/>
      <c r="E421" s="310"/>
      <c r="F421" s="310"/>
      <c r="G421" s="310"/>
      <c r="H421" s="310"/>
      <c r="I421" s="311"/>
      <c r="J421" s="311"/>
      <c r="K421" s="311"/>
      <c r="L421" s="311"/>
      <c r="M421" s="311"/>
      <c r="N421" s="311"/>
      <c r="O421" s="381">
        <f t="shared" si="14"/>
        <v>0</v>
      </c>
      <c r="P421" s="381">
        <f t="shared" si="15"/>
        <v>0</v>
      </c>
    </row>
    <row r="422" spans="1:16" ht="18" customHeight="1" x14ac:dyDescent="0.25">
      <c r="A422" s="309"/>
      <c r="B422" s="345"/>
      <c r="C422" s="345"/>
      <c r="D422" s="310"/>
      <c r="E422" s="310"/>
      <c r="F422" s="310"/>
      <c r="G422" s="310"/>
      <c r="H422" s="310"/>
      <c r="I422" s="311"/>
      <c r="J422" s="311"/>
      <c r="K422" s="311"/>
      <c r="L422" s="311"/>
      <c r="M422" s="311"/>
      <c r="N422" s="311"/>
      <c r="O422" s="381">
        <f t="shared" si="14"/>
        <v>0</v>
      </c>
      <c r="P422" s="381">
        <f t="shared" si="15"/>
        <v>0</v>
      </c>
    </row>
    <row r="423" spans="1:16" ht="18" customHeight="1" x14ac:dyDescent="0.25">
      <c r="A423" s="309"/>
      <c r="B423" s="345"/>
      <c r="C423" s="345"/>
      <c r="D423" s="310"/>
      <c r="E423" s="310"/>
      <c r="F423" s="310"/>
      <c r="G423" s="310"/>
      <c r="H423" s="310"/>
      <c r="I423" s="311"/>
      <c r="J423" s="311"/>
      <c r="K423" s="311"/>
      <c r="L423" s="311"/>
      <c r="M423" s="311"/>
      <c r="N423" s="311"/>
      <c r="O423" s="381">
        <f t="shared" si="14"/>
        <v>0</v>
      </c>
      <c r="P423" s="381">
        <f t="shared" si="15"/>
        <v>0</v>
      </c>
    </row>
    <row r="424" spans="1:16" ht="18" customHeight="1" x14ac:dyDescent="0.25">
      <c r="A424" s="309"/>
      <c r="B424" s="345"/>
      <c r="C424" s="345"/>
      <c r="D424" s="310"/>
      <c r="E424" s="310"/>
      <c r="F424" s="310"/>
      <c r="G424" s="310"/>
      <c r="H424" s="310"/>
      <c r="I424" s="311"/>
      <c r="J424" s="311"/>
      <c r="K424" s="311"/>
      <c r="L424" s="311"/>
      <c r="M424" s="311"/>
      <c r="N424" s="311"/>
      <c r="O424" s="381">
        <f t="shared" si="14"/>
        <v>0</v>
      </c>
      <c r="P424" s="381">
        <f t="shared" si="15"/>
        <v>0</v>
      </c>
    </row>
    <row r="425" spans="1:16" ht="18" customHeight="1" x14ac:dyDescent="0.25">
      <c r="A425" s="309"/>
      <c r="B425" s="345"/>
      <c r="C425" s="345"/>
      <c r="D425" s="310"/>
      <c r="E425" s="310"/>
      <c r="F425" s="310"/>
      <c r="G425" s="310"/>
      <c r="H425" s="310"/>
      <c r="I425" s="311"/>
      <c r="J425" s="311"/>
      <c r="K425" s="311"/>
      <c r="L425" s="311"/>
      <c r="M425" s="311"/>
      <c r="N425" s="311"/>
      <c r="O425" s="381">
        <f t="shared" si="14"/>
        <v>0</v>
      </c>
      <c r="P425" s="381">
        <f t="shared" si="15"/>
        <v>0</v>
      </c>
    </row>
    <row r="426" spans="1:16" ht="18" customHeight="1" x14ac:dyDescent="0.25">
      <c r="A426" s="309"/>
      <c r="B426" s="345"/>
      <c r="C426" s="345"/>
      <c r="D426" s="310"/>
      <c r="E426" s="310"/>
      <c r="F426" s="310"/>
      <c r="G426" s="310"/>
      <c r="H426" s="310"/>
      <c r="I426" s="311"/>
      <c r="J426" s="311"/>
      <c r="K426" s="311"/>
      <c r="L426" s="311"/>
      <c r="M426" s="311"/>
      <c r="N426" s="311"/>
      <c r="O426" s="381">
        <f t="shared" si="14"/>
        <v>0</v>
      </c>
      <c r="P426" s="381">
        <f t="shared" si="15"/>
        <v>0</v>
      </c>
    </row>
    <row r="427" spans="1:16" ht="18" customHeight="1" x14ac:dyDescent="0.25">
      <c r="A427" s="309"/>
      <c r="B427" s="345"/>
      <c r="C427" s="345"/>
      <c r="D427" s="310"/>
      <c r="E427" s="310"/>
      <c r="F427" s="310"/>
      <c r="G427" s="310"/>
      <c r="H427" s="310"/>
      <c r="I427" s="311"/>
      <c r="J427" s="311"/>
      <c r="K427" s="311"/>
      <c r="L427" s="311"/>
      <c r="M427" s="311"/>
      <c r="N427" s="311"/>
      <c r="O427" s="381">
        <f t="shared" si="14"/>
        <v>0</v>
      </c>
      <c r="P427" s="381">
        <f t="shared" si="15"/>
        <v>0</v>
      </c>
    </row>
    <row r="428" spans="1:16" ht="18" customHeight="1" x14ac:dyDescent="0.25">
      <c r="A428" s="309"/>
      <c r="B428" s="345"/>
      <c r="C428" s="345"/>
      <c r="D428" s="310"/>
      <c r="E428" s="310"/>
      <c r="F428" s="310"/>
      <c r="G428" s="310"/>
      <c r="H428" s="310"/>
      <c r="I428" s="311"/>
      <c r="J428" s="311"/>
      <c r="K428" s="311"/>
      <c r="L428" s="311"/>
      <c r="M428" s="311"/>
      <c r="N428" s="311"/>
      <c r="O428" s="381">
        <f t="shared" si="14"/>
        <v>0</v>
      </c>
      <c r="P428" s="381">
        <f t="shared" si="15"/>
        <v>0</v>
      </c>
    </row>
    <row r="429" spans="1:16" ht="18" customHeight="1" x14ac:dyDescent="0.25">
      <c r="A429" s="309"/>
      <c r="B429" s="345"/>
      <c r="C429" s="345"/>
      <c r="D429" s="310"/>
      <c r="E429" s="310"/>
      <c r="F429" s="310"/>
      <c r="G429" s="310"/>
      <c r="H429" s="310"/>
      <c r="I429" s="311"/>
      <c r="J429" s="311"/>
      <c r="K429" s="311"/>
      <c r="L429" s="311"/>
      <c r="M429" s="311"/>
      <c r="N429" s="311"/>
      <c r="O429" s="381">
        <f t="shared" si="14"/>
        <v>0</v>
      </c>
      <c r="P429" s="381">
        <f t="shared" si="15"/>
        <v>0</v>
      </c>
    </row>
    <row r="430" spans="1:16" ht="18" customHeight="1" x14ac:dyDescent="0.25">
      <c r="A430" s="309"/>
      <c r="B430" s="345"/>
      <c r="C430" s="345"/>
      <c r="D430" s="310"/>
      <c r="E430" s="310"/>
      <c r="F430" s="310"/>
      <c r="G430" s="310"/>
      <c r="H430" s="310"/>
      <c r="I430" s="311"/>
      <c r="J430" s="311"/>
      <c r="K430" s="311"/>
      <c r="L430" s="311"/>
      <c r="M430" s="311"/>
      <c r="N430" s="311"/>
      <c r="O430" s="381">
        <f t="shared" si="14"/>
        <v>0</v>
      </c>
      <c r="P430" s="381">
        <f t="shared" si="15"/>
        <v>0</v>
      </c>
    </row>
    <row r="431" spans="1:16" ht="18" customHeight="1" x14ac:dyDescent="0.25">
      <c r="A431" s="309"/>
      <c r="B431" s="345"/>
      <c r="C431" s="345"/>
      <c r="D431" s="310"/>
      <c r="E431" s="310"/>
      <c r="F431" s="310"/>
      <c r="G431" s="310"/>
      <c r="H431" s="310"/>
      <c r="I431" s="311"/>
      <c r="J431" s="311"/>
      <c r="K431" s="311"/>
      <c r="L431" s="311"/>
      <c r="M431" s="311"/>
      <c r="N431" s="311"/>
      <c r="O431" s="381">
        <f t="shared" si="14"/>
        <v>0</v>
      </c>
      <c r="P431" s="381">
        <f t="shared" si="15"/>
        <v>0</v>
      </c>
    </row>
    <row r="432" spans="1:16" ht="18" customHeight="1" x14ac:dyDescent="0.25">
      <c r="A432" s="309"/>
      <c r="B432" s="345"/>
      <c r="C432" s="345"/>
      <c r="D432" s="310"/>
      <c r="E432" s="310"/>
      <c r="F432" s="310"/>
      <c r="G432" s="310"/>
      <c r="H432" s="310"/>
      <c r="I432" s="311"/>
      <c r="J432" s="311"/>
      <c r="K432" s="311"/>
      <c r="L432" s="311"/>
      <c r="M432" s="311"/>
      <c r="N432" s="311"/>
      <c r="O432" s="381">
        <f t="shared" si="14"/>
        <v>0</v>
      </c>
      <c r="P432" s="381">
        <f t="shared" si="15"/>
        <v>0</v>
      </c>
    </row>
    <row r="433" spans="1:16" ht="18" customHeight="1" x14ac:dyDescent="0.25">
      <c r="A433" s="309"/>
      <c r="B433" s="345"/>
      <c r="C433" s="345"/>
      <c r="D433" s="310"/>
      <c r="E433" s="310"/>
      <c r="F433" s="310"/>
      <c r="G433" s="310"/>
      <c r="H433" s="310"/>
      <c r="I433" s="311"/>
      <c r="J433" s="311"/>
      <c r="K433" s="311"/>
      <c r="L433" s="311"/>
      <c r="M433" s="311"/>
      <c r="N433" s="311"/>
      <c r="O433" s="381">
        <f t="shared" si="14"/>
        <v>0</v>
      </c>
      <c r="P433" s="381">
        <f t="shared" si="15"/>
        <v>0</v>
      </c>
    </row>
    <row r="434" spans="1:16" ht="18" customHeight="1" x14ac:dyDescent="0.25">
      <c r="A434" s="309"/>
      <c r="B434" s="345"/>
      <c r="C434" s="345"/>
      <c r="D434" s="310"/>
      <c r="E434" s="310"/>
      <c r="F434" s="310"/>
      <c r="G434" s="310"/>
      <c r="H434" s="310"/>
      <c r="I434" s="311"/>
      <c r="J434" s="311"/>
      <c r="K434" s="311"/>
      <c r="L434" s="311"/>
      <c r="M434" s="311"/>
      <c r="N434" s="311"/>
      <c r="O434" s="381">
        <f t="shared" si="14"/>
        <v>0</v>
      </c>
      <c r="P434" s="381">
        <f t="shared" si="15"/>
        <v>0</v>
      </c>
    </row>
    <row r="435" spans="1:16" ht="18" customHeight="1" x14ac:dyDescent="0.25">
      <c r="A435" s="309"/>
      <c r="B435" s="345"/>
      <c r="C435" s="345"/>
      <c r="D435" s="310"/>
      <c r="E435" s="310"/>
      <c r="F435" s="310"/>
      <c r="G435" s="310"/>
      <c r="H435" s="310"/>
      <c r="I435" s="311"/>
      <c r="J435" s="311"/>
      <c r="K435" s="311"/>
      <c r="L435" s="311"/>
      <c r="M435" s="311"/>
      <c r="N435" s="311"/>
      <c r="O435" s="381">
        <f t="shared" si="14"/>
        <v>0</v>
      </c>
      <c r="P435" s="381">
        <f t="shared" si="15"/>
        <v>0</v>
      </c>
    </row>
    <row r="436" spans="1:16" ht="18" customHeight="1" x14ac:dyDescent="0.25">
      <c r="A436" s="309"/>
      <c r="B436" s="345"/>
      <c r="C436" s="345"/>
      <c r="D436" s="310"/>
      <c r="E436" s="310"/>
      <c r="F436" s="310"/>
      <c r="G436" s="310"/>
      <c r="H436" s="310"/>
      <c r="I436" s="311"/>
      <c r="J436" s="311"/>
      <c r="K436" s="311"/>
      <c r="L436" s="311"/>
      <c r="M436" s="311"/>
      <c r="N436" s="311"/>
      <c r="O436" s="381">
        <f t="shared" si="14"/>
        <v>0</v>
      </c>
      <c r="P436" s="381">
        <f t="shared" si="15"/>
        <v>0</v>
      </c>
    </row>
    <row r="437" spans="1:16" ht="18" customHeight="1" x14ac:dyDescent="0.25">
      <c r="A437" s="309"/>
      <c r="B437" s="345"/>
      <c r="C437" s="345"/>
      <c r="D437" s="310"/>
      <c r="E437" s="310"/>
      <c r="F437" s="310"/>
      <c r="G437" s="310"/>
      <c r="H437" s="310"/>
      <c r="I437" s="311"/>
      <c r="J437" s="311"/>
      <c r="K437" s="311"/>
      <c r="L437" s="311"/>
      <c r="M437" s="311"/>
      <c r="N437" s="311"/>
      <c r="O437" s="381">
        <f t="shared" si="14"/>
        <v>0</v>
      </c>
      <c r="P437" s="381">
        <f t="shared" si="15"/>
        <v>0</v>
      </c>
    </row>
    <row r="438" spans="1:16" ht="18" customHeight="1" x14ac:dyDescent="0.25">
      <c r="A438" s="309"/>
      <c r="B438" s="345"/>
      <c r="C438" s="345"/>
      <c r="D438" s="310"/>
      <c r="E438" s="310"/>
      <c r="F438" s="310"/>
      <c r="G438" s="310"/>
      <c r="H438" s="310"/>
      <c r="I438" s="311"/>
      <c r="J438" s="311"/>
      <c r="K438" s="311"/>
      <c r="L438" s="311"/>
      <c r="M438" s="311"/>
      <c r="N438" s="311"/>
      <c r="O438" s="381">
        <f t="shared" si="14"/>
        <v>0</v>
      </c>
      <c r="P438" s="381">
        <f t="shared" si="15"/>
        <v>0</v>
      </c>
    </row>
    <row r="439" spans="1:16" ht="18" customHeight="1" x14ac:dyDescent="0.25">
      <c r="A439" s="309"/>
      <c r="B439" s="345"/>
      <c r="C439" s="345"/>
      <c r="D439" s="310"/>
      <c r="E439" s="310"/>
      <c r="F439" s="310"/>
      <c r="G439" s="310"/>
      <c r="H439" s="310"/>
      <c r="I439" s="311"/>
      <c r="J439" s="311"/>
      <c r="K439" s="311"/>
      <c r="L439" s="311"/>
      <c r="M439" s="311"/>
      <c r="N439" s="311"/>
      <c r="O439" s="381">
        <f t="shared" si="14"/>
        <v>0</v>
      </c>
      <c r="P439" s="381">
        <f t="shared" si="15"/>
        <v>0</v>
      </c>
    </row>
    <row r="440" spans="1:16" ht="18" customHeight="1" x14ac:dyDescent="0.25">
      <c r="A440" s="309"/>
      <c r="B440" s="345"/>
      <c r="C440" s="345"/>
      <c r="D440" s="310"/>
      <c r="E440" s="310"/>
      <c r="F440" s="310"/>
      <c r="G440" s="310"/>
      <c r="H440" s="310"/>
      <c r="I440" s="311"/>
      <c r="J440" s="311"/>
      <c r="K440" s="311"/>
      <c r="L440" s="311"/>
      <c r="M440" s="311"/>
      <c r="N440" s="311"/>
      <c r="O440" s="381">
        <f t="shared" si="14"/>
        <v>0</v>
      </c>
      <c r="P440" s="381">
        <f t="shared" si="15"/>
        <v>0</v>
      </c>
    </row>
    <row r="441" spans="1:16" ht="18" customHeight="1" x14ac:dyDescent="0.25">
      <c r="A441" s="309"/>
      <c r="B441" s="345"/>
      <c r="C441" s="345"/>
      <c r="D441" s="310"/>
      <c r="E441" s="310"/>
      <c r="F441" s="310"/>
      <c r="G441" s="310"/>
      <c r="H441" s="310"/>
      <c r="I441" s="311"/>
      <c r="J441" s="311"/>
      <c r="K441" s="311"/>
      <c r="L441" s="311"/>
      <c r="M441" s="311"/>
      <c r="N441" s="311"/>
      <c r="O441" s="381">
        <f t="shared" si="14"/>
        <v>0</v>
      </c>
      <c r="P441" s="381">
        <f t="shared" si="15"/>
        <v>0</v>
      </c>
    </row>
    <row r="442" spans="1:16" ht="18" customHeight="1" x14ac:dyDescent="0.25">
      <c r="A442" s="309"/>
      <c r="B442" s="345"/>
      <c r="C442" s="345"/>
      <c r="D442" s="310"/>
      <c r="E442" s="310"/>
      <c r="F442" s="310"/>
      <c r="G442" s="310"/>
      <c r="H442" s="310"/>
      <c r="I442" s="311"/>
      <c r="J442" s="311"/>
      <c r="K442" s="311"/>
      <c r="L442" s="311"/>
      <c r="M442" s="311"/>
      <c r="N442" s="311"/>
      <c r="O442" s="381">
        <f t="shared" si="14"/>
        <v>0</v>
      </c>
      <c r="P442" s="381">
        <f t="shared" si="15"/>
        <v>0</v>
      </c>
    </row>
    <row r="443" spans="1:16" ht="18" customHeight="1" x14ac:dyDescent="0.25">
      <c r="A443" s="309"/>
      <c r="B443" s="345"/>
      <c r="C443" s="345"/>
      <c r="D443" s="310"/>
      <c r="E443" s="310"/>
      <c r="F443" s="310"/>
      <c r="G443" s="310"/>
      <c r="H443" s="310"/>
      <c r="I443" s="311"/>
      <c r="J443" s="311"/>
      <c r="K443" s="311"/>
      <c r="L443" s="311"/>
      <c r="M443" s="311"/>
      <c r="N443" s="311"/>
      <c r="O443" s="381">
        <f t="shared" ref="O443:O506" si="16">SUM(I443,K443,M443)</f>
        <v>0</v>
      </c>
      <c r="P443" s="381">
        <f t="shared" ref="P443:P506" si="17">SUM(J443,L443,N443)</f>
        <v>0</v>
      </c>
    </row>
    <row r="444" spans="1:16" ht="18" customHeight="1" x14ac:dyDescent="0.25">
      <c r="A444" s="309"/>
      <c r="B444" s="345"/>
      <c r="C444" s="345"/>
      <c r="D444" s="310"/>
      <c r="E444" s="310"/>
      <c r="F444" s="310"/>
      <c r="G444" s="310"/>
      <c r="H444" s="310"/>
      <c r="I444" s="311"/>
      <c r="J444" s="311"/>
      <c r="K444" s="311"/>
      <c r="L444" s="311"/>
      <c r="M444" s="311"/>
      <c r="N444" s="311"/>
      <c r="O444" s="381">
        <f t="shared" si="16"/>
        <v>0</v>
      </c>
      <c r="P444" s="381">
        <f t="shared" si="17"/>
        <v>0</v>
      </c>
    </row>
    <row r="445" spans="1:16" ht="18" customHeight="1" x14ac:dyDescent="0.25">
      <c r="A445" s="309"/>
      <c r="B445" s="345"/>
      <c r="C445" s="345"/>
      <c r="D445" s="310"/>
      <c r="E445" s="310"/>
      <c r="F445" s="310"/>
      <c r="G445" s="310"/>
      <c r="H445" s="310"/>
      <c r="I445" s="311"/>
      <c r="J445" s="311"/>
      <c r="K445" s="311"/>
      <c r="L445" s="311"/>
      <c r="M445" s="311"/>
      <c r="N445" s="311"/>
      <c r="O445" s="381">
        <f t="shared" si="16"/>
        <v>0</v>
      </c>
      <c r="P445" s="381">
        <f t="shared" si="17"/>
        <v>0</v>
      </c>
    </row>
    <row r="446" spans="1:16" ht="18" customHeight="1" x14ac:dyDescent="0.25">
      <c r="A446" s="309"/>
      <c r="B446" s="345"/>
      <c r="C446" s="345"/>
      <c r="D446" s="310"/>
      <c r="E446" s="310"/>
      <c r="F446" s="310"/>
      <c r="G446" s="310"/>
      <c r="H446" s="310"/>
      <c r="I446" s="311"/>
      <c r="J446" s="311"/>
      <c r="K446" s="311"/>
      <c r="L446" s="311"/>
      <c r="M446" s="311"/>
      <c r="N446" s="311"/>
      <c r="O446" s="381">
        <f t="shared" si="16"/>
        <v>0</v>
      </c>
      <c r="P446" s="381">
        <f t="shared" si="17"/>
        <v>0</v>
      </c>
    </row>
    <row r="447" spans="1:16" ht="18" customHeight="1" x14ac:dyDescent="0.25">
      <c r="A447" s="309"/>
      <c r="B447" s="345"/>
      <c r="C447" s="345"/>
      <c r="D447" s="310"/>
      <c r="E447" s="310"/>
      <c r="F447" s="310"/>
      <c r="G447" s="310"/>
      <c r="H447" s="310"/>
      <c r="I447" s="311"/>
      <c r="J447" s="311"/>
      <c r="K447" s="311"/>
      <c r="L447" s="311"/>
      <c r="M447" s="311"/>
      <c r="N447" s="311"/>
      <c r="O447" s="381">
        <f t="shared" si="16"/>
        <v>0</v>
      </c>
      <c r="P447" s="381">
        <f t="shared" si="17"/>
        <v>0</v>
      </c>
    </row>
    <row r="448" spans="1:16" ht="18" customHeight="1" x14ac:dyDescent="0.25">
      <c r="A448" s="309"/>
      <c r="B448" s="345"/>
      <c r="C448" s="345"/>
      <c r="D448" s="310"/>
      <c r="E448" s="310"/>
      <c r="F448" s="310"/>
      <c r="G448" s="310"/>
      <c r="H448" s="310"/>
      <c r="I448" s="311"/>
      <c r="J448" s="311"/>
      <c r="K448" s="311"/>
      <c r="L448" s="311"/>
      <c r="M448" s="311"/>
      <c r="N448" s="311"/>
      <c r="O448" s="381">
        <f t="shared" si="16"/>
        <v>0</v>
      </c>
      <c r="P448" s="381">
        <f t="shared" si="17"/>
        <v>0</v>
      </c>
    </row>
    <row r="449" spans="1:16" ht="18" customHeight="1" x14ac:dyDescent="0.25">
      <c r="A449" s="309"/>
      <c r="B449" s="345"/>
      <c r="C449" s="345"/>
      <c r="D449" s="310"/>
      <c r="E449" s="310"/>
      <c r="F449" s="310"/>
      <c r="G449" s="310"/>
      <c r="H449" s="310"/>
      <c r="I449" s="311"/>
      <c r="J449" s="311"/>
      <c r="K449" s="311"/>
      <c r="L449" s="311"/>
      <c r="M449" s="311"/>
      <c r="N449" s="311"/>
      <c r="O449" s="381">
        <f t="shared" si="16"/>
        <v>0</v>
      </c>
      <c r="P449" s="381">
        <f t="shared" si="17"/>
        <v>0</v>
      </c>
    </row>
    <row r="450" spans="1:16" ht="18" customHeight="1" x14ac:dyDescent="0.25">
      <c r="A450" s="309"/>
      <c r="B450" s="345"/>
      <c r="C450" s="345"/>
      <c r="D450" s="310"/>
      <c r="E450" s="310"/>
      <c r="F450" s="310"/>
      <c r="G450" s="310"/>
      <c r="H450" s="310"/>
      <c r="I450" s="311"/>
      <c r="J450" s="311"/>
      <c r="K450" s="311"/>
      <c r="L450" s="311"/>
      <c r="M450" s="311"/>
      <c r="N450" s="311"/>
      <c r="O450" s="381">
        <f t="shared" si="16"/>
        <v>0</v>
      </c>
      <c r="P450" s="381">
        <f t="shared" si="17"/>
        <v>0</v>
      </c>
    </row>
    <row r="451" spans="1:16" ht="18" customHeight="1" x14ac:dyDescent="0.25">
      <c r="A451" s="309"/>
      <c r="B451" s="345"/>
      <c r="C451" s="345"/>
      <c r="D451" s="310"/>
      <c r="E451" s="310"/>
      <c r="F451" s="310"/>
      <c r="G451" s="310"/>
      <c r="H451" s="310"/>
      <c r="I451" s="311"/>
      <c r="J451" s="311"/>
      <c r="K451" s="311"/>
      <c r="L451" s="311"/>
      <c r="M451" s="311"/>
      <c r="N451" s="311"/>
      <c r="O451" s="381">
        <f t="shared" si="16"/>
        <v>0</v>
      </c>
      <c r="P451" s="381">
        <f t="shared" si="17"/>
        <v>0</v>
      </c>
    </row>
    <row r="452" spans="1:16" ht="18" customHeight="1" x14ac:dyDescent="0.25">
      <c r="A452" s="309"/>
      <c r="B452" s="345"/>
      <c r="C452" s="345"/>
      <c r="D452" s="310"/>
      <c r="E452" s="310"/>
      <c r="F452" s="310"/>
      <c r="G452" s="310"/>
      <c r="H452" s="310"/>
      <c r="I452" s="311"/>
      <c r="J452" s="311"/>
      <c r="K452" s="311"/>
      <c r="L452" s="311"/>
      <c r="M452" s="311"/>
      <c r="N452" s="311"/>
      <c r="O452" s="381">
        <f t="shared" si="16"/>
        <v>0</v>
      </c>
      <c r="P452" s="381">
        <f t="shared" si="17"/>
        <v>0</v>
      </c>
    </row>
    <row r="453" spans="1:16" ht="18" customHeight="1" x14ac:dyDescent="0.25">
      <c r="A453" s="309"/>
      <c r="B453" s="345"/>
      <c r="C453" s="345"/>
      <c r="D453" s="310"/>
      <c r="E453" s="310"/>
      <c r="F453" s="310"/>
      <c r="G453" s="310"/>
      <c r="H453" s="310"/>
      <c r="I453" s="311"/>
      <c r="J453" s="311"/>
      <c r="K453" s="311"/>
      <c r="L453" s="311"/>
      <c r="M453" s="311"/>
      <c r="N453" s="311"/>
      <c r="O453" s="381">
        <f t="shared" si="16"/>
        <v>0</v>
      </c>
      <c r="P453" s="381">
        <f t="shared" si="17"/>
        <v>0</v>
      </c>
    </row>
    <row r="454" spans="1:16" ht="18" customHeight="1" x14ac:dyDescent="0.25">
      <c r="A454" s="309"/>
      <c r="B454" s="345"/>
      <c r="C454" s="345"/>
      <c r="D454" s="310"/>
      <c r="E454" s="310"/>
      <c r="F454" s="310"/>
      <c r="G454" s="310"/>
      <c r="H454" s="310"/>
      <c r="I454" s="311"/>
      <c r="J454" s="311"/>
      <c r="K454" s="311"/>
      <c r="L454" s="311"/>
      <c r="M454" s="311"/>
      <c r="N454" s="311"/>
      <c r="O454" s="381">
        <f t="shared" si="16"/>
        <v>0</v>
      </c>
      <c r="P454" s="381">
        <f t="shared" si="17"/>
        <v>0</v>
      </c>
    </row>
    <row r="455" spans="1:16" ht="18" customHeight="1" x14ac:dyDescent="0.25">
      <c r="A455" s="309"/>
      <c r="B455" s="345"/>
      <c r="C455" s="345"/>
      <c r="D455" s="310"/>
      <c r="E455" s="310"/>
      <c r="F455" s="310"/>
      <c r="G455" s="310"/>
      <c r="H455" s="310"/>
      <c r="I455" s="311"/>
      <c r="J455" s="311"/>
      <c r="K455" s="311"/>
      <c r="L455" s="311"/>
      <c r="M455" s="311"/>
      <c r="N455" s="311"/>
      <c r="O455" s="381">
        <f t="shared" si="16"/>
        <v>0</v>
      </c>
      <c r="P455" s="381">
        <f t="shared" si="17"/>
        <v>0</v>
      </c>
    </row>
    <row r="456" spans="1:16" ht="18" customHeight="1" x14ac:dyDescent="0.25">
      <c r="A456" s="309"/>
      <c r="B456" s="345"/>
      <c r="C456" s="345"/>
      <c r="D456" s="310"/>
      <c r="E456" s="310"/>
      <c r="F456" s="310"/>
      <c r="G456" s="310"/>
      <c r="H456" s="310"/>
      <c r="I456" s="311"/>
      <c r="J456" s="311"/>
      <c r="K456" s="311"/>
      <c r="L456" s="311"/>
      <c r="M456" s="311"/>
      <c r="N456" s="311"/>
      <c r="O456" s="381">
        <f t="shared" si="16"/>
        <v>0</v>
      </c>
      <c r="P456" s="381">
        <f t="shared" si="17"/>
        <v>0</v>
      </c>
    </row>
    <row r="457" spans="1:16" ht="18" customHeight="1" x14ac:dyDescent="0.25">
      <c r="A457" s="309"/>
      <c r="B457" s="345"/>
      <c r="C457" s="345"/>
      <c r="D457" s="310"/>
      <c r="E457" s="310"/>
      <c r="F457" s="310"/>
      <c r="G457" s="310"/>
      <c r="H457" s="310"/>
      <c r="I457" s="311"/>
      <c r="J457" s="311"/>
      <c r="K457" s="311"/>
      <c r="L457" s="311"/>
      <c r="M457" s="311"/>
      <c r="N457" s="311"/>
      <c r="O457" s="381">
        <f t="shared" si="16"/>
        <v>0</v>
      </c>
      <c r="P457" s="381">
        <f t="shared" si="17"/>
        <v>0</v>
      </c>
    </row>
    <row r="458" spans="1:16" ht="18" customHeight="1" x14ac:dyDescent="0.25">
      <c r="A458" s="309"/>
      <c r="B458" s="345"/>
      <c r="C458" s="345"/>
      <c r="D458" s="310"/>
      <c r="E458" s="310"/>
      <c r="F458" s="310"/>
      <c r="G458" s="310"/>
      <c r="H458" s="310"/>
      <c r="I458" s="311"/>
      <c r="J458" s="311"/>
      <c r="K458" s="311"/>
      <c r="L458" s="311"/>
      <c r="M458" s="311"/>
      <c r="N458" s="311"/>
      <c r="O458" s="381">
        <f t="shared" si="16"/>
        <v>0</v>
      </c>
      <c r="P458" s="381">
        <f t="shared" si="17"/>
        <v>0</v>
      </c>
    </row>
    <row r="459" spans="1:16" ht="18" customHeight="1" x14ac:dyDescent="0.25">
      <c r="A459" s="309"/>
      <c r="B459" s="345"/>
      <c r="C459" s="345"/>
      <c r="D459" s="310"/>
      <c r="E459" s="310"/>
      <c r="F459" s="310"/>
      <c r="G459" s="310"/>
      <c r="H459" s="310"/>
      <c r="I459" s="311"/>
      <c r="J459" s="311"/>
      <c r="K459" s="311"/>
      <c r="L459" s="311"/>
      <c r="M459" s="311"/>
      <c r="N459" s="311"/>
      <c r="O459" s="381">
        <f t="shared" si="16"/>
        <v>0</v>
      </c>
      <c r="P459" s="381">
        <f t="shared" si="17"/>
        <v>0</v>
      </c>
    </row>
    <row r="460" spans="1:16" ht="18" customHeight="1" x14ac:dyDescent="0.25">
      <c r="A460" s="309"/>
      <c r="B460" s="345"/>
      <c r="C460" s="345"/>
      <c r="D460" s="310"/>
      <c r="E460" s="310"/>
      <c r="F460" s="310"/>
      <c r="G460" s="310"/>
      <c r="H460" s="310"/>
      <c r="I460" s="311"/>
      <c r="J460" s="311"/>
      <c r="K460" s="311"/>
      <c r="L460" s="311"/>
      <c r="M460" s="311"/>
      <c r="N460" s="311"/>
      <c r="O460" s="381">
        <f t="shared" si="16"/>
        <v>0</v>
      </c>
      <c r="P460" s="381">
        <f t="shared" si="17"/>
        <v>0</v>
      </c>
    </row>
    <row r="461" spans="1:16" ht="18" customHeight="1" x14ac:dyDescent="0.25">
      <c r="A461" s="309"/>
      <c r="B461" s="345"/>
      <c r="C461" s="345"/>
      <c r="D461" s="310"/>
      <c r="E461" s="310"/>
      <c r="F461" s="310"/>
      <c r="G461" s="310"/>
      <c r="H461" s="310"/>
      <c r="I461" s="311"/>
      <c r="J461" s="311"/>
      <c r="K461" s="311"/>
      <c r="L461" s="311"/>
      <c r="M461" s="311"/>
      <c r="N461" s="311"/>
      <c r="O461" s="381">
        <f t="shared" si="16"/>
        <v>0</v>
      </c>
      <c r="P461" s="381">
        <f t="shared" si="17"/>
        <v>0</v>
      </c>
    </row>
    <row r="462" spans="1:16" ht="18" customHeight="1" x14ac:dyDescent="0.25">
      <c r="A462" s="309"/>
      <c r="B462" s="345"/>
      <c r="C462" s="345"/>
      <c r="D462" s="310"/>
      <c r="E462" s="310"/>
      <c r="F462" s="310"/>
      <c r="G462" s="310"/>
      <c r="H462" s="310"/>
      <c r="I462" s="311"/>
      <c r="J462" s="311"/>
      <c r="K462" s="311"/>
      <c r="L462" s="311"/>
      <c r="M462" s="311"/>
      <c r="N462" s="311"/>
      <c r="O462" s="381">
        <f t="shared" si="16"/>
        <v>0</v>
      </c>
      <c r="P462" s="381">
        <f t="shared" si="17"/>
        <v>0</v>
      </c>
    </row>
    <row r="463" spans="1:16" ht="18" customHeight="1" x14ac:dyDescent="0.25">
      <c r="A463" s="309"/>
      <c r="B463" s="345"/>
      <c r="C463" s="345"/>
      <c r="D463" s="310"/>
      <c r="E463" s="310"/>
      <c r="F463" s="310"/>
      <c r="G463" s="310"/>
      <c r="H463" s="310"/>
      <c r="I463" s="311"/>
      <c r="J463" s="311"/>
      <c r="K463" s="311"/>
      <c r="L463" s="311"/>
      <c r="M463" s="311"/>
      <c r="N463" s="311"/>
      <c r="O463" s="381">
        <f t="shared" si="16"/>
        <v>0</v>
      </c>
      <c r="P463" s="381">
        <f t="shared" si="17"/>
        <v>0</v>
      </c>
    </row>
    <row r="464" spans="1:16" ht="18" customHeight="1" x14ac:dyDescent="0.25">
      <c r="A464" s="309"/>
      <c r="B464" s="345"/>
      <c r="C464" s="345"/>
      <c r="D464" s="310"/>
      <c r="E464" s="310"/>
      <c r="F464" s="310"/>
      <c r="G464" s="310"/>
      <c r="H464" s="310"/>
      <c r="I464" s="311"/>
      <c r="J464" s="311"/>
      <c r="K464" s="311"/>
      <c r="L464" s="311"/>
      <c r="M464" s="311"/>
      <c r="N464" s="311"/>
      <c r="O464" s="381">
        <f t="shared" si="16"/>
        <v>0</v>
      </c>
      <c r="P464" s="381">
        <f t="shared" si="17"/>
        <v>0</v>
      </c>
    </row>
    <row r="465" spans="1:16" ht="18" customHeight="1" x14ac:dyDescent="0.25">
      <c r="A465" s="309"/>
      <c r="B465" s="345"/>
      <c r="C465" s="345"/>
      <c r="D465" s="310"/>
      <c r="E465" s="310"/>
      <c r="F465" s="310"/>
      <c r="G465" s="310"/>
      <c r="H465" s="310"/>
      <c r="I465" s="311"/>
      <c r="J465" s="311"/>
      <c r="K465" s="311"/>
      <c r="L465" s="311"/>
      <c r="M465" s="311"/>
      <c r="N465" s="311"/>
      <c r="O465" s="381">
        <f t="shared" si="16"/>
        <v>0</v>
      </c>
      <c r="P465" s="381">
        <f t="shared" si="17"/>
        <v>0</v>
      </c>
    </row>
    <row r="466" spans="1:16" ht="18" customHeight="1" x14ac:dyDescent="0.25">
      <c r="A466" s="309"/>
      <c r="B466" s="345"/>
      <c r="C466" s="345"/>
      <c r="D466" s="310"/>
      <c r="E466" s="310"/>
      <c r="F466" s="310"/>
      <c r="G466" s="310"/>
      <c r="H466" s="310"/>
      <c r="I466" s="311"/>
      <c r="J466" s="311"/>
      <c r="K466" s="311"/>
      <c r="L466" s="311"/>
      <c r="M466" s="311"/>
      <c r="N466" s="311"/>
      <c r="O466" s="381">
        <f t="shared" si="16"/>
        <v>0</v>
      </c>
      <c r="P466" s="381">
        <f t="shared" si="17"/>
        <v>0</v>
      </c>
    </row>
    <row r="467" spans="1:16" ht="18" customHeight="1" x14ac:dyDescent="0.25">
      <c r="A467" s="309"/>
      <c r="B467" s="345"/>
      <c r="C467" s="345"/>
      <c r="D467" s="310"/>
      <c r="E467" s="310"/>
      <c r="F467" s="310"/>
      <c r="G467" s="310"/>
      <c r="H467" s="310"/>
      <c r="I467" s="311"/>
      <c r="J467" s="311"/>
      <c r="K467" s="311"/>
      <c r="L467" s="311"/>
      <c r="M467" s="311"/>
      <c r="N467" s="311"/>
      <c r="O467" s="381">
        <f t="shared" si="16"/>
        <v>0</v>
      </c>
      <c r="P467" s="381">
        <f t="shared" si="17"/>
        <v>0</v>
      </c>
    </row>
    <row r="468" spans="1:16" ht="18" customHeight="1" x14ac:dyDescent="0.25">
      <c r="A468" s="309"/>
      <c r="B468" s="345"/>
      <c r="C468" s="345"/>
      <c r="D468" s="310"/>
      <c r="E468" s="310"/>
      <c r="F468" s="310"/>
      <c r="G468" s="310"/>
      <c r="H468" s="310"/>
      <c r="I468" s="311"/>
      <c r="J468" s="311"/>
      <c r="K468" s="311"/>
      <c r="L468" s="311"/>
      <c r="M468" s="311"/>
      <c r="N468" s="311"/>
      <c r="O468" s="381">
        <f t="shared" si="16"/>
        <v>0</v>
      </c>
      <c r="P468" s="381">
        <f t="shared" si="17"/>
        <v>0</v>
      </c>
    </row>
    <row r="469" spans="1:16" ht="18" customHeight="1" x14ac:dyDescent="0.25">
      <c r="A469" s="309"/>
      <c r="B469" s="345"/>
      <c r="C469" s="345"/>
      <c r="D469" s="310"/>
      <c r="E469" s="310"/>
      <c r="F469" s="310"/>
      <c r="G469" s="310"/>
      <c r="H469" s="310"/>
      <c r="I469" s="311"/>
      <c r="J469" s="311"/>
      <c r="K469" s="311"/>
      <c r="L469" s="311"/>
      <c r="M469" s="311"/>
      <c r="N469" s="311"/>
      <c r="O469" s="381">
        <f t="shared" si="16"/>
        <v>0</v>
      </c>
      <c r="P469" s="381">
        <f t="shared" si="17"/>
        <v>0</v>
      </c>
    </row>
    <row r="470" spans="1:16" ht="18" customHeight="1" x14ac:dyDescent="0.25">
      <c r="A470" s="309"/>
      <c r="B470" s="345"/>
      <c r="C470" s="345"/>
      <c r="D470" s="310"/>
      <c r="E470" s="310"/>
      <c r="F470" s="310"/>
      <c r="G470" s="310"/>
      <c r="H470" s="310"/>
      <c r="I470" s="311"/>
      <c r="J470" s="311"/>
      <c r="K470" s="311"/>
      <c r="L470" s="311"/>
      <c r="M470" s="311"/>
      <c r="N470" s="311"/>
      <c r="O470" s="381">
        <f t="shared" si="16"/>
        <v>0</v>
      </c>
      <c r="P470" s="381">
        <f t="shared" si="17"/>
        <v>0</v>
      </c>
    </row>
    <row r="471" spans="1:16" ht="18" customHeight="1" x14ac:dyDescent="0.25">
      <c r="A471" s="309"/>
      <c r="B471" s="345"/>
      <c r="C471" s="345"/>
      <c r="D471" s="310"/>
      <c r="E471" s="310"/>
      <c r="F471" s="310"/>
      <c r="G471" s="310"/>
      <c r="H471" s="310"/>
      <c r="I471" s="311"/>
      <c r="J471" s="311"/>
      <c r="K471" s="311"/>
      <c r="L471" s="311"/>
      <c r="M471" s="311"/>
      <c r="N471" s="311"/>
      <c r="O471" s="381">
        <f t="shared" si="16"/>
        <v>0</v>
      </c>
      <c r="P471" s="381">
        <f t="shared" si="17"/>
        <v>0</v>
      </c>
    </row>
    <row r="472" spans="1:16" ht="18" customHeight="1" x14ac:dyDescent="0.25">
      <c r="A472" s="309"/>
      <c r="B472" s="345"/>
      <c r="C472" s="345"/>
      <c r="D472" s="310"/>
      <c r="E472" s="310"/>
      <c r="F472" s="310"/>
      <c r="G472" s="310"/>
      <c r="H472" s="310"/>
      <c r="I472" s="311"/>
      <c r="J472" s="311"/>
      <c r="K472" s="311"/>
      <c r="L472" s="311"/>
      <c r="M472" s="311"/>
      <c r="N472" s="311"/>
      <c r="O472" s="381">
        <f t="shared" si="16"/>
        <v>0</v>
      </c>
      <c r="P472" s="381">
        <f t="shared" si="17"/>
        <v>0</v>
      </c>
    </row>
    <row r="473" spans="1:16" ht="18" customHeight="1" x14ac:dyDescent="0.25">
      <c r="A473" s="309"/>
      <c r="B473" s="345"/>
      <c r="C473" s="345"/>
      <c r="D473" s="310"/>
      <c r="E473" s="310"/>
      <c r="F473" s="310"/>
      <c r="G473" s="310"/>
      <c r="H473" s="310"/>
      <c r="I473" s="311"/>
      <c r="J473" s="311"/>
      <c r="K473" s="311"/>
      <c r="L473" s="311"/>
      <c r="M473" s="311"/>
      <c r="N473" s="311"/>
      <c r="O473" s="381">
        <f t="shared" si="16"/>
        <v>0</v>
      </c>
      <c r="P473" s="381">
        <f t="shared" si="17"/>
        <v>0</v>
      </c>
    </row>
    <row r="474" spans="1:16" ht="18" customHeight="1" x14ac:dyDescent="0.25">
      <c r="A474" s="309"/>
      <c r="B474" s="345"/>
      <c r="C474" s="345"/>
      <c r="D474" s="310"/>
      <c r="E474" s="310"/>
      <c r="F474" s="310"/>
      <c r="G474" s="310"/>
      <c r="H474" s="310"/>
      <c r="I474" s="311"/>
      <c r="J474" s="311"/>
      <c r="K474" s="311"/>
      <c r="L474" s="311"/>
      <c r="M474" s="311"/>
      <c r="N474" s="311"/>
      <c r="O474" s="381">
        <f t="shared" si="16"/>
        <v>0</v>
      </c>
      <c r="P474" s="381">
        <f t="shared" si="17"/>
        <v>0</v>
      </c>
    </row>
    <row r="475" spans="1:16" ht="18" customHeight="1" x14ac:dyDescent="0.25">
      <c r="A475" s="309"/>
      <c r="B475" s="345"/>
      <c r="C475" s="345"/>
      <c r="D475" s="310"/>
      <c r="E475" s="310"/>
      <c r="F475" s="310"/>
      <c r="G475" s="310"/>
      <c r="H475" s="310"/>
      <c r="I475" s="311"/>
      <c r="J475" s="311"/>
      <c r="K475" s="311"/>
      <c r="L475" s="311"/>
      <c r="M475" s="311"/>
      <c r="N475" s="311"/>
      <c r="O475" s="381">
        <f t="shared" si="16"/>
        <v>0</v>
      </c>
      <c r="P475" s="381">
        <f t="shared" si="17"/>
        <v>0</v>
      </c>
    </row>
    <row r="476" spans="1:16" ht="18" customHeight="1" x14ac:dyDescent="0.25">
      <c r="A476" s="309"/>
      <c r="B476" s="345"/>
      <c r="C476" s="345"/>
      <c r="D476" s="310"/>
      <c r="E476" s="310"/>
      <c r="F476" s="310"/>
      <c r="G476" s="310"/>
      <c r="H476" s="310"/>
      <c r="I476" s="311"/>
      <c r="J476" s="311"/>
      <c r="K476" s="311"/>
      <c r="L476" s="311"/>
      <c r="M476" s="311"/>
      <c r="N476" s="311"/>
      <c r="O476" s="381">
        <f t="shared" si="16"/>
        <v>0</v>
      </c>
      <c r="P476" s="381">
        <f t="shared" si="17"/>
        <v>0</v>
      </c>
    </row>
    <row r="477" spans="1:16" ht="18" customHeight="1" x14ac:dyDescent="0.25">
      <c r="A477" s="309"/>
      <c r="B477" s="345"/>
      <c r="C477" s="345"/>
      <c r="D477" s="310"/>
      <c r="E477" s="310"/>
      <c r="F477" s="310"/>
      <c r="G477" s="310"/>
      <c r="H477" s="310"/>
      <c r="I477" s="311"/>
      <c r="J477" s="311"/>
      <c r="K477" s="311"/>
      <c r="L477" s="311"/>
      <c r="M477" s="311"/>
      <c r="N477" s="311"/>
      <c r="O477" s="381">
        <f t="shared" si="16"/>
        <v>0</v>
      </c>
      <c r="P477" s="381">
        <f t="shared" si="17"/>
        <v>0</v>
      </c>
    </row>
    <row r="478" spans="1:16" ht="18" customHeight="1" x14ac:dyDescent="0.25">
      <c r="A478" s="309"/>
      <c r="B478" s="345"/>
      <c r="C478" s="345"/>
      <c r="D478" s="310"/>
      <c r="E478" s="310"/>
      <c r="F478" s="310"/>
      <c r="G478" s="310"/>
      <c r="H478" s="310"/>
      <c r="I478" s="311"/>
      <c r="J478" s="311"/>
      <c r="K478" s="311"/>
      <c r="L478" s="311"/>
      <c r="M478" s="311"/>
      <c r="N478" s="311"/>
      <c r="O478" s="381">
        <f t="shared" si="16"/>
        <v>0</v>
      </c>
      <c r="P478" s="381">
        <f t="shared" si="17"/>
        <v>0</v>
      </c>
    </row>
    <row r="479" spans="1:16" ht="18" customHeight="1" x14ac:dyDescent="0.25">
      <c r="A479" s="309"/>
      <c r="B479" s="345"/>
      <c r="C479" s="345"/>
      <c r="D479" s="310"/>
      <c r="E479" s="310"/>
      <c r="F479" s="310"/>
      <c r="G479" s="310"/>
      <c r="H479" s="310"/>
      <c r="I479" s="311"/>
      <c r="J479" s="311"/>
      <c r="K479" s="311"/>
      <c r="L479" s="311"/>
      <c r="M479" s="311"/>
      <c r="N479" s="311"/>
      <c r="O479" s="381">
        <f t="shared" si="16"/>
        <v>0</v>
      </c>
      <c r="P479" s="381">
        <f t="shared" si="17"/>
        <v>0</v>
      </c>
    </row>
    <row r="480" spans="1:16" ht="18" customHeight="1" x14ac:dyDescent="0.25">
      <c r="A480" s="309"/>
      <c r="B480" s="345"/>
      <c r="C480" s="345"/>
      <c r="D480" s="310"/>
      <c r="E480" s="310"/>
      <c r="F480" s="310"/>
      <c r="G480" s="310"/>
      <c r="H480" s="310"/>
      <c r="I480" s="311"/>
      <c r="J480" s="311"/>
      <c r="K480" s="311"/>
      <c r="L480" s="311"/>
      <c r="M480" s="311"/>
      <c r="N480" s="311"/>
      <c r="O480" s="381">
        <f t="shared" si="16"/>
        <v>0</v>
      </c>
      <c r="P480" s="381">
        <f t="shared" si="17"/>
        <v>0</v>
      </c>
    </row>
    <row r="481" spans="1:16" ht="18" customHeight="1" x14ac:dyDescent="0.25">
      <c r="A481" s="309"/>
      <c r="B481" s="345"/>
      <c r="C481" s="345"/>
      <c r="D481" s="310"/>
      <c r="E481" s="310"/>
      <c r="F481" s="310"/>
      <c r="G481" s="310"/>
      <c r="H481" s="310"/>
      <c r="I481" s="311"/>
      <c r="J481" s="311"/>
      <c r="K481" s="311"/>
      <c r="L481" s="311"/>
      <c r="M481" s="311"/>
      <c r="N481" s="311"/>
      <c r="O481" s="381">
        <f t="shared" si="16"/>
        <v>0</v>
      </c>
      <c r="P481" s="381">
        <f t="shared" si="17"/>
        <v>0</v>
      </c>
    </row>
    <row r="482" spans="1:16" ht="18" customHeight="1" x14ac:dyDescent="0.25">
      <c r="A482" s="309"/>
      <c r="B482" s="345"/>
      <c r="C482" s="345"/>
      <c r="D482" s="310"/>
      <c r="E482" s="310"/>
      <c r="F482" s="310"/>
      <c r="G482" s="310"/>
      <c r="H482" s="310"/>
      <c r="I482" s="311"/>
      <c r="J482" s="311"/>
      <c r="K482" s="311"/>
      <c r="L482" s="311"/>
      <c r="M482" s="311"/>
      <c r="N482" s="311"/>
      <c r="O482" s="381">
        <f t="shared" si="16"/>
        <v>0</v>
      </c>
      <c r="P482" s="381">
        <f t="shared" si="17"/>
        <v>0</v>
      </c>
    </row>
    <row r="483" spans="1:16" ht="18" customHeight="1" x14ac:dyDescent="0.25">
      <c r="A483" s="309"/>
      <c r="B483" s="345"/>
      <c r="C483" s="345"/>
      <c r="D483" s="310"/>
      <c r="E483" s="310"/>
      <c r="F483" s="310"/>
      <c r="G483" s="310"/>
      <c r="H483" s="310"/>
      <c r="I483" s="311"/>
      <c r="J483" s="311"/>
      <c r="K483" s="311"/>
      <c r="L483" s="311"/>
      <c r="M483" s="311"/>
      <c r="N483" s="311"/>
      <c r="O483" s="381">
        <f t="shared" si="16"/>
        <v>0</v>
      </c>
      <c r="P483" s="381">
        <f t="shared" si="17"/>
        <v>0</v>
      </c>
    </row>
    <row r="484" spans="1:16" ht="18" customHeight="1" x14ac:dyDescent="0.25">
      <c r="A484" s="309"/>
      <c r="B484" s="345"/>
      <c r="C484" s="345"/>
      <c r="D484" s="310"/>
      <c r="E484" s="310"/>
      <c r="F484" s="310"/>
      <c r="G484" s="310"/>
      <c r="H484" s="310"/>
      <c r="I484" s="311"/>
      <c r="J484" s="311"/>
      <c r="K484" s="311"/>
      <c r="L484" s="311"/>
      <c r="M484" s="311"/>
      <c r="N484" s="311"/>
      <c r="O484" s="381">
        <f t="shared" si="16"/>
        <v>0</v>
      </c>
      <c r="P484" s="381">
        <f t="shared" si="17"/>
        <v>0</v>
      </c>
    </row>
    <row r="485" spans="1:16" ht="18" customHeight="1" x14ac:dyDescent="0.25">
      <c r="A485" s="309"/>
      <c r="B485" s="345"/>
      <c r="C485" s="345"/>
      <c r="D485" s="310"/>
      <c r="E485" s="310"/>
      <c r="F485" s="310"/>
      <c r="G485" s="310"/>
      <c r="H485" s="310"/>
      <c r="I485" s="311"/>
      <c r="J485" s="311"/>
      <c r="K485" s="311"/>
      <c r="L485" s="311"/>
      <c r="M485" s="311"/>
      <c r="N485" s="311"/>
      <c r="O485" s="381">
        <f t="shared" si="16"/>
        <v>0</v>
      </c>
      <c r="P485" s="381">
        <f t="shared" si="17"/>
        <v>0</v>
      </c>
    </row>
    <row r="486" spans="1:16" ht="18" customHeight="1" x14ac:dyDescent="0.25">
      <c r="A486" s="309"/>
      <c r="B486" s="345"/>
      <c r="C486" s="345"/>
      <c r="D486" s="310"/>
      <c r="E486" s="310"/>
      <c r="F486" s="310"/>
      <c r="G486" s="310"/>
      <c r="H486" s="310"/>
      <c r="I486" s="311"/>
      <c r="J486" s="311"/>
      <c r="K486" s="311"/>
      <c r="L486" s="311"/>
      <c r="M486" s="311"/>
      <c r="N486" s="311"/>
      <c r="O486" s="381">
        <f t="shared" si="16"/>
        <v>0</v>
      </c>
      <c r="P486" s="381">
        <f t="shared" si="17"/>
        <v>0</v>
      </c>
    </row>
    <row r="487" spans="1:16" ht="18" customHeight="1" x14ac:dyDescent="0.25">
      <c r="A487" s="309"/>
      <c r="B487" s="345"/>
      <c r="C487" s="345"/>
      <c r="D487" s="310"/>
      <c r="E487" s="310"/>
      <c r="F487" s="310"/>
      <c r="G487" s="310"/>
      <c r="H487" s="310"/>
      <c r="I487" s="311"/>
      <c r="J487" s="311"/>
      <c r="K487" s="311"/>
      <c r="L487" s="311"/>
      <c r="M487" s="311"/>
      <c r="N487" s="311"/>
      <c r="O487" s="381">
        <f t="shared" si="16"/>
        <v>0</v>
      </c>
      <c r="P487" s="381">
        <f t="shared" si="17"/>
        <v>0</v>
      </c>
    </row>
    <row r="488" spans="1:16" ht="18" customHeight="1" x14ac:dyDescent="0.25">
      <c r="A488" s="309"/>
      <c r="B488" s="345"/>
      <c r="C488" s="345"/>
      <c r="D488" s="310"/>
      <c r="E488" s="310"/>
      <c r="F488" s="310"/>
      <c r="G488" s="310"/>
      <c r="H488" s="310"/>
      <c r="I488" s="311"/>
      <c r="J488" s="311"/>
      <c r="K488" s="311"/>
      <c r="L488" s="311"/>
      <c r="M488" s="311"/>
      <c r="N488" s="311"/>
      <c r="O488" s="381">
        <f t="shared" si="16"/>
        <v>0</v>
      </c>
      <c r="P488" s="381">
        <f t="shared" si="17"/>
        <v>0</v>
      </c>
    </row>
    <row r="489" spans="1:16" ht="18" customHeight="1" x14ac:dyDescent="0.25">
      <c r="A489" s="309"/>
      <c r="B489" s="345"/>
      <c r="C489" s="345"/>
      <c r="D489" s="310"/>
      <c r="E489" s="310"/>
      <c r="F489" s="310"/>
      <c r="G489" s="310"/>
      <c r="H489" s="310"/>
      <c r="I489" s="311"/>
      <c r="J489" s="311"/>
      <c r="K489" s="311"/>
      <c r="L489" s="311"/>
      <c r="M489" s="311"/>
      <c r="N489" s="311"/>
      <c r="O489" s="381">
        <f t="shared" si="16"/>
        <v>0</v>
      </c>
      <c r="P489" s="381">
        <f t="shared" si="17"/>
        <v>0</v>
      </c>
    </row>
    <row r="490" spans="1:16" ht="18" customHeight="1" x14ac:dyDescent="0.25">
      <c r="A490" s="309"/>
      <c r="B490" s="345"/>
      <c r="C490" s="345"/>
      <c r="D490" s="310"/>
      <c r="E490" s="310"/>
      <c r="F490" s="310"/>
      <c r="G490" s="310"/>
      <c r="H490" s="310"/>
      <c r="I490" s="311"/>
      <c r="J490" s="311"/>
      <c r="K490" s="311"/>
      <c r="L490" s="311"/>
      <c r="M490" s="311"/>
      <c r="N490" s="311"/>
      <c r="O490" s="381">
        <f t="shared" si="16"/>
        <v>0</v>
      </c>
      <c r="P490" s="381">
        <f t="shared" si="17"/>
        <v>0</v>
      </c>
    </row>
    <row r="491" spans="1:16" ht="18" customHeight="1" x14ac:dyDescent="0.25">
      <c r="A491" s="309"/>
      <c r="B491" s="345"/>
      <c r="C491" s="345"/>
      <c r="D491" s="310"/>
      <c r="E491" s="310"/>
      <c r="F491" s="310"/>
      <c r="G491" s="310"/>
      <c r="H491" s="310"/>
      <c r="I491" s="311"/>
      <c r="J491" s="311"/>
      <c r="K491" s="311"/>
      <c r="L491" s="311"/>
      <c r="M491" s="311"/>
      <c r="N491" s="311"/>
      <c r="O491" s="381">
        <f t="shared" si="16"/>
        <v>0</v>
      </c>
      <c r="P491" s="381">
        <f t="shared" si="17"/>
        <v>0</v>
      </c>
    </row>
    <row r="492" spans="1:16" ht="18" customHeight="1" x14ac:dyDescent="0.25">
      <c r="A492" s="309"/>
      <c r="B492" s="345"/>
      <c r="C492" s="345"/>
      <c r="D492" s="310"/>
      <c r="E492" s="310"/>
      <c r="F492" s="310"/>
      <c r="G492" s="310"/>
      <c r="H492" s="310"/>
      <c r="I492" s="311"/>
      <c r="J492" s="311"/>
      <c r="K492" s="311"/>
      <c r="L492" s="311"/>
      <c r="M492" s="311"/>
      <c r="N492" s="311"/>
      <c r="O492" s="381">
        <f t="shared" si="16"/>
        <v>0</v>
      </c>
      <c r="P492" s="381">
        <f t="shared" si="17"/>
        <v>0</v>
      </c>
    </row>
    <row r="493" spans="1:16" ht="18" customHeight="1" x14ac:dyDescent="0.25">
      <c r="A493" s="309"/>
      <c r="B493" s="345"/>
      <c r="C493" s="345"/>
      <c r="D493" s="310"/>
      <c r="E493" s="310"/>
      <c r="F493" s="310"/>
      <c r="G493" s="310"/>
      <c r="H493" s="310"/>
      <c r="I493" s="311"/>
      <c r="J493" s="311"/>
      <c r="K493" s="311"/>
      <c r="L493" s="311"/>
      <c r="M493" s="311"/>
      <c r="N493" s="311"/>
      <c r="O493" s="381">
        <f t="shared" si="16"/>
        <v>0</v>
      </c>
      <c r="P493" s="381">
        <f t="shared" si="17"/>
        <v>0</v>
      </c>
    </row>
    <row r="494" spans="1:16" ht="18" customHeight="1" x14ac:dyDescent="0.25">
      <c r="A494" s="309"/>
      <c r="B494" s="345"/>
      <c r="C494" s="345"/>
      <c r="D494" s="310"/>
      <c r="E494" s="310"/>
      <c r="F494" s="310"/>
      <c r="G494" s="310"/>
      <c r="H494" s="310"/>
      <c r="I494" s="311"/>
      <c r="J494" s="311"/>
      <c r="K494" s="311"/>
      <c r="L494" s="311"/>
      <c r="M494" s="311"/>
      <c r="N494" s="311"/>
      <c r="O494" s="381">
        <f t="shared" si="16"/>
        <v>0</v>
      </c>
      <c r="P494" s="381">
        <f t="shared" si="17"/>
        <v>0</v>
      </c>
    </row>
    <row r="495" spans="1:16" ht="18" customHeight="1" x14ac:dyDescent="0.25">
      <c r="A495" s="309"/>
      <c r="B495" s="345"/>
      <c r="C495" s="345"/>
      <c r="D495" s="310"/>
      <c r="E495" s="310"/>
      <c r="F495" s="310"/>
      <c r="G495" s="310"/>
      <c r="H495" s="310"/>
      <c r="I495" s="311"/>
      <c r="J495" s="311"/>
      <c r="K495" s="311"/>
      <c r="L495" s="311"/>
      <c r="M495" s="311"/>
      <c r="N495" s="311"/>
      <c r="O495" s="381">
        <f t="shared" si="16"/>
        <v>0</v>
      </c>
      <c r="P495" s="381">
        <f t="shared" si="17"/>
        <v>0</v>
      </c>
    </row>
    <row r="496" spans="1:16" ht="18" customHeight="1" x14ac:dyDescent="0.25">
      <c r="A496" s="309"/>
      <c r="B496" s="345"/>
      <c r="C496" s="345"/>
      <c r="D496" s="310"/>
      <c r="E496" s="310"/>
      <c r="F496" s="310"/>
      <c r="G496" s="310"/>
      <c r="H496" s="310"/>
      <c r="I496" s="311"/>
      <c r="J496" s="311"/>
      <c r="K496" s="311"/>
      <c r="L496" s="311"/>
      <c r="M496" s="311"/>
      <c r="N496" s="311"/>
      <c r="O496" s="381">
        <f t="shared" si="16"/>
        <v>0</v>
      </c>
      <c r="P496" s="381">
        <f t="shared" si="17"/>
        <v>0</v>
      </c>
    </row>
    <row r="497" spans="1:16" ht="18" customHeight="1" x14ac:dyDescent="0.25">
      <c r="A497" s="309"/>
      <c r="B497" s="345"/>
      <c r="C497" s="345"/>
      <c r="D497" s="310"/>
      <c r="E497" s="310"/>
      <c r="F497" s="310"/>
      <c r="G497" s="310"/>
      <c r="H497" s="310"/>
      <c r="I497" s="311"/>
      <c r="J497" s="311"/>
      <c r="K497" s="311"/>
      <c r="L497" s="311"/>
      <c r="M497" s="311"/>
      <c r="N497" s="311"/>
      <c r="O497" s="381">
        <f t="shared" si="16"/>
        <v>0</v>
      </c>
      <c r="P497" s="381">
        <f t="shared" si="17"/>
        <v>0</v>
      </c>
    </row>
    <row r="498" spans="1:16" ht="18" customHeight="1" x14ac:dyDescent="0.25">
      <c r="A498" s="309"/>
      <c r="B498" s="345"/>
      <c r="C498" s="345"/>
      <c r="D498" s="310"/>
      <c r="E498" s="310"/>
      <c r="F498" s="310"/>
      <c r="G498" s="310"/>
      <c r="H498" s="310"/>
      <c r="I498" s="311"/>
      <c r="J498" s="311"/>
      <c r="K498" s="311"/>
      <c r="L498" s="311"/>
      <c r="M498" s="311"/>
      <c r="N498" s="311"/>
      <c r="O498" s="381">
        <f t="shared" si="16"/>
        <v>0</v>
      </c>
      <c r="P498" s="381">
        <f t="shared" si="17"/>
        <v>0</v>
      </c>
    </row>
    <row r="499" spans="1:16" ht="18" customHeight="1" x14ac:dyDescent="0.25">
      <c r="A499" s="309"/>
      <c r="B499" s="345"/>
      <c r="C499" s="345"/>
      <c r="D499" s="310"/>
      <c r="E499" s="310"/>
      <c r="F499" s="310"/>
      <c r="G499" s="310"/>
      <c r="H499" s="310"/>
      <c r="I499" s="311"/>
      <c r="J499" s="311"/>
      <c r="K499" s="311"/>
      <c r="L499" s="311"/>
      <c r="M499" s="311"/>
      <c r="N499" s="311"/>
      <c r="O499" s="381">
        <f t="shared" si="16"/>
        <v>0</v>
      </c>
      <c r="P499" s="381">
        <f t="shared" si="17"/>
        <v>0</v>
      </c>
    </row>
    <row r="500" spans="1:16" ht="18" customHeight="1" x14ac:dyDescent="0.25">
      <c r="A500" s="309"/>
      <c r="B500" s="345"/>
      <c r="C500" s="345"/>
      <c r="D500" s="310"/>
      <c r="E500" s="310"/>
      <c r="F500" s="310"/>
      <c r="G500" s="310"/>
      <c r="H500" s="310"/>
      <c r="I500" s="311"/>
      <c r="J500" s="311"/>
      <c r="K500" s="311"/>
      <c r="L500" s="311"/>
      <c r="M500" s="311"/>
      <c r="N500" s="311"/>
      <c r="O500" s="381">
        <f t="shared" si="16"/>
        <v>0</v>
      </c>
      <c r="P500" s="381">
        <f t="shared" si="17"/>
        <v>0</v>
      </c>
    </row>
    <row r="501" spans="1:16" ht="18" customHeight="1" x14ac:dyDescent="0.25">
      <c r="A501" s="309"/>
      <c r="B501" s="345"/>
      <c r="C501" s="345"/>
      <c r="D501" s="310"/>
      <c r="E501" s="310"/>
      <c r="F501" s="310"/>
      <c r="G501" s="310"/>
      <c r="H501" s="310"/>
      <c r="I501" s="311"/>
      <c r="J501" s="311"/>
      <c r="K501" s="311"/>
      <c r="L501" s="311"/>
      <c r="M501" s="311"/>
      <c r="N501" s="311"/>
      <c r="O501" s="381">
        <f t="shared" si="16"/>
        <v>0</v>
      </c>
      <c r="P501" s="381">
        <f t="shared" si="17"/>
        <v>0</v>
      </c>
    </row>
    <row r="502" spans="1:16" ht="18" customHeight="1" x14ac:dyDescent="0.25">
      <c r="A502" s="309"/>
      <c r="B502" s="345"/>
      <c r="C502" s="345"/>
      <c r="D502" s="310"/>
      <c r="E502" s="310"/>
      <c r="F502" s="310"/>
      <c r="G502" s="310"/>
      <c r="H502" s="310"/>
      <c r="I502" s="311"/>
      <c r="J502" s="311"/>
      <c r="K502" s="311"/>
      <c r="L502" s="311"/>
      <c r="M502" s="311"/>
      <c r="N502" s="311"/>
      <c r="O502" s="381">
        <f t="shared" si="16"/>
        <v>0</v>
      </c>
      <c r="P502" s="381">
        <f t="shared" si="17"/>
        <v>0</v>
      </c>
    </row>
    <row r="503" spans="1:16" ht="18" customHeight="1" x14ac:dyDescent="0.25">
      <c r="A503" s="309"/>
      <c r="B503" s="345"/>
      <c r="C503" s="345"/>
      <c r="D503" s="310"/>
      <c r="E503" s="310"/>
      <c r="F503" s="310"/>
      <c r="G503" s="310"/>
      <c r="H503" s="310"/>
      <c r="I503" s="311"/>
      <c r="J503" s="311"/>
      <c r="K503" s="311"/>
      <c r="L503" s="311"/>
      <c r="M503" s="311"/>
      <c r="N503" s="311"/>
      <c r="O503" s="381">
        <f t="shared" si="16"/>
        <v>0</v>
      </c>
      <c r="P503" s="381">
        <f t="shared" si="17"/>
        <v>0</v>
      </c>
    </row>
    <row r="504" spans="1:16" ht="18" customHeight="1" x14ac:dyDescent="0.25">
      <c r="A504" s="309"/>
      <c r="B504" s="345"/>
      <c r="C504" s="345"/>
      <c r="D504" s="310"/>
      <c r="E504" s="310"/>
      <c r="F504" s="310"/>
      <c r="G504" s="310"/>
      <c r="H504" s="310"/>
      <c r="I504" s="311"/>
      <c r="J504" s="311"/>
      <c r="K504" s="311"/>
      <c r="L504" s="311"/>
      <c r="M504" s="311"/>
      <c r="N504" s="311"/>
      <c r="O504" s="381">
        <f t="shared" si="16"/>
        <v>0</v>
      </c>
      <c r="P504" s="381">
        <f t="shared" si="17"/>
        <v>0</v>
      </c>
    </row>
    <row r="505" spans="1:16" ht="18" customHeight="1" x14ac:dyDescent="0.25">
      <c r="A505" s="309"/>
      <c r="B505" s="345"/>
      <c r="C505" s="345"/>
      <c r="D505" s="310"/>
      <c r="E505" s="310"/>
      <c r="F505" s="310"/>
      <c r="G505" s="310"/>
      <c r="H505" s="310"/>
      <c r="I505" s="311"/>
      <c r="J505" s="311"/>
      <c r="K505" s="311"/>
      <c r="L505" s="311"/>
      <c r="M505" s="311"/>
      <c r="N505" s="311"/>
      <c r="O505" s="381">
        <f t="shared" si="16"/>
        <v>0</v>
      </c>
      <c r="P505" s="381">
        <f t="shared" si="17"/>
        <v>0</v>
      </c>
    </row>
    <row r="506" spans="1:16" ht="18" customHeight="1" x14ac:dyDescent="0.25">
      <c r="A506" s="309"/>
      <c r="B506" s="345"/>
      <c r="C506" s="345"/>
      <c r="D506" s="310"/>
      <c r="E506" s="310"/>
      <c r="F506" s="310"/>
      <c r="G506" s="310"/>
      <c r="H506" s="310"/>
      <c r="I506" s="311"/>
      <c r="J506" s="311"/>
      <c r="K506" s="311"/>
      <c r="L506" s="311"/>
      <c r="M506" s="311"/>
      <c r="N506" s="311"/>
      <c r="O506" s="381">
        <f t="shared" si="16"/>
        <v>0</v>
      </c>
      <c r="P506" s="381">
        <f t="shared" si="17"/>
        <v>0</v>
      </c>
    </row>
    <row r="507" spans="1:16" ht="18" customHeight="1" x14ac:dyDescent="0.25">
      <c r="A507" s="309"/>
      <c r="B507" s="345"/>
      <c r="C507" s="345"/>
      <c r="D507" s="310"/>
      <c r="E507" s="310"/>
      <c r="F507" s="310"/>
      <c r="G507" s="310"/>
      <c r="H507" s="310"/>
      <c r="I507" s="311"/>
      <c r="J507" s="311"/>
      <c r="K507" s="311"/>
      <c r="L507" s="311"/>
      <c r="M507" s="311"/>
      <c r="N507" s="311"/>
      <c r="O507" s="381">
        <f t="shared" ref="O507:O570" si="18">SUM(I507,K507,M507)</f>
        <v>0</v>
      </c>
      <c r="P507" s="381">
        <f t="shared" ref="P507:P570" si="19">SUM(J507,L507,N507)</f>
        <v>0</v>
      </c>
    </row>
    <row r="508" spans="1:16" ht="18" customHeight="1" x14ac:dyDescent="0.25">
      <c r="A508" s="309"/>
      <c r="B508" s="345"/>
      <c r="C508" s="345"/>
      <c r="D508" s="310"/>
      <c r="E508" s="310"/>
      <c r="F508" s="310"/>
      <c r="G508" s="310"/>
      <c r="H508" s="310"/>
      <c r="I508" s="311"/>
      <c r="J508" s="311"/>
      <c r="K508" s="311"/>
      <c r="L508" s="311"/>
      <c r="M508" s="311"/>
      <c r="N508" s="311"/>
      <c r="O508" s="381">
        <f t="shared" si="18"/>
        <v>0</v>
      </c>
      <c r="P508" s="381">
        <f t="shared" si="19"/>
        <v>0</v>
      </c>
    </row>
    <row r="509" spans="1:16" ht="18" customHeight="1" x14ac:dyDescent="0.25">
      <c r="A509" s="309"/>
      <c r="B509" s="345"/>
      <c r="C509" s="345"/>
      <c r="D509" s="310"/>
      <c r="E509" s="310"/>
      <c r="F509" s="310"/>
      <c r="G509" s="310"/>
      <c r="H509" s="310"/>
      <c r="I509" s="311"/>
      <c r="J509" s="311"/>
      <c r="K509" s="311"/>
      <c r="L509" s="311"/>
      <c r="M509" s="311"/>
      <c r="N509" s="311"/>
      <c r="O509" s="381">
        <f t="shared" si="18"/>
        <v>0</v>
      </c>
      <c r="P509" s="381">
        <f t="shared" si="19"/>
        <v>0</v>
      </c>
    </row>
    <row r="510" spans="1:16" ht="18" customHeight="1" x14ac:dyDescent="0.25">
      <c r="A510" s="309"/>
      <c r="B510" s="345"/>
      <c r="C510" s="345"/>
      <c r="D510" s="310"/>
      <c r="E510" s="310"/>
      <c r="F510" s="310"/>
      <c r="G510" s="310"/>
      <c r="H510" s="310"/>
      <c r="I510" s="311"/>
      <c r="J510" s="311"/>
      <c r="K510" s="311"/>
      <c r="L510" s="311"/>
      <c r="M510" s="311"/>
      <c r="N510" s="311"/>
      <c r="O510" s="381">
        <f t="shared" si="18"/>
        <v>0</v>
      </c>
      <c r="P510" s="381">
        <f t="shared" si="19"/>
        <v>0</v>
      </c>
    </row>
    <row r="511" spans="1:16" ht="18" customHeight="1" x14ac:dyDescent="0.25">
      <c r="A511" s="309"/>
      <c r="B511" s="345"/>
      <c r="C511" s="345"/>
      <c r="D511" s="310"/>
      <c r="E511" s="310"/>
      <c r="F511" s="310"/>
      <c r="G511" s="310"/>
      <c r="H511" s="310"/>
      <c r="I511" s="311"/>
      <c r="J511" s="311"/>
      <c r="K511" s="311"/>
      <c r="L511" s="311"/>
      <c r="M511" s="311"/>
      <c r="N511" s="311"/>
      <c r="O511" s="381">
        <f t="shared" si="18"/>
        <v>0</v>
      </c>
      <c r="P511" s="381">
        <f t="shared" si="19"/>
        <v>0</v>
      </c>
    </row>
    <row r="512" spans="1:16" ht="18" customHeight="1" x14ac:dyDescent="0.25">
      <c r="A512" s="309"/>
      <c r="B512" s="345"/>
      <c r="C512" s="345"/>
      <c r="D512" s="310"/>
      <c r="E512" s="310"/>
      <c r="F512" s="310"/>
      <c r="G512" s="310"/>
      <c r="H512" s="310"/>
      <c r="I512" s="311"/>
      <c r="J512" s="311"/>
      <c r="K512" s="311"/>
      <c r="L512" s="311"/>
      <c r="M512" s="311"/>
      <c r="N512" s="311"/>
      <c r="O512" s="381">
        <f t="shared" si="18"/>
        <v>0</v>
      </c>
      <c r="P512" s="381">
        <f t="shared" si="19"/>
        <v>0</v>
      </c>
    </row>
    <row r="513" spans="1:16" ht="18" customHeight="1" x14ac:dyDescent="0.25">
      <c r="A513" s="309"/>
      <c r="B513" s="345"/>
      <c r="C513" s="345"/>
      <c r="D513" s="310"/>
      <c r="E513" s="310"/>
      <c r="F513" s="310"/>
      <c r="G513" s="310"/>
      <c r="H513" s="310"/>
      <c r="I513" s="311"/>
      <c r="J513" s="311"/>
      <c r="K513" s="311"/>
      <c r="L513" s="311"/>
      <c r="M513" s="311"/>
      <c r="N513" s="311"/>
      <c r="O513" s="381">
        <f t="shared" si="18"/>
        <v>0</v>
      </c>
      <c r="P513" s="381">
        <f t="shared" si="19"/>
        <v>0</v>
      </c>
    </row>
    <row r="514" spans="1:16" ht="18" customHeight="1" x14ac:dyDescent="0.25">
      <c r="A514" s="309"/>
      <c r="B514" s="345"/>
      <c r="C514" s="345"/>
      <c r="D514" s="310"/>
      <c r="E514" s="310"/>
      <c r="F514" s="310"/>
      <c r="G514" s="310"/>
      <c r="H514" s="310"/>
      <c r="I514" s="311"/>
      <c r="J514" s="311"/>
      <c r="K514" s="311"/>
      <c r="L514" s="311"/>
      <c r="M514" s="311"/>
      <c r="N514" s="311"/>
      <c r="O514" s="381">
        <f t="shared" si="18"/>
        <v>0</v>
      </c>
      <c r="P514" s="381">
        <f t="shared" si="19"/>
        <v>0</v>
      </c>
    </row>
    <row r="515" spans="1:16" ht="18" customHeight="1" x14ac:dyDescent="0.25">
      <c r="A515" s="309"/>
      <c r="B515" s="345"/>
      <c r="C515" s="345"/>
      <c r="D515" s="310"/>
      <c r="E515" s="310"/>
      <c r="F515" s="310"/>
      <c r="G515" s="310"/>
      <c r="H515" s="310"/>
      <c r="I515" s="311"/>
      <c r="J515" s="311"/>
      <c r="K515" s="311"/>
      <c r="L515" s="311"/>
      <c r="M515" s="311"/>
      <c r="N515" s="311"/>
      <c r="O515" s="381">
        <f t="shared" si="18"/>
        <v>0</v>
      </c>
      <c r="P515" s="381">
        <f t="shared" si="19"/>
        <v>0</v>
      </c>
    </row>
    <row r="516" spans="1:16" ht="18" customHeight="1" x14ac:dyDescent="0.25">
      <c r="A516" s="309"/>
      <c r="B516" s="345"/>
      <c r="C516" s="345"/>
      <c r="D516" s="310"/>
      <c r="E516" s="310"/>
      <c r="F516" s="310"/>
      <c r="G516" s="310"/>
      <c r="H516" s="310"/>
      <c r="I516" s="311"/>
      <c r="J516" s="311"/>
      <c r="K516" s="311"/>
      <c r="L516" s="311"/>
      <c r="M516" s="311"/>
      <c r="N516" s="311"/>
      <c r="O516" s="381">
        <f t="shared" si="18"/>
        <v>0</v>
      </c>
      <c r="P516" s="381">
        <f t="shared" si="19"/>
        <v>0</v>
      </c>
    </row>
    <row r="517" spans="1:16" ht="18" customHeight="1" x14ac:dyDescent="0.25">
      <c r="A517" s="309"/>
      <c r="B517" s="345"/>
      <c r="C517" s="345"/>
      <c r="D517" s="310"/>
      <c r="E517" s="310"/>
      <c r="F517" s="310"/>
      <c r="G517" s="310"/>
      <c r="H517" s="310"/>
      <c r="I517" s="311"/>
      <c r="J517" s="311"/>
      <c r="K517" s="311"/>
      <c r="L517" s="311"/>
      <c r="M517" s="311"/>
      <c r="N517" s="311"/>
      <c r="O517" s="381">
        <f t="shared" si="18"/>
        <v>0</v>
      </c>
      <c r="P517" s="381">
        <f t="shared" si="19"/>
        <v>0</v>
      </c>
    </row>
    <row r="518" spans="1:16" ht="18" customHeight="1" x14ac:dyDescent="0.25">
      <c r="A518" s="309"/>
      <c r="B518" s="345"/>
      <c r="C518" s="345"/>
      <c r="D518" s="310"/>
      <c r="E518" s="310"/>
      <c r="F518" s="310"/>
      <c r="G518" s="310"/>
      <c r="H518" s="310"/>
      <c r="I518" s="311"/>
      <c r="J518" s="311"/>
      <c r="K518" s="311"/>
      <c r="L518" s="311"/>
      <c r="M518" s="311"/>
      <c r="N518" s="311"/>
      <c r="O518" s="381">
        <f t="shared" si="18"/>
        <v>0</v>
      </c>
      <c r="P518" s="381">
        <f t="shared" si="19"/>
        <v>0</v>
      </c>
    </row>
    <row r="519" spans="1:16" ht="18" customHeight="1" x14ac:dyDescent="0.25">
      <c r="A519" s="309"/>
      <c r="B519" s="345"/>
      <c r="C519" s="345"/>
      <c r="D519" s="310"/>
      <c r="E519" s="310"/>
      <c r="F519" s="310"/>
      <c r="G519" s="310"/>
      <c r="H519" s="310"/>
      <c r="I519" s="311"/>
      <c r="J519" s="311"/>
      <c r="K519" s="311"/>
      <c r="L519" s="311"/>
      <c r="M519" s="311"/>
      <c r="N519" s="311"/>
      <c r="O519" s="381">
        <f t="shared" si="18"/>
        <v>0</v>
      </c>
      <c r="P519" s="381">
        <f t="shared" si="19"/>
        <v>0</v>
      </c>
    </row>
    <row r="520" spans="1:16" ht="18" customHeight="1" x14ac:dyDescent="0.25">
      <c r="A520" s="309"/>
      <c r="B520" s="345"/>
      <c r="C520" s="345"/>
      <c r="D520" s="310"/>
      <c r="E520" s="310"/>
      <c r="F520" s="310"/>
      <c r="G520" s="310"/>
      <c r="H520" s="310"/>
      <c r="I520" s="311"/>
      <c r="J520" s="311"/>
      <c r="K520" s="311"/>
      <c r="L520" s="311"/>
      <c r="M520" s="311"/>
      <c r="N520" s="311"/>
      <c r="O520" s="381">
        <f t="shared" si="18"/>
        <v>0</v>
      </c>
      <c r="P520" s="381">
        <f t="shared" si="19"/>
        <v>0</v>
      </c>
    </row>
    <row r="521" spans="1:16" ht="18" customHeight="1" x14ac:dyDescent="0.25">
      <c r="A521" s="309"/>
      <c r="B521" s="345"/>
      <c r="C521" s="345"/>
      <c r="D521" s="310"/>
      <c r="E521" s="310"/>
      <c r="F521" s="310"/>
      <c r="G521" s="310"/>
      <c r="H521" s="310"/>
      <c r="I521" s="311"/>
      <c r="J521" s="311"/>
      <c r="K521" s="311"/>
      <c r="L521" s="311"/>
      <c r="M521" s="311"/>
      <c r="N521" s="311"/>
      <c r="O521" s="381">
        <f t="shared" si="18"/>
        <v>0</v>
      </c>
      <c r="P521" s="381">
        <f t="shared" si="19"/>
        <v>0</v>
      </c>
    </row>
    <row r="522" spans="1:16" ht="18" customHeight="1" x14ac:dyDescent="0.25">
      <c r="A522" s="309"/>
      <c r="B522" s="345"/>
      <c r="C522" s="345"/>
      <c r="D522" s="310"/>
      <c r="E522" s="310"/>
      <c r="F522" s="310"/>
      <c r="G522" s="310"/>
      <c r="H522" s="310"/>
      <c r="I522" s="311"/>
      <c r="J522" s="311"/>
      <c r="K522" s="311"/>
      <c r="L522" s="311"/>
      <c r="M522" s="311"/>
      <c r="N522" s="311"/>
      <c r="O522" s="381">
        <f t="shared" si="18"/>
        <v>0</v>
      </c>
      <c r="P522" s="381">
        <f t="shared" si="19"/>
        <v>0</v>
      </c>
    </row>
    <row r="523" spans="1:16" ht="18" customHeight="1" x14ac:dyDescent="0.25">
      <c r="A523" s="309"/>
      <c r="B523" s="345"/>
      <c r="C523" s="345"/>
      <c r="D523" s="310"/>
      <c r="E523" s="310"/>
      <c r="F523" s="310"/>
      <c r="G523" s="310"/>
      <c r="H523" s="310"/>
      <c r="I523" s="311"/>
      <c r="J523" s="311"/>
      <c r="K523" s="311"/>
      <c r="L523" s="311"/>
      <c r="M523" s="311"/>
      <c r="N523" s="311"/>
      <c r="O523" s="381">
        <f t="shared" si="18"/>
        <v>0</v>
      </c>
      <c r="P523" s="381">
        <f t="shared" si="19"/>
        <v>0</v>
      </c>
    </row>
    <row r="524" spans="1:16" ht="18" customHeight="1" x14ac:dyDescent="0.25">
      <c r="A524" s="309"/>
      <c r="B524" s="345"/>
      <c r="C524" s="345"/>
      <c r="D524" s="310"/>
      <c r="E524" s="310"/>
      <c r="F524" s="310"/>
      <c r="G524" s="310"/>
      <c r="H524" s="310"/>
      <c r="I524" s="311"/>
      <c r="J524" s="311"/>
      <c r="K524" s="311"/>
      <c r="L524" s="311"/>
      <c r="M524" s="311"/>
      <c r="N524" s="311"/>
      <c r="O524" s="381">
        <f t="shared" si="18"/>
        <v>0</v>
      </c>
      <c r="P524" s="381">
        <f t="shared" si="19"/>
        <v>0</v>
      </c>
    </row>
    <row r="525" spans="1:16" ht="18" customHeight="1" x14ac:dyDescent="0.25">
      <c r="A525" s="309"/>
      <c r="B525" s="345"/>
      <c r="C525" s="345"/>
      <c r="D525" s="310"/>
      <c r="E525" s="310"/>
      <c r="F525" s="310"/>
      <c r="G525" s="310"/>
      <c r="H525" s="310"/>
      <c r="I525" s="311"/>
      <c r="J525" s="311"/>
      <c r="K525" s="311"/>
      <c r="L525" s="311"/>
      <c r="M525" s="311"/>
      <c r="N525" s="311"/>
      <c r="O525" s="381">
        <f t="shared" si="18"/>
        <v>0</v>
      </c>
      <c r="P525" s="381">
        <f t="shared" si="19"/>
        <v>0</v>
      </c>
    </row>
    <row r="526" spans="1:16" ht="18" customHeight="1" x14ac:dyDescent="0.25">
      <c r="A526" s="309"/>
      <c r="B526" s="345"/>
      <c r="C526" s="345"/>
      <c r="D526" s="310"/>
      <c r="E526" s="310"/>
      <c r="F526" s="310"/>
      <c r="G526" s="310"/>
      <c r="H526" s="310"/>
      <c r="I526" s="311"/>
      <c r="J526" s="311"/>
      <c r="K526" s="311"/>
      <c r="L526" s="311"/>
      <c r="M526" s="311"/>
      <c r="N526" s="311"/>
      <c r="O526" s="381">
        <f t="shared" si="18"/>
        <v>0</v>
      </c>
      <c r="P526" s="381">
        <f t="shared" si="19"/>
        <v>0</v>
      </c>
    </row>
    <row r="527" spans="1:16" ht="18" customHeight="1" x14ac:dyDescent="0.25">
      <c r="A527" s="309"/>
      <c r="B527" s="345"/>
      <c r="C527" s="345"/>
      <c r="D527" s="310"/>
      <c r="E527" s="310"/>
      <c r="F527" s="310"/>
      <c r="G527" s="310"/>
      <c r="H527" s="310"/>
      <c r="I527" s="311"/>
      <c r="J527" s="311"/>
      <c r="K527" s="311"/>
      <c r="L527" s="311"/>
      <c r="M527" s="311"/>
      <c r="N527" s="311"/>
      <c r="O527" s="381">
        <f t="shared" si="18"/>
        <v>0</v>
      </c>
      <c r="P527" s="381">
        <f t="shared" si="19"/>
        <v>0</v>
      </c>
    </row>
    <row r="528" spans="1:16" ht="18" customHeight="1" x14ac:dyDescent="0.25">
      <c r="A528" s="309"/>
      <c r="B528" s="345"/>
      <c r="C528" s="345"/>
      <c r="D528" s="310"/>
      <c r="E528" s="310"/>
      <c r="F528" s="310"/>
      <c r="G528" s="310"/>
      <c r="H528" s="310"/>
      <c r="I528" s="311"/>
      <c r="J528" s="311"/>
      <c r="K528" s="311"/>
      <c r="L528" s="311"/>
      <c r="M528" s="311"/>
      <c r="N528" s="311"/>
      <c r="O528" s="381">
        <f t="shared" si="18"/>
        <v>0</v>
      </c>
      <c r="P528" s="381">
        <f t="shared" si="19"/>
        <v>0</v>
      </c>
    </row>
    <row r="529" spans="1:16" ht="18" customHeight="1" x14ac:dyDescent="0.25">
      <c r="A529" s="309"/>
      <c r="B529" s="345"/>
      <c r="C529" s="345"/>
      <c r="D529" s="310"/>
      <c r="E529" s="310"/>
      <c r="F529" s="310"/>
      <c r="G529" s="310"/>
      <c r="H529" s="310"/>
      <c r="I529" s="311"/>
      <c r="J529" s="311"/>
      <c r="K529" s="311"/>
      <c r="L529" s="311"/>
      <c r="M529" s="311"/>
      <c r="N529" s="311"/>
      <c r="O529" s="381">
        <f t="shared" si="18"/>
        <v>0</v>
      </c>
      <c r="P529" s="381">
        <f t="shared" si="19"/>
        <v>0</v>
      </c>
    </row>
    <row r="530" spans="1:16" ht="18" customHeight="1" x14ac:dyDescent="0.25">
      <c r="A530" s="309"/>
      <c r="B530" s="345"/>
      <c r="C530" s="345"/>
      <c r="D530" s="310"/>
      <c r="E530" s="310"/>
      <c r="F530" s="310"/>
      <c r="G530" s="310"/>
      <c r="H530" s="310"/>
      <c r="I530" s="311"/>
      <c r="J530" s="311"/>
      <c r="K530" s="311"/>
      <c r="L530" s="311"/>
      <c r="M530" s="311"/>
      <c r="N530" s="311"/>
      <c r="O530" s="381">
        <f t="shared" si="18"/>
        <v>0</v>
      </c>
      <c r="P530" s="381">
        <f t="shared" si="19"/>
        <v>0</v>
      </c>
    </row>
    <row r="531" spans="1:16" ht="18" customHeight="1" x14ac:dyDescent="0.25">
      <c r="A531" s="309"/>
      <c r="B531" s="345"/>
      <c r="C531" s="345"/>
      <c r="D531" s="310"/>
      <c r="E531" s="310"/>
      <c r="F531" s="310"/>
      <c r="G531" s="310"/>
      <c r="H531" s="310"/>
      <c r="I531" s="311"/>
      <c r="J531" s="311"/>
      <c r="K531" s="311"/>
      <c r="L531" s="311"/>
      <c r="M531" s="311"/>
      <c r="N531" s="311"/>
      <c r="O531" s="381">
        <f t="shared" si="18"/>
        <v>0</v>
      </c>
      <c r="P531" s="381">
        <f t="shared" si="19"/>
        <v>0</v>
      </c>
    </row>
    <row r="532" spans="1:16" ht="18" customHeight="1" x14ac:dyDescent="0.25">
      <c r="A532" s="309"/>
      <c r="B532" s="345"/>
      <c r="C532" s="345"/>
      <c r="D532" s="310"/>
      <c r="E532" s="310"/>
      <c r="F532" s="310"/>
      <c r="G532" s="310"/>
      <c r="H532" s="310"/>
      <c r="I532" s="311"/>
      <c r="J532" s="311"/>
      <c r="K532" s="311"/>
      <c r="L532" s="311"/>
      <c r="M532" s="311"/>
      <c r="N532" s="311"/>
      <c r="O532" s="381">
        <f t="shared" si="18"/>
        <v>0</v>
      </c>
      <c r="P532" s="381">
        <f t="shared" si="19"/>
        <v>0</v>
      </c>
    </row>
    <row r="533" spans="1:16" ht="18" customHeight="1" x14ac:dyDescent="0.25">
      <c r="A533" s="309"/>
      <c r="B533" s="345"/>
      <c r="C533" s="345"/>
      <c r="D533" s="310"/>
      <c r="E533" s="310"/>
      <c r="F533" s="310"/>
      <c r="G533" s="310"/>
      <c r="H533" s="310"/>
      <c r="I533" s="311"/>
      <c r="J533" s="311"/>
      <c r="K533" s="311"/>
      <c r="L533" s="311"/>
      <c r="M533" s="311"/>
      <c r="N533" s="311"/>
      <c r="O533" s="381">
        <f t="shared" si="18"/>
        <v>0</v>
      </c>
      <c r="P533" s="381">
        <f t="shared" si="19"/>
        <v>0</v>
      </c>
    </row>
    <row r="534" spans="1:16" ht="18" customHeight="1" x14ac:dyDescent="0.25">
      <c r="A534" s="309"/>
      <c r="B534" s="345"/>
      <c r="C534" s="345"/>
      <c r="D534" s="310"/>
      <c r="E534" s="310"/>
      <c r="F534" s="310"/>
      <c r="G534" s="310"/>
      <c r="H534" s="310"/>
      <c r="I534" s="311"/>
      <c r="J534" s="311"/>
      <c r="K534" s="311"/>
      <c r="L534" s="311"/>
      <c r="M534" s="311"/>
      <c r="N534" s="311"/>
      <c r="O534" s="381">
        <f t="shared" si="18"/>
        <v>0</v>
      </c>
      <c r="P534" s="381">
        <f t="shared" si="19"/>
        <v>0</v>
      </c>
    </row>
    <row r="535" spans="1:16" ht="18" customHeight="1" x14ac:dyDescent="0.25">
      <c r="A535" s="309"/>
      <c r="B535" s="345"/>
      <c r="C535" s="345"/>
      <c r="D535" s="310"/>
      <c r="E535" s="310"/>
      <c r="F535" s="310"/>
      <c r="G535" s="310"/>
      <c r="H535" s="310"/>
      <c r="I535" s="311"/>
      <c r="J535" s="311"/>
      <c r="K535" s="311"/>
      <c r="L535" s="311"/>
      <c r="M535" s="311"/>
      <c r="N535" s="311"/>
      <c r="O535" s="381">
        <f t="shared" si="18"/>
        <v>0</v>
      </c>
      <c r="P535" s="381">
        <f t="shared" si="19"/>
        <v>0</v>
      </c>
    </row>
    <row r="536" spans="1:16" ht="18" customHeight="1" x14ac:dyDescent="0.25">
      <c r="A536" s="309"/>
      <c r="B536" s="345"/>
      <c r="C536" s="345"/>
      <c r="D536" s="310"/>
      <c r="E536" s="310"/>
      <c r="F536" s="310"/>
      <c r="G536" s="310"/>
      <c r="H536" s="310"/>
      <c r="I536" s="311"/>
      <c r="J536" s="311"/>
      <c r="K536" s="311"/>
      <c r="L536" s="311"/>
      <c r="M536" s="311"/>
      <c r="N536" s="311"/>
      <c r="O536" s="381">
        <f t="shared" si="18"/>
        <v>0</v>
      </c>
      <c r="P536" s="381">
        <f t="shared" si="19"/>
        <v>0</v>
      </c>
    </row>
    <row r="537" spans="1:16" ht="18" customHeight="1" x14ac:dyDescent="0.25">
      <c r="A537" s="309"/>
      <c r="B537" s="345"/>
      <c r="C537" s="345"/>
      <c r="D537" s="310"/>
      <c r="E537" s="310"/>
      <c r="F537" s="310"/>
      <c r="G537" s="310"/>
      <c r="H537" s="310"/>
      <c r="I537" s="311"/>
      <c r="J537" s="311"/>
      <c r="K537" s="311"/>
      <c r="L537" s="311"/>
      <c r="M537" s="311"/>
      <c r="N537" s="311"/>
      <c r="O537" s="381">
        <f t="shared" si="18"/>
        <v>0</v>
      </c>
      <c r="P537" s="381">
        <f t="shared" si="19"/>
        <v>0</v>
      </c>
    </row>
    <row r="538" spans="1:16" ht="18" customHeight="1" x14ac:dyDescent="0.25">
      <c r="A538" s="309"/>
      <c r="B538" s="345"/>
      <c r="C538" s="345"/>
      <c r="D538" s="310"/>
      <c r="E538" s="310"/>
      <c r="F538" s="310"/>
      <c r="G538" s="310"/>
      <c r="H538" s="310"/>
      <c r="I538" s="311"/>
      <c r="J538" s="311"/>
      <c r="K538" s="311"/>
      <c r="L538" s="311"/>
      <c r="M538" s="311"/>
      <c r="N538" s="311"/>
      <c r="O538" s="381">
        <f t="shared" si="18"/>
        <v>0</v>
      </c>
      <c r="P538" s="381">
        <f t="shared" si="19"/>
        <v>0</v>
      </c>
    </row>
    <row r="539" spans="1:16" ht="18" customHeight="1" x14ac:dyDescent="0.25">
      <c r="A539" s="309"/>
      <c r="B539" s="345"/>
      <c r="C539" s="345"/>
      <c r="D539" s="310"/>
      <c r="E539" s="310"/>
      <c r="F539" s="310"/>
      <c r="G539" s="310"/>
      <c r="H539" s="310"/>
      <c r="I539" s="311"/>
      <c r="J539" s="311"/>
      <c r="K539" s="311"/>
      <c r="L539" s="311"/>
      <c r="M539" s="311"/>
      <c r="N539" s="311"/>
      <c r="O539" s="381">
        <f t="shared" si="18"/>
        <v>0</v>
      </c>
      <c r="P539" s="381">
        <f t="shared" si="19"/>
        <v>0</v>
      </c>
    </row>
    <row r="540" spans="1:16" ht="18" customHeight="1" x14ac:dyDescent="0.25">
      <c r="A540" s="309"/>
      <c r="B540" s="345"/>
      <c r="C540" s="345"/>
      <c r="D540" s="310"/>
      <c r="E540" s="310"/>
      <c r="F540" s="310"/>
      <c r="G540" s="310"/>
      <c r="H540" s="310"/>
      <c r="I540" s="311"/>
      <c r="J540" s="311"/>
      <c r="K540" s="311"/>
      <c r="L540" s="311"/>
      <c r="M540" s="311"/>
      <c r="N540" s="311"/>
      <c r="O540" s="381">
        <f t="shared" si="18"/>
        <v>0</v>
      </c>
      <c r="P540" s="381">
        <f t="shared" si="19"/>
        <v>0</v>
      </c>
    </row>
    <row r="541" spans="1:16" ht="18" customHeight="1" x14ac:dyDescent="0.25">
      <c r="A541" s="309"/>
      <c r="B541" s="345"/>
      <c r="C541" s="345"/>
      <c r="D541" s="310"/>
      <c r="E541" s="310"/>
      <c r="F541" s="310"/>
      <c r="G541" s="310"/>
      <c r="H541" s="310"/>
      <c r="I541" s="311"/>
      <c r="J541" s="311"/>
      <c r="K541" s="311"/>
      <c r="L541" s="311"/>
      <c r="M541" s="311"/>
      <c r="N541" s="311"/>
      <c r="O541" s="381">
        <f t="shared" si="18"/>
        <v>0</v>
      </c>
      <c r="P541" s="381">
        <f t="shared" si="19"/>
        <v>0</v>
      </c>
    </row>
    <row r="542" spans="1:16" ht="18" customHeight="1" x14ac:dyDescent="0.25">
      <c r="A542" s="309"/>
      <c r="B542" s="345"/>
      <c r="C542" s="345"/>
      <c r="D542" s="310"/>
      <c r="E542" s="310"/>
      <c r="F542" s="310"/>
      <c r="G542" s="310"/>
      <c r="H542" s="310"/>
      <c r="I542" s="311"/>
      <c r="J542" s="311"/>
      <c r="K542" s="311"/>
      <c r="L542" s="311"/>
      <c r="M542" s="311"/>
      <c r="N542" s="311"/>
      <c r="O542" s="381">
        <f t="shared" si="18"/>
        <v>0</v>
      </c>
      <c r="P542" s="381">
        <f t="shared" si="19"/>
        <v>0</v>
      </c>
    </row>
    <row r="543" spans="1:16" ht="18" customHeight="1" x14ac:dyDescent="0.25">
      <c r="A543" s="309"/>
      <c r="B543" s="345"/>
      <c r="C543" s="345"/>
      <c r="D543" s="310"/>
      <c r="E543" s="310"/>
      <c r="F543" s="310"/>
      <c r="G543" s="310"/>
      <c r="H543" s="310"/>
      <c r="I543" s="311"/>
      <c r="J543" s="311"/>
      <c r="K543" s="311"/>
      <c r="L543" s="311"/>
      <c r="M543" s="311"/>
      <c r="N543" s="311"/>
      <c r="O543" s="381">
        <f t="shared" si="18"/>
        <v>0</v>
      </c>
      <c r="P543" s="381">
        <f t="shared" si="19"/>
        <v>0</v>
      </c>
    </row>
    <row r="544" spans="1:16" ht="18" customHeight="1" x14ac:dyDescent="0.25">
      <c r="A544" s="309"/>
      <c r="B544" s="345"/>
      <c r="C544" s="345"/>
      <c r="D544" s="310"/>
      <c r="E544" s="310"/>
      <c r="F544" s="310"/>
      <c r="G544" s="310"/>
      <c r="H544" s="310"/>
      <c r="I544" s="311"/>
      <c r="J544" s="311"/>
      <c r="K544" s="311"/>
      <c r="L544" s="311"/>
      <c r="M544" s="311"/>
      <c r="N544" s="311"/>
      <c r="O544" s="381">
        <f t="shared" si="18"/>
        <v>0</v>
      </c>
      <c r="P544" s="381">
        <f t="shared" si="19"/>
        <v>0</v>
      </c>
    </row>
    <row r="545" spans="1:16" ht="18" customHeight="1" x14ac:dyDescent="0.25">
      <c r="A545" s="309"/>
      <c r="B545" s="345"/>
      <c r="C545" s="345"/>
      <c r="D545" s="310"/>
      <c r="E545" s="310"/>
      <c r="F545" s="310"/>
      <c r="G545" s="310"/>
      <c r="H545" s="310"/>
      <c r="I545" s="311"/>
      <c r="J545" s="311"/>
      <c r="K545" s="311"/>
      <c r="L545" s="311"/>
      <c r="M545" s="311"/>
      <c r="N545" s="311"/>
      <c r="O545" s="381">
        <f t="shared" si="18"/>
        <v>0</v>
      </c>
      <c r="P545" s="381">
        <f t="shared" si="19"/>
        <v>0</v>
      </c>
    </row>
    <row r="546" spans="1:16" ht="18" customHeight="1" x14ac:dyDescent="0.25">
      <c r="A546" s="309"/>
      <c r="B546" s="345"/>
      <c r="C546" s="345"/>
      <c r="D546" s="310"/>
      <c r="E546" s="310"/>
      <c r="F546" s="310"/>
      <c r="G546" s="310"/>
      <c r="H546" s="310"/>
      <c r="I546" s="311"/>
      <c r="J546" s="311"/>
      <c r="K546" s="311"/>
      <c r="L546" s="311"/>
      <c r="M546" s="311"/>
      <c r="N546" s="311"/>
      <c r="O546" s="381">
        <f t="shared" si="18"/>
        <v>0</v>
      </c>
      <c r="P546" s="381">
        <f t="shared" si="19"/>
        <v>0</v>
      </c>
    </row>
    <row r="547" spans="1:16" ht="18" customHeight="1" x14ac:dyDescent="0.25">
      <c r="A547" s="309"/>
      <c r="B547" s="345"/>
      <c r="C547" s="345"/>
      <c r="D547" s="310"/>
      <c r="E547" s="310"/>
      <c r="F547" s="310"/>
      <c r="G547" s="310"/>
      <c r="H547" s="310"/>
      <c r="I547" s="311"/>
      <c r="J547" s="311"/>
      <c r="K547" s="311"/>
      <c r="L547" s="311"/>
      <c r="M547" s="311"/>
      <c r="N547" s="311"/>
      <c r="O547" s="381">
        <f t="shared" si="18"/>
        <v>0</v>
      </c>
      <c r="P547" s="381">
        <f t="shared" si="19"/>
        <v>0</v>
      </c>
    </row>
    <row r="548" spans="1:16" ht="18" customHeight="1" x14ac:dyDescent="0.25">
      <c r="A548" s="309"/>
      <c r="B548" s="345"/>
      <c r="C548" s="345"/>
      <c r="D548" s="310"/>
      <c r="E548" s="310"/>
      <c r="F548" s="310"/>
      <c r="G548" s="310"/>
      <c r="H548" s="310"/>
      <c r="I548" s="311"/>
      <c r="J548" s="311"/>
      <c r="K548" s="311"/>
      <c r="L548" s="311"/>
      <c r="M548" s="311"/>
      <c r="N548" s="311"/>
      <c r="O548" s="381">
        <f t="shared" si="18"/>
        <v>0</v>
      </c>
      <c r="P548" s="381">
        <f t="shared" si="19"/>
        <v>0</v>
      </c>
    </row>
    <row r="549" spans="1:16" ht="18" customHeight="1" x14ac:dyDescent="0.25">
      <c r="A549" s="309"/>
      <c r="B549" s="345"/>
      <c r="C549" s="345"/>
      <c r="D549" s="310"/>
      <c r="E549" s="310"/>
      <c r="F549" s="310"/>
      <c r="G549" s="310"/>
      <c r="H549" s="310"/>
      <c r="I549" s="311"/>
      <c r="J549" s="311"/>
      <c r="K549" s="311"/>
      <c r="L549" s="311"/>
      <c r="M549" s="311"/>
      <c r="N549" s="311"/>
      <c r="O549" s="381">
        <f t="shared" si="18"/>
        <v>0</v>
      </c>
      <c r="P549" s="381">
        <f t="shared" si="19"/>
        <v>0</v>
      </c>
    </row>
    <row r="550" spans="1:16" ht="18" customHeight="1" x14ac:dyDescent="0.25">
      <c r="A550" s="309"/>
      <c r="B550" s="345"/>
      <c r="C550" s="345"/>
      <c r="D550" s="310"/>
      <c r="E550" s="310"/>
      <c r="F550" s="310"/>
      <c r="G550" s="310"/>
      <c r="H550" s="310"/>
      <c r="I550" s="311"/>
      <c r="J550" s="311"/>
      <c r="K550" s="311"/>
      <c r="L550" s="311"/>
      <c r="M550" s="311"/>
      <c r="N550" s="311"/>
      <c r="O550" s="381">
        <f t="shared" si="18"/>
        <v>0</v>
      </c>
      <c r="P550" s="381">
        <f t="shared" si="19"/>
        <v>0</v>
      </c>
    </row>
    <row r="551" spans="1:16" ht="18" customHeight="1" x14ac:dyDescent="0.25">
      <c r="A551" s="309"/>
      <c r="B551" s="345"/>
      <c r="C551" s="345"/>
      <c r="D551" s="310"/>
      <c r="E551" s="310"/>
      <c r="F551" s="310"/>
      <c r="G551" s="310"/>
      <c r="H551" s="310"/>
      <c r="I551" s="311"/>
      <c r="J551" s="311"/>
      <c r="K551" s="311"/>
      <c r="L551" s="311"/>
      <c r="M551" s="311"/>
      <c r="N551" s="311"/>
      <c r="O551" s="381">
        <f t="shared" si="18"/>
        <v>0</v>
      </c>
      <c r="P551" s="381">
        <f t="shared" si="19"/>
        <v>0</v>
      </c>
    </row>
    <row r="552" spans="1:16" ht="18" customHeight="1" x14ac:dyDescent="0.25">
      <c r="A552" s="309"/>
      <c r="B552" s="345"/>
      <c r="C552" s="345"/>
      <c r="D552" s="310"/>
      <c r="E552" s="310"/>
      <c r="F552" s="310"/>
      <c r="G552" s="310"/>
      <c r="H552" s="310"/>
      <c r="I552" s="311"/>
      <c r="J552" s="311"/>
      <c r="K552" s="311"/>
      <c r="L552" s="311"/>
      <c r="M552" s="311"/>
      <c r="N552" s="311"/>
      <c r="O552" s="381">
        <f t="shared" si="18"/>
        <v>0</v>
      </c>
      <c r="P552" s="381">
        <f t="shared" si="19"/>
        <v>0</v>
      </c>
    </row>
    <row r="553" spans="1:16" ht="18" customHeight="1" x14ac:dyDescent="0.25">
      <c r="A553" s="309"/>
      <c r="B553" s="345"/>
      <c r="C553" s="345"/>
      <c r="D553" s="310"/>
      <c r="E553" s="310"/>
      <c r="F553" s="310"/>
      <c r="G553" s="310"/>
      <c r="H553" s="310"/>
      <c r="I553" s="311"/>
      <c r="J553" s="311"/>
      <c r="K553" s="311"/>
      <c r="L553" s="311"/>
      <c r="M553" s="311"/>
      <c r="N553" s="311"/>
      <c r="O553" s="381">
        <f t="shared" si="18"/>
        <v>0</v>
      </c>
      <c r="P553" s="381">
        <f t="shared" si="19"/>
        <v>0</v>
      </c>
    </row>
    <row r="554" spans="1:16" ht="18" customHeight="1" x14ac:dyDescent="0.25">
      <c r="A554" s="309"/>
      <c r="B554" s="345"/>
      <c r="C554" s="345"/>
      <c r="D554" s="310"/>
      <c r="E554" s="310"/>
      <c r="F554" s="310"/>
      <c r="G554" s="310"/>
      <c r="H554" s="310"/>
      <c r="I554" s="311"/>
      <c r="J554" s="311"/>
      <c r="K554" s="311"/>
      <c r="L554" s="311"/>
      <c r="M554" s="311"/>
      <c r="N554" s="311"/>
      <c r="O554" s="381">
        <f t="shared" si="18"/>
        <v>0</v>
      </c>
      <c r="P554" s="381">
        <f t="shared" si="19"/>
        <v>0</v>
      </c>
    </row>
    <row r="555" spans="1:16" ht="18" customHeight="1" x14ac:dyDescent="0.25">
      <c r="A555" s="309"/>
      <c r="B555" s="345"/>
      <c r="C555" s="345"/>
      <c r="D555" s="310"/>
      <c r="E555" s="310"/>
      <c r="F555" s="310"/>
      <c r="G555" s="310"/>
      <c r="H555" s="310"/>
      <c r="I555" s="311"/>
      <c r="J555" s="311"/>
      <c r="K555" s="311"/>
      <c r="L555" s="311"/>
      <c r="M555" s="311"/>
      <c r="N555" s="311"/>
      <c r="O555" s="381">
        <f t="shared" si="18"/>
        <v>0</v>
      </c>
      <c r="P555" s="381">
        <f t="shared" si="19"/>
        <v>0</v>
      </c>
    </row>
    <row r="556" spans="1:16" ht="18" customHeight="1" x14ac:dyDescent="0.25">
      <c r="A556" s="309"/>
      <c r="B556" s="345"/>
      <c r="C556" s="345"/>
      <c r="D556" s="310"/>
      <c r="E556" s="310"/>
      <c r="F556" s="310"/>
      <c r="G556" s="310"/>
      <c r="H556" s="310"/>
      <c r="I556" s="311"/>
      <c r="J556" s="311"/>
      <c r="K556" s="311"/>
      <c r="L556" s="311"/>
      <c r="M556" s="311"/>
      <c r="N556" s="311"/>
      <c r="O556" s="381">
        <f t="shared" si="18"/>
        <v>0</v>
      </c>
      <c r="P556" s="381">
        <f t="shared" si="19"/>
        <v>0</v>
      </c>
    </row>
    <row r="557" spans="1:16" ht="18" customHeight="1" x14ac:dyDescent="0.25">
      <c r="A557" s="309"/>
      <c r="B557" s="345"/>
      <c r="C557" s="345"/>
      <c r="D557" s="310"/>
      <c r="E557" s="310"/>
      <c r="F557" s="310"/>
      <c r="G557" s="310"/>
      <c r="H557" s="310"/>
      <c r="I557" s="311"/>
      <c r="J557" s="311"/>
      <c r="K557" s="311"/>
      <c r="L557" s="311"/>
      <c r="M557" s="311"/>
      <c r="N557" s="311"/>
      <c r="O557" s="381">
        <f t="shared" si="18"/>
        <v>0</v>
      </c>
      <c r="P557" s="381">
        <f t="shared" si="19"/>
        <v>0</v>
      </c>
    </row>
    <row r="558" spans="1:16" ht="18" customHeight="1" x14ac:dyDescent="0.25">
      <c r="A558" s="309"/>
      <c r="B558" s="345"/>
      <c r="C558" s="345"/>
      <c r="D558" s="310"/>
      <c r="E558" s="310"/>
      <c r="F558" s="310"/>
      <c r="G558" s="310"/>
      <c r="H558" s="310"/>
      <c r="I558" s="311"/>
      <c r="J558" s="311"/>
      <c r="K558" s="311"/>
      <c r="L558" s="311"/>
      <c r="M558" s="311"/>
      <c r="N558" s="311"/>
      <c r="O558" s="381">
        <f t="shared" si="18"/>
        <v>0</v>
      </c>
      <c r="P558" s="381">
        <f t="shared" si="19"/>
        <v>0</v>
      </c>
    </row>
    <row r="559" spans="1:16" ht="18" customHeight="1" x14ac:dyDescent="0.25">
      <c r="A559" s="309"/>
      <c r="B559" s="345"/>
      <c r="C559" s="345"/>
      <c r="D559" s="310"/>
      <c r="E559" s="310"/>
      <c r="F559" s="310"/>
      <c r="G559" s="310"/>
      <c r="H559" s="310"/>
      <c r="I559" s="311"/>
      <c r="J559" s="311"/>
      <c r="K559" s="311"/>
      <c r="L559" s="311"/>
      <c r="M559" s="311"/>
      <c r="N559" s="311"/>
      <c r="O559" s="381">
        <f t="shared" si="18"/>
        <v>0</v>
      </c>
      <c r="P559" s="381">
        <f t="shared" si="19"/>
        <v>0</v>
      </c>
    </row>
    <row r="560" spans="1:16" ht="18" customHeight="1" x14ac:dyDescent="0.25">
      <c r="A560" s="309"/>
      <c r="B560" s="345"/>
      <c r="C560" s="345"/>
      <c r="D560" s="310"/>
      <c r="E560" s="310"/>
      <c r="F560" s="310"/>
      <c r="G560" s="310"/>
      <c r="H560" s="310"/>
      <c r="I560" s="311"/>
      <c r="J560" s="311"/>
      <c r="K560" s="311"/>
      <c r="L560" s="311"/>
      <c r="M560" s="311"/>
      <c r="N560" s="311"/>
      <c r="O560" s="381">
        <f t="shared" si="18"/>
        <v>0</v>
      </c>
      <c r="P560" s="381">
        <f t="shared" si="19"/>
        <v>0</v>
      </c>
    </row>
    <row r="561" spans="1:16" ht="18" customHeight="1" x14ac:dyDescent="0.25">
      <c r="A561" s="309"/>
      <c r="B561" s="345"/>
      <c r="C561" s="345"/>
      <c r="D561" s="310"/>
      <c r="E561" s="310"/>
      <c r="F561" s="310"/>
      <c r="G561" s="310"/>
      <c r="H561" s="310"/>
      <c r="I561" s="311"/>
      <c r="J561" s="311"/>
      <c r="K561" s="311"/>
      <c r="L561" s="311"/>
      <c r="M561" s="311"/>
      <c r="N561" s="311"/>
      <c r="O561" s="381">
        <f t="shared" si="18"/>
        <v>0</v>
      </c>
      <c r="P561" s="381">
        <f t="shared" si="19"/>
        <v>0</v>
      </c>
    </row>
    <row r="562" spans="1:16" ht="18" customHeight="1" x14ac:dyDescent="0.25">
      <c r="A562" s="309"/>
      <c r="B562" s="345"/>
      <c r="C562" s="345"/>
      <c r="D562" s="310"/>
      <c r="E562" s="310"/>
      <c r="F562" s="310"/>
      <c r="G562" s="310"/>
      <c r="H562" s="310"/>
      <c r="I562" s="311"/>
      <c r="J562" s="311"/>
      <c r="K562" s="311"/>
      <c r="L562" s="311"/>
      <c r="M562" s="311"/>
      <c r="N562" s="311"/>
      <c r="O562" s="381">
        <f t="shared" si="18"/>
        <v>0</v>
      </c>
      <c r="P562" s="381">
        <f t="shared" si="19"/>
        <v>0</v>
      </c>
    </row>
    <row r="563" spans="1:16" ht="18" customHeight="1" x14ac:dyDescent="0.25">
      <c r="A563" s="309"/>
      <c r="B563" s="345"/>
      <c r="C563" s="345"/>
      <c r="D563" s="310"/>
      <c r="E563" s="310"/>
      <c r="F563" s="310"/>
      <c r="G563" s="310"/>
      <c r="H563" s="310"/>
      <c r="I563" s="311"/>
      <c r="J563" s="311"/>
      <c r="K563" s="311"/>
      <c r="L563" s="311"/>
      <c r="M563" s="311"/>
      <c r="N563" s="311"/>
      <c r="O563" s="381">
        <f t="shared" si="18"/>
        <v>0</v>
      </c>
      <c r="P563" s="381">
        <f t="shared" si="19"/>
        <v>0</v>
      </c>
    </row>
    <row r="564" spans="1:16" ht="18" customHeight="1" x14ac:dyDescent="0.25">
      <c r="A564" s="309"/>
      <c r="B564" s="345"/>
      <c r="C564" s="345"/>
      <c r="D564" s="310"/>
      <c r="E564" s="310"/>
      <c r="F564" s="310"/>
      <c r="G564" s="310"/>
      <c r="H564" s="310"/>
      <c r="I564" s="311"/>
      <c r="J564" s="311"/>
      <c r="K564" s="311"/>
      <c r="L564" s="311"/>
      <c r="M564" s="311"/>
      <c r="N564" s="311"/>
      <c r="O564" s="381">
        <f t="shared" si="18"/>
        <v>0</v>
      </c>
      <c r="P564" s="381">
        <f t="shared" si="19"/>
        <v>0</v>
      </c>
    </row>
    <row r="565" spans="1:16" ht="18" customHeight="1" x14ac:dyDescent="0.25">
      <c r="A565" s="309"/>
      <c r="B565" s="345"/>
      <c r="C565" s="345"/>
      <c r="D565" s="310"/>
      <c r="E565" s="310"/>
      <c r="F565" s="310"/>
      <c r="G565" s="310"/>
      <c r="H565" s="310"/>
      <c r="I565" s="311"/>
      <c r="J565" s="311"/>
      <c r="K565" s="311"/>
      <c r="L565" s="311"/>
      <c r="M565" s="311"/>
      <c r="N565" s="311"/>
      <c r="O565" s="381">
        <f t="shared" si="18"/>
        <v>0</v>
      </c>
      <c r="P565" s="381">
        <f t="shared" si="19"/>
        <v>0</v>
      </c>
    </row>
    <row r="566" spans="1:16" ht="18" customHeight="1" x14ac:dyDescent="0.25">
      <c r="A566" s="309"/>
      <c r="B566" s="345"/>
      <c r="C566" s="345"/>
      <c r="D566" s="310"/>
      <c r="E566" s="310"/>
      <c r="F566" s="310"/>
      <c r="G566" s="310"/>
      <c r="H566" s="310"/>
      <c r="I566" s="311"/>
      <c r="J566" s="311"/>
      <c r="K566" s="311"/>
      <c r="L566" s="311"/>
      <c r="M566" s="311"/>
      <c r="N566" s="311"/>
      <c r="O566" s="381">
        <f t="shared" si="18"/>
        <v>0</v>
      </c>
      <c r="P566" s="381">
        <f t="shared" si="19"/>
        <v>0</v>
      </c>
    </row>
    <row r="567" spans="1:16" ht="18" customHeight="1" x14ac:dyDescent="0.25">
      <c r="A567" s="309"/>
      <c r="B567" s="345"/>
      <c r="C567" s="345"/>
      <c r="D567" s="310"/>
      <c r="E567" s="310"/>
      <c r="F567" s="310"/>
      <c r="G567" s="310"/>
      <c r="H567" s="310"/>
      <c r="I567" s="311"/>
      <c r="J567" s="311"/>
      <c r="K567" s="311"/>
      <c r="L567" s="311"/>
      <c r="M567" s="311"/>
      <c r="N567" s="311"/>
      <c r="O567" s="381">
        <f t="shared" si="18"/>
        <v>0</v>
      </c>
      <c r="P567" s="381">
        <f t="shared" si="19"/>
        <v>0</v>
      </c>
    </row>
    <row r="568" spans="1:16" ht="18" customHeight="1" x14ac:dyDescent="0.25">
      <c r="A568" s="309"/>
      <c r="B568" s="345"/>
      <c r="C568" s="345"/>
      <c r="D568" s="310"/>
      <c r="E568" s="310"/>
      <c r="F568" s="310"/>
      <c r="G568" s="310"/>
      <c r="H568" s="310"/>
      <c r="I568" s="311"/>
      <c r="J568" s="311"/>
      <c r="K568" s="311"/>
      <c r="L568" s="311"/>
      <c r="M568" s="311"/>
      <c r="N568" s="311"/>
      <c r="O568" s="381">
        <f t="shared" si="18"/>
        <v>0</v>
      </c>
      <c r="P568" s="381">
        <f t="shared" si="19"/>
        <v>0</v>
      </c>
    </row>
    <row r="569" spans="1:16" ht="18" customHeight="1" x14ac:dyDescent="0.25">
      <c r="A569" s="309"/>
      <c r="B569" s="345"/>
      <c r="C569" s="345"/>
      <c r="D569" s="310"/>
      <c r="E569" s="310"/>
      <c r="F569" s="310"/>
      <c r="G569" s="310"/>
      <c r="H569" s="310"/>
      <c r="I569" s="311"/>
      <c r="J569" s="311"/>
      <c r="K569" s="311"/>
      <c r="L569" s="311"/>
      <c r="M569" s="311"/>
      <c r="N569" s="311"/>
      <c r="O569" s="381">
        <f t="shared" si="18"/>
        <v>0</v>
      </c>
      <c r="P569" s="381">
        <f t="shared" si="19"/>
        <v>0</v>
      </c>
    </row>
    <row r="570" spans="1:16" ht="18" customHeight="1" x14ac:dyDescent="0.25">
      <c r="A570" s="309"/>
      <c r="B570" s="345"/>
      <c r="C570" s="345"/>
      <c r="D570" s="310"/>
      <c r="E570" s="310"/>
      <c r="F570" s="310"/>
      <c r="G570" s="310"/>
      <c r="H570" s="310"/>
      <c r="I570" s="311"/>
      <c r="J570" s="311"/>
      <c r="K570" s="311"/>
      <c r="L570" s="311"/>
      <c r="M570" s="311"/>
      <c r="N570" s="311"/>
      <c r="O570" s="381">
        <f t="shared" si="18"/>
        <v>0</v>
      </c>
      <c r="P570" s="381">
        <f t="shared" si="19"/>
        <v>0</v>
      </c>
    </row>
    <row r="571" spans="1:16" ht="18" customHeight="1" x14ac:dyDescent="0.25">
      <c r="A571" s="309"/>
      <c r="B571" s="345"/>
      <c r="C571" s="345"/>
      <c r="D571" s="310"/>
      <c r="E571" s="310"/>
      <c r="F571" s="310"/>
      <c r="G571" s="310"/>
      <c r="H571" s="310"/>
      <c r="I571" s="311"/>
      <c r="J571" s="311"/>
      <c r="K571" s="311"/>
      <c r="L571" s="311"/>
      <c r="M571" s="311"/>
      <c r="N571" s="311"/>
      <c r="O571" s="381">
        <f t="shared" ref="O571:O614" si="20">SUM(I571,K571,M571)</f>
        <v>0</v>
      </c>
      <c r="P571" s="381">
        <f t="shared" ref="P571:P614" si="21">SUM(J571,L571,N571)</f>
        <v>0</v>
      </c>
    </row>
    <row r="572" spans="1:16" ht="18" customHeight="1" x14ac:dyDescent="0.25">
      <c r="A572" s="309"/>
      <c r="B572" s="345"/>
      <c r="C572" s="345"/>
      <c r="D572" s="310"/>
      <c r="E572" s="310"/>
      <c r="F572" s="310"/>
      <c r="G572" s="310"/>
      <c r="H572" s="310"/>
      <c r="I572" s="311"/>
      <c r="J572" s="311"/>
      <c r="K572" s="311"/>
      <c r="L572" s="311"/>
      <c r="M572" s="311"/>
      <c r="N572" s="311"/>
      <c r="O572" s="381">
        <f t="shared" si="20"/>
        <v>0</v>
      </c>
      <c r="P572" s="381">
        <f t="shared" si="21"/>
        <v>0</v>
      </c>
    </row>
    <row r="573" spans="1:16" ht="18" customHeight="1" x14ac:dyDescent="0.25">
      <c r="A573" s="309"/>
      <c r="B573" s="345"/>
      <c r="C573" s="345"/>
      <c r="D573" s="310"/>
      <c r="E573" s="310"/>
      <c r="F573" s="310"/>
      <c r="G573" s="310"/>
      <c r="H573" s="310"/>
      <c r="I573" s="311"/>
      <c r="J573" s="311"/>
      <c r="K573" s="311"/>
      <c r="L573" s="311"/>
      <c r="M573" s="311"/>
      <c r="N573" s="311"/>
      <c r="O573" s="381">
        <f t="shared" si="20"/>
        <v>0</v>
      </c>
      <c r="P573" s="381">
        <f t="shared" si="21"/>
        <v>0</v>
      </c>
    </row>
    <row r="574" spans="1:16" ht="18" customHeight="1" x14ac:dyDescent="0.25">
      <c r="A574" s="309"/>
      <c r="B574" s="345"/>
      <c r="C574" s="345"/>
      <c r="D574" s="310"/>
      <c r="E574" s="310"/>
      <c r="F574" s="310"/>
      <c r="G574" s="310"/>
      <c r="H574" s="310"/>
      <c r="I574" s="311"/>
      <c r="J574" s="311"/>
      <c r="K574" s="311"/>
      <c r="L574" s="311"/>
      <c r="M574" s="311"/>
      <c r="N574" s="311"/>
      <c r="O574" s="381">
        <f t="shared" si="20"/>
        <v>0</v>
      </c>
      <c r="P574" s="381">
        <f t="shared" si="21"/>
        <v>0</v>
      </c>
    </row>
    <row r="575" spans="1:16" ht="18" customHeight="1" x14ac:dyDescent="0.25">
      <c r="A575" s="309"/>
      <c r="B575" s="345"/>
      <c r="C575" s="345"/>
      <c r="D575" s="310"/>
      <c r="E575" s="310"/>
      <c r="F575" s="310"/>
      <c r="G575" s="310"/>
      <c r="H575" s="310"/>
      <c r="I575" s="311"/>
      <c r="J575" s="311"/>
      <c r="K575" s="311"/>
      <c r="L575" s="311"/>
      <c r="M575" s="311"/>
      <c r="N575" s="311"/>
      <c r="O575" s="381">
        <f t="shared" si="20"/>
        <v>0</v>
      </c>
      <c r="P575" s="381">
        <f t="shared" si="21"/>
        <v>0</v>
      </c>
    </row>
    <row r="576" spans="1:16" ht="18" customHeight="1" x14ac:dyDescent="0.25">
      <c r="A576" s="309"/>
      <c r="B576" s="345"/>
      <c r="C576" s="345"/>
      <c r="D576" s="310"/>
      <c r="E576" s="310"/>
      <c r="F576" s="310"/>
      <c r="G576" s="310"/>
      <c r="H576" s="310"/>
      <c r="I576" s="311"/>
      <c r="J576" s="311"/>
      <c r="K576" s="311"/>
      <c r="L576" s="311"/>
      <c r="M576" s="311"/>
      <c r="N576" s="311"/>
      <c r="O576" s="381">
        <f t="shared" si="20"/>
        <v>0</v>
      </c>
      <c r="P576" s="381">
        <f t="shared" si="21"/>
        <v>0</v>
      </c>
    </row>
    <row r="577" spans="1:16" ht="18" customHeight="1" x14ac:dyDescent="0.25">
      <c r="A577" s="309"/>
      <c r="B577" s="345"/>
      <c r="C577" s="345"/>
      <c r="D577" s="310"/>
      <c r="E577" s="310"/>
      <c r="F577" s="310"/>
      <c r="G577" s="310"/>
      <c r="H577" s="310"/>
      <c r="I577" s="311"/>
      <c r="J577" s="311"/>
      <c r="K577" s="311"/>
      <c r="L577" s="311"/>
      <c r="M577" s="311"/>
      <c r="N577" s="311"/>
      <c r="O577" s="381">
        <f t="shared" si="20"/>
        <v>0</v>
      </c>
      <c r="P577" s="381">
        <f t="shared" si="21"/>
        <v>0</v>
      </c>
    </row>
    <row r="578" spans="1:16" ht="18" customHeight="1" x14ac:dyDescent="0.25">
      <c r="A578" s="309"/>
      <c r="B578" s="345"/>
      <c r="C578" s="345"/>
      <c r="D578" s="310"/>
      <c r="E578" s="310"/>
      <c r="F578" s="310"/>
      <c r="G578" s="310"/>
      <c r="H578" s="310"/>
      <c r="I578" s="311"/>
      <c r="J578" s="311"/>
      <c r="K578" s="311"/>
      <c r="L578" s="311"/>
      <c r="M578" s="311"/>
      <c r="N578" s="311"/>
      <c r="O578" s="381">
        <f t="shared" si="20"/>
        <v>0</v>
      </c>
      <c r="P578" s="381">
        <f t="shared" si="21"/>
        <v>0</v>
      </c>
    </row>
    <row r="579" spans="1:16" ht="18" customHeight="1" x14ac:dyDescent="0.25">
      <c r="A579" s="309"/>
      <c r="B579" s="345"/>
      <c r="C579" s="345"/>
      <c r="D579" s="310"/>
      <c r="E579" s="310"/>
      <c r="F579" s="310"/>
      <c r="G579" s="310"/>
      <c r="H579" s="310"/>
      <c r="I579" s="311"/>
      <c r="J579" s="311"/>
      <c r="K579" s="311"/>
      <c r="L579" s="311"/>
      <c r="M579" s="311"/>
      <c r="N579" s="311"/>
      <c r="O579" s="381">
        <f t="shared" si="20"/>
        <v>0</v>
      </c>
      <c r="P579" s="381">
        <f t="shared" si="21"/>
        <v>0</v>
      </c>
    </row>
    <row r="580" spans="1:16" ht="18" customHeight="1" x14ac:dyDescent="0.25">
      <c r="A580" s="309"/>
      <c r="B580" s="345"/>
      <c r="C580" s="345"/>
      <c r="D580" s="310"/>
      <c r="E580" s="310"/>
      <c r="F580" s="310"/>
      <c r="G580" s="310"/>
      <c r="H580" s="310"/>
      <c r="I580" s="311"/>
      <c r="J580" s="311"/>
      <c r="K580" s="311"/>
      <c r="L580" s="311"/>
      <c r="M580" s="311"/>
      <c r="N580" s="311"/>
      <c r="O580" s="381">
        <f t="shared" si="20"/>
        <v>0</v>
      </c>
      <c r="P580" s="381">
        <f t="shared" si="21"/>
        <v>0</v>
      </c>
    </row>
    <row r="581" spans="1:16" ht="18" customHeight="1" x14ac:dyDescent="0.25">
      <c r="A581" s="309"/>
      <c r="B581" s="345"/>
      <c r="C581" s="345"/>
      <c r="D581" s="310"/>
      <c r="E581" s="310"/>
      <c r="F581" s="310"/>
      <c r="G581" s="310"/>
      <c r="H581" s="310"/>
      <c r="I581" s="311"/>
      <c r="J581" s="311"/>
      <c r="K581" s="311"/>
      <c r="L581" s="311"/>
      <c r="M581" s="311"/>
      <c r="N581" s="311"/>
      <c r="O581" s="381">
        <f t="shared" si="20"/>
        <v>0</v>
      </c>
      <c r="P581" s="381">
        <f t="shared" si="21"/>
        <v>0</v>
      </c>
    </row>
    <row r="582" spans="1:16" ht="18" customHeight="1" x14ac:dyDescent="0.25">
      <c r="A582" s="309"/>
      <c r="B582" s="345"/>
      <c r="C582" s="345"/>
      <c r="D582" s="310"/>
      <c r="E582" s="310"/>
      <c r="F582" s="310"/>
      <c r="G582" s="310"/>
      <c r="H582" s="310"/>
      <c r="I582" s="311"/>
      <c r="J582" s="311"/>
      <c r="K582" s="311"/>
      <c r="L582" s="311"/>
      <c r="M582" s="311"/>
      <c r="N582" s="311"/>
      <c r="O582" s="381">
        <f t="shared" si="20"/>
        <v>0</v>
      </c>
      <c r="P582" s="381">
        <f t="shared" si="21"/>
        <v>0</v>
      </c>
    </row>
    <row r="583" spans="1:16" ht="18" customHeight="1" x14ac:dyDescent="0.25">
      <c r="A583" s="309"/>
      <c r="B583" s="345"/>
      <c r="C583" s="345"/>
      <c r="D583" s="310"/>
      <c r="E583" s="310"/>
      <c r="F583" s="310"/>
      <c r="G583" s="310"/>
      <c r="H583" s="310"/>
      <c r="I583" s="311"/>
      <c r="J583" s="311"/>
      <c r="K583" s="311"/>
      <c r="L583" s="311"/>
      <c r="M583" s="311"/>
      <c r="N583" s="311"/>
      <c r="O583" s="381">
        <f t="shared" si="20"/>
        <v>0</v>
      </c>
      <c r="P583" s="381">
        <f t="shared" si="21"/>
        <v>0</v>
      </c>
    </row>
    <row r="584" spans="1:16" ht="18" customHeight="1" x14ac:dyDescent="0.25">
      <c r="A584" s="309"/>
      <c r="B584" s="345"/>
      <c r="C584" s="345"/>
      <c r="D584" s="310"/>
      <c r="E584" s="310"/>
      <c r="F584" s="310"/>
      <c r="G584" s="310"/>
      <c r="H584" s="310"/>
      <c r="I584" s="311"/>
      <c r="J584" s="311"/>
      <c r="K584" s="311"/>
      <c r="L584" s="311"/>
      <c r="M584" s="311"/>
      <c r="N584" s="311"/>
      <c r="O584" s="381">
        <f t="shared" si="20"/>
        <v>0</v>
      </c>
      <c r="P584" s="381">
        <f t="shared" si="21"/>
        <v>0</v>
      </c>
    </row>
    <row r="585" spans="1:16" ht="18" customHeight="1" x14ac:dyDescent="0.25">
      <c r="A585" s="309"/>
      <c r="B585" s="345"/>
      <c r="C585" s="345"/>
      <c r="D585" s="310"/>
      <c r="E585" s="310"/>
      <c r="F585" s="310"/>
      <c r="G585" s="310"/>
      <c r="H585" s="310"/>
      <c r="I585" s="311"/>
      <c r="J585" s="311"/>
      <c r="K585" s="311"/>
      <c r="L585" s="311"/>
      <c r="M585" s="311"/>
      <c r="N585" s="311"/>
      <c r="O585" s="381">
        <f t="shared" si="20"/>
        <v>0</v>
      </c>
      <c r="P585" s="381">
        <f t="shared" si="21"/>
        <v>0</v>
      </c>
    </row>
    <row r="586" spans="1:16" ht="18" customHeight="1" x14ac:dyDescent="0.25">
      <c r="A586" s="309"/>
      <c r="B586" s="345"/>
      <c r="C586" s="345"/>
      <c r="D586" s="310"/>
      <c r="E586" s="310"/>
      <c r="F586" s="310"/>
      <c r="G586" s="310"/>
      <c r="H586" s="310"/>
      <c r="I586" s="311"/>
      <c r="J586" s="311"/>
      <c r="K586" s="311"/>
      <c r="L586" s="311"/>
      <c r="M586" s="311"/>
      <c r="N586" s="311"/>
      <c r="O586" s="381">
        <f t="shared" si="20"/>
        <v>0</v>
      </c>
      <c r="P586" s="381">
        <f t="shared" si="21"/>
        <v>0</v>
      </c>
    </row>
    <row r="587" spans="1:16" ht="18" customHeight="1" x14ac:dyDescent="0.25">
      <c r="A587" s="309"/>
      <c r="B587" s="345"/>
      <c r="C587" s="345"/>
      <c r="D587" s="310"/>
      <c r="E587" s="310"/>
      <c r="F587" s="310"/>
      <c r="G587" s="310"/>
      <c r="H587" s="310"/>
      <c r="I587" s="311"/>
      <c r="J587" s="311"/>
      <c r="K587" s="311"/>
      <c r="L587" s="311"/>
      <c r="M587" s="311"/>
      <c r="N587" s="311"/>
      <c r="O587" s="381">
        <f t="shared" si="20"/>
        <v>0</v>
      </c>
      <c r="P587" s="381">
        <f t="shared" si="21"/>
        <v>0</v>
      </c>
    </row>
    <row r="588" spans="1:16" ht="18" customHeight="1" x14ac:dyDescent="0.25">
      <c r="A588" s="309"/>
      <c r="B588" s="345"/>
      <c r="C588" s="345"/>
      <c r="D588" s="310"/>
      <c r="E588" s="310"/>
      <c r="F588" s="310"/>
      <c r="G588" s="310"/>
      <c r="H588" s="310"/>
      <c r="I588" s="311"/>
      <c r="J588" s="311"/>
      <c r="K588" s="311"/>
      <c r="L588" s="311"/>
      <c r="M588" s="311"/>
      <c r="N588" s="311"/>
      <c r="O588" s="381">
        <f t="shared" si="20"/>
        <v>0</v>
      </c>
      <c r="P588" s="381">
        <f t="shared" si="21"/>
        <v>0</v>
      </c>
    </row>
    <row r="589" spans="1:16" ht="18" customHeight="1" x14ac:dyDescent="0.25">
      <c r="A589" s="309"/>
      <c r="B589" s="345"/>
      <c r="C589" s="345"/>
      <c r="D589" s="310"/>
      <c r="E589" s="310"/>
      <c r="F589" s="310"/>
      <c r="G589" s="310"/>
      <c r="H589" s="310"/>
      <c r="I589" s="311"/>
      <c r="J589" s="311"/>
      <c r="K589" s="311"/>
      <c r="L589" s="311"/>
      <c r="M589" s="311"/>
      <c r="N589" s="311"/>
      <c r="O589" s="381">
        <f t="shared" si="20"/>
        <v>0</v>
      </c>
      <c r="P589" s="381">
        <f t="shared" si="21"/>
        <v>0</v>
      </c>
    </row>
    <row r="590" spans="1:16" ht="18" customHeight="1" x14ac:dyDescent="0.25">
      <c r="A590" s="309"/>
      <c r="B590" s="345"/>
      <c r="C590" s="345"/>
      <c r="D590" s="310"/>
      <c r="E590" s="310"/>
      <c r="F590" s="310"/>
      <c r="G590" s="310"/>
      <c r="H590" s="310"/>
      <c r="I590" s="311"/>
      <c r="J590" s="311"/>
      <c r="K590" s="311"/>
      <c r="L590" s="311"/>
      <c r="M590" s="311"/>
      <c r="N590" s="311"/>
      <c r="O590" s="381">
        <f t="shared" si="20"/>
        <v>0</v>
      </c>
      <c r="P590" s="381">
        <f t="shared" si="21"/>
        <v>0</v>
      </c>
    </row>
    <row r="591" spans="1:16" ht="18" customHeight="1" x14ac:dyDescent="0.25">
      <c r="A591" s="309"/>
      <c r="B591" s="345"/>
      <c r="C591" s="345"/>
      <c r="D591" s="310"/>
      <c r="E591" s="310"/>
      <c r="F591" s="310"/>
      <c r="G591" s="310"/>
      <c r="H591" s="310"/>
      <c r="I591" s="311"/>
      <c r="J591" s="311"/>
      <c r="K591" s="311"/>
      <c r="L591" s="311"/>
      <c r="M591" s="311"/>
      <c r="N591" s="311"/>
      <c r="O591" s="381">
        <f t="shared" si="20"/>
        <v>0</v>
      </c>
      <c r="P591" s="381">
        <f t="shared" si="21"/>
        <v>0</v>
      </c>
    </row>
    <row r="592" spans="1:16" ht="18" customHeight="1" x14ac:dyDescent="0.25">
      <c r="A592" s="309"/>
      <c r="B592" s="345"/>
      <c r="C592" s="345"/>
      <c r="D592" s="310"/>
      <c r="E592" s="310"/>
      <c r="F592" s="310"/>
      <c r="G592" s="310"/>
      <c r="H592" s="310"/>
      <c r="I592" s="311"/>
      <c r="J592" s="311"/>
      <c r="K592" s="311"/>
      <c r="L592" s="311"/>
      <c r="M592" s="311"/>
      <c r="N592" s="311"/>
      <c r="O592" s="381">
        <f t="shared" si="20"/>
        <v>0</v>
      </c>
      <c r="P592" s="381">
        <f t="shared" si="21"/>
        <v>0</v>
      </c>
    </row>
    <row r="593" spans="1:16" ht="18" customHeight="1" x14ac:dyDescent="0.25">
      <c r="A593" s="309"/>
      <c r="B593" s="345"/>
      <c r="C593" s="345"/>
      <c r="D593" s="310"/>
      <c r="E593" s="310"/>
      <c r="F593" s="310"/>
      <c r="G593" s="310"/>
      <c r="H593" s="310"/>
      <c r="I593" s="311"/>
      <c r="J593" s="311"/>
      <c r="K593" s="311"/>
      <c r="L593" s="311"/>
      <c r="M593" s="311"/>
      <c r="N593" s="311"/>
      <c r="O593" s="381">
        <f t="shared" si="20"/>
        <v>0</v>
      </c>
      <c r="P593" s="381">
        <f t="shared" si="21"/>
        <v>0</v>
      </c>
    </row>
    <row r="594" spans="1:16" ht="18" customHeight="1" x14ac:dyDescent="0.25">
      <c r="A594" s="309"/>
      <c r="B594" s="345"/>
      <c r="C594" s="345"/>
      <c r="D594" s="310"/>
      <c r="E594" s="310"/>
      <c r="F594" s="310"/>
      <c r="G594" s="310"/>
      <c r="H594" s="310"/>
      <c r="I594" s="311"/>
      <c r="J594" s="311"/>
      <c r="K594" s="311"/>
      <c r="L594" s="311"/>
      <c r="M594" s="311"/>
      <c r="N594" s="311"/>
      <c r="O594" s="381">
        <f t="shared" si="20"/>
        <v>0</v>
      </c>
      <c r="P594" s="381">
        <f t="shared" si="21"/>
        <v>0</v>
      </c>
    </row>
    <row r="595" spans="1:16" ht="18" customHeight="1" x14ac:dyDescent="0.25">
      <c r="A595" s="309"/>
      <c r="B595" s="345"/>
      <c r="C595" s="345"/>
      <c r="D595" s="310"/>
      <c r="E595" s="310"/>
      <c r="F595" s="310"/>
      <c r="G595" s="310"/>
      <c r="H595" s="310"/>
      <c r="I595" s="311"/>
      <c r="J595" s="311"/>
      <c r="K595" s="311"/>
      <c r="L595" s="311"/>
      <c r="M595" s="311"/>
      <c r="N595" s="311"/>
      <c r="O595" s="381">
        <f t="shared" si="20"/>
        <v>0</v>
      </c>
      <c r="P595" s="381">
        <f t="shared" si="21"/>
        <v>0</v>
      </c>
    </row>
    <row r="596" spans="1:16" ht="18" customHeight="1" x14ac:dyDescent="0.25">
      <c r="A596" s="309"/>
      <c r="B596" s="345"/>
      <c r="C596" s="345"/>
      <c r="D596" s="310"/>
      <c r="E596" s="310"/>
      <c r="F596" s="310"/>
      <c r="G596" s="310"/>
      <c r="H596" s="310"/>
      <c r="I596" s="311"/>
      <c r="J596" s="311"/>
      <c r="K596" s="311"/>
      <c r="L596" s="311"/>
      <c r="M596" s="311"/>
      <c r="N596" s="311"/>
      <c r="O596" s="381">
        <f t="shared" si="20"/>
        <v>0</v>
      </c>
      <c r="P596" s="381">
        <f t="shared" si="21"/>
        <v>0</v>
      </c>
    </row>
    <row r="597" spans="1:16" ht="18" customHeight="1" x14ac:dyDescent="0.25">
      <c r="A597" s="309"/>
      <c r="B597" s="345"/>
      <c r="C597" s="345"/>
      <c r="D597" s="310"/>
      <c r="E597" s="310"/>
      <c r="F597" s="310"/>
      <c r="G597" s="310"/>
      <c r="H597" s="310"/>
      <c r="I597" s="311"/>
      <c r="J597" s="311"/>
      <c r="K597" s="311"/>
      <c r="L597" s="311"/>
      <c r="M597" s="311"/>
      <c r="N597" s="311"/>
      <c r="O597" s="381">
        <f t="shared" si="20"/>
        <v>0</v>
      </c>
      <c r="P597" s="381">
        <f t="shared" si="21"/>
        <v>0</v>
      </c>
    </row>
    <row r="598" spans="1:16" ht="18" customHeight="1" x14ac:dyDescent="0.25">
      <c r="A598" s="309"/>
      <c r="B598" s="345"/>
      <c r="C598" s="345"/>
      <c r="D598" s="310"/>
      <c r="E598" s="310"/>
      <c r="F598" s="310"/>
      <c r="G598" s="310"/>
      <c r="H598" s="310"/>
      <c r="I598" s="311"/>
      <c r="J598" s="311"/>
      <c r="K598" s="311"/>
      <c r="L598" s="311"/>
      <c r="M598" s="311"/>
      <c r="N598" s="311"/>
      <c r="O598" s="381">
        <f t="shared" si="20"/>
        <v>0</v>
      </c>
      <c r="P598" s="381">
        <f t="shared" si="21"/>
        <v>0</v>
      </c>
    </row>
    <row r="599" spans="1:16" ht="18" customHeight="1" x14ac:dyDescent="0.25">
      <c r="A599" s="309"/>
      <c r="B599" s="345"/>
      <c r="C599" s="345"/>
      <c r="D599" s="310"/>
      <c r="E599" s="310"/>
      <c r="F599" s="310"/>
      <c r="G599" s="310"/>
      <c r="H599" s="310"/>
      <c r="I599" s="311"/>
      <c r="J599" s="311"/>
      <c r="K599" s="311"/>
      <c r="L599" s="311"/>
      <c r="M599" s="311"/>
      <c r="N599" s="311"/>
      <c r="O599" s="381">
        <f t="shared" si="20"/>
        <v>0</v>
      </c>
      <c r="P599" s="381">
        <f t="shared" si="21"/>
        <v>0</v>
      </c>
    </row>
    <row r="600" spans="1:16" ht="18" customHeight="1" x14ac:dyDescent="0.25">
      <c r="A600" s="309"/>
      <c r="B600" s="345"/>
      <c r="C600" s="345"/>
      <c r="D600" s="310"/>
      <c r="E600" s="310"/>
      <c r="F600" s="310"/>
      <c r="G600" s="310"/>
      <c r="H600" s="310"/>
      <c r="I600" s="311"/>
      <c r="J600" s="311"/>
      <c r="K600" s="311"/>
      <c r="L600" s="311"/>
      <c r="M600" s="311"/>
      <c r="N600" s="311"/>
      <c r="O600" s="381">
        <f t="shared" si="20"/>
        <v>0</v>
      </c>
      <c r="P600" s="381">
        <f t="shared" si="21"/>
        <v>0</v>
      </c>
    </row>
    <row r="601" spans="1:16" ht="18" customHeight="1" x14ac:dyDescent="0.25">
      <c r="A601" s="309"/>
      <c r="B601" s="345"/>
      <c r="C601" s="345"/>
      <c r="D601" s="310"/>
      <c r="E601" s="310"/>
      <c r="F601" s="310"/>
      <c r="G601" s="310"/>
      <c r="H601" s="310"/>
      <c r="I601" s="311"/>
      <c r="J601" s="311"/>
      <c r="K601" s="311"/>
      <c r="L601" s="311"/>
      <c r="M601" s="311"/>
      <c r="N601" s="311"/>
      <c r="O601" s="381">
        <f t="shared" si="20"/>
        <v>0</v>
      </c>
      <c r="P601" s="381">
        <f t="shared" si="21"/>
        <v>0</v>
      </c>
    </row>
    <row r="602" spans="1:16" ht="18" customHeight="1" x14ac:dyDescent="0.25">
      <c r="A602" s="309"/>
      <c r="B602" s="345"/>
      <c r="C602" s="345"/>
      <c r="D602" s="310"/>
      <c r="E602" s="310"/>
      <c r="F602" s="310"/>
      <c r="G602" s="310"/>
      <c r="H602" s="310"/>
      <c r="I602" s="311"/>
      <c r="J602" s="311"/>
      <c r="K602" s="311"/>
      <c r="L602" s="311"/>
      <c r="M602" s="311"/>
      <c r="N602" s="311"/>
      <c r="O602" s="381">
        <f t="shared" si="20"/>
        <v>0</v>
      </c>
      <c r="P602" s="381">
        <f t="shared" si="21"/>
        <v>0</v>
      </c>
    </row>
    <row r="603" spans="1:16" ht="18" customHeight="1" x14ac:dyDescent="0.25">
      <c r="A603" s="309"/>
      <c r="B603" s="345"/>
      <c r="C603" s="345"/>
      <c r="D603" s="310"/>
      <c r="E603" s="310"/>
      <c r="F603" s="310"/>
      <c r="G603" s="310"/>
      <c r="H603" s="310"/>
      <c r="I603" s="311"/>
      <c r="J603" s="311"/>
      <c r="K603" s="311"/>
      <c r="L603" s="311"/>
      <c r="M603" s="311"/>
      <c r="N603" s="311"/>
      <c r="O603" s="381">
        <f t="shared" si="20"/>
        <v>0</v>
      </c>
      <c r="P603" s="381">
        <f t="shared" si="21"/>
        <v>0</v>
      </c>
    </row>
    <row r="604" spans="1:16" ht="18" customHeight="1" x14ac:dyDescent="0.25">
      <c r="A604" s="309"/>
      <c r="B604" s="345"/>
      <c r="C604" s="345"/>
      <c r="D604" s="310"/>
      <c r="E604" s="310"/>
      <c r="F604" s="310"/>
      <c r="G604" s="310"/>
      <c r="H604" s="310"/>
      <c r="I604" s="311"/>
      <c r="J604" s="311"/>
      <c r="K604" s="311"/>
      <c r="L604" s="311"/>
      <c r="M604" s="311"/>
      <c r="N604" s="311"/>
      <c r="O604" s="381">
        <f t="shared" si="20"/>
        <v>0</v>
      </c>
      <c r="P604" s="381">
        <f t="shared" si="21"/>
        <v>0</v>
      </c>
    </row>
    <row r="605" spans="1:16" ht="18" customHeight="1" x14ac:dyDescent="0.25">
      <c r="A605" s="309"/>
      <c r="B605" s="345"/>
      <c r="C605" s="345"/>
      <c r="D605" s="310"/>
      <c r="E605" s="310"/>
      <c r="F605" s="310"/>
      <c r="G605" s="310"/>
      <c r="H605" s="310"/>
      <c r="I605" s="311"/>
      <c r="J605" s="311"/>
      <c r="K605" s="311"/>
      <c r="L605" s="311"/>
      <c r="M605" s="311"/>
      <c r="N605" s="311"/>
      <c r="O605" s="381">
        <f t="shared" si="20"/>
        <v>0</v>
      </c>
      <c r="P605" s="381">
        <f t="shared" si="21"/>
        <v>0</v>
      </c>
    </row>
    <row r="606" spans="1:16" ht="18" customHeight="1" x14ac:dyDescent="0.25">
      <c r="A606" s="309"/>
      <c r="B606" s="345"/>
      <c r="C606" s="345"/>
      <c r="D606" s="310"/>
      <c r="E606" s="310"/>
      <c r="F606" s="310"/>
      <c r="G606" s="310"/>
      <c r="H606" s="310"/>
      <c r="I606" s="311"/>
      <c r="J606" s="311"/>
      <c r="K606" s="311"/>
      <c r="L606" s="311"/>
      <c r="M606" s="311"/>
      <c r="N606" s="311"/>
      <c r="O606" s="381">
        <f t="shared" si="20"/>
        <v>0</v>
      </c>
      <c r="P606" s="381">
        <f t="shared" si="21"/>
        <v>0</v>
      </c>
    </row>
    <row r="607" spans="1:16" ht="18" customHeight="1" x14ac:dyDescent="0.25">
      <c r="A607" s="309"/>
      <c r="B607" s="345"/>
      <c r="C607" s="345"/>
      <c r="D607" s="310"/>
      <c r="E607" s="310"/>
      <c r="F607" s="310"/>
      <c r="G607" s="310"/>
      <c r="H607" s="310"/>
      <c r="I607" s="311"/>
      <c r="J607" s="311"/>
      <c r="K607" s="311"/>
      <c r="L607" s="311"/>
      <c r="M607" s="311"/>
      <c r="N607" s="311"/>
      <c r="O607" s="381">
        <f t="shared" si="20"/>
        <v>0</v>
      </c>
      <c r="P607" s="381">
        <f t="shared" si="21"/>
        <v>0</v>
      </c>
    </row>
    <row r="608" spans="1:16" ht="18" customHeight="1" x14ac:dyDescent="0.25">
      <c r="A608" s="309"/>
      <c r="B608" s="345"/>
      <c r="C608" s="345"/>
      <c r="D608" s="310"/>
      <c r="E608" s="310"/>
      <c r="F608" s="310"/>
      <c r="G608" s="310"/>
      <c r="H608" s="310"/>
      <c r="I608" s="311"/>
      <c r="J608" s="311"/>
      <c r="K608" s="311"/>
      <c r="L608" s="311"/>
      <c r="M608" s="311"/>
      <c r="N608" s="311"/>
      <c r="O608" s="381">
        <f t="shared" si="20"/>
        <v>0</v>
      </c>
      <c r="P608" s="381">
        <f t="shared" si="21"/>
        <v>0</v>
      </c>
    </row>
    <row r="609" spans="1:16" ht="18" customHeight="1" x14ac:dyDescent="0.25">
      <c r="A609" s="309"/>
      <c r="B609" s="345"/>
      <c r="C609" s="345"/>
      <c r="D609" s="310"/>
      <c r="E609" s="310"/>
      <c r="F609" s="310"/>
      <c r="G609" s="310"/>
      <c r="H609" s="310"/>
      <c r="I609" s="311"/>
      <c r="J609" s="311"/>
      <c r="K609" s="311"/>
      <c r="L609" s="311"/>
      <c r="M609" s="311"/>
      <c r="N609" s="311"/>
      <c r="O609" s="381">
        <f t="shared" si="20"/>
        <v>0</v>
      </c>
      <c r="P609" s="381">
        <f t="shared" si="21"/>
        <v>0</v>
      </c>
    </row>
    <row r="610" spans="1:16" ht="18" customHeight="1" x14ac:dyDescent="0.25">
      <c r="A610" s="309"/>
      <c r="B610" s="345"/>
      <c r="C610" s="345"/>
      <c r="D610" s="310"/>
      <c r="E610" s="310"/>
      <c r="F610" s="310"/>
      <c r="G610" s="310"/>
      <c r="H610" s="310"/>
      <c r="I610" s="311"/>
      <c r="J610" s="311"/>
      <c r="K610" s="311"/>
      <c r="L610" s="311"/>
      <c r="M610" s="311"/>
      <c r="N610" s="311"/>
      <c r="O610" s="381">
        <f t="shared" si="20"/>
        <v>0</v>
      </c>
      <c r="P610" s="381">
        <f t="shared" si="21"/>
        <v>0</v>
      </c>
    </row>
    <row r="611" spans="1:16" ht="18" customHeight="1" x14ac:dyDescent="0.25">
      <c r="A611" s="309"/>
      <c r="B611" s="345"/>
      <c r="C611" s="345"/>
      <c r="D611" s="310"/>
      <c r="E611" s="310"/>
      <c r="F611" s="310"/>
      <c r="G611" s="310"/>
      <c r="H611" s="310"/>
      <c r="I611" s="311"/>
      <c r="J611" s="311"/>
      <c r="K611" s="311"/>
      <c r="L611" s="311"/>
      <c r="M611" s="311"/>
      <c r="N611" s="311"/>
      <c r="O611" s="381">
        <f t="shared" si="20"/>
        <v>0</v>
      </c>
      <c r="P611" s="381">
        <f t="shared" si="21"/>
        <v>0</v>
      </c>
    </row>
    <row r="612" spans="1:16" ht="18" customHeight="1" x14ac:dyDescent="0.25">
      <c r="A612" s="309"/>
      <c r="B612" s="345"/>
      <c r="C612" s="345"/>
      <c r="D612" s="310"/>
      <c r="E612" s="310"/>
      <c r="F612" s="310"/>
      <c r="G612" s="310"/>
      <c r="H612" s="310"/>
      <c r="I612" s="311"/>
      <c r="J612" s="311"/>
      <c r="K612" s="311"/>
      <c r="L612" s="311"/>
      <c r="M612" s="311"/>
      <c r="N612" s="311"/>
      <c r="O612" s="381">
        <f t="shared" si="20"/>
        <v>0</v>
      </c>
      <c r="P612" s="381">
        <f t="shared" si="21"/>
        <v>0</v>
      </c>
    </row>
    <row r="613" spans="1:16" ht="18" customHeight="1" x14ac:dyDescent="0.25">
      <c r="A613" s="309"/>
      <c r="B613" s="345"/>
      <c r="C613" s="345"/>
      <c r="D613" s="310"/>
      <c r="E613" s="310"/>
      <c r="F613" s="310"/>
      <c r="G613" s="310"/>
      <c r="H613" s="310"/>
      <c r="I613" s="311"/>
      <c r="J613" s="311"/>
      <c r="K613" s="311"/>
      <c r="L613" s="311"/>
      <c r="M613" s="311"/>
      <c r="N613" s="311"/>
      <c r="O613" s="381">
        <f t="shared" si="20"/>
        <v>0</v>
      </c>
      <c r="P613" s="381">
        <f t="shared" si="21"/>
        <v>0</v>
      </c>
    </row>
    <row r="614" spans="1:16" ht="18" customHeight="1" x14ac:dyDescent="0.25">
      <c r="A614" s="309"/>
      <c r="B614" s="345"/>
      <c r="C614" s="345"/>
      <c r="D614" s="310"/>
      <c r="E614" s="310"/>
      <c r="F614" s="310"/>
      <c r="G614" s="310"/>
      <c r="H614" s="310"/>
      <c r="I614" s="311"/>
      <c r="J614" s="311"/>
      <c r="K614" s="311"/>
      <c r="L614" s="311"/>
      <c r="M614" s="311"/>
      <c r="N614" s="311"/>
      <c r="O614" s="381">
        <f t="shared" si="20"/>
        <v>0</v>
      </c>
      <c r="P614" s="381">
        <f t="shared" si="21"/>
        <v>0</v>
      </c>
    </row>
    <row r="615" spans="1:16" ht="18" customHeight="1" x14ac:dyDescent="0.25">
      <c r="A615" s="309"/>
      <c r="B615" s="345"/>
      <c r="C615" s="345"/>
      <c r="D615" s="310"/>
      <c r="E615" s="310"/>
      <c r="F615" s="310"/>
      <c r="G615" s="310"/>
      <c r="H615" s="310"/>
      <c r="I615" s="311"/>
      <c r="J615" s="311"/>
      <c r="K615" s="311"/>
      <c r="L615" s="311"/>
      <c r="M615" s="311"/>
      <c r="N615" s="311"/>
      <c r="O615" s="381">
        <f t="shared" ref="O615:O678" si="22">SUM(I615,K615,M615)</f>
        <v>0</v>
      </c>
      <c r="P615" s="381">
        <f t="shared" ref="P615:P678" si="23">SUM(J615,L615,N615)</f>
        <v>0</v>
      </c>
    </row>
    <row r="616" spans="1:16" ht="18" customHeight="1" x14ac:dyDescent="0.25">
      <c r="A616" s="309"/>
      <c r="B616" s="345"/>
      <c r="C616" s="345"/>
      <c r="D616" s="310"/>
      <c r="E616" s="310"/>
      <c r="F616" s="310"/>
      <c r="G616" s="310"/>
      <c r="H616" s="310"/>
      <c r="I616" s="311"/>
      <c r="J616" s="311"/>
      <c r="K616" s="311"/>
      <c r="L616" s="311"/>
      <c r="M616" s="311"/>
      <c r="N616" s="311"/>
      <c r="O616" s="381">
        <f t="shared" si="22"/>
        <v>0</v>
      </c>
      <c r="P616" s="381">
        <f t="shared" si="23"/>
        <v>0</v>
      </c>
    </row>
    <row r="617" spans="1:16" ht="18" customHeight="1" x14ac:dyDescent="0.25">
      <c r="A617" s="309"/>
      <c r="B617" s="345"/>
      <c r="C617" s="345"/>
      <c r="D617" s="310"/>
      <c r="E617" s="310"/>
      <c r="F617" s="310"/>
      <c r="G617" s="310"/>
      <c r="H617" s="310"/>
      <c r="I617" s="311"/>
      <c r="J617" s="311"/>
      <c r="K617" s="311"/>
      <c r="L617" s="311"/>
      <c r="M617" s="311"/>
      <c r="N617" s="311"/>
      <c r="O617" s="381">
        <f t="shared" si="22"/>
        <v>0</v>
      </c>
      <c r="P617" s="381">
        <f t="shared" si="23"/>
        <v>0</v>
      </c>
    </row>
    <row r="618" spans="1:16" ht="18" customHeight="1" x14ac:dyDescent="0.25">
      <c r="A618" s="309"/>
      <c r="B618" s="345"/>
      <c r="C618" s="345"/>
      <c r="D618" s="310"/>
      <c r="E618" s="310"/>
      <c r="F618" s="310"/>
      <c r="G618" s="310"/>
      <c r="H618" s="310"/>
      <c r="I618" s="311"/>
      <c r="J618" s="311"/>
      <c r="K618" s="311"/>
      <c r="L618" s="311"/>
      <c r="M618" s="311"/>
      <c r="N618" s="311"/>
      <c r="O618" s="381">
        <f t="shared" si="22"/>
        <v>0</v>
      </c>
      <c r="P618" s="381">
        <f t="shared" si="23"/>
        <v>0</v>
      </c>
    </row>
    <row r="619" spans="1:16" ht="18" customHeight="1" x14ac:dyDescent="0.25">
      <c r="A619" s="309"/>
      <c r="B619" s="345"/>
      <c r="C619" s="345"/>
      <c r="D619" s="310"/>
      <c r="E619" s="310"/>
      <c r="F619" s="310"/>
      <c r="G619" s="310"/>
      <c r="H619" s="310"/>
      <c r="I619" s="311"/>
      <c r="J619" s="311"/>
      <c r="K619" s="311"/>
      <c r="L619" s="311"/>
      <c r="M619" s="311"/>
      <c r="N619" s="311"/>
      <c r="O619" s="381">
        <f t="shared" si="22"/>
        <v>0</v>
      </c>
      <c r="P619" s="381">
        <f t="shared" si="23"/>
        <v>0</v>
      </c>
    </row>
    <row r="620" spans="1:16" ht="18" customHeight="1" x14ac:dyDescent="0.25">
      <c r="A620" s="309"/>
      <c r="B620" s="345"/>
      <c r="C620" s="345"/>
      <c r="D620" s="310"/>
      <c r="E620" s="310"/>
      <c r="F620" s="310"/>
      <c r="G620" s="310"/>
      <c r="H620" s="310"/>
      <c r="I620" s="311"/>
      <c r="J620" s="311"/>
      <c r="K620" s="311"/>
      <c r="L620" s="311"/>
      <c r="M620" s="311"/>
      <c r="N620" s="311"/>
      <c r="O620" s="381">
        <f t="shared" si="22"/>
        <v>0</v>
      </c>
      <c r="P620" s="381">
        <f t="shared" si="23"/>
        <v>0</v>
      </c>
    </row>
    <row r="621" spans="1:16" ht="18" customHeight="1" x14ac:dyDescent="0.25">
      <c r="A621" s="309"/>
      <c r="B621" s="345"/>
      <c r="C621" s="345"/>
      <c r="D621" s="310"/>
      <c r="E621" s="310"/>
      <c r="F621" s="310"/>
      <c r="G621" s="310"/>
      <c r="H621" s="310"/>
      <c r="I621" s="311"/>
      <c r="J621" s="311"/>
      <c r="K621" s="311"/>
      <c r="L621" s="311"/>
      <c r="M621" s="311"/>
      <c r="N621" s="311"/>
      <c r="O621" s="381">
        <f t="shared" si="22"/>
        <v>0</v>
      </c>
      <c r="P621" s="381">
        <f t="shared" si="23"/>
        <v>0</v>
      </c>
    </row>
    <row r="622" spans="1:16" ht="18" customHeight="1" x14ac:dyDescent="0.25">
      <c r="A622" s="309"/>
      <c r="B622" s="345"/>
      <c r="C622" s="345"/>
      <c r="D622" s="310"/>
      <c r="E622" s="310"/>
      <c r="F622" s="310"/>
      <c r="G622" s="310"/>
      <c r="H622" s="310"/>
      <c r="I622" s="311"/>
      <c r="J622" s="311"/>
      <c r="K622" s="311"/>
      <c r="L622" s="311"/>
      <c r="M622" s="311"/>
      <c r="N622" s="311"/>
      <c r="O622" s="381">
        <f t="shared" si="22"/>
        <v>0</v>
      </c>
      <c r="P622" s="381">
        <f t="shared" si="23"/>
        <v>0</v>
      </c>
    </row>
    <row r="623" spans="1:16" ht="18" customHeight="1" x14ac:dyDescent="0.25">
      <c r="A623" s="309"/>
      <c r="B623" s="345"/>
      <c r="C623" s="345"/>
      <c r="D623" s="310"/>
      <c r="E623" s="310"/>
      <c r="F623" s="310"/>
      <c r="G623" s="310"/>
      <c r="H623" s="310"/>
      <c r="I623" s="311"/>
      <c r="J623" s="311"/>
      <c r="K623" s="311"/>
      <c r="L623" s="311"/>
      <c r="M623" s="311"/>
      <c r="N623" s="311"/>
      <c r="O623" s="381">
        <f t="shared" si="22"/>
        <v>0</v>
      </c>
      <c r="P623" s="381">
        <f t="shared" si="23"/>
        <v>0</v>
      </c>
    </row>
    <row r="624" spans="1:16" ht="18" customHeight="1" x14ac:dyDescent="0.25">
      <c r="A624" s="309"/>
      <c r="B624" s="345"/>
      <c r="C624" s="345"/>
      <c r="D624" s="310"/>
      <c r="E624" s="310"/>
      <c r="F624" s="310"/>
      <c r="G624" s="310"/>
      <c r="H624" s="310"/>
      <c r="I624" s="311"/>
      <c r="J624" s="311"/>
      <c r="K624" s="311"/>
      <c r="L624" s="311"/>
      <c r="M624" s="311"/>
      <c r="N624" s="311"/>
      <c r="O624" s="381">
        <f t="shared" si="22"/>
        <v>0</v>
      </c>
      <c r="P624" s="381">
        <f t="shared" si="23"/>
        <v>0</v>
      </c>
    </row>
    <row r="625" spans="1:16" ht="18" customHeight="1" x14ac:dyDescent="0.25">
      <c r="A625" s="309"/>
      <c r="B625" s="345"/>
      <c r="C625" s="345"/>
      <c r="D625" s="310"/>
      <c r="E625" s="310"/>
      <c r="F625" s="310"/>
      <c r="G625" s="310"/>
      <c r="H625" s="310"/>
      <c r="I625" s="311"/>
      <c r="J625" s="311"/>
      <c r="K625" s="311"/>
      <c r="L625" s="311"/>
      <c r="M625" s="311"/>
      <c r="N625" s="311"/>
      <c r="O625" s="381">
        <f t="shared" si="22"/>
        <v>0</v>
      </c>
      <c r="P625" s="381">
        <f t="shared" si="23"/>
        <v>0</v>
      </c>
    </row>
    <row r="626" spans="1:16" ht="18" customHeight="1" x14ac:dyDescent="0.25">
      <c r="A626" s="309"/>
      <c r="B626" s="345"/>
      <c r="C626" s="345"/>
      <c r="D626" s="310"/>
      <c r="E626" s="310"/>
      <c r="F626" s="310"/>
      <c r="G626" s="310"/>
      <c r="H626" s="310"/>
      <c r="I626" s="311"/>
      <c r="J626" s="311"/>
      <c r="K626" s="311"/>
      <c r="L626" s="311"/>
      <c r="M626" s="311"/>
      <c r="N626" s="311"/>
      <c r="O626" s="381">
        <f t="shared" si="22"/>
        <v>0</v>
      </c>
      <c r="P626" s="381">
        <f t="shared" si="23"/>
        <v>0</v>
      </c>
    </row>
    <row r="627" spans="1:16" ht="18" customHeight="1" x14ac:dyDescent="0.25">
      <c r="A627" s="309"/>
      <c r="B627" s="345"/>
      <c r="C627" s="345"/>
      <c r="D627" s="310"/>
      <c r="E627" s="310"/>
      <c r="F627" s="310"/>
      <c r="G627" s="310"/>
      <c r="H627" s="310"/>
      <c r="I627" s="311"/>
      <c r="J627" s="311"/>
      <c r="K627" s="311"/>
      <c r="L627" s="311"/>
      <c r="M627" s="311"/>
      <c r="N627" s="311"/>
      <c r="O627" s="381">
        <f t="shared" si="22"/>
        <v>0</v>
      </c>
      <c r="P627" s="381">
        <f t="shared" si="23"/>
        <v>0</v>
      </c>
    </row>
    <row r="628" spans="1:16" ht="18" customHeight="1" x14ac:dyDescent="0.25">
      <c r="A628" s="309"/>
      <c r="B628" s="345"/>
      <c r="C628" s="345"/>
      <c r="D628" s="310"/>
      <c r="E628" s="310"/>
      <c r="F628" s="310"/>
      <c r="G628" s="310"/>
      <c r="H628" s="310"/>
      <c r="I628" s="311"/>
      <c r="J628" s="311"/>
      <c r="K628" s="311"/>
      <c r="L628" s="311"/>
      <c r="M628" s="311"/>
      <c r="N628" s="311"/>
      <c r="O628" s="381">
        <f t="shared" si="22"/>
        <v>0</v>
      </c>
      <c r="P628" s="381">
        <f t="shared" si="23"/>
        <v>0</v>
      </c>
    </row>
    <row r="629" spans="1:16" ht="18" customHeight="1" x14ac:dyDescent="0.25">
      <c r="A629" s="309"/>
      <c r="B629" s="345"/>
      <c r="C629" s="345"/>
      <c r="D629" s="310"/>
      <c r="E629" s="310"/>
      <c r="F629" s="310"/>
      <c r="G629" s="310"/>
      <c r="H629" s="310"/>
      <c r="I629" s="311"/>
      <c r="J629" s="311"/>
      <c r="K629" s="311"/>
      <c r="L629" s="311"/>
      <c r="M629" s="311"/>
      <c r="N629" s="311"/>
      <c r="O629" s="381">
        <f t="shared" si="22"/>
        <v>0</v>
      </c>
      <c r="P629" s="381">
        <f t="shared" si="23"/>
        <v>0</v>
      </c>
    </row>
    <row r="630" spans="1:16" ht="18" customHeight="1" x14ac:dyDescent="0.25">
      <c r="A630" s="309"/>
      <c r="B630" s="345"/>
      <c r="C630" s="345"/>
      <c r="D630" s="310"/>
      <c r="E630" s="310"/>
      <c r="F630" s="310"/>
      <c r="G630" s="310"/>
      <c r="H630" s="310"/>
      <c r="I630" s="311"/>
      <c r="J630" s="311"/>
      <c r="K630" s="311"/>
      <c r="L630" s="311"/>
      <c r="M630" s="311"/>
      <c r="N630" s="311"/>
      <c r="O630" s="381">
        <f t="shared" si="22"/>
        <v>0</v>
      </c>
      <c r="P630" s="381">
        <f t="shared" si="23"/>
        <v>0</v>
      </c>
    </row>
    <row r="631" spans="1:16" ht="18" customHeight="1" x14ac:dyDescent="0.25">
      <c r="A631" s="309"/>
      <c r="B631" s="345"/>
      <c r="C631" s="345"/>
      <c r="D631" s="310"/>
      <c r="E631" s="310"/>
      <c r="F631" s="310"/>
      <c r="G631" s="310"/>
      <c r="H631" s="310"/>
      <c r="I631" s="311"/>
      <c r="J631" s="311"/>
      <c r="K631" s="311"/>
      <c r="L631" s="311"/>
      <c r="M631" s="311"/>
      <c r="N631" s="311"/>
      <c r="O631" s="381">
        <f t="shared" si="22"/>
        <v>0</v>
      </c>
      <c r="P631" s="381">
        <f t="shared" si="23"/>
        <v>0</v>
      </c>
    </row>
    <row r="632" spans="1:16" ht="18" customHeight="1" x14ac:dyDescent="0.25">
      <c r="A632" s="309"/>
      <c r="B632" s="345"/>
      <c r="C632" s="345"/>
      <c r="D632" s="310"/>
      <c r="E632" s="310"/>
      <c r="F632" s="310"/>
      <c r="G632" s="310"/>
      <c r="H632" s="310"/>
      <c r="I632" s="311"/>
      <c r="J632" s="311"/>
      <c r="K632" s="311"/>
      <c r="L632" s="311"/>
      <c r="M632" s="311"/>
      <c r="N632" s="311"/>
      <c r="O632" s="381">
        <f t="shared" si="22"/>
        <v>0</v>
      </c>
      <c r="P632" s="381">
        <f t="shared" si="23"/>
        <v>0</v>
      </c>
    </row>
    <row r="633" spans="1:16" ht="18" customHeight="1" x14ac:dyDescent="0.25">
      <c r="A633" s="309"/>
      <c r="B633" s="345"/>
      <c r="C633" s="345"/>
      <c r="D633" s="310"/>
      <c r="E633" s="310"/>
      <c r="F633" s="310"/>
      <c r="G633" s="310"/>
      <c r="H633" s="310"/>
      <c r="I633" s="311"/>
      <c r="J633" s="311"/>
      <c r="K633" s="311"/>
      <c r="L633" s="311"/>
      <c r="M633" s="311"/>
      <c r="N633" s="311"/>
      <c r="O633" s="381">
        <f t="shared" si="22"/>
        <v>0</v>
      </c>
      <c r="P633" s="381">
        <f t="shared" si="23"/>
        <v>0</v>
      </c>
    </row>
    <row r="634" spans="1:16" ht="18" customHeight="1" x14ac:dyDescent="0.25">
      <c r="A634" s="309"/>
      <c r="B634" s="345"/>
      <c r="C634" s="345"/>
      <c r="D634" s="310"/>
      <c r="E634" s="310"/>
      <c r="F634" s="310"/>
      <c r="G634" s="310"/>
      <c r="H634" s="310"/>
      <c r="I634" s="311"/>
      <c r="J634" s="311"/>
      <c r="K634" s="311"/>
      <c r="L634" s="311"/>
      <c r="M634" s="311"/>
      <c r="N634" s="311"/>
      <c r="O634" s="381">
        <f t="shared" si="22"/>
        <v>0</v>
      </c>
      <c r="P634" s="381">
        <f t="shared" si="23"/>
        <v>0</v>
      </c>
    </row>
    <row r="635" spans="1:16" ht="18" customHeight="1" x14ac:dyDescent="0.25">
      <c r="A635" s="309"/>
      <c r="B635" s="345"/>
      <c r="C635" s="345"/>
      <c r="D635" s="310"/>
      <c r="E635" s="310"/>
      <c r="F635" s="310"/>
      <c r="G635" s="310"/>
      <c r="H635" s="310"/>
      <c r="I635" s="311"/>
      <c r="J635" s="311"/>
      <c r="K635" s="311"/>
      <c r="L635" s="311"/>
      <c r="M635" s="311"/>
      <c r="N635" s="311"/>
      <c r="O635" s="381">
        <f t="shared" si="22"/>
        <v>0</v>
      </c>
      <c r="P635" s="381">
        <f t="shared" si="23"/>
        <v>0</v>
      </c>
    </row>
    <row r="636" spans="1:16" ht="18" customHeight="1" x14ac:dyDescent="0.25">
      <c r="A636" s="309"/>
      <c r="B636" s="345"/>
      <c r="C636" s="345"/>
      <c r="D636" s="310"/>
      <c r="E636" s="310"/>
      <c r="F636" s="310"/>
      <c r="G636" s="310"/>
      <c r="H636" s="310"/>
      <c r="I636" s="311"/>
      <c r="J636" s="311"/>
      <c r="K636" s="311"/>
      <c r="L636" s="311"/>
      <c r="M636" s="311"/>
      <c r="N636" s="311"/>
      <c r="O636" s="381">
        <f t="shared" si="22"/>
        <v>0</v>
      </c>
      <c r="P636" s="381">
        <f t="shared" si="23"/>
        <v>0</v>
      </c>
    </row>
    <row r="637" spans="1:16" ht="18" customHeight="1" x14ac:dyDescent="0.25">
      <c r="A637" s="309"/>
      <c r="B637" s="345"/>
      <c r="C637" s="345"/>
      <c r="D637" s="310"/>
      <c r="E637" s="310"/>
      <c r="F637" s="310"/>
      <c r="G637" s="310"/>
      <c r="H637" s="310"/>
      <c r="I637" s="311"/>
      <c r="J637" s="311"/>
      <c r="K637" s="311"/>
      <c r="L637" s="311"/>
      <c r="M637" s="311"/>
      <c r="N637" s="311"/>
      <c r="O637" s="381">
        <f t="shared" si="22"/>
        <v>0</v>
      </c>
      <c r="P637" s="381">
        <f t="shared" si="23"/>
        <v>0</v>
      </c>
    </row>
    <row r="638" spans="1:16" ht="18" customHeight="1" x14ac:dyDescent="0.25">
      <c r="A638" s="309"/>
      <c r="B638" s="345"/>
      <c r="C638" s="345"/>
      <c r="D638" s="310"/>
      <c r="E638" s="310"/>
      <c r="F638" s="310"/>
      <c r="G638" s="310"/>
      <c r="H638" s="310"/>
      <c r="I638" s="311"/>
      <c r="J638" s="311"/>
      <c r="K638" s="311"/>
      <c r="L638" s="311"/>
      <c r="M638" s="311"/>
      <c r="N638" s="311"/>
      <c r="O638" s="381">
        <f t="shared" si="22"/>
        <v>0</v>
      </c>
      <c r="P638" s="381">
        <f t="shared" si="23"/>
        <v>0</v>
      </c>
    </row>
    <row r="639" spans="1:16" ht="18" customHeight="1" x14ac:dyDescent="0.25">
      <c r="A639" s="309"/>
      <c r="B639" s="345"/>
      <c r="C639" s="345"/>
      <c r="D639" s="310"/>
      <c r="E639" s="310"/>
      <c r="F639" s="310"/>
      <c r="G639" s="310"/>
      <c r="H639" s="310"/>
      <c r="I639" s="311"/>
      <c r="J639" s="311"/>
      <c r="K639" s="311"/>
      <c r="L639" s="311"/>
      <c r="M639" s="311"/>
      <c r="N639" s="311"/>
      <c r="O639" s="381">
        <f t="shared" si="22"/>
        <v>0</v>
      </c>
      <c r="P639" s="381">
        <f t="shared" si="23"/>
        <v>0</v>
      </c>
    </row>
    <row r="640" spans="1:16" ht="18" customHeight="1" x14ac:dyDescent="0.25">
      <c r="A640" s="309"/>
      <c r="B640" s="345"/>
      <c r="C640" s="345"/>
      <c r="D640" s="310"/>
      <c r="E640" s="310"/>
      <c r="F640" s="310"/>
      <c r="G640" s="310"/>
      <c r="H640" s="310"/>
      <c r="I640" s="311"/>
      <c r="J640" s="311"/>
      <c r="K640" s="311"/>
      <c r="L640" s="311"/>
      <c r="M640" s="311"/>
      <c r="N640" s="311"/>
      <c r="O640" s="381">
        <f t="shared" si="22"/>
        <v>0</v>
      </c>
      <c r="P640" s="381">
        <f t="shared" si="23"/>
        <v>0</v>
      </c>
    </row>
    <row r="641" spans="1:16" ht="18" customHeight="1" x14ac:dyDescent="0.25">
      <c r="A641" s="309"/>
      <c r="B641" s="345"/>
      <c r="C641" s="345"/>
      <c r="D641" s="310"/>
      <c r="E641" s="310"/>
      <c r="F641" s="310"/>
      <c r="G641" s="310"/>
      <c r="H641" s="310"/>
      <c r="I641" s="311"/>
      <c r="J641" s="311"/>
      <c r="K641" s="311"/>
      <c r="L641" s="311"/>
      <c r="M641" s="311"/>
      <c r="N641" s="311"/>
      <c r="O641" s="381">
        <f t="shared" si="22"/>
        <v>0</v>
      </c>
      <c r="P641" s="381">
        <f t="shared" si="23"/>
        <v>0</v>
      </c>
    </row>
    <row r="642" spans="1:16" ht="18" customHeight="1" x14ac:dyDescent="0.25">
      <c r="A642" s="309"/>
      <c r="B642" s="345"/>
      <c r="C642" s="345"/>
      <c r="D642" s="310"/>
      <c r="E642" s="310"/>
      <c r="F642" s="310"/>
      <c r="G642" s="310"/>
      <c r="H642" s="310"/>
      <c r="I642" s="311"/>
      <c r="J642" s="311"/>
      <c r="K642" s="311"/>
      <c r="L642" s="311"/>
      <c r="M642" s="311"/>
      <c r="N642" s="311"/>
      <c r="O642" s="381">
        <f t="shared" si="22"/>
        <v>0</v>
      </c>
      <c r="P642" s="381">
        <f t="shared" si="23"/>
        <v>0</v>
      </c>
    </row>
    <row r="643" spans="1:16" ht="18" customHeight="1" x14ac:dyDescent="0.25">
      <c r="A643" s="309"/>
      <c r="B643" s="345"/>
      <c r="C643" s="345"/>
      <c r="D643" s="310"/>
      <c r="E643" s="310"/>
      <c r="F643" s="310"/>
      <c r="G643" s="310"/>
      <c r="H643" s="310"/>
      <c r="I643" s="311"/>
      <c r="J643" s="311"/>
      <c r="K643" s="311"/>
      <c r="L643" s="311"/>
      <c r="M643" s="311"/>
      <c r="N643" s="311"/>
      <c r="O643" s="381">
        <f t="shared" si="22"/>
        <v>0</v>
      </c>
      <c r="P643" s="381">
        <f t="shared" si="23"/>
        <v>0</v>
      </c>
    </row>
    <row r="644" spans="1:16" ht="18" customHeight="1" x14ac:dyDescent="0.25">
      <c r="A644" s="309"/>
      <c r="B644" s="345"/>
      <c r="C644" s="345"/>
      <c r="D644" s="310"/>
      <c r="E644" s="310"/>
      <c r="F644" s="310"/>
      <c r="G644" s="310"/>
      <c r="H644" s="310"/>
      <c r="I644" s="311"/>
      <c r="J644" s="311"/>
      <c r="K644" s="311"/>
      <c r="L644" s="311"/>
      <c r="M644" s="311"/>
      <c r="N644" s="311"/>
      <c r="O644" s="381">
        <f t="shared" si="22"/>
        <v>0</v>
      </c>
      <c r="P644" s="381">
        <f t="shared" si="23"/>
        <v>0</v>
      </c>
    </row>
    <row r="645" spans="1:16" ht="18" customHeight="1" x14ac:dyDescent="0.25">
      <c r="A645" s="309"/>
      <c r="B645" s="345"/>
      <c r="C645" s="345"/>
      <c r="D645" s="310"/>
      <c r="E645" s="310"/>
      <c r="F645" s="310"/>
      <c r="G645" s="310"/>
      <c r="H645" s="310"/>
      <c r="I645" s="311"/>
      <c r="J645" s="311"/>
      <c r="K645" s="311"/>
      <c r="L645" s="311"/>
      <c r="M645" s="311"/>
      <c r="N645" s="311"/>
      <c r="O645" s="381">
        <f t="shared" si="22"/>
        <v>0</v>
      </c>
      <c r="P645" s="381">
        <f t="shared" si="23"/>
        <v>0</v>
      </c>
    </row>
    <row r="646" spans="1:16" ht="18" customHeight="1" x14ac:dyDescent="0.25">
      <c r="A646" s="309"/>
      <c r="B646" s="345"/>
      <c r="C646" s="345"/>
      <c r="D646" s="310"/>
      <c r="E646" s="310"/>
      <c r="F646" s="310"/>
      <c r="G646" s="310"/>
      <c r="H646" s="310"/>
      <c r="I646" s="311"/>
      <c r="J646" s="311"/>
      <c r="K646" s="311"/>
      <c r="L646" s="311"/>
      <c r="M646" s="311"/>
      <c r="N646" s="311"/>
      <c r="O646" s="381">
        <f t="shared" si="22"/>
        <v>0</v>
      </c>
      <c r="P646" s="381">
        <f t="shared" si="23"/>
        <v>0</v>
      </c>
    </row>
    <row r="647" spans="1:16" ht="18" customHeight="1" x14ac:dyDescent="0.25">
      <c r="A647" s="309"/>
      <c r="B647" s="345"/>
      <c r="C647" s="345"/>
      <c r="D647" s="310"/>
      <c r="E647" s="310"/>
      <c r="F647" s="310"/>
      <c r="G647" s="310"/>
      <c r="H647" s="310"/>
      <c r="I647" s="311"/>
      <c r="J647" s="311"/>
      <c r="K647" s="311"/>
      <c r="L647" s="311"/>
      <c r="M647" s="311"/>
      <c r="N647" s="311"/>
      <c r="O647" s="381">
        <f t="shared" si="22"/>
        <v>0</v>
      </c>
      <c r="P647" s="381">
        <f t="shared" si="23"/>
        <v>0</v>
      </c>
    </row>
    <row r="648" spans="1:16" ht="18" customHeight="1" x14ac:dyDescent="0.25">
      <c r="A648" s="309"/>
      <c r="B648" s="345"/>
      <c r="C648" s="345"/>
      <c r="D648" s="310"/>
      <c r="E648" s="310"/>
      <c r="F648" s="310"/>
      <c r="G648" s="310"/>
      <c r="H648" s="310"/>
      <c r="I648" s="311"/>
      <c r="J648" s="311"/>
      <c r="K648" s="311"/>
      <c r="L648" s="311"/>
      <c r="M648" s="311"/>
      <c r="N648" s="311"/>
      <c r="O648" s="381">
        <f t="shared" si="22"/>
        <v>0</v>
      </c>
      <c r="P648" s="381">
        <f t="shared" si="23"/>
        <v>0</v>
      </c>
    </row>
    <row r="649" spans="1:16" ht="18" customHeight="1" x14ac:dyDescent="0.25">
      <c r="A649" s="309"/>
      <c r="B649" s="345"/>
      <c r="C649" s="345"/>
      <c r="D649" s="310"/>
      <c r="E649" s="310"/>
      <c r="F649" s="310"/>
      <c r="G649" s="310"/>
      <c r="H649" s="310"/>
      <c r="I649" s="311"/>
      <c r="J649" s="311"/>
      <c r="K649" s="311"/>
      <c r="L649" s="311"/>
      <c r="M649" s="311"/>
      <c r="N649" s="311"/>
      <c r="O649" s="381">
        <f t="shared" si="22"/>
        <v>0</v>
      </c>
      <c r="P649" s="381">
        <f t="shared" si="23"/>
        <v>0</v>
      </c>
    </row>
    <row r="650" spans="1:16" ht="18" customHeight="1" x14ac:dyDescent="0.25">
      <c r="A650" s="309"/>
      <c r="B650" s="345"/>
      <c r="C650" s="345"/>
      <c r="D650" s="310"/>
      <c r="E650" s="310"/>
      <c r="F650" s="310"/>
      <c r="G650" s="310"/>
      <c r="H650" s="310"/>
      <c r="I650" s="311"/>
      <c r="J650" s="311"/>
      <c r="K650" s="311"/>
      <c r="L650" s="311"/>
      <c r="M650" s="311"/>
      <c r="N650" s="311"/>
      <c r="O650" s="381">
        <f t="shared" si="22"/>
        <v>0</v>
      </c>
      <c r="P650" s="381">
        <f t="shared" si="23"/>
        <v>0</v>
      </c>
    </row>
    <row r="651" spans="1:16" ht="18" customHeight="1" x14ac:dyDescent="0.25">
      <c r="A651" s="309"/>
      <c r="B651" s="345"/>
      <c r="C651" s="345"/>
      <c r="D651" s="310"/>
      <c r="E651" s="310"/>
      <c r="F651" s="310"/>
      <c r="G651" s="310"/>
      <c r="H651" s="310"/>
      <c r="I651" s="311"/>
      <c r="J651" s="311"/>
      <c r="K651" s="311"/>
      <c r="L651" s="311"/>
      <c r="M651" s="311"/>
      <c r="N651" s="311"/>
      <c r="O651" s="381">
        <f t="shared" si="22"/>
        <v>0</v>
      </c>
      <c r="P651" s="381">
        <f t="shared" si="23"/>
        <v>0</v>
      </c>
    </row>
    <row r="652" spans="1:16" ht="18" customHeight="1" x14ac:dyDescent="0.25">
      <c r="A652" s="309"/>
      <c r="B652" s="345"/>
      <c r="C652" s="345"/>
      <c r="D652" s="310"/>
      <c r="E652" s="310"/>
      <c r="F652" s="310"/>
      <c r="G652" s="310"/>
      <c r="H652" s="310"/>
      <c r="I652" s="311"/>
      <c r="J652" s="311"/>
      <c r="K652" s="311"/>
      <c r="L652" s="311"/>
      <c r="M652" s="311"/>
      <c r="N652" s="311"/>
      <c r="O652" s="381">
        <f t="shared" si="22"/>
        <v>0</v>
      </c>
      <c r="P652" s="381">
        <f t="shared" si="23"/>
        <v>0</v>
      </c>
    </row>
    <row r="653" spans="1:16" ht="18" customHeight="1" x14ac:dyDescent="0.25">
      <c r="A653" s="309"/>
      <c r="B653" s="345"/>
      <c r="C653" s="345"/>
      <c r="D653" s="310"/>
      <c r="E653" s="310"/>
      <c r="F653" s="310"/>
      <c r="G653" s="310"/>
      <c r="H653" s="310"/>
      <c r="I653" s="311"/>
      <c r="J653" s="311"/>
      <c r="K653" s="311"/>
      <c r="L653" s="311"/>
      <c r="M653" s="311"/>
      <c r="N653" s="311"/>
      <c r="O653" s="381">
        <f t="shared" si="22"/>
        <v>0</v>
      </c>
      <c r="P653" s="381">
        <f t="shared" si="23"/>
        <v>0</v>
      </c>
    </row>
    <row r="654" spans="1:16" ht="18" customHeight="1" x14ac:dyDescent="0.25">
      <c r="A654" s="309"/>
      <c r="B654" s="345"/>
      <c r="C654" s="345"/>
      <c r="D654" s="310"/>
      <c r="E654" s="310"/>
      <c r="F654" s="310"/>
      <c r="G654" s="310"/>
      <c r="H654" s="310"/>
      <c r="I654" s="311"/>
      <c r="J654" s="311"/>
      <c r="K654" s="311"/>
      <c r="L654" s="311"/>
      <c r="M654" s="311"/>
      <c r="N654" s="311"/>
      <c r="O654" s="381">
        <f t="shared" si="22"/>
        <v>0</v>
      </c>
      <c r="P654" s="381">
        <f t="shared" si="23"/>
        <v>0</v>
      </c>
    </row>
    <row r="655" spans="1:16" ht="18" customHeight="1" x14ac:dyDescent="0.25">
      <c r="A655" s="309"/>
      <c r="B655" s="345"/>
      <c r="C655" s="345"/>
      <c r="D655" s="310"/>
      <c r="E655" s="310"/>
      <c r="F655" s="310"/>
      <c r="G655" s="310"/>
      <c r="H655" s="310"/>
      <c r="I655" s="311"/>
      <c r="J655" s="311"/>
      <c r="K655" s="311"/>
      <c r="L655" s="311"/>
      <c r="M655" s="311"/>
      <c r="N655" s="311"/>
      <c r="O655" s="381">
        <f t="shared" si="22"/>
        <v>0</v>
      </c>
      <c r="P655" s="381">
        <f t="shared" si="23"/>
        <v>0</v>
      </c>
    </row>
    <row r="656" spans="1:16" ht="18" customHeight="1" x14ac:dyDescent="0.25">
      <c r="A656" s="309"/>
      <c r="B656" s="345"/>
      <c r="C656" s="345"/>
      <c r="D656" s="310"/>
      <c r="E656" s="310"/>
      <c r="F656" s="310"/>
      <c r="G656" s="310"/>
      <c r="H656" s="310"/>
      <c r="I656" s="311"/>
      <c r="J656" s="311"/>
      <c r="K656" s="311"/>
      <c r="L656" s="311"/>
      <c r="M656" s="311"/>
      <c r="N656" s="311"/>
      <c r="O656" s="381">
        <f t="shared" si="22"/>
        <v>0</v>
      </c>
      <c r="P656" s="381">
        <f t="shared" si="23"/>
        <v>0</v>
      </c>
    </row>
    <row r="657" spans="1:16" ht="18" customHeight="1" x14ac:dyDescent="0.25">
      <c r="A657" s="309"/>
      <c r="B657" s="345"/>
      <c r="C657" s="345"/>
      <c r="D657" s="310"/>
      <c r="E657" s="310"/>
      <c r="F657" s="310"/>
      <c r="G657" s="310"/>
      <c r="H657" s="310"/>
      <c r="I657" s="311"/>
      <c r="J657" s="311"/>
      <c r="K657" s="311"/>
      <c r="L657" s="311"/>
      <c r="M657" s="311"/>
      <c r="N657" s="311"/>
      <c r="O657" s="381">
        <f t="shared" si="22"/>
        <v>0</v>
      </c>
      <c r="P657" s="381">
        <f t="shared" si="23"/>
        <v>0</v>
      </c>
    </row>
    <row r="658" spans="1:16" ht="18" customHeight="1" x14ac:dyDescent="0.25">
      <c r="A658" s="309"/>
      <c r="B658" s="345"/>
      <c r="C658" s="345"/>
      <c r="D658" s="310"/>
      <c r="E658" s="310"/>
      <c r="F658" s="310"/>
      <c r="G658" s="310"/>
      <c r="H658" s="310"/>
      <c r="I658" s="311"/>
      <c r="J658" s="311"/>
      <c r="K658" s="311"/>
      <c r="L658" s="311"/>
      <c r="M658" s="311"/>
      <c r="N658" s="311"/>
      <c r="O658" s="381">
        <f t="shared" si="22"/>
        <v>0</v>
      </c>
      <c r="P658" s="381">
        <f t="shared" si="23"/>
        <v>0</v>
      </c>
    </row>
    <row r="659" spans="1:16" ht="18" customHeight="1" x14ac:dyDescent="0.25">
      <c r="A659" s="309"/>
      <c r="B659" s="345"/>
      <c r="C659" s="345"/>
      <c r="D659" s="310"/>
      <c r="E659" s="310"/>
      <c r="F659" s="310"/>
      <c r="G659" s="310"/>
      <c r="H659" s="310"/>
      <c r="I659" s="311"/>
      <c r="J659" s="311"/>
      <c r="K659" s="311"/>
      <c r="L659" s="311"/>
      <c r="M659" s="311"/>
      <c r="N659" s="311"/>
      <c r="O659" s="381">
        <f t="shared" si="22"/>
        <v>0</v>
      </c>
      <c r="P659" s="381">
        <f t="shared" si="23"/>
        <v>0</v>
      </c>
    </row>
    <row r="660" spans="1:16" ht="18" customHeight="1" x14ac:dyDescent="0.25">
      <c r="A660" s="309"/>
      <c r="B660" s="345"/>
      <c r="C660" s="345"/>
      <c r="D660" s="310"/>
      <c r="E660" s="310"/>
      <c r="F660" s="310"/>
      <c r="G660" s="310"/>
      <c r="H660" s="310"/>
      <c r="I660" s="311"/>
      <c r="J660" s="311"/>
      <c r="K660" s="311"/>
      <c r="L660" s="311"/>
      <c r="M660" s="311"/>
      <c r="N660" s="311"/>
      <c r="O660" s="381">
        <f t="shared" si="22"/>
        <v>0</v>
      </c>
      <c r="P660" s="381">
        <f t="shared" si="23"/>
        <v>0</v>
      </c>
    </row>
    <row r="661" spans="1:16" ht="18" customHeight="1" x14ac:dyDescent="0.25">
      <c r="A661" s="309"/>
      <c r="B661" s="345"/>
      <c r="C661" s="345"/>
      <c r="D661" s="310"/>
      <c r="E661" s="310"/>
      <c r="F661" s="310"/>
      <c r="G661" s="310"/>
      <c r="H661" s="310"/>
      <c r="I661" s="311"/>
      <c r="J661" s="311"/>
      <c r="K661" s="311"/>
      <c r="L661" s="311"/>
      <c r="M661" s="311"/>
      <c r="N661" s="311"/>
      <c r="O661" s="381">
        <f t="shared" si="22"/>
        <v>0</v>
      </c>
      <c r="P661" s="381">
        <f t="shared" si="23"/>
        <v>0</v>
      </c>
    </row>
    <row r="662" spans="1:16" ht="18" customHeight="1" x14ac:dyDescent="0.25">
      <c r="A662" s="309"/>
      <c r="B662" s="345"/>
      <c r="C662" s="345"/>
      <c r="D662" s="310"/>
      <c r="E662" s="310"/>
      <c r="F662" s="310"/>
      <c r="G662" s="310"/>
      <c r="H662" s="310"/>
      <c r="I662" s="311"/>
      <c r="J662" s="311"/>
      <c r="K662" s="311"/>
      <c r="L662" s="311"/>
      <c r="M662" s="311"/>
      <c r="N662" s="311"/>
      <c r="O662" s="381">
        <f t="shared" si="22"/>
        <v>0</v>
      </c>
      <c r="P662" s="381">
        <f t="shared" si="23"/>
        <v>0</v>
      </c>
    </row>
    <row r="663" spans="1:16" ht="18" customHeight="1" x14ac:dyDescent="0.25">
      <c r="A663" s="309"/>
      <c r="B663" s="345"/>
      <c r="C663" s="345"/>
      <c r="D663" s="310"/>
      <c r="E663" s="310"/>
      <c r="F663" s="310"/>
      <c r="G663" s="310"/>
      <c r="H663" s="310"/>
      <c r="I663" s="311"/>
      <c r="J663" s="311"/>
      <c r="K663" s="311"/>
      <c r="L663" s="311"/>
      <c r="M663" s="311"/>
      <c r="N663" s="311"/>
      <c r="O663" s="381">
        <f t="shared" si="22"/>
        <v>0</v>
      </c>
      <c r="P663" s="381">
        <f t="shared" si="23"/>
        <v>0</v>
      </c>
    </row>
    <row r="664" spans="1:16" ht="18" customHeight="1" x14ac:dyDescent="0.25">
      <c r="A664" s="309"/>
      <c r="B664" s="345"/>
      <c r="C664" s="345"/>
      <c r="D664" s="310"/>
      <c r="E664" s="310"/>
      <c r="F664" s="310"/>
      <c r="G664" s="310"/>
      <c r="H664" s="310"/>
      <c r="I664" s="311"/>
      <c r="J664" s="311"/>
      <c r="K664" s="311"/>
      <c r="L664" s="311"/>
      <c r="M664" s="311"/>
      <c r="N664" s="311"/>
      <c r="O664" s="381">
        <f t="shared" si="22"/>
        <v>0</v>
      </c>
      <c r="P664" s="381">
        <f t="shared" si="23"/>
        <v>0</v>
      </c>
    </row>
    <row r="665" spans="1:16" ht="18" customHeight="1" x14ac:dyDescent="0.25">
      <c r="A665" s="309"/>
      <c r="B665" s="345"/>
      <c r="C665" s="345"/>
      <c r="D665" s="310"/>
      <c r="E665" s="310"/>
      <c r="F665" s="310"/>
      <c r="G665" s="310"/>
      <c r="H665" s="310"/>
      <c r="I665" s="311"/>
      <c r="J665" s="311"/>
      <c r="K665" s="311"/>
      <c r="L665" s="311"/>
      <c r="M665" s="311"/>
      <c r="N665" s="311"/>
      <c r="O665" s="381">
        <f t="shared" si="22"/>
        <v>0</v>
      </c>
      <c r="P665" s="381">
        <f t="shared" si="23"/>
        <v>0</v>
      </c>
    </row>
    <row r="666" spans="1:16" ht="18" customHeight="1" x14ac:dyDescent="0.25">
      <c r="A666" s="309"/>
      <c r="B666" s="345"/>
      <c r="C666" s="345"/>
      <c r="D666" s="310"/>
      <c r="E666" s="310"/>
      <c r="F666" s="310"/>
      <c r="G666" s="310"/>
      <c r="H666" s="310"/>
      <c r="I666" s="311"/>
      <c r="J666" s="311"/>
      <c r="K666" s="311"/>
      <c r="L666" s="311"/>
      <c r="M666" s="311"/>
      <c r="N666" s="311"/>
      <c r="O666" s="381">
        <f t="shared" si="22"/>
        <v>0</v>
      </c>
      <c r="P666" s="381">
        <f t="shared" si="23"/>
        <v>0</v>
      </c>
    </row>
    <row r="667" spans="1:16" ht="18" customHeight="1" x14ac:dyDescent="0.25">
      <c r="A667" s="309"/>
      <c r="B667" s="345"/>
      <c r="C667" s="345"/>
      <c r="D667" s="310"/>
      <c r="E667" s="310"/>
      <c r="F667" s="310"/>
      <c r="G667" s="310"/>
      <c r="H667" s="310"/>
      <c r="I667" s="311"/>
      <c r="J667" s="311"/>
      <c r="K667" s="311"/>
      <c r="L667" s="311"/>
      <c r="M667" s="311"/>
      <c r="N667" s="311"/>
      <c r="O667" s="381">
        <f t="shared" si="22"/>
        <v>0</v>
      </c>
      <c r="P667" s="381">
        <f t="shared" si="23"/>
        <v>0</v>
      </c>
    </row>
    <row r="668" spans="1:16" ht="18" customHeight="1" x14ac:dyDescent="0.25">
      <c r="A668" s="309"/>
      <c r="B668" s="345"/>
      <c r="C668" s="345"/>
      <c r="D668" s="310"/>
      <c r="E668" s="310"/>
      <c r="F668" s="310"/>
      <c r="G668" s="310"/>
      <c r="H668" s="310"/>
      <c r="I668" s="311"/>
      <c r="J668" s="311"/>
      <c r="K668" s="311"/>
      <c r="L668" s="311"/>
      <c r="M668" s="311"/>
      <c r="N668" s="311"/>
      <c r="O668" s="381">
        <f t="shared" si="22"/>
        <v>0</v>
      </c>
      <c r="P668" s="381">
        <f t="shared" si="23"/>
        <v>0</v>
      </c>
    </row>
    <row r="669" spans="1:16" ht="18" customHeight="1" x14ac:dyDescent="0.25">
      <c r="A669" s="309"/>
      <c r="B669" s="345"/>
      <c r="C669" s="345"/>
      <c r="D669" s="310"/>
      <c r="E669" s="310"/>
      <c r="F669" s="310"/>
      <c r="G669" s="310"/>
      <c r="H669" s="310"/>
      <c r="I669" s="311"/>
      <c r="J669" s="311"/>
      <c r="K669" s="311"/>
      <c r="L669" s="311"/>
      <c r="M669" s="311"/>
      <c r="N669" s="311"/>
      <c r="O669" s="381">
        <f t="shared" si="22"/>
        <v>0</v>
      </c>
      <c r="P669" s="381">
        <f t="shared" si="23"/>
        <v>0</v>
      </c>
    </row>
    <row r="670" spans="1:16" ht="18" customHeight="1" x14ac:dyDescent="0.25">
      <c r="A670" s="309"/>
      <c r="B670" s="345"/>
      <c r="C670" s="345"/>
      <c r="D670" s="310"/>
      <c r="E670" s="310"/>
      <c r="F670" s="310"/>
      <c r="G670" s="310"/>
      <c r="H670" s="310"/>
      <c r="I670" s="311"/>
      <c r="J670" s="311"/>
      <c r="K670" s="311"/>
      <c r="L670" s="311"/>
      <c r="M670" s="311"/>
      <c r="N670" s="311"/>
      <c r="O670" s="381">
        <f t="shared" si="22"/>
        <v>0</v>
      </c>
      <c r="P670" s="381">
        <f t="shared" si="23"/>
        <v>0</v>
      </c>
    </row>
    <row r="671" spans="1:16" ht="18" customHeight="1" x14ac:dyDescent="0.25">
      <c r="A671" s="309"/>
      <c r="B671" s="345"/>
      <c r="C671" s="345"/>
      <c r="D671" s="310"/>
      <c r="E671" s="310"/>
      <c r="F671" s="310"/>
      <c r="G671" s="310"/>
      <c r="H671" s="310"/>
      <c r="I671" s="311"/>
      <c r="J671" s="311"/>
      <c r="K671" s="311"/>
      <c r="L671" s="311"/>
      <c r="M671" s="311"/>
      <c r="N671" s="311"/>
      <c r="O671" s="381">
        <f t="shared" si="22"/>
        <v>0</v>
      </c>
      <c r="P671" s="381">
        <f t="shared" si="23"/>
        <v>0</v>
      </c>
    </row>
    <row r="672" spans="1:16" ht="18" customHeight="1" x14ac:dyDescent="0.25">
      <c r="A672" s="309"/>
      <c r="B672" s="345"/>
      <c r="C672" s="345"/>
      <c r="D672" s="310"/>
      <c r="E672" s="310"/>
      <c r="F672" s="310"/>
      <c r="G672" s="310"/>
      <c r="H672" s="310"/>
      <c r="I672" s="311"/>
      <c r="J672" s="311"/>
      <c r="K672" s="311"/>
      <c r="L672" s="311"/>
      <c r="M672" s="311"/>
      <c r="N672" s="311"/>
      <c r="O672" s="381">
        <f t="shared" si="22"/>
        <v>0</v>
      </c>
      <c r="P672" s="381">
        <f t="shared" si="23"/>
        <v>0</v>
      </c>
    </row>
    <row r="673" spans="1:16" ht="18" customHeight="1" x14ac:dyDescent="0.25">
      <c r="A673" s="309"/>
      <c r="B673" s="345"/>
      <c r="C673" s="345"/>
      <c r="D673" s="310"/>
      <c r="E673" s="310"/>
      <c r="F673" s="310"/>
      <c r="G673" s="310"/>
      <c r="H673" s="310"/>
      <c r="I673" s="311"/>
      <c r="J673" s="311"/>
      <c r="K673" s="311"/>
      <c r="L673" s="311"/>
      <c r="M673" s="311"/>
      <c r="N673" s="311"/>
      <c r="O673" s="381">
        <f t="shared" si="22"/>
        <v>0</v>
      </c>
      <c r="P673" s="381">
        <f t="shared" si="23"/>
        <v>0</v>
      </c>
    </row>
    <row r="674" spans="1:16" ht="18" customHeight="1" x14ac:dyDescent="0.25">
      <c r="A674" s="309"/>
      <c r="B674" s="345"/>
      <c r="C674" s="345"/>
      <c r="D674" s="310"/>
      <c r="E674" s="310"/>
      <c r="F674" s="310"/>
      <c r="G674" s="310"/>
      <c r="H674" s="310"/>
      <c r="I674" s="311"/>
      <c r="J674" s="311"/>
      <c r="K674" s="311"/>
      <c r="L674" s="311"/>
      <c r="M674" s="311"/>
      <c r="N674" s="311"/>
      <c r="O674" s="381">
        <f t="shared" si="22"/>
        <v>0</v>
      </c>
      <c r="P674" s="381">
        <f t="shared" si="23"/>
        <v>0</v>
      </c>
    </row>
    <row r="675" spans="1:16" ht="18" customHeight="1" x14ac:dyDescent="0.25">
      <c r="A675" s="309"/>
      <c r="B675" s="345"/>
      <c r="C675" s="345"/>
      <c r="D675" s="310"/>
      <c r="E675" s="310"/>
      <c r="F675" s="310"/>
      <c r="G675" s="310"/>
      <c r="H675" s="310"/>
      <c r="I675" s="311"/>
      <c r="J675" s="311"/>
      <c r="K675" s="311"/>
      <c r="L675" s="311"/>
      <c r="M675" s="311"/>
      <c r="N675" s="311"/>
      <c r="O675" s="381">
        <f t="shared" si="22"/>
        <v>0</v>
      </c>
      <c r="P675" s="381">
        <f t="shared" si="23"/>
        <v>0</v>
      </c>
    </row>
    <row r="676" spans="1:16" ht="18" customHeight="1" x14ac:dyDescent="0.25">
      <c r="A676" s="309"/>
      <c r="B676" s="345"/>
      <c r="C676" s="345"/>
      <c r="D676" s="310"/>
      <c r="E676" s="310"/>
      <c r="F676" s="310"/>
      <c r="G676" s="310"/>
      <c r="H676" s="310"/>
      <c r="I676" s="311"/>
      <c r="J676" s="311"/>
      <c r="K676" s="311"/>
      <c r="L676" s="311"/>
      <c r="M676" s="311"/>
      <c r="N676" s="311"/>
      <c r="O676" s="381">
        <f t="shared" si="22"/>
        <v>0</v>
      </c>
      <c r="P676" s="381">
        <f t="shared" si="23"/>
        <v>0</v>
      </c>
    </row>
    <row r="677" spans="1:16" ht="18" customHeight="1" x14ac:dyDescent="0.25">
      <c r="A677" s="309"/>
      <c r="B677" s="345"/>
      <c r="C677" s="345"/>
      <c r="D677" s="310"/>
      <c r="E677" s="310"/>
      <c r="F677" s="310"/>
      <c r="G677" s="310"/>
      <c r="H677" s="310"/>
      <c r="I677" s="311"/>
      <c r="J677" s="311"/>
      <c r="K677" s="311"/>
      <c r="L677" s="311"/>
      <c r="M677" s="311"/>
      <c r="N677" s="311"/>
      <c r="O677" s="381">
        <f t="shared" si="22"/>
        <v>0</v>
      </c>
      <c r="P677" s="381">
        <f t="shared" si="23"/>
        <v>0</v>
      </c>
    </row>
    <row r="678" spans="1:16" ht="18" customHeight="1" x14ac:dyDescent="0.25">
      <c r="A678" s="309"/>
      <c r="B678" s="345"/>
      <c r="C678" s="345"/>
      <c r="D678" s="310"/>
      <c r="E678" s="310"/>
      <c r="F678" s="310"/>
      <c r="G678" s="310"/>
      <c r="H678" s="310"/>
      <c r="I678" s="311"/>
      <c r="J678" s="311"/>
      <c r="K678" s="311"/>
      <c r="L678" s="311"/>
      <c r="M678" s="311"/>
      <c r="N678" s="311"/>
      <c r="O678" s="381">
        <f t="shared" si="22"/>
        <v>0</v>
      </c>
      <c r="P678" s="381">
        <f t="shared" si="23"/>
        <v>0</v>
      </c>
    </row>
    <row r="679" spans="1:16" ht="18" customHeight="1" x14ac:dyDescent="0.25">
      <c r="A679" s="309"/>
      <c r="B679" s="345"/>
      <c r="C679" s="345"/>
      <c r="D679" s="310"/>
      <c r="E679" s="310"/>
      <c r="F679" s="310"/>
      <c r="G679" s="310"/>
      <c r="H679" s="310"/>
      <c r="I679" s="311"/>
      <c r="J679" s="311"/>
      <c r="K679" s="311"/>
      <c r="L679" s="311"/>
      <c r="M679" s="311"/>
      <c r="N679" s="311"/>
      <c r="O679" s="381">
        <f t="shared" ref="O679:O742" si="24">SUM(I679,K679,M679)</f>
        <v>0</v>
      </c>
      <c r="P679" s="381">
        <f t="shared" ref="P679:P742" si="25">SUM(J679,L679,N679)</f>
        <v>0</v>
      </c>
    </row>
    <row r="680" spans="1:16" ht="18" customHeight="1" x14ac:dyDescent="0.25">
      <c r="A680" s="309"/>
      <c r="B680" s="345"/>
      <c r="C680" s="345"/>
      <c r="D680" s="310"/>
      <c r="E680" s="310"/>
      <c r="F680" s="310"/>
      <c r="G680" s="310"/>
      <c r="H680" s="310"/>
      <c r="I680" s="311"/>
      <c r="J680" s="311"/>
      <c r="K680" s="311"/>
      <c r="L680" s="311"/>
      <c r="M680" s="311"/>
      <c r="N680" s="311"/>
      <c r="O680" s="381">
        <f t="shared" si="24"/>
        <v>0</v>
      </c>
      <c r="P680" s="381">
        <f t="shared" si="25"/>
        <v>0</v>
      </c>
    </row>
    <row r="681" spans="1:16" ht="18" customHeight="1" x14ac:dyDescent="0.25">
      <c r="A681" s="309"/>
      <c r="B681" s="345"/>
      <c r="C681" s="345"/>
      <c r="D681" s="310"/>
      <c r="E681" s="310"/>
      <c r="F681" s="310"/>
      <c r="G681" s="310"/>
      <c r="H681" s="310"/>
      <c r="I681" s="311"/>
      <c r="J681" s="311"/>
      <c r="K681" s="311"/>
      <c r="L681" s="311"/>
      <c r="M681" s="311"/>
      <c r="N681" s="311"/>
      <c r="O681" s="381">
        <f t="shared" si="24"/>
        <v>0</v>
      </c>
      <c r="P681" s="381">
        <f t="shared" si="25"/>
        <v>0</v>
      </c>
    </row>
    <row r="682" spans="1:16" ht="18" customHeight="1" x14ac:dyDescent="0.25">
      <c r="A682" s="309"/>
      <c r="B682" s="345"/>
      <c r="C682" s="345"/>
      <c r="D682" s="310"/>
      <c r="E682" s="310"/>
      <c r="F682" s="310"/>
      <c r="G682" s="310"/>
      <c r="H682" s="310"/>
      <c r="I682" s="311"/>
      <c r="J682" s="311"/>
      <c r="K682" s="311"/>
      <c r="L682" s="311"/>
      <c r="M682" s="311"/>
      <c r="N682" s="311"/>
      <c r="O682" s="381">
        <f t="shared" si="24"/>
        <v>0</v>
      </c>
      <c r="P682" s="381">
        <f t="shared" si="25"/>
        <v>0</v>
      </c>
    </row>
    <row r="683" spans="1:16" ht="18" customHeight="1" x14ac:dyDescent="0.25">
      <c r="A683" s="309"/>
      <c r="B683" s="345"/>
      <c r="C683" s="345"/>
      <c r="D683" s="310"/>
      <c r="E683" s="310"/>
      <c r="F683" s="310"/>
      <c r="G683" s="310"/>
      <c r="H683" s="310"/>
      <c r="I683" s="311"/>
      <c r="J683" s="311"/>
      <c r="K683" s="311"/>
      <c r="L683" s="311"/>
      <c r="M683" s="311"/>
      <c r="N683" s="311"/>
      <c r="O683" s="381">
        <f t="shared" si="24"/>
        <v>0</v>
      </c>
      <c r="P683" s="381">
        <f t="shared" si="25"/>
        <v>0</v>
      </c>
    </row>
    <row r="684" spans="1:16" ht="18" customHeight="1" x14ac:dyDescent="0.25">
      <c r="A684" s="309"/>
      <c r="B684" s="345"/>
      <c r="C684" s="345"/>
      <c r="D684" s="310"/>
      <c r="E684" s="310"/>
      <c r="F684" s="310"/>
      <c r="G684" s="310"/>
      <c r="H684" s="310"/>
      <c r="I684" s="311"/>
      <c r="J684" s="311"/>
      <c r="K684" s="311"/>
      <c r="L684" s="311"/>
      <c r="M684" s="311"/>
      <c r="N684" s="311"/>
      <c r="O684" s="381">
        <f t="shared" si="24"/>
        <v>0</v>
      </c>
      <c r="P684" s="381">
        <f t="shared" si="25"/>
        <v>0</v>
      </c>
    </row>
    <row r="685" spans="1:16" ht="18" customHeight="1" x14ac:dyDescent="0.25">
      <c r="A685" s="309"/>
      <c r="B685" s="345"/>
      <c r="C685" s="345"/>
      <c r="D685" s="310"/>
      <c r="E685" s="310"/>
      <c r="F685" s="310"/>
      <c r="G685" s="310"/>
      <c r="H685" s="310"/>
      <c r="I685" s="311"/>
      <c r="J685" s="311"/>
      <c r="K685" s="311"/>
      <c r="L685" s="311"/>
      <c r="M685" s="311"/>
      <c r="N685" s="311"/>
      <c r="O685" s="381">
        <f t="shared" si="24"/>
        <v>0</v>
      </c>
      <c r="P685" s="381">
        <f t="shared" si="25"/>
        <v>0</v>
      </c>
    </row>
    <row r="686" spans="1:16" ht="18" customHeight="1" x14ac:dyDescent="0.25">
      <c r="A686" s="309"/>
      <c r="B686" s="345"/>
      <c r="C686" s="345"/>
      <c r="D686" s="310"/>
      <c r="E686" s="310"/>
      <c r="F686" s="310"/>
      <c r="G686" s="310"/>
      <c r="H686" s="310"/>
      <c r="I686" s="311"/>
      <c r="J686" s="311"/>
      <c r="K686" s="311"/>
      <c r="L686" s="311"/>
      <c r="M686" s="311"/>
      <c r="N686" s="311"/>
      <c r="O686" s="381">
        <f t="shared" si="24"/>
        <v>0</v>
      </c>
      <c r="P686" s="381">
        <f t="shared" si="25"/>
        <v>0</v>
      </c>
    </row>
    <row r="687" spans="1:16" ht="18" customHeight="1" x14ac:dyDescent="0.25">
      <c r="A687" s="309"/>
      <c r="B687" s="345"/>
      <c r="C687" s="345"/>
      <c r="D687" s="310"/>
      <c r="E687" s="310"/>
      <c r="F687" s="310"/>
      <c r="G687" s="310"/>
      <c r="H687" s="310"/>
      <c r="I687" s="311"/>
      <c r="J687" s="311"/>
      <c r="K687" s="311"/>
      <c r="L687" s="311"/>
      <c r="M687" s="311"/>
      <c r="N687" s="311"/>
      <c r="O687" s="381">
        <f t="shared" si="24"/>
        <v>0</v>
      </c>
      <c r="P687" s="381">
        <f t="shared" si="25"/>
        <v>0</v>
      </c>
    </row>
    <row r="688" spans="1:16" ht="18" customHeight="1" x14ac:dyDescent="0.25">
      <c r="A688" s="309"/>
      <c r="B688" s="345"/>
      <c r="C688" s="345"/>
      <c r="D688" s="310"/>
      <c r="E688" s="310"/>
      <c r="F688" s="310"/>
      <c r="G688" s="310"/>
      <c r="H688" s="310"/>
      <c r="I688" s="311"/>
      <c r="J688" s="311"/>
      <c r="K688" s="311"/>
      <c r="L688" s="311"/>
      <c r="M688" s="311"/>
      <c r="N688" s="311"/>
      <c r="O688" s="381">
        <f t="shared" si="24"/>
        <v>0</v>
      </c>
      <c r="P688" s="381">
        <f t="shared" si="25"/>
        <v>0</v>
      </c>
    </row>
    <row r="689" spans="1:16" ht="18" customHeight="1" x14ac:dyDescent="0.25">
      <c r="A689" s="309"/>
      <c r="B689" s="345"/>
      <c r="C689" s="345"/>
      <c r="D689" s="310"/>
      <c r="E689" s="310"/>
      <c r="F689" s="310"/>
      <c r="G689" s="310"/>
      <c r="H689" s="310"/>
      <c r="I689" s="311"/>
      <c r="J689" s="311"/>
      <c r="K689" s="311"/>
      <c r="L689" s="311"/>
      <c r="M689" s="311"/>
      <c r="N689" s="311"/>
      <c r="O689" s="381">
        <f t="shared" si="24"/>
        <v>0</v>
      </c>
      <c r="P689" s="381">
        <f t="shared" si="25"/>
        <v>0</v>
      </c>
    </row>
    <row r="690" spans="1:16" ht="18" customHeight="1" x14ac:dyDescent="0.25">
      <c r="A690" s="309"/>
      <c r="B690" s="345"/>
      <c r="C690" s="345"/>
      <c r="D690" s="310"/>
      <c r="E690" s="310"/>
      <c r="F690" s="310"/>
      <c r="G690" s="310"/>
      <c r="H690" s="310"/>
      <c r="I690" s="311"/>
      <c r="J690" s="311"/>
      <c r="K690" s="311"/>
      <c r="L690" s="311"/>
      <c r="M690" s="311"/>
      <c r="N690" s="311"/>
      <c r="O690" s="381">
        <f t="shared" si="24"/>
        <v>0</v>
      </c>
      <c r="P690" s="381">
        <f t="shared" si="25"/>
        <v>0</v>
      </c>
    </row>
    <row r="691" spans="1:16" ht="18" customHeight="1" x14ac:dyDescent="0.25">
      <c r="A691" s="309"/>
      <c r="B691" s="345"/>
      <c r="C691" s="345"/>
      <c r="D691" s="310"/>
      <c r="E691" s="310"/>
      <c r="F691" s="310"/>
      <c r="G691" s="310"/>
      <c r="H691" s="310"/>
      <c r="I691" s="311"/>
      <c r="J691" s="311"/>
      <c r="K691" s="311"/>
      <c r="L691" s="311"/>
      <c r="M691" s="311"/>
      <c r="N691" s="311"/>
      <c r="O691" s="381">
        <f t="shared" si="24"/>
        <v>0</v>
      </c>
      <c r="P691" s="381">
        <f t="shared" si="25"/>
        <v>0</v>
      </c>
    </row>
    <row r="692" spans="1:16" ht="18" customHeight="1" x14ac:dyDescent="0.25">
      <c r="A692" s="309"/>
      <c r="B692" s="345"/>
      <c r="C692" s="345"/>
      <c r="D692" s="310"/>
      <c r="E692" s="310"/>
      <c r="F692" s="310"/>
      <c r="G692" s="310"/>
      <c r="H692" s="310"/>
      <c r="I692" s="311"/>
      <c r="J692" s="311"/>
      <c r="K692" s="311"/>
      <c r="L692" s="311"/>
      <c r="M692" s="311"/>
      <c r="N692" s="311"/>
      <c r="O692" s="381">
        <f t="shared" si="24"/>
        <v>0</v>
      </c>
      <c r="P692" s="381">
        <f t="shared" si="25"/>
        <v>0</v>
      </c>
    </row>
    <row r="693" spans="1:16" ht="18" customHeight="1" x14ac:dyDescent="0.25">
      <c r="A693" s="309"/>
      <c r="B693" s="345"/>
      <c r="C693" s="345"/>
      <c r="D693" s="310"/>
      <c r="E693" s="310"/>
      <c r="F693" s="310"/>
      <c r="G693" s="310"/>
      <c r="H693" s="310"/>
      <c r="I693" s="311"/>
      <c r="J693" s="311"/>
      <c r="K693" s="311"/>
      <c r="L693" s="311"/>
      <c r="M693" s="311"/>
      <c r="N693" s="311"/>
      <c r="O693" s="381">
        <f t="shared" si="24"/>
        <v>0</v>
      </c>
      <c r="P693" s="381">
        <f t="shared" si="25"/>
        <v>0</v>
      </c>
    </row>
    <row r="694" spans="1:16" ht="18" customHeight="1" x14ac:dyDescent="0.25">
      <c r="A694" s="309"/>
      <c r="B694" s="345"/>
      <c r="C694" s="345"/>
      <c r="D694" s="310"/>
      <c r="E694" s="310"/>
      <c r="F694" s="310"/>
      <c r="G694" s="310"/>
      <c r="H694" s="310"/>
      <c r="I694" s="311"/>
      <c r="J694" s="311"/>
      <c r="K694" s="311"/>
      <c r="L694" s="311"/>
      <c r="M694" s="311"/>
      <c r="N694" s="311"/>
      <c r="O694" s="381">
        <f t="shared" si="24"/>
        <v>0</v>
      </c>
      <c r="P694" s="381">
        <f t="shared" si="25"/>
        <v>0</v>
      </c>
    </row>
    <row r="695" spans="1:16" ht="18" customHeight="1" x14ac:dyDescent="0.25">
      <c r="A695" s="309"/>
      <c r="B695" s="345"/>
      <c r="C695" s="345"/>
      <c r="D695" s="310"/>
      <c r="E695" s="310"/>
      <c r="F695" s="310"/>
      <c r="G695" s="310"/>
      <c r="H695" s="310"/>
      <c r="I695" s="311"/>
      <c r="J695" s="311"/>
      <c r="K695" s="311"/>
      <c r="L695" s="311"/>
      <c r="M695" s="311"/>
      <c r="N695" s="311"/>
      <c r="O695" s="381">
        <f t="shared" si="24"/>
        <v>0</v>
      </c>
      <c r="P695" s="381">
        <f t="shared" si="25"/>
        <v>0</v>
      </c>
    </row>
    <row r="696" spans="1:16" ht="18" customHeight="1" x14ac:dyDescent="0.25">
      <c r="A696" s="309"/>
      <c r="B696" s="345"/>
      <c r="C696" s="345"/>
      <c r="D696" s="310"/>
      <c r="E696" s="310"/>
      <c r="F696" s="310"/>
      <c r="G696" s="310"/>
      <c r="H696" s="310"/>
      <c r="I696" s="311"/>
      <c r="J696" s="311"/>
      <c r="K696" s="311"/>
      <c r="L696" s="311"/>
      <c r="M696" s="311"/>
      <c r="N696" s="311"/>
      <c r="O696" s="381">
        <f t="shared" si="24"/>
        <v>0</v>
      </c>
      <c r="P696" s="381">
        <f t="shared" si="25"/>
        <v>0</v>
      </c>
    </row>
    <row r="697" spans="1:16" ht="18" customHeight="1" x14ac:dyDescent="0.25">
      <c r="A697" s="309"/>
      <c r="B697" s="345"/>
      <c r="C697" s="345"/>
      <c r="D697" s="310"/>
      <c r="E697" s="310"/>
      <c r="F697" s="310"/>
      <c r="G697" s="310"/>
      <c r="H697" s="310"/>
      <c r="I697" s="311"/>
      <c r="J697" s="311"/>
      <c r="K697" s="311"/>
      <c r="L697" s="311"/>
      <c r="M697" s="311"/>
      <c r="N697" s="311"/>
      <c r="O697" s="381">
        <f t="shared" si="24"/>
        <v>0</v>
      </c>
      <c r="P697" s="381">
        <f t="shared" si="25"/>
        <v>0</v>
      </c>
    </row>
    <row r="698" spans="1:16" ht="18" customHeight="1" x14ac:dyDescent="0.25">
      <c r="A698" s="309"/>
      <c r="B698" s="345"/>
      <c r="C698" s="345"/>
      <c r="D698" s="310"/>
      <c r="E698" s="310"/>
      <c r="F698" s="310"/>
      <c r="G698" s="310"/>
      <c r="H698" s="310"/>
      <c r="I698" s="311"/>
      <c r="J698" s="311"/>
      <c r="K698" s="311"/>
      <c r="L698" s="311"/>
      <c r="M698" s="311"/>
      <c r="N698" s="311"/>
      <c r="O698" s="381">
        <f t="shared" si="24"/>
        <v>0</v>
      </c>
      <c r="P698" s="381">
        <f t="shared" si="25"/>
        <v>0</v>
      </c>
    </row>
    <row r="699" spans="1:16" ht="18" customHeight="1" x14ac:dyDescent="0.25">
      <c r="A699" s="309"/>
      <c r="B699" s="345"/>
      <c r="C699" s="345"/>
      <c r="D699" s="310"/>
      <c r="E699" s="310"/>
      <c r="F699" s="310"/>
      <c r="G699" s="310"/>
      <c r="H699" s="310"/>
      <c r="I699" s="311"/>
      <c r="J699" s="311"/>
      <c r="K699" s="311"/>
      <c r="L699" s="311"/>
      <c r="M699" s="311"/>
      <c r="N699" s="311"/>
      <c r="O699" s="381">
        <f t="shared" si="24"/>
        <v>0</v>
      </c>
      <c r="P699" s="381">
        <f t="shared" si="25"/>
        <v>0</v>
      </c>
    </row>
    <row r="700" spans="1:16" ht="18" customHeight="1" x14ac:dyDescent="0.25">
      <c r="A700" s="309"/>
      <c r="B700" s="345"/>
      <c r="C700" s="345"/>
      <c r="D700" s="310"/>
      <c r="E700" s="310"/>
      <c r="F700" s="310"/>
      <c r="G700" s="310"/>
      <c r="H700" s="310"/>
      <c r="I700" s="311"/>
      <c r="J700" s="311"/>
      <c r="K700" s="311"/>
      <c r="L700" s="311"/>
      <c r="M700" s="311"/>
      <c r="N700" s="311"/>
      <c r="O700" s="381">
        <f t="shared" si="24"/>
        <v>0</v>
      </c>
      <c r="P700" s="381">
        <f t="shared" si="25"/>
        <v>0</v>
      </c>
    </row>
    <row r="701" spans="1:16" ht="18" customHeight="1" x14ac:dyDescent="0.25">
      <c r="A701" s="309"/>
      <c r="B701" s="345"/>
      <c r="C701" s="345"/>
      <c r="D701" s="310"/>
      <c r="E701" s="310"/>
      <c r="F701" s="310"/>
      <c r="G701" s="310"/>
      <c r="H701" s="310"/>
      <c r="I701" s="311"/>
      <c r="J701" s="311"/>
      <c r="K701" s="311"/>
      <c r="L701" s="311"/>
      <c r="M701" s="311"/>
      <c r="N701" s="311"/>
      <c r="O701" s="381">
        <f t="shared" si="24"/>
        <v>0</v>
      </c>
      <c r="P701" s="381">
        <f t="shared" si="25"/>
        <v>0</v>
      </c>
    </row>
    <row r="702" spans="1:16" ht="18" customHeight="1" x14ac:dyDescent="0.25">
      <c r="A702" s="309"/>
      <c r="B702" s="345"/>
      <c r="C702" s="345"/>
      <c r="D702" s="310"/>
      <c r="E702" s="310"/>
      <c r="F702" s="310"/>
      <c r="G702" s="310"/>
      <c r="H702" s="310"/>
      <c r="I702" s="311"/>
      <c r="J702" s="311"/>
      <c r="K702" s="311"/>
      <c r="L702" s="311"/>
      <c r="M702" s="311"/>
      <c r="N702" s="311"/>
      <c r="O702" s="381">
        <f t="shared" si="24"/>
        <v>0</v>
      </c>
      <c r="P702" s="381">
        <f t="shared" si="25"/>
        <v>0</v>
      </c>
    </row>
    <row r="703" spans="1:16" ht="18" customHeight="1" x14ac:dyDescent="0.25">
      <c r="A703" s="309"/>
      <c r="B703" s="345"/>
      <c r="C703" s="345"/>
      <c r="D703" s="310"/>
      <c r="E703" s="310"/>
      <c r="F703" s="310"/>
      <c r="G703" s="310"/>
      <c r="H703" s="310"/>
      <c r="I703" s="311"/>
      <c r="J703" s="311"/>
      <c r="K703" s="311"/>
      <c r="L703" s="311"/>
      <c r="M703" s="311"/>
      <c r="N703" s="311"/>
      <c r="O703" s="381">
        <f t="shared" si="24"/>
        <v>0</v>
      </c>
      <c r="P703" s="381">
        <f t="shared" si="25"/>
        <v>0</v>
      </c>
    </row>
    <row r="704" spans="1:16" ht="18" customHeight="1" x14ac:dyDescent="0.25">
      <c r="A704" s="309"/>
      <c r="B704" s="345"/>
      <c r="C704" s="345"/>
      <c r="D704" s="310"/>
      <c r="E704" s="310"/>
      <c r="F704" s="310"/>
      <c r="G704" s="310"/>
      <c r="H704" s="310"/>
      <c r="I704" s="311"/>
      <c r="J704" s="311"/>
      <c r="K704" s="311"/>
      <c r="L704" s="311"/>
      <c r="M704" s="311"/>
      <c r="N704" s="311"/>
      <c r="O704" s="381">
        <f t="shared" si="24"/>
        <v>0</v>
      </c>
      <c r="P704" s="381">
        <f t="shared" si="25"/>
        <v>0</v>
      </c>
    </row>
    <row r="705" spans="1:16" ht="18" customHeight="1" x14ac:dyDescent="0.25">
      <c r="A705" s="309"/>
      <c r="B705" s="345"/>
      <c r="C705" s="345"/>
      <c r="D705" s="310"/>
      <c r="E705" s="310"/>
      <c r="F705" s="310"/>
      <c r="G705" s="310"/>
      <c r="H705" s="310"/>
      <c r="I705" s="311"/>
      <c r="J705" s="311"/>
      <c r="K705" s="311"/>
      <c r="L705" s="311"/>
      <c r="M705" s="311"/>
      <c r="N705" s="311"/>
      <c r="O705" s="381">
        <f t="shared" si="24"/>
        <v>0</v>
      </c>
      <c r="P705" s="381">
        <f t="shared" si="25"/>
        <v>0</v>
      </c>
    </row>
    <row r="706" spans="1:16" ht="18" customHeight="1" x14ac:dyDescent="0.25">
      <c r="A706" s="309"/>
      <c r="B706" s="345"/>
      <c r="C706" s="345"/>
      <c r="D706" s="310"/>
      <c r="E706" s="310"/>
      <c r="F706" s="310"/>
      <c r="G706" s="310"/>
      <c r="H706" s="310"/>
      <c r="I706" s="311"/>
      <c r="J706" s="311"/>
      <c r="K706" s="311"/>
      <c r="L706" s="311"/>
      <c r="M706" s="311"/>
      <c r="N706" s="311"/>
      <c r="O706" s="381">
        <f t="shared" si="24"/>
        <v>0</v>
      </c>
      <c r="P706" s="381">
        <f t="shared" si="25"/>
        <v>0</v>
      </c>
    </row>
    <row r="707" spans="1:16" ht="18" customHeight="1" x14ac:dyDescent="0.25">
      <c r="A707" s="309"/>
      <c r="B707" s="345"/>
      <c r="C707" s="345"/>
      <c r="D707" s="310"/>
      <c r="E707" s="310"/>
      <c r="F707" s="310"/>
      <c r="G707" s="310"/>
      <c r="H707" s="310"/>
      <c r="I707" s="311"/>
      <c r="J707" s="311"/>
      <c r="K707" s="311"/>
      <c r="L707" s="311"/>
      <c r="M707" s="311"/>
      <c r="N707" s="311"/>
      <c r="O707" s="381">
        <f t="shared" si="24"/>
        <v>0</v>
      </c>
      <c r="P707" s="381">
        <f t="shared" si="25"/>
        <v>0</v>
      </c>
    </row>
    <row r="708" spans="1:16" ht="18" customHeight="1" x14ac:dyDescent="0.25">
      <c r="A708" s="309"/>
      <c r="B708" s="345"/>
      <c r="C708" s="345"/>
      <c r="D708" s="310"/>
      <c r="E708" s="310"/>
      <c r="F708" s="310"/>
      <c r="G708" s="310"/>
      <c r="H708" s="310"/>
      <c r="I708" s="311"/>
      <c r="J708" s="311"/>
      <c r="K708" s="311"/>
      <c r="L708" s="311"/>
      <c r="M708" s="311"/>
      <c r="N708" s="311"/>
      <c r="O708" s="381">
        <f t="shared" si="24"/>
        <v>0</v>
      </c>
      <c r="P708" s="381">
        <f t="shared" si="25"/>
        <v>0</v>
      </c>
    </row>
    <row r="709" spans="1:16" ht="18" customHeight="1" x14ac:dyDescent="0.25">
      <c r="A709" s="309"/>
      <c r="B709" s="345"/>
      <c r="C709" s="345"/>
      <c r="D709" s="310"/>
      <c r="E709" s="310"/>
      <c r="F709" s="310"/>
      <c r="G709" s="310"/>
      <c r="H709" s="310"/>
      <c r="I709" s="311"/>
      <c r="J709" s="311"/>
      <c r="K709" s="311"/>
      <c r="L709" s="311"/>
      <c r="M709" s="311"/>
      <c r="N709" s="311"/>
      <c r="O709" s="381">
        <f t="shared" si="24"/>
        <v>0</v>
      </c>
      <c r="P709" s="381">
        <f t="shared" si="25"/>
        <v>0</v>
      </c>
    </row>
    <row r="710" spans="1:16" ht="18" customHeight="1" x14ac:dyDescent="0.25">
      <c r="A710" s="309"/>
      <c r="B710" s="345"/>
      <c r="C710" s="345"/>
      <c r="D710" s="310"/>
      <c r="E710" s="310"/>
      <c r="F710" s="310"/>
      <c r="G710" s="310"/>
      <c r="H710" s="310"/>
      <c r="I710" s="311"/>
      <c r="J710" s="311"/>
      <c r="K710" s="311"/>
      <c r="L710" s="311"/>
      <c r="M710" s="311"/>
      <c r="N710" s="311"/>
      <c r="O710" s="381">
        <f t="shared" si="24"/>
        <v>0</v>
      </c>
      <c r="P710" s="381">
        <f t="shared" si="25"/>
        <v>0</v>
      </c>
    </row>
    <row r="711" spans="1:16" ht="18" customHeight="1" x14ac:dyDescent="0.25">
      <c r="A711" s="309"/>
      <c r="B711" s="345"/>
      <c r="C711" s="345"/>
      <c r="D711" s="310"/>
      <c r="E711" s="310"/>
      <c r="F711" s="310"/>
      <c r="G711" s="310"/>
      <c r="H711" s="310"/>
      <c r="I711" s="311"/>
      <c r="J711" s="311"/>
      <c r="K711" s="311"/>
      <c r="L711" s="311"/>
      <c r="M711" s="311"/>
      <c r="N711" s="311"/>
      <c r="O711" s="381">
        <f t="shared" si="24"/>
        <v>0</v>
      </c>
      <c r="P711" s="381">
        <f t="shared" si="25"/>
        <v>0</v>
      </c>
    </row>
    <row r="712" spans="1:16" ht="18" customHeight="1" x14ac:dyDescent="0.25">
      <c r="A712" s="309"/>
      <c r="B712" s="345"/>
      <c r="C712" s="345"/>
      <c r="D712" s="310"/>
      <c r="E712" s="310"/>
      <c r="F712" s="310"/>
      <c r="G712" s="310"/>
      <c r="H712" s="310"/>
      <c r="I712" s="311"/>
      <c r="J712" s="311"/>
      <c r="K712" s="311"/>
      <c r="L712" s="311"/>
      <c r="M712" s="311"/>
      <c r="N712" s="311"/>
      <c r="O712" s="381">
        <f t="shared" si="24"/>
        <v>0</v>
      </c>
      <c r="P712" s="381">
        <f t="shared" si="25"/>
        <v>0</v>
      </c>
    </row>
    <row r="713" spans="1:16" ht="18" customHeight="1" x14ac:dyDescent="0.25">
      <c r="A713" s="309"/>
      <c r="B713" s="345"/>
      <c r="C713" s="345"/>
      <c r="D713" s="310"/>
      <c r="E713" s="310"/>
      <c r="F713" s="310"/>
      <c r="G713" s="310"/>
      <c r="H713" s="310"/>
      <c r="I713" s="311"/>
      <c r="J713" s="311"/>
      <c r="K713" s="311"/>
      <c r="L713" s="311"/>
      <c r="M713" s="311"/>
      <c r="N713" s="311"/>
      <c r="O713" s="381">
        <f t="shared" si="24"/>
        <v>0</v>
      </c>
      <c r="P713" s="381">
        <f t="shared" si="25"/>
        <v>0</v>
      </c>
    </row>
    <row r="714" spans="1:16" ht="18" customHeight="1" x14ac:dyDescent="0.25">
      <c r="A714" s="309"/>
      <c r="B714" s="345"/>
      <c r="C714" s="345"/>
      <c r="D714" s="310"/>
      <c r="E714" s="310"/>
      <c r="F714" s="310"/>
      <c r="G714" s="310"/>
      <c r="H714" s="310"/>
      <c r="I714" s="311"/>
      <c r="J714" s="311"/>
      <c r="K714" s="311"/>
      <c r="L714" s="311"/>
      <c r="M714" s="311"/>
      <c r="N714" s="311"/>
      <c r="O714" s="381">
        <f t="shared" si="24"/>
        <v>0</v>
      </c>
      <c r="P714" s="381">
        <f t="shared" si="25"/>
        <v>0</v>
      </c>
    </row>
    <row r="715" spans="1:16" ht="18" customHeight="1" x14ac:dyDescent="0.25">
      <c r="A715" s="309"/>
      <c r="B715" s="345"/>
      <c r="C715" s="345"/>
      <c r="D715" s="310"/>
      <c r="E715" s="310"/>
      <c r="F715" s="310"/>
      <c r="G715" s="310"/>
      <c r="H715" s="310"/>
      <c r="I715" s="311"/>
      <c r="J715" s="311"/>
      <c r="K715" s="311"/>
      <c r="L715" s="311"/>
      <c r="M715" s="311"/>
      <c r="N715" s="311"/>
      <c r="O715" s="381">
        <f t="shared" si="24"/>
        <v>0</v>
      </c>
      <c r="P715" s="381">
        <f t="shared" si="25"/>
        <v>0</v>
      </c>
    </row>
    <row r="716" spans="1:16" ht="18" customHeight="1" x14ac:dyDescent="0.25">
      <c r="A716" s="309"/>
      <c r="B716" s="345"/>
      <c r="C716" s="345"/>
      <c r="D716" s="310"/>
      <c r="E716" s="310"/>
      <c r="F716" s="310"/>
      <c r="G716" s="310"/>
      <c r="H716" s="310"/>
      <c r="I716" s="311"/>
      <c r="J716" s="311"/>
      <c r="K716" s="311"/>
      <c r="L716" s="311"/>
      <c r="M716" s="311"/>
      <c r="N716" s="311"/>
      <c r="O716" s="381">
        <f t="shared" si="24"/>
        <v>0</v>
      </c>
      <c r="P716" s="381">
        <f t="shared" si="25"/>
        <v>0</v>
      </c>
    </row>
    <row r="717" spans="1:16" ht="18" customHeight="1" x14ac:dyDescent="0.25">
      <c r="A717" s="309"/>
      <c r="B717" s="345"/>
      <c r="C717" s="345"/>
      <c r="D717" s="310"/>
      <c r="E717" s="310"/>
      <c r="F717" s="310"/>
      <c r="G717" s="310"/>
      <c r="H717" s="310"/>
      <c r="I717" s="311"/>
      <c r="J717" s="311"/>
      <c r="K717" s="311"/>
      <c r="L717" s="311"/>
      <c r="M717" s="311"/>
      <c r="N717" s="311"/>
      <c r="O717" s="381">
        <f t="shared" si="24"/>
        <v>0</v>
      </c>
      <c r="P717" s="381">
        <f t="shared" si="25"/>
        <v>0</v>
      </c>
    </row>
    <row r="718" spans="1:16" ht="18" customHeight="1" x14ac:dyDescent="0.25">
      <c r="A718" s="309"/>
      <c r="B718" s="345"/>
      <c r="C718" s="345"/>
      <c r="D718" s="310"/>
      <c r="E718" s="310"/>
      <c r="F718" s="310"/>
      <c r="G718" s="310"/>
      <c r="H718" s="310"/>
      <c r="I718" s="311"/>
      <c r="J718" s="311"/>
      <c r="K718" s="311"/>
      <c r="L718" s="311"/>
      <c r="M718" s="311"/>
      <c r="N718" s="311"/>
      <c r="O718" s="381">
        <f t="shared" si="24"/>
        <v>0</v>
      </c>
      <c r="P718" s="381">
        <f t="shared" si="25"/>
        <v>0</v>
      </c>
    </row>
    <row r="719" spans="1:16" ht="18" customHeight="1" x14ac:dyDescent="0.25">
      <c r="A719" s="309"/>
      <c r="B719" s="345"/>
      <c r="C719" s="345"/>
      <c r="D719" s="310"/>
      <c r="E719" s="310"/>
      <c r="F719" s="310"/>
      <c r="G719" s="310"/>
      <c r="H719" s="310"/>
      <c r="I719" s="311"/>
      <c r="J719" s="311"/>
      <c r="K719" s="311"/>
      <c r="L719" s="311"/>
      <c r="M719" s="311"/>
      <c r="N719" s="311"/>
      <c r="O719" s="381">
        <f t="shared" si="24"/>
        <v>0</v>
      </c>
      <c r="P719" s="381">
        <f t="shared" si="25"/>
        <v>0</v>
      </c>
    </row>
    <row r="720" spans="1:16" ht="18" customHeight="1" x14ac:dyDescent="0.25">
      <c r="A720" s="309"/>
      <c r="B720" s="345"/>
      <c r="C720" s="345"/>
      <c r="D720" s="310"/>
      <c r="E720" s="310"/>
      <c r="F720" s="310"/>
      <c r="G720" s="310"/>
      <c r="H720" s="310"/>
      <c r="I720" s="311"/>
      <c r="J720" s="311"/>
      <c r="K720" s="311"/>
      <c r="L720" s="311"/>
      <c r="M720" s="311"/>
      <c r="N720" s="311"/>
      <c r="O720" s="381">
        <f t="shared" si="24"/>
        <v>0</v>
      </c>
      <c r="P720" s="381">
        <f t="shared" si="25"/>
        <v>0</v>
      </c>
    </row>
    <row r="721" spans="1:16" ht="18" customHeight="1" x14ac:dyDescent="0.25">
      <c r="A721" s="309"/>
      <c r="B721" s="345"/>
      <c r="C721" s="345"/>
      <c r="D721" s="310"/>
      <c r="E721" s="310"/>
      <c r="F721" s="310"/>
      <c r="G721" s="310"/>
      <c r="H721" s="310"/>
      <c r="I721" s="311"/>
      <c r="J721" s="311"/>
      <c r="K721" s="311"/>
      <c r="L721" s="311"/>
      <c r="M721" s="311"/>
      <c r="N721" s="311"/>
      <c r="O721" s="381">
        <f t="shared" si="24"/>
        <v>0</v>
      </c>
      <c r="P721" s="381">
        <f t="shared" si="25"/>
        <v>0</v>
      </c>
    </row>
    <row r="722" spans="1:16" ht="18" customHeight="1" x14ac:dyDescent="0.25">
      <c r="A722" s="309"/>
      <c r="B722" s="345"/>
      <c r="C722" s="345"/>
      <c r="D722" s="310"/>
      <c r="E722" s="310"/>
      <c r="F722" s="310"/>
      <c r="G722" s="310"/>
      <c r="H722" s="310"/>
      <c r="I722" s="311"/>
      <c r="J722" s="311"/>
      <c r="K722" s="311"/>
      <c r="L722" s="311"/>
      <c r="M722" s="311"/>
      <c r="N722" s="311"/>
      <c r="O722" s="381">
        <f t="shared" si="24"/>
        <v>0</v>
      </c>
      <c r="P722" s="381">
        <f t="shared" si="25"/>
        <v>0</v>
      </c>
    </row>
    <row r="723" spans="1:16" ht="18" customHeight="1" x14ac:dyDescent="0.25">
      <c r="A723" s="309"/>
      <c r="B723" s="345"/>
      <c r="C723" s="345"/>
      <c r="D723" s="310"/>
      <c r="E723" s="310"/>
      <c r="F723" s="310"/>
      <c r="G723" s="310"/>
      <c r="H723" s="310"/>
      <c r="I723" s="311"/>
      <c r="J723" s="311"/>
      <c r="K723" s="311"/>
      <c r="L723" s="311"/>
      <c r="M723" s="311"/>
      <c r="N723" s="311"/>
      <c r="O723" s="381">
        <f t="shared" si="24"/>
        <v>0</v>
      </c>
      <c r="P723" s="381">
        <f t="shared" si="25"/>
        <v>0</v>
      </c>
    </row>
    <row r="724" spans="1:16" ht="18" customHeight="1" x14ac:dyDescent="0.25">
      <c r="A724" s="309"/>
      <c r="B724" s="345"/>
      <c r="C724" s="345"/>
      <c r="D724" s="310"/>
      <c r="E724" s="310"/>
      <c r="F724" s="310"/>
      <c r="G724" s="310"/>
      <c r="H724" s="310"/>
      <c r="I724" s="311"/>
      <c r="J724" s="311"/>
      <c r="K724" s="311"/>
      <c r="L724" s="311"/>
      <c r="M724" s="311"/>
      <c r="N724" s="311"/>
      <c r="O724" s="381">
        <f t="shared" si="24"/>
        <v>0</v>
      </c>
      <c r="P724" s="381">
        <f t="shared" si="25"/>
        <v>0</v>
      </c>
    </row>
    <row r="725" spans="1:16" ht="18" customHeight="1" x14ac:dyDescent="0.25">
      <c r="A725" s="309"/>
      <c r="B725" s="345"/>
      <c r="C725" s="345"/>
      <c r="D725" s="310"/>
      <c r="E725" s="310"/>
      <c r="F725" s="310"/>
      <c r="G725" s="310"/>
      <c r="H725" s="310"/>
      <c r="I725" s="311"/>
      <c r="J725" s="311"/>
      <c r="K725" s="311"/>
      <c r="L725" s="311"/>
      <c r="M725" s="311"/>
      <c r="N725" s="311"/>
      <c r="O725" s="381">
        <f t="shared" si="24"/>
        <v>0</v>
      </c>
      <c r="P725" s="381">
        <f t="shared" si="25"/>
        <v>0</v>
      </c>
    </row>
    <row r="726" spans="1:16" ht="18" customHeight="1" x14ac:dyDescent="0.25">
      <c r="A726" s="309"/>
      <c r="B726" s="345"/>
      <c r="C726" s="345"/>
      <c r="D726" s="310"/>
      <c r="E726" s="310"/>
      <c r="F726" s="310"/>
      <c r="G726" s="310"/>
      <c r="H726" s="310"/>
      <c r="I726" s="311"/>
      <c r="J726" s="311"/>
      <c r="K726" s="311"/>
      <c r="L726" s="311"/>
      <c r="M726" s="311"/>
      <c r="N726" s="311"/>
      <c r="O726" s="381">
        <f t="shared" si="24"/>
        <v>0</v>
      </c>
      <c r="P726" s="381">
        <f t="shared" si="25"/>
        <v>0</v>
      </c>
    </row>
    <row r="727" spans="1:16" ht="18" customHeight="1" x14ac:dyDescent="0.25">
      <c r="A727" s="309"/>
      <c r="B727" s="345"/>
      <c r="C727" s="345"/>
      <c r="D727" s="310"/>
      <c r="E727" s="310"/>
      <c r="F727" s="310"/>
      <c r="G727" s="310"/>
      <c r="H727" s="310"/>
      <c r="I727" s="311"/>
      <c r="J727" s="311"/>
      <c r="K727" s="311"/>
      <c r="L727" s="311"/>
      <c r="M727" s="311"/>
      <c r="N727" s="311"/>
      <c r="O727" s="381">
        <f t="shared" si="24"/>
        <v>0</v>
      </c>
      <c r="P727" s="381">
        <f t="shared" si="25"/>
        <v>0</v>
      </c>
    </row>
    <row r="728" spans="1:16" ht="18" customHeight="1" x14ac:dyDescent="0.25">
      <c r="A728" s="309"/>
      <c r="B728" s="345"/>
      <c r="C728" s="345"/>
      <c r="D728" s="310"/>
      <c r="E728" s="310"/>
      <c r="F728" s="310"/>
      <c r="G728" s="310"/>
      <c r="H728" s="310"/>
      <c r="I728" s="311"/>
      <c r="J728" s="311"/>
      <c r="K728" s="311"/>
      <c r="L728" s="311"/>
      <c r="M728" s="311"/>
      <c r="N728" s="311"/>
      <c r="O728" s="381">
        <f t="shared" si="24"/>
        <v>0</v>
      </c>
      <c r="P728" s="381">
        <f t="shared" si="25"/>
        <v>0</v>
      </c>
    </row>
    <row r="729" spans="1:16" ht="18" customHeight="1" x14ac:dyDescent="0.25">
      <c r="A729" s="309"/>
      <c r="B729" s="345"/>
      <c r="C729" s="345"/>
      <c r="D729" s="310"/>
      <c r="E729" s="310"/>
      <c r="F729" s="310"/>
      <c r="G729" s="310"/>
      <c r="H729" s="310"/>
      <c r="I729" s="311"/>
      <c r="J729" s="311"/>
      <c r="K729" s="311"/>
      <c r="L729" s="311"/>
      <c r="M729" s="311"/>
      <c r="N729" s="311"/>
      <c r="O729" s="381">
        <f t="shared" si="24"/>
        <v>0</v>
      </c>
      <c r="P729" s="381">
        <f t="shared" si="25"/>
        <v>0</v>
      </c>
    </row>
    <row r="730" spans="1:16" ht="18" customHeight="1" x14ac:dyDescent="0.25">
      <c r="A730" s="309"/>
      <c r="B730" s="345"/>
      <c r="C730" s="345"/>
      <c r="D730" s="310"/>
      <c r="E730" s="310"/>
      <c r="F730" s="310"/>
      <c r="G730" s="310"/>
      <c r="H730" s="310"/>
      <c r="I730" s="311"/>
      <c r="J730" s="311"/>
      <c r="K730" s="311"/>
      <c r="L730" s="311"/>
      <c r="M730" s="311"/>
      <c r="N730" s="311"/>
      <c r="O730" s="381">
        <f t="shared" si="24"/>
        <v>0</v>
      </c>
      <c r="P730" s="381">
        <f t="shared" si="25"/>
        <v>0</v>
      </c>
    </row>
    <row r="731" spans="1:16" ht="18" customHeight="1" x14ac:dyDescent="0.25">
      <c r="A731" s="309"/>
      <c r="B731" s="345"/>
      <c r="C731" s="345"/>
      <c r="D731" s="310"/>
      <c r="E731" s="310"/>
      <c r="F731" s="310"/>
      <c r="G731" s="310"/>
      <c r="H731" s="310"/>
      <c r="I731" s="311"/>
      <c r="J731" s="311"/>
      <c r="K731" s="311"/>
      <c r="L731" s="311"/>
      <c r="M731" s="311"/>
      <c r="N731" s="311"/>
      <c r="O731" s="381">
        <f t="shared" si="24"/>
        <v>0</v>
      </c>
      <c r="P731" s="381">
        <f t="shared" si="25"/>
        <v>0</v>
      </c>
    </row>
    <row r="732" spans="1:16" ht="18" customHeight="1" x14ac:dyDescent="0.25">
      <c r="A732" s="309"/>
      <c r="B732" s="345"/>
      <c r="C732" s="345"/>
      <c r="D732" s="310"/>
      <c r="E732" s="310"/>
      <c r="F732" s="310"/>
      <c r="G732" s="310"/>
      <c r="H732" s="310"/>
      <c r="I732" s="311"/>
      <c r="J732" s="311"/>
      <c r="K732" s="311"/>
      <c r="L732" s="311"/>
      <c r="M732" s="311"/>
      <c r="N732" s="311"/>
      <c r="O732" s="381">
        <f t="shared" si="24"/>
        <v>0</v>
      </c>
      <c r="P732" s="381">
        <f t="shared" si="25"/>
        <v>0</v>
      </c>
    </row>
    <row r="733" spans="1:16" ht="18" customHeight="1" x14ac:dyDescent="0.25">
      <c r="A733" s="309"/>
      <c r="B733" s="345"/>
      <c r="C733" s="345"/>
      <c r="D733" s="310"/>
      <c r="E733" s="310"/>
      <c r="F733" s="310"/>
      <c r="G733" s="310"/>
      <c r="H733" s="310"/>
      <c r="I733" s="311"/>
      <c r="J733" s="311"/>
      <c r="K733" s="311"/>
      <c r="L733" s="311"/>
      <c r="M733" s="311"/>
      <c r="N733" s="311"/>
      <c r="O733" s="381">
        <f t="shared" si="24"/>
        <v>0</v>
      </c>
      <c r="P733" s="381">
        <f t="shared" si="25"/>
        <v>0</v>
      </c>
    </row>
    <row r="734" spans="1:16" ht="18" customHeight="1" x14ac:dyDescent="0.25">
      <c r="A734" s="309"/>
      <c r="B734" s="345"/>
      <c r="C734" s="345"/>
      <c r="D734" s="310"/>
      <c r="E734" s="310"/>
      <c r="F734" s="310"/>
      <c r="G734" s="310"/>
      <c r="H734" s="310"/>
      <c r="I734" s="311"/>
      <c r="J734" s="311"/>
      <c r="K734" s="311"/>
      <c r="L734" s="311"/>
      <c r="M734" s="311"/>
      <c r="N734" s="311"/>
      <c r="O734" s="381">
        <f t="shared" si="24"/>
        <v>0</v>
      </c>
      <c r="P734" s="381">
        <f t="shared" si="25"/>
        <v>0</v>
      </c>
    </row>
    <row r="735" spans="1:16" ht="18" customHeight="1" x14ac:dyDescent="0.25">
      <c r="A735" s="309"/>
      <c r="B735" s="345"/>
      <c r="C735" s="345"/>
      <c r="D735" s="310"/>
      <c r="E735" s="310"/>
      <c r="F735" s="310"/>
      <c r="G735" s="310"/>
      <c r="H735" s="310"/>
      <c r="I735" s="311"/>
      <c r="J735" s="311"/>
      <c r="K735" s="311"/>
      <c r="L735" s="311"/>
      <c r="M735" s="311"/>
      <c r="N735" s="311"/>
      <c r="O735" s="381">
        <f t="shared" si="24"/>
        <v>0</v>
      </c>
      <c r="P735" s="381">
        <f t="shared" si="25"/>
        <v>0</v>
      </c>
    </row>
    <row r="736" spans="1:16" ht="18" customHeight="1" x14ac:dyDescent="0.25">
      <c r="A736" s="309"/>
      <c r="B736" s="345"/>
      <c r="C736" s="345"/>
      <c r="D736" s="310"/>
      <c r="E736" s="310"/>
      <c r="F736" s="310"/>
      <c r="G736" s="310"/>
      <c r="H736" s="310"/>
      <c r="I736" s="311"/>
      <c r="J736" s="311"/>
      <c r="K736" s="311"/>
      <c r="L736" s="311"/>
      <c r="M736" s="311"/>
      <c r="N736" s="311"/>
      <c r="O736" s="381">
        <f t="shared" si="24"/>
        <v>0</v>
      </c>
      <c r="P736" s="381">
        <f t="shared" si="25"/>
        <v>0</v>
      </c>
    </row>
    <row r="737" spans="1:16" ht="18" customHeight="1" x14ac:dyDescent="0.25">
      <c r="A737" s="309"/>
      <c r="B737" s="345"/>
      <c r="C737" s="345"/>
      <c r="D737" s="310"/>
      <c r="E737" s="310"/>
      <c r="F737" s="310"/>
      <c r="G737" s="310"/>
      <c r="H737" s="310"/>
      <c r="I737" s="311"/>
      <c r="J737" s="311"/>
      <c r="K737" s="311"/>
      <c r="L737" s="311"/>
      <c r="M737" s="311"/>
      <c r="N737" s="311"/>
      <c r="O737" s="381">
        <f t="shared" si="24"/>
        <v>0</v>
      </c>
      <c r="P737" s="381">
        <f t="shared" si="25"/>
        <v>0</v>
      </c>
    </row>
    <row r="738" spans="1:16" ht="18" customHeight="1" x14ac:dyDescent="0.25">
      <c r="A738" s="309"/>
      <c r="B738" s="345"/>
      <c r="C738" s="345"/>
      <c r="D738" s="310"/>
      <c r="E738" s="310"/>
      <c r="F738" s="310"/>
      <c r="G738" s="310"/>
      <c r="H738" s="310"/>
      <c r="I738" s="311"/>
      <c r="J738" s="311"/>
      <c r="K738" s="311"/>
      <c r="L738" s="311"/>
      <c r="M738" s="311"/>
      <c r="N738" s="311"/>
      <c r="O738" s="381">
        <f t="shared" si="24"/>
        <v>0</v>
      </c>
      <c r="P738" s="381">
        <f t="shared" si="25"/>
        <v>0</v>
      </c>
    </row>
    <row r="739" spans="1:16" ht="18" customHeight="1" x14ac:dyDescent="0.25">
      <c r="A739" s="309"/>
      <c r="B739" s="345"/>
      <c r="C739" s="345"/>
      <c r="D739" s="310"/>
      <c r="E739" s="310"/>
      <c r="F739" s="310"/>
      <c r="G739" s="310"/>
      <c r="H739" s="310"/>
      <c r="I739" s="311"/>
      <c r="J739" s="311"/>
      <c r="K739" s="311"/>
      <c r="L739" s="311"/>
      <c r="M739" s="311"/>
      <c r="N739" s="311"/>
      <c r="O739" s="381">
        <f t="shared" si="24"/>
        <v>0</v>
      </c>
      <c r="P739" s="381">
        <f t="shared" si="25"/>
        <v>0</v>
      </c>
    </row>
    <row r="740" spans="1:16" ht="18" customHeight="1" x14ac:dyDescent="0.25">
      <c r="A740" s="309"/>
      <c r="B740" s="345"/>
      <c r="C740" s="345"/>
      <c r="D740" s="310"/>
      <c r="E740" s="310"/>
      <c r="F740" s="310"/>
      <c r="G740" s="310"/>
      <c r="H740" s="310"/>
      <c r="I740" s="311"/>
      <c r="J740" s="311"/>
      <c r="K740" s="311"/>
      <c r="L740" s="311"/>
      <c r="M740" s="311"/>
      <c r="N740" s="311"/>
      <c r="O740" s="381">
        <f t="shared" si="24"/>
        <v>0</v>
      </c>
      <c r="P740" s="381">
        <f t="shared" si="25"/>
        <v>0</v>
      </c>
    </row>
    <row r="741" spans="1:16" ht="18" customHeight="1" x14ac:dyDescent="0.25">
      <c r="A741" s="309"/>
      <c r="B741" s="345"/>
      <c r="C741" s="345"/>
      <c r="D741" s="310"/>
      <c r="E741" s="310"/>
      <c r="F741" s="310"/>
      <c r="G741" s="310"/>
      <c r="H741" s="310"/>
      <c r="I741" s="311"/>
      <c r="J741" s="311"/>
      <c r="K741" s="311"/>
      <c r="L741" s="311"/>
      <c r="M741" s="311"/>
      <c r="N741" s="311"/>
      <c r="O741" s="381">
        <f t="shared" si="24"/>
        <v>0</v>
      </c>
      <c r="P741" s="381">
        <f t="shared" si="25"/>
        <v>0</v>
      </c>
    </row>
    <row r="742" spans="1:16" ht="18" customHeight="1" x14ac:dyDescent="0.25">
      <c r="A742" s="309"/>
      <c r="B742" s="345"/>
      <c r="C742" s="345"/>
      <c r="D742" s="310"/>
      <c r="E742" s="310"/>
      <c r="F742" s="310"/>
      <c r="G742" s="310"/>
      <c r="H742" s="310"/>
      <c r="I742" s="311"/>
      <c r="J742" s="311"/>
      <c r="K742" s="311"/>
      <c r="L742" s="311"/>
      <c r="M742" s="311"/>
      <c r="N742" s="311"/>
      <c r="O742" s="381">
        <f t="shared" si="24"/>
        <v>0</v>
      </c>
      <c r="P742" s="381">
        <f t="shared" si="25"/>
        <v>0</v>
      </c>
    </row>
    <row r="743" spans="1:16" ht="18" customHeight="1" x14ac:dyDescent="0.25">
      <c r="A743" s="309"/>
      <c r="B743" s="345"/>
      <c r="C743" s="345"/>
      <c r="D743" s="310"/>
      <c r="E743" s="310"/>
      <c r="F743" s="310"/>
      <c r="G743" s="310"/>
      <c r="H743" s="310"/>
      <c r="I743" s="311"/>
      <c r="J743" s="311"/>
      <c r="K743" s="311"/>
      <c r="L743" s="311"/>
      <c r="M743" s="311"/>
      <c r="N743" s="311"/>
      <c r="O743" s="381">
        <f t="shared" ref="O743:O806" si="26">SUM(I743,K743,M743)</f>
        <v>0</v>
      </c>
      <c r="P743" s="381">
        <f t="shared" ref="P743:P806" si="27">SUM(J743,L743,N743)</f>
        <v>0</v>
      </c>
    </row>
    <row r="744" spans="1:16" ht="18" customHeight="1" x14ac:dyDescent="0.25">
      <c r="A744" s="309"/>
      <c r="B744" s="345"/>
      <c r="C744" s="345"/>
      <c r="D744" s="310"/>
      <c r="E744" s="310"/>
      <c r="F744" s="310"/>
      <c r="G744" s="310"/>
      <c r="H744" s="310"/>
      <c r="I744" s="311"/>
      <c r="J744" s="311"/>
      <c r="K744" s="311"/>
      <c r="L744" s="311"/>
      <c r="M744" s="311"/>
      <c r="N744" s="311"/>
      <c r="O744" s="381">
        <f t="shared" si="26"/>
        <v>0</v>
      </c>
      <c r="P744" s="381">
        <f t="shared" si="27"/>
        <v>0</v>
      </c>
    </row>
    <row r="745" spans="1:16" ht="18" customHeight="1" x14ac:dyDescent="0.25">
      <c r="A745" s="309"/>
      <c r="B745" s="345"/>
      <c r="C745" s="345"/>
      <c r="D745" s="310"/>
      <c r="E745" s="310"/>
      <c r="F745" s="310"/>
      <c r="G745" s="310"/>
      <c r="H745" s="310"/>
      <c r="I745" s="311"/>
      <c r="J745" s="311"/>
      <c r="K745" s="311"/>
      <c r="L745" s="311"/>
      <c r="M745" s="311"/>
      <c r="N745" s="311"/>
      <c r="O745" s="381">
        <f t="shared" si="26"/>
        <v>0</v>
      </c>
      <c r="P745" s="381">
        <f t="shared" si="27"/>
        <v>0</v>
      </c>
    </row>
    <row r="746" spans="1:16" ht="18" customHeight="1" x14ac:dyDescent="0.25">
      <c r="A746" s="309"/>
      <c r="B746" s="345"/>
      <c r="C746" s="345"/>
      <c r="D746" s="310"/>
      <c r="E746" s="310"/>
      <c r="F746" s="310"/>
      <c r="G746" s="310"/>
      <c r="H746" s="310"/>
      <c r="I746" s="311"/>
      <c r="J746" s="311"/>
      <c r="K746" s="311"/>
      <c r="L746" s="311"/>
      <c r="M746" s="311"/>
      <c r="N746" s="311"/>
      <c r="O746" s="381">
        <f t="shared" si="26"/>
        <v>0</v>
      </c>
      <c r="P746" s="381">
        <f t="shared" si="27"/>
        <v>0</v>
      </c>
    </row>
    <row r="747" spans="1:16" ht="18" customHeight="1" x14ac:dyDescent="0.25">
      <c r="A747" s="309"/>
      <c r="B747" s="345"/>
      <c r="C747" s="345"/>
      <c r="D747" s="310"/>
      <c r="E747" s="310"/>
      <c r="F747" s="310"/>
      <c r="G747" s="310"/>
      <c r="H747" s="310"/>
      <c r="I747" s="311"/>
      <c r="J747" s="311"/>
      <c r="K747" s="311"/>
      <c r="L747" s="311"/>
      <c r="M747" s="311"/>
      <c r="N747" s="311"/>
      <c r="O747" s="381">
        <f t="shared" si="26"/>
        <v>0</v>
      </c>
      <c r="P747" s="381">
        <f t="shared" si="27"/>
        <v>0</v>
      </c>
    </row>
    <row r="748" spans="1:16" ht="18" customHeight="1" x14ac:dyDescent="0.25">
      <c r="A748" s="309"/>
      <c r="B748" s="345"/>
      <c r="C748" s="345"/>
      <c r="D748" s="310"/>
      <c r="E748" s="310"/>
      <c r="F748" s="310"/>
      <c r="G748" s="310"/>
      <c r="H748" s="310"/>
      <c r="I748" s="311"/>
      <c r="J748" s="311"/>
      <c r="K748" s="311"/>
      <c r="L748" s="311"/>
      <c r="M748" s="311"/>
      <c r="N748" s="311"/>
      <c r="O748" s="381">
        <f t="shared" si="26"/>
        <v>0</v>
      </c>
      <c r="P748" s="381">
        <f t="shared" si="27"/>
        <v>0</v>
      </c>
    </row>
    <row r="749" spans="1:16" ht="18" customHeight="1" x14ac:dyDescent="0.25">
      <c r="A749" s="309"/>
      <c r="B749" s="345"/>
      <c r="C749" s="345"/>
      <c r="D749" s="310"/>
      <c r="E749" s="310"/>
      <c r="F749" s="310"/>
      <c r="G749" s="310"/>
      <c r="H749" s="310"/>
      <c r="I749" s="311"/>
      <c r="J749" s="311"/>
      <c r="K749" s="311"/>
      <c r="L749" s="311"/>
      <c r="M749" s="311"/>
      <c r="N749" s="311"/>
      <c r="O749" s="381">
        <f t="shared" si="26"/>
        <v>0</v>
      </c>
      <c r="P749" s="381">
        <f t="shared" si="27"/>
        <v>0</v>
      </c>
    </row>
    <row r="750" spans="1:16" ht="18" customHeight="1" x14ac:dyDescent="0.25">
      <c r="A750" s="309"/>
      <c r="B750" s="345"/>
      <c r="C750" s="345"/>
      <c r="D750" s="310"/>
      <c r="E750" s="310"/>
      <c r="F750" s="310"/>
      <c r="G750" s="310"/>
      <c r="H750" s="310"/>
      <c r="I750" s="311"/>
      <c r="J750" s="311"/>
      <c r="K750" s="311"/>
      <c r="L750" s="311"/>
      <c r="M750" s="311"/>
      <c r="N750" s="311"/>
      <c r="O750" s="381">
        <f t="shared" si="26"/>
        <v>0</v>
      </c>
      <c r="P750" s="381">
        <f t="shared" si="27"/>
        <v>0</v>
      </c>
    </row>
    <row r="751" spans="1:16" ht="18" customHeight="1" x14ac:dyDescent="0.25">
      <c r="A751" s="309"/>
      <c r="B751" s="345"/>
      <c r="C751" s="345"/>
      <c r="D751" s="310"/>
      <c r="E751" s="310"/>
      <c r="F751" s="310"/>
      <c r="G751" s="310"/>
      <c r="H751" s="310"/>
      <c r="I751" s="311"/>
      <c r="J751" s="311"/>
      <c r="K751" s="311"/>
      <c r="L751" s="311"/>
      <c r="M751" s="311"/>
      <c r="N751" s="311"/>
      <c r="O751" s="381">
        <f t="shared" si="26"/>
        <v>0</v>
      </c>
      <c r="P751" s="381">
        <f t="shared" si="27"/>
        <v>0</v>
      </c>
    </row>
    <row r="752" spans="1:16" ht="18" customHeight="1" x14ac:dyDescent="0.25">
      <c r="A752" s="309"/>
      <c r="B752" s="345"/>
      <c r="C752" s="345"/>
      <c r="D752" s="310"/>
      <c r="E752" s="310"/>
      <c r="F752" s="310"/>
      <c r="G752" s="310"/>
      <c r="H752" s="310"/>
      <c r="I752" s="311"/>
      <c r="J752" s="311"/>
      <c r="K752" s="311"/>
      <c r="L752" s="311"/>
      <c r="M752" s="311"/>
      <c r="N752" s="311"/>
      <c r="O752" s="381">
        <f t="shared" si="26"/>
        <v>0</v>
      </c>
      <c r="P752" s="381">
        <f t="shared" si="27"/>
        <v>0</v>
      </c>
    </row>
    <row r="753" spans="1:16" ht="18" customHeight="1" x14ac:dyDescent="0.25">
      <c r="A753" s="309"/>
      <c r="B753" s="345"/>
      <c r="C753" s="345"/>
      <c r="D753" s="310"/>
      <c r="E753" s="310"/>
      <c r="F753" s="310"/>
      <c r="G753" s="310"/>
      <c r="H753" s="310"/>
      <c r="I753" s="311"/>
      <c r="J753" s="311"/>
      <c r="K753" s="311"/>
      <c r="L753" s="311"/>
      <c r="M753" s="311"/>
      <c r="N753" s="311"/>
      <c r="O753" s="381">
        <f t="shared" si="26"/>
        <v>0</v>
      </c>
      <c r="P753" s="381">
        <f t="shared" si="27"/>
        <v>0</v>
      </c>
    </row>
    <row r="754" spans="1:16" ht="18" customHeight="1" x14ac:dyDescent="0.25">
      <c r="A754" s="309"/>
      <c r="B754" s="345"/>
      <c r="C754" s="345"/>
      <c r="D754" s="310"/>
      <c r="E754" s="310"/>
      <c r="F754" s="310"/>
      <c r="G754" s="310"/>
      <c r="H754" s="310"/>
      <c r="I754" s="311"/>
      <c r="J754" s="311"/>
      <c r="K754" s="311"/>
      <c r="L754" s="311"/>
      <c r="M754" s="311"/>
      <c r="N754" s="311"/>
      <c r="O754" s="381">
        <f t="shared" si="26"/>
        <v>0</v>
      </c>
      <c r="P754" s="381">
        <f t="shared" si="27"/>
        <v>0</v>
      </c>
    </row>
    <row r="755" spans="1:16" ht="18" customHeight="1" x14ac:dyDescent="0.25">
      <c r="A755" s="309"/>
      <c r="B755" s="345"/>
      <c r="C755" s="345"/>
      <c r="D755" s="310"/>
      <c r="E755" s="310"/>
      <c r="F755" s="310"/>
      <c r="G755" s="310"/>
      <c r="H755" s="310"/>
      <c r="I755" s="311"/>
      <c r="J755" s="311"/>
      <c r="K755" s="311"/>
      <c r="L755" s="311"/>
      <c r="M755" s="311"/>
      <c r="N755" s="311"/>
      <c r="O755" s="381">
        <f t="shared" si="26"/>
        <v>0</v>
      </c>
      <c r="P755" s="381">
        <f t="shared" si="27"/>
        <v>0</v>
      </c>
    </row>
    <row r="756" spans="1:16" ht="18" customHeight="1" x14ac:dyDescent="0.25">
      <c r="A756" s="309"/>
      <c r="B756" s="345"/>
      <c r="C756" s="345"/>
      <c r="D756" s="310"/>
      <c r="E756" s="310"/>
      <c r="F756" s="310"/>
      <c r="G756" s="310"/>
      <c r="H756" s="310"/>
      <c r="I756" s="311"/>
      <c r="J756" s="311"/>
      <c r="K756" s="311"/>
      <c r="L756" s="311"/>
      <c r="M756" s="311"/>
      <c r="N756" s="311"/>
      <c r="O756" s="381">
        <f t="shared" si="26"/>
        <v>0</v>
      </c>
      <c r="P756" s="381">
        <f t="shared" si="27"/>
        <v>0</v>
      </c>
    </row>
    <row r="757" spans="1:16" ht="18" customHeight="1" x14ac:dyDescent="0.25">
      <c r="A757" s="309"/>
      <c r="B757" s="345"/>
      <c r="C757" s="345"/>
      <c r="D757" s="310"/>
      <c r="E757" s="310"/>
      <c r="F757" s="310"/>
      <c r="G757" s="310"/>
      <c r="H757" s="310"/>
      <c r="I757" s="311"/>
      <c r="J757" s="311"/>
      <c r="K757" s="311"/>
      <c r="L757" s="311"/>
      <c r="M757" s="311"/>
      <c r="N757" s="311"/>
      <c r="O757" s="381">
        <f t="shared" si="26"/>
        <v>0</v>
      </c>
      <c r="P757" s="381">
        <f t="shared" si="27"/>
        <v>0</v>
      </c>
    </row>
    <row r="758" spans="1:16" ht="18" customHeight="1" x14ac:dyDescent="0.25">
      <c r="A758" s="309"/>
      <c r="B758" s="345"/>
      <c r="C758" s="345"/>
      <c r="D758" s="310"/>
      <c r="E758" s="310"/>
      <c r="F758" s="310"/>
      <c r="G758" s="310"/>
      <c r="H758" s="310"/>
      <c r="I758" s="311"/>
      <c r="J758" s="311"/>
      <c r="K758" s="311"/>
      <c r="L758" s="311"/>
      <c r="M758" s="311"/>
      <c r="N758" s="311"/>
      <c r="O758" s="381">
        <f t="shared" si="26"/>
        <v>0</v>
      </c>
      <c r="P758" s="381">
        <f t="shared" si="27"/>
        <v>0</v>
      </c>
    </row>
    <row r="759" spans="1:16" ht="18" customHeight="1" x14ac:dyDescent="0.25">
      <c r="A759" s="309"/>
      <c r="B759" s="345"/>
      <c r="C759" s="345"/>
      <c r="D759" s="310"/>
      <c r="E759" s="310"/>
      <c r="F759" s="310"/>
      <c r="G759" s="310"/>
      <c r="H759" s="310"/>
      <c r="I759" s="311"/>
      <c r="J759" s="311"/>
      <c r="K759" s="311"/>
      <c r="L759" s="311"/>
      <c r="M759" s="311"/>
      <c r="N759" s="311"/>
      <c r="O759" s="381">
        <f t="shared" si="26"/>
        <v>0</v>
      </c>
      <c r="P759" s="381">
        <f t="shared" si="27"/>
        <v>0</v>
      </c>
    </row>
    <row r="760" spans="1:16" ht="18" customHeight="1" x14ac:dyDescent="0.25">
      <c r="A760" s="309"/>
      <c r="B760" s="345"/>
      <c r="C760" s="345"/>
      <c r="D760" s="310"/>
      <c r="E760" s="310"/>
      <c r="F760" s="310"/>
      <c r="G760" s="310"/>
      <c r="H760" s="310"/>
      <c r="I760" s="311"/>
      <c r="J760" s="311"/>
      <c r="K760" s="311"/>
      <c r="L760" s="311"/>
      <c r="M760" s="311"/>
      <c r="N760" s="311"/>
      <c r="O760" s="381">
        <f t="shared" si="26"/>
        <v>0</v>
      </c>
      <c r="P760" s="381">
        <f t="shared" si="27"/>
        <v>0</v>
      </c>
    </row>
    <row r="761" spans="1:16" ht="18" customHeight="1" x14ac:dyDescent="0.25">
      <c r="A761" s="309"/>
      <c r="B761" s="345"/>
      <c r="C761" s="345"/>
      <c r="D761" s="310"/>
      <c r="E761" s="310"/>
      <c r="F761" s="310"/>
      <c r="G761" s="310"/>
      <c r="H761" s="310"/>
      <c r="I761" s="311"/>
      <c r="J761" s="311"/>
      <c r="K761" s="311"/>
      <c r="L761" s="311"/>
      <c r="M761" s="311"/>
      <c r="N761" s="311"/>
      <c r="O761" s="381">
        <f t="shared" si="26"/>
        <v>0</v>
      </c>
      <c r="P761" s="381">
        <f t="shared" si="27"/>
        <v>0</v>
      </c>
    </row>
    <row r="762" spans="1:16" ht="18" customHeight="1" x14ac:dyDescent="0.25">
      <c r="A762" s="309"/>
      <c r="B762" s="345"/>
      <c r="C762" s="345"/>
      <c r="D762" s="310"/>
      <c r="E762" s="310"/>
      <c r="F762" s="310"/>
      <c r="G762" s="310"/>
      <c r="H762" s="310"/>
      <c r="I762" s="311"/>
      <c r="J762" s="311"/>
      <c r="K762" s="311"/>
      <c r="L762" s="311"/>
      <c r="M762" s="311"/>
      <c r="N762" s="311"/>
      <c r="O762" s="381">
        <f t="shared" si="26"/>
        <v>0</v>
      </c>
      <c r="P762" s="381">
        <f t="shared" si="27"/>
        <v>0</v>
      </c>
    </row>
    <row r="763" spans="1:16" ht="18" customHeight="1" x14ac:dyDescent="0.25">
      <c r="A763" s="309"/>
      <c r="B763" s="345"/>
      <c r="C763" s="345"/>
      <c r="D763" s="310"/>
      <c r="E763" s="310"/>
      <c r="F763" s="310"/>
      <c r="G763" s="310"/>
      <c r="H763" s="310"/>
      <c r="I763" s="311"/>
      <c r="J763" s="311"/>
      <c r="K763" s="311"/>
      <c r="L763" s="311"/>
      <c r="M763" s="311"/>
      <c r="N763" s="311"/>
      <c r="O763" s="381">
        <f t="shared" si="26"/>
        <v>0</v>
      </c>
      <c r="P763" s="381">
        <f t="shared" si="27"/>
        <v>0</v>
      </c>
    </row>
    <row r="764" spans="1:16" ht="18" customHeight="1" x14ac:dyDescent="0.25">
      <c r="A764" s="309"/>
      <c r="B764" s="345"/>
      <c r="C764" s="345"/>
      <c r="D764" s="310"/>
      <c r="E764" s="310"/>
      <c r="F764" s="310"/>
      <c r="G764" s="310"/>
      <c r="H764" s="310"/>
      <c r="I764" s="311"/>
      <c r="J764" s="311"/>
      <c r="K764" s="311"/>
      <c r="L764" s="311"/>
      <c r="M764" s="311"/>
      <c r="N764" s="311"/>
      <c r="O764" s="381">
        <f t="shared" si="26"/>
        <v>0</v>
      </c>
      <c r="P764" s="381">
        <f t="shared" si="27"/>
        <v>0</v>
      </c>
    </row>
    <row r="765" spans="1:16" ht="18" customHeight="1" x14ac:dyDescent="0.25">
      <c r="A765" s="309"/>
      <c r="B765" s="345"/>
      <c r="C765" s="345"/>
      <c r="D765" s="310"/>
      <c r="E765" s="310"/>
      <c r="F765" s="310"/>
      <c r="G765" s="310"/>
      <c r="H765" s="310"/>
      <c r="I765" s="311"/>
      <c r="J765" s="311"/>
      <c r="K765" s="311"/>
      <c r="L765" s="311"/>
      <c r="M765" s="311"/>
      <c r="N765" s="311"/>
      <c r="O765" s="381">
        <f t="shared" si="26"/>
        <v>0</v>
      </c>
      <c r="P765" s="381">
        <f t="shared" si="27"/>
        <v>0</v>
      </c>
    </row>
    <row r="766" spans="1:16" ht="18" customHeight="1" x14ac:dyDescent="0.25">
      <c r="A766" s="309"/>
      <c r="B766" s="345"/>
      <c r="C766" s="345"/>
      <c r="D766" s="310"/>
      <c r="E766" s="310"/>
      <c r="F766" s="310"/>
      <c r="G766" s="310"/>
      <c r="H766" s="310"/>
      <c r="I766" s="311"/>
      <c r="J766" s="311"/>
      <c r="K766" s="311"/>
      <c r="L766" s="311"/>
      <c r="M766" s="311"/>
      <c r="N766" s="311"/>
      <c r="O766" s="381">
        <f t="shared" si="26"/>
        <v>0</v>
      </c>
      <c r="P766" s="381">
        <f t="shared" si="27"/>
        <v>0</v>
      </c>
    </row>
    <row r="767" spans="1:16" ht="18" customHeight="1" x14ac:dyDescent="0.25">
      <c r="A767" s="309"/>
      <c r="B767" s="345"/>
      <c r="C767" s="345"/>
      <c r="D767" s="310"/>
      <c r="E767" s="310"/>
      <c r="F767" s="310"/>
      <c r="G767" s="310"/>
      <c r="H767" s="310"/>
      <c r="I767" s="311"/>
      <c r="J767" s="311"/>
      <c r="K767" s="311"/>
      <c r="L767" s="311"/>
      <c r="M767" s="311"/>
      <c r="N767" s="311"/>
      <c r="O767" s="381">
        <f t="shared" si="26"/>
        <v>0</v>
      </c>
      <c r="P767" s="381">
        <f t="shared" si="27"/>
        <v>0</v>
      </c>
    </row>
    <row r="768" spans="1:16" ht="18" customHeight="1" x14ac:dyDescent="0.25">
      <c r="A768" s="309"/>
      <c r="B768" s="345"/>
      <c r="C768" s="345"/>
      <c r="D768" s="310"/>
      <c r="E768" s="310"/>
      <c r="F768" s="310"/>
      <c r="G768" s="310"/>
      <c r="H768" s="310"/>
      <c r="I768" s="311"/>
      <c r="J768" s="311"/>
      <c r="K768" s="311"/>
      <c r="L768" s="311"/>
      <c r="M768" s="311"/>
      <c r="N768" s="311"/>
      <c r="O768" s="381">
        <f t="shared" si="26"/>
        <v>0</v>
      </c>
      <c r="P768" s="381">
        <f t="shared" si="27"/>
        <v>0</v>
      </c>
    </row>
    <row r="769" spans="1:16" ht="18" customHeight="1" x14ac:dyDescent="0.25">
      <c r="A769" s="309"/>
      <c r="B769" s="345"/>
      <c r="C769" s="345"/>
      <c r="D769" s="310"/>
      <c r="E769" s="310"/>
      <c r="F769" s="310"/>
      <c r="G769" s="310"/>
      <c r="H769" s="310"/>
      <c r="I769" s="311"/>
      <c r="J769" s="311"/>
      <c r="K769" s="311"/>
      <c r="L769" s="311"/>
      <c r="M769" s="311"/>
      <c r="N769" s="311"/>
      <c r="O769" s="381">
        <f t="shared" si="26"/>
        <v>0</v>
      </c>
      <c r="P769" s="381">
        <f t="shared" si="27"/>
        <v>0</v>
      </c>
    </row>
    <row r="770" spans="1:16" ht="18" customHeight="1" x14ac:dyDescent="0.25">
      <c r="A770" s="309"/>
      <c r="B770" s="345"/>
      <c r="C770" s="345"/>
      <c r="D770" s="310"/>
      <c r="E770" s="310"/>
      <c r="F770" s="310"/>
      <c r="G770" s="310"/>
      <c r="H770" s="310"/>
      <c r="I770" s="311"/>
      <c r="J770" s="311"/>
      <c r="K770" s="311"/>
      <c r="L770" s="311"/>
      <c r="M770" s="311"/>
      <c r="N770" s="311"/>
      <c r="O770" s="381">
        <f t="shared" si="26"/>
        <v>0</v>
      </c>
      <c r="P770" s="381">
        <f t="shared" si="27"/>
        <v>0</v>
      </c>
    </row>
    <row r="771" spans="1:16" ht="18" customHeight="1" x14ac:dyDescent="0.25">
      <c r="A771" s="309"/>
      <c r="B771" s="345"/>
      <c r="C771" s="345"/>
      <c r="D771" s="310"/>
      <c r="E771" s="310"/>
      <c r="F771" s="310"/>
      <c r="G771" s="310"/>
      <c r="H771" s="310"/>
      <c r="I771" s="311"/>
      <c r="J771" s="311"/>
      <c r="K771" s="311"/>
      <c r="L771" s="311"/>
      <c r="M771" s="311"/>
      <c r="N771" s="311"/>
      <c r="O771" s="381">
        <f t="shared" si="26"/>
        <v>0</v>
      </c>
      <c r="P771" s="381">
        <f t="shared" si="27"/>
        <v>0</v>
      </c>
    </row>
    <row r="772" spans="1:16" ht="18" customHeight="1" x14ac:dyDescent="0.25">
      <c r="A772" s="309"/>
      <c r="B772" s="345"/>
      <c r="C772" s="345"/>
      <c r="D772" s="310"/>
      <c r="E772" s="310"/>
      <c r="F772" s="310"/>
      <c r="G772" s="310"/>
      <c r="H772" s="310"/>
      <c r="I772" s="311"/>
      <c r="J772" s="311"/>
      <c r="K772" s="311"/>
      <c r="L772" s="311"/>
      <c r="M772" s="311"/>
      <c r="N772" s="311"/>
      <c r="O772" s="381">
        <f t="shared" si="26"/>
        <v>0</v>
      </c>
      <c r="P772" s="381">
        <f t="shared" si="27"/>
        <v>0</v>
      </c>
    </row>
    <row r="773" spans="1:16" ht="18" customHeight="1" x14ac:dyDescent="0.25">
      <c r="A773" s="309"/>
      <c r="B773" s="345"/>
      <c r="C773" s="345"/>
      <c r="D773" s="310"/>
      <c r="E773" s="310"/>
      <c r="F773" s="310"/>
      <c r="G773" s="310"/>
      <c r="H773" s="310"/>
      <c r="I773" s="311"/>
      <c r="J773" s="311"/>
      <c r="K773" s="311"/>
      <c r="L773" s="311"/>
      <c r="M773" s="311"/>
      <c r="N773" s="311"/>
      <c r="O773" s="381">
        <f t="shared" si="26"/>
        <v>0</v>
      </c>
      <c r="P773" s="381">
        <f t="shared" si="27"/>
        <v>0</v>
      </c>
    </row>
    <row r="774" spans="1:16" ht="18" customHeight="1" x14ac:dyDescent="0.25">
      <c r="A774" s="309"/>
      <c r="B774" s="345"/>
      <c r="C774" s="345"/>
      <c r="D774" s="310"/>
      <c r="E774" s="310"/>
      <c r="F774" s="310"/>
      <c r="G774" s="310"/>
      <c r="H774" s="310"/>
      <c r="I774" s="311"/>
      <c r="J774" s="311"/>
      <c r="K774" s="311"/>
      <c r="L774" s="311"/>
      <c r="M774" s="311"/>
      <c r="N774" s="311"/>
      <c r="O774" s="381">
        <f t="shared" si="26"/>
        <v>0</v>
      </c>
      <c r="P774" s="381">
        <f t="shared" si="27"/>
        <v>0</v>
      </c>
    </row>
    <row r="775" spans="1:16" ht="18" customHeight="1" x14ac:dyDescent="0.25">
      <c r="A775" s="309"/>
      <c r="B775" s="345"/>
      <c r="C775" s="345"/>
      <c r="D775" s="310"/>
      <c r="E775" s="310"/>
      <c r="F775" s="310"/>
      <c r="G775" s="310"/>
      <c r="H775" s="310"/>
      <c r="I775" s="311"/>
      <c r="J775" s="311"/>
      <c r="K775" s="311"/>
      <c r="L775" s="311"/>
      <c r="M775" s="311"/>
      <c r="N775" s="311"/>
      <c r="O775" s="381">
        <f t="shared" si="26"/>
        <v>0</v>
      </c>
      <c r="P775" s="381">
        <f t="shared" si="27"/>
        <v>0</v>
      </c>
    </row>
    <row r="776" spans="1:16" ht="18" customHeight="1" x14ac:dyDescent="0.25">
      <c r="A776" s="309"/>
      <c r="B776" s="345"/>
      <c r="C776" s="345"/>
      <c r="D776" s="310"/>
      <c r="E776" s="310"/>
      <c r="F776" s="310"/>
      <c r="G776" s="310"/>
      <c r="H776" s="310"/>
      <c r="I776" s="311"/>
      <c r="J776" s="311"/>
      <c r="K776" s="311"/>
      <c r="L776" s="311"/>
      <c r="M776" s="311"/>
      <c r="N776" s="311"/>
      <c r="O776" s="381">
        <f t="shared" si="26"/>
        <v>0</v>
      </c>
      <c r="P776" s="381">
        <f t="shared" si="27"/>
        <v>0</v>
      </c>
    </row>
    <row r="777" spans="1:16" ht="18" customHeight="1" x14ac:dyDescent="0.25">
      <c r="A777" s="309"/>
      <c r="B777" s="345"/>
      <c r="C777" s="345"/>
      <c r="D777" s="310"/>
      <c r="E777" s="310"/>
      <c r="F777" s="310"/>
      <c r="G777" s="310"/>
      <c r="H777" s="310"/>
      <c r="I777" s="311"/>
      <c r="J777" s="311"/>
      <c r="K777" s="311"/>
      <c r="L777" s="311"/>
      <c r="M777" s="311"/>
      <c r="N777" s="311"/>
      <c r="O777" s="381">
        <f t="shared" si="26"/>
        <v>0</v>
      </c>
      <c r="P777" s="381">
        <f t="shared" si="27"/>
        <v>0</v>
      </c>
    </row>
    <row r="778" spans="1:16" ht="18" customHeight="1" x14ac:dyDescent="0.25">
      <c r="A778" s="309"/>
      <c r="B778" s="345"/>
      <c r="C778" s="345"/>
      <c r="D778" s="310"/>
      <c r="E778" s="310"/>
      <c r="F778" s="310"/>
      <c r="G778" s="310"/>
      <c r="H778" s="310"/>
      <c r="I778" s="311"/>
      <c r="J778" s="311"/>
      <c r="K778" s="311"/>
      <c r="L778" s="311"/>
      <c r="M778" s="311"/>
      <c r="N778" s="311"/>
      <c r="O778" s="381">
        <f t="shared" si="26"/>
        <v>0</v>
      </c>
      <c r="P778" s="381">
        <f t="shared" si="27"/>
        <v>0</v>
      </c>
    </row>
    <row r="779" spans="1:16" ht="18" customHeight="1" x14ac:dyDescent="0.25">
      <c r="A779" s="309"/>
      <c r="B779" s="345"/>
      <c r="C779" s="345"/>
      <c r="D779" s="310"/>
      <c r="E779" s="310"/>
      <c r="F779" s="310"/>
      <c r="G779" s="310"/>
      <c r="H779" s="310"/>
      <c r="I779" s="311"/>
      <c r="J779" s="311"/>
      <c r="K779" s="311"/>
      <c r="L779" s="311"/>
      <c r="M779" s="311"/>
      <c r="N779" s="311"/>
      <c r="O779" s="381">
        <f t="shared" si="26"/>
        <v>0</v>
      </c>
      <c r="P779" s="381">
        <f t="shared" si="27"/>
        <v>0</v>
      </c>
    </row>
    <row r="780" spans="1:16" ht="18" customHeight="1" x14ac:dyDescent="0.25">
      <c r="A780" s="309"/>
      <c r="B780" s="345"/>
      <c r="C780" s="345"/>
      <c r="D780" s="310"/>
      <c r="E780" s="310"/>
      <c r="F780" s="310"/>
      <c r="G780" s="310"/>
      <c r="H780" s="310"/>
      <c r="I780" s="311"/>
      <c r="J780" s="311"/>
      <c r="K780" s="311"/>
      <c r="L780" s="311"/>
      <c r="M780" s="311"/>
      <c r="N780" s="311"/>
      <c r="O780" s="381">
        <f t="shared" si="26"/>
        <v>0</v>
      </c>
      <c r="P780" s="381">
        <f t="shared" si="27"/>
        <v>0</v>
      </c>
    </row>
    <row r="781" spans="1:16" ht="18" customHeight="1" x14ac:dyDescent="0.25">
      <c r="A781" s="309"/>
      <c r="B781" s="345"/>
      <c r="C781" s="345"/>
      <c r="D781" s="310"/>
      <c r="E781" s="310"/>
      <c r="F781" s="310"/>
      <c r="G781" s="310"/>
      <c r="H781" s="310"/>
      <c r="I781" s="311"/>
      <c r="J781" s="311"/>
      <c r="K781" s="311"/>
      <c r="L781" s="311"/>
      <c r="M781" s="311"/>
      <c r="N781" s="311"/>
      <c r="O781" s="381">
        <f t="shared" si="26"/>
        <v>0</v>
      </c>
      <c r="P781" s="381">
        <f t="shared" si="27"/>
        <v>0</v>
      </c>
    </row>
    <row r="782" spans="1:16" ht="18" customHeight="1" x14ac:dyDescent="0.25">
      <c r="A782" s="309"/>
      <c r="B782" s="345"/>
      <c r="C782" s="345"/>
      <c r="D782" s="310"/>
      <c r="E782" s="310"/>
      <c r="F782" s="310"/>
      <c r="G782" s="310"/>
      <c r="H782" s="310"/>
      <c r="I782" s="311"/>
      <c r="J782" s="311"/>
      <c r="K782" s="311"/>
      <c r="L782" s="311"/>
      <c r="M782" s="311"/>
      <c r="N782" s="311"/>
      <c r="O782" s="381">
        <f t="shared" si="26"/>
        <v>0</v>
      </c>
      <c r="P782" s="381">
        <f t="shared" si="27"/>
        <v>0</v>
      </c>
    </row>
    <row r="783" spans="1:16" ht="18" customHeight="1" x14ac:dyDescent="0.25">
      <c r="A783" s="309"/>
      <c r="B783" s="345"/>
      <c r="C783" s="345"/>
      <c r="D783" s="310"/>
      <c r="E783" s="310"/>
      <c r="F783" s="310"/>
      <c r="G783" s="310"/>
      <c r="H783" s="310"/>
      <c r="I783" s="311"/>
      <c r="J783" s="311"/>
      <c r="K783" s="311"/>
      <c r="L783" s="311"/>
      <c r="M783" s="311"/>
      <c r="N783" s="311"/>
      <c r="O783" s="381">
        <f t="shared" si="26"/>
        <v>0</v>
      </c>
      <c r="P783" s="381">
        <f t="shared" si="27"/>
        <v>0</v>
      </c>
    </row>
    <row r="784" spans="1:16" ht="18" customHeight="1" x14ac:dyDescent="0.25">
      <c r="A784" s="309"/>
      <c r="B784" s="345"/>
      <c r="C784" s="345"/>
      <c r="D784" s="310"/>
      <c r="E784" s="310"/>
      <c r="F784" s="310"/>
      <c r="G784" s="310"/>
      <c r="H784" s="310"/>
      <c r="I784" s="311"/>
      <c r="J784" s="311"/>
      <c r="K784" s="311"/>
      <c r="L784" s="311"/>
      <c r="M784" s="311"/>
      <c r="N784" s="311"/>
      <c r="O784" s="381">
        <f t="shared" si="26"/>
        <v>0</v>
      </c>
      <c r="P784" s="381">
        <f t="shared" si="27"/>
        <v>0</v>
      </c>
    </row>
    <row r="785" spans="1:16" ht="18" customHeight="1" x14ac:dyDescent="0.25">
      <c r="A785" s="309"/>
      <c r="B785" s="345"/>
      <c r="C785" s="345"/>
      <c r="D785" s="310"/>
      <c r="E785" s="310"/>
      <c r="F785" s="310"/>
      <c r="G785" s="310"/>
      <c r="H785" s="310"/>
      <c r="I785" s="311"/>
      <c r="J785" s="311"/>
      <c r="K785" s="311"/>
      <c r="L785" s="311"/>
      <c r="M785" s="311"/>
      <c r="N785" s="311"/>
      <c r="O785" s="381">
        <f t="shared" si="26"/>
        <v>0</v>
      </c>
      <c r="P785" s="381">
        <f t="shared" si="27"/>
        <v>0</v>
      </c>
    </row>
    <row r="786" spans="1:16" ht="18" customHeight="1" x14ac:dyDescent="0.25">
      <c r="A786" s="309"/>
      <c r="B786" s="345"/>
      <c r="C786" s="345"/>
      <c r="D786" s="310"/>
      <c r="E786" s="310"/>
      <c r="F786" s="310"/>
      <c r="G786" s="310"/>
      <c r="H786" s="310"/>
      <c r="I786" s="311"/>
      <c r="J786" s="311"/>
      <c r="K786" s="311"/>
      <c r="L786" s="311"/>
      <c r="M786" s="311"/>
      <c r="N786" s="311"/>
      <c r="O786" s="381">
        <f t="shared" si="26"/>
        <v>0</v>
      </c>
      <c r="P786" s="381">
        <f t="shared" si="27"/>
        <v>0</v>
      </c>
    </row>
    <row r="787" spans="1:16" ht="18" customHeight="1" x14ac:dyDescent="0.25">
      <c r="A787" s="309"/>
      <c r="B787" s="345"/>
      <c r="C787" s="345"/>
      <c r="D787" s="310"/>
      <c r="E787" s="310"/>
      <c r="F787" s="310"/>
      <c r="G787" s="310"/>
      <c r="H787" s="310"/>
      <c r="I787" s="311"/>
      <c r="J787" s="311"/>
      <c r="K787" s="311"/>
      <c r="L787" s="311"/>
      <c r="M787" s="311"/>
      <c r="N787" s="311"/>
      <c r="O787" s="381">
        <f t="shared" si="26"/>
        <v>0</v>
      </c>
      <c r="P787" s="381">
        <f t="shared" si="27"/>
        <v>0</v>
      </c>
    </row>
    <row r="788" spans="1:16" ht="18" customHeight="1" x14ac:dyDescent="0.25">
      <c r="A788" s="309"/>
      <c r="B788" s="345"/>
      <c r="C788" s="345"/>
      <c r="D788" s="310"/>
      <c r="E788" s="310"/>
      <c r="F788" s="310"/>
      <c r="G788" s="310"/>
      <c r="H788" s="310"/>
      <c r="I788" s="311"/>
      <c r="J788" s="311"/>
      <c r="K788" s="311"/>
      <c r="L788" s="311"/>
      <c r="M788" s="311"/>
      <c r="N788" s="311"/>
      <c r="O788" s="381">
        <f t="shared" si="26"/>
        <v>0</v>
      </c>
      <c r="P788" s="381">
        <f t="shared" si="27"/>
        <v>0</v>
      </c>
    </row>
    <row r="789" spans="1:16" ht="18" customHeight="1" x14ac:dyDescent="0.25">
      <c r="A789" s="309"/>
      <c r="B789" s="345"/>
      <c r="C789" s="345"/>
      <c r="D789" s="310"/>
      <c r="E789" s="310"/>
      <c r="F789" s="310"/>
      <c r="G789" s="310"/>
      <c r="H789" s="310"/>
      <c r="I789" s="311"/>
      <c r="J789" s="311"/>
      <c r="K789" s="311"/>
      <c r="L789" s="311"/>
      <c r="M789" s="311"/>
      <c r="N789" s="311"/>
      <c r="O789" s="381">
        <f t="shared" si="26"/>
        <v>0</v>
      </c>
      <c r="P789" s="381">
        <f t="shared" si="27"/>
        <v>0</v>
      </c>
    </row>
    <row r="790" spans="1:16" ht="18" customHeight="1" x14ac:dyDescent="0.25">
      <c r="A790" s="309"/>
      <c r="B790" s="345"/>
      <c r="C790" s="345"/>
      <c r="D790" s="310"/>
      <c r="E790" s="310"/>
      <c r="F790" s="310"/>
      <c r="G790" s="310"/>
      <c r="H790" s="310"/>
      <c r="I790" s="311"/>
      <c r="J790" s="311"/>
      <c r="K790" s="311"/>
      <c r="L790" s="311"/>
      <c r="M790" s="311"/>
      <c r="N790" s="311"/>
      <c r="O790" s="381">
        <f t="shared" si="26"/>
        <v>0</v>
      </c>
      <c r="P790" s="381">
        <f t="shared" si="27"/>
        <v>0</v>
      </c>
    </row>
    <row r="791" spans="1:16" ht="18" customHeight="1" x14ac:dyDescent="0.25">
      <c r="A791" s="309"/>
      <c r="B791" s="345"/>
      <c r="C791" s="345"/>
      <c r="D791" s="310"/>
      <c r="E791" s="310"/>
      <c r="F791" s="310"/>
      <c r="G791" s="310"/>
      <c r="H791" s="310"/>
      <c r="I791" s="311"/>
      <c r="J791" s="311"/>
      <c r="K791" s="311"/>
      <c r="L791" s="311"/>
      <c r="M791" s="311"/>
      <c r="N791" s="311"/>
      <c r="O791" s="381">
        <f t="shared" si="26"/>
        <v>0</v>
      </c>
      <c r="P791" s="381">
        <f t="shared" si="27"/>
        <v>0</v>
      </c>
    </row>
    <row r="792" spans="1:16" ht="18" customHeight="1" x14ac:dyDescent="0.25">
      <c r="A792" s="309"/>
      <c r="B792" s="345"/>
      <c r="C792" s="345"/>
      <c r="D792" s="310"/>
      <c r="E792" s="310"/>
      <c r="F792" s="310"/>
      <c r="G792" s="310"/>
      <c r="H792" s="310"/>
      <c r="I792" s="311"/>
      <c r="J792" s="311"/>
      <c r="K792" s="311"/>
      <c r="L792" s="311"/>
      <c r="M792" s="311"/>
      <c r="N792" s="311"/>
      <c r="O792" s="381">
        <f t="shared" si="26"/>
        <v>0</v>
      </c>
      <c r="P792" s="381">
        <f t="shared" si="27"/>
        <v>0</v>
      </c>
    </row>
    <row r="793" spans="1:16" ht="18" customHeight="1" x14ac:dyDescent="0.25">
      <c r="A793" s="309"/>
      <c r="B793" s="345"/>
      <c r="C793" s="345"/>
      <c r="D793" s="310"/>
      <c r="E793" s="310"/>
      <c r="F793" s="310"/>
      <c r="G793" s="310"/>
      <c r="H793" s="310"/>
      <c r="I793" s="311"/>
      <c r="J793" s="311"/>
      <c r="K793" s="311"/>
      <c r="L793" s="311"/>
      <c r="M793" s="311"/>
      <c r="N793" s="311"/>
      <c r="O793" s="381">
        <f t="shared" si="26"/>
        <v>0</v>
      </c>
      <c r="P793" s="381">
        <f t="shared" si="27"/>
        <v>0</v>
      </c>
    </row>
    <row r="794" spans="1:16" ht="18" customHeight="1" x14ac:dyDescent="0.25">
      <c r="A794" s="309"/>
      <c r="B794" s="345"/>
      <c r="C794" s="345"/>
      <c r="D794" s="310"/>
      <c r="E794" s="310"/>
      <c r="F794" s="310"/>
      <c r="G794" s="310"/>
      <c r="H794" s="310"/>
      <c r="I794" s="311"/>
      <c r="J794" s="311"/>
      <c r="K794" s="311"/>
      <c r="L794" s="311"/>
      <c r="M794" s="311"/>
      <c r="N794" s="311"/>
      <c r="O794" s="381">
        <f t="shared" si="26"/>
        <v>0</v>
      </c>
      <c r="P794" s="381">
        <f t="shared" si="27"/>
        <v>0</v>
      </c>
    </row>
    <row r="795" spans="1:16" ht="18" customHeight="1" x14ac:dyDescent="0.25">
      <c r="A795" s="309"/>
      <c r="B795" s="345"/>
      <c r="C795" s="345"/>
      <c r="D795" s="310"/>
      <c r="E795" s="310"/>
      <c r="F795" s="310"/>
      <c r="G795" s="310"/>
      <c r="H795" s="310"/>
      <c r="I795" s="311"/>
      <c r="J795" s="311"/>
      <c r="K795" s="311"/>
      <c r="L795" s="311"/>
      <c r="M795" s="311"/>
      <c r="N795" s="311"/>
      <c r="O795" s="381">
        <f t="shared" si="26"/>
        <v>0</v>
      </c>
      <c r="P795" s="381">
        <f t="shared" si="27"/>
        <v>0</v>
      </c>
    </row>
    <row r="796" spans="1:16" ht="18" customHeight="1" x14ac:dyDescent="0.25">
      <c r="A796" s="309"/>
      <c r="B796" s="345"/>
      <c r="C796" s="345"/>
      <c r="D796" s="310"/>
      <c r="E796" s="310"/>
      <c r="F796" s="310"/>
      <c r="G796" s="310"/>
      <c r="H796" s="310"/>
      <c r="I796" s="311"/>
      <c r="J796" s="311"/>
      <c r="K796" s="311"/>
      <c r="L796" s="311"/>
      <c r="M796" s="311"/>
      <c r="N796" s="311"/>
      <c r="O796" s="381">
        <f t="shared" si="26"/>
        <v>0</v>
      </c>
      <c r="P796" s="381">
        <f t="shared" si="27"/>
        <v>0</v>
      </c>
    </row>
    <row r="797" spans="1:16" ht="18" customHeight="1" x14ac:dyDescent="0.25">
      <c r="A797" s="309"/>
      <c r="B797" s="345"/>
      <c r="C797" s="345"/>
      <c r="D797" s="310"/>
      <c r="E797" s="310"/>
      <c r="F797" s="310"/>
      <c r="G797" s="310"/>
      <c r="H797" s="310"/>
      <c r="I797" s="311"/>
      <c r="J797" s="311"/>
      <c r="K797" s="311"/>
      <c r="L797" s="311"/>
      <c r="M797" s="311"/>
      <c r="N797" s="311"/>
      <c r="O797" s="381">
        <f t="shared" si="26"/>
        <v>0</v>
      </c>
      <c r="P797" s="381">
        <f t="shared" si="27"/>
        <v>0</v>
      </c>
    </row>
    <row r="798" spans="1:16" ht="18" customHeight="1" x14ac:dyDescent="0.25">
      <c r="A798" s="309"/>
      <c r="B798" s="345"/>
      <c r="C798" s="345"/>
      <c r="D798" s="310"/>
      <c r="E798" s="310"/>
      <c r="F798" s="310"/>
      <c r="G798" s="310"/>
      <c r="H798" s="310"/>
      <c r="I798" s="311"/>
      <c r="J798" s="311"/>
      <c r="K798" s="311"/>
      <c r="L798" s="311"/>
      <c r="M798" s="311"/>
      <c r="N798" s="311"/>
      <c r="O798" s="381">
        <f t="shared" si="26"/>
        <v>0</v>
      </c>
      <c r="P798" s="381">
        <f t="shared" si="27"/>
        <v>0</v>
      </c>
    </row>
    <row r="799" spans="1:16" ht="18" customHeight="1" x14ac:dyDescent="0.25">
      <c r="A799" s="309"/>
      <c r="B799" s="345"/>
      <c r="C799" s="345"/>
      <c r="D799" s="310"/>
      <c r="E799" s="310"/>
      <c r="F799" s="310"/>
      <c r="G799" s="310"/>
      <c r="H799" s="310"/>
      <c r="I799" s="311"/>
      <c r="J799" s="311"/>
      <c r="K799" s="311"/>
      <c r="L799" s="311"/>
      <c r="M799" s="311"/>
      <c r="N799" s="311"/>
      <c r="O799" s="381">
        <f t="shared" si="26"/>
        <v>0</v>
      </c>
      <c r="P799" s="381">
        <f t="shared" si="27"/>
        <v>0</v>
      </c>
    </row>
    <row r="800" spans="1:16" ht="18" customHeight="1" x14ac:dyDescent="0.25">
      <c r="A800" s="309"/>
      <c r="B800" s="345"/>
      <c r="C800" s="345"/>
      <c r="D800" s="310"/>
      <c r="E800" s="310"/>
      <c r="F800" s="310"/>
      <c r="G800" s="310"/>
      <c r="H800" s="310"/>
      <c r="I800" s="311"/>
      <c r="J800" s="311"/>
      <c r="K800" s="311"/>
      <c r="L800" s="311"/>
      <c r="M800" s="311"/>
      <c r="N800" s="311"/>
      <c r="O800" s="381">
        <f t="shared" si="26"/>
        <v>0</v>
      </c>
      <c r="P800" s="381">
        <f t="shared" si="27"/>
        <v>0</v>
      </c>
    </row>
    <row r="801" spans="1:16" ht="18" customHeight="1" x14ac:dyDescent="0.25">
      <c r="A801" s="309"/>
      <c r="B801" s="345"/>
      <c r="C801" s="345"/>
      <c r="D801" s="310"/>
      <c r="E801" s="310"/>
      <c r="F801" s="310"/>
      <c r="G801" s="310"/>
      <c r="H801" s="310"/>
      <c r="I801" s="311"/>
      <c r="J801" s="311"/>
      <c r="K801" s="311"/>
      <c r="L801" s="311"/>
      <c r="M801" s="311"/>
      <c r="N801" s="311"/>
      <c r="O801" s="381">
        <f t="shared" si="26"/>
        <v>0</v>
      </c>
      <c r="P801" s="381">
        <f t="shared" si="27"/>
        <v>0</v>
      </c>
    </row>
    <row r="802" spans="1:16" ht="18" customHeight="1" x14ac:dyDescent="0.25">
      <c r="A802" s="309"/>
      <c r="B802" s="345"/>
      <c r="C802" s="345"/>
      <c r="D802" s="310"/>
      <c r="E802" s="310"/>
      <c r="F802" s="310"/>
      <c r="G802" s="310"/>
      <c r="H802" s="310"/>
      <c r="I802" s="311"/>
      <c r="J802" s="311"/>
      <c r="K802" s="311"/>
      <c r="L802" s="311"/>
      <c r="M802" s="311"/>
      <c r="N802" s="311"/>
      <c r="O802" s="381">
        <f t="shared" si="26"/>
        <v>0</v>
      </c>
      <c r="P802" s="381">
        <f t="shared" si="27"/>
        <v>0</v>
      </c>
    </row>
    <row r="803" spans="1:16" ht="18" customHeight="1" x14ac:dyDescent="0.25">
      <c r="A803" s="309"/>
      <c r="B803" s="345"/>
      <c r="C803" s="345"/>
      <c r="D803" s="310"/>
      <c r="E803" s="310"/>
      <c r="F803" s="310"/>
      <c r="G803" s="310"/>
      <c r="H803" s="310"/>
      <c r="I803" s="311"/>
      <c r="J803" s="311"/>
      <c r="K803" s="311"/>
      <c r="L803" s="311"/>
      <c r="M803" s="311"/>
      <c r="N803" s="311"/>
      <c r="O803" s="381">
        <f t="shared" si="26"/>
        <v>0</v>
      </c>
      <c r="P803" s="381">
        <f t="shared" si="27"/>
        <v>0</v>
      </c>
    </row>
    <row r="804" spans="1:16" ht="18" customHeight="1" x14ac:dyDescent="0.25">
      <c r="A804" s="309"/>
      <c r="B804" s="345"/>
      <c r="C804" s="345"/>
      <c r="D804" s="310"/>
      <c r="E804" s="310"/>
      <c r="F804" s="310"/>
      <c r="G804" s="310"/>
      <c r="H804" s="310"/>
      <c r="I804" s="311"/>
      <c r="J804" s="311"/>
      <c r="K804" s="311"/>
      <c r="L804" s="311"/>
      <c r="M804" s="311"/>
      <c r="N804" s="311"/>
      <c r="O804" s="381">
        <f t="shared" si="26"/>
        <v>0</v>
      </c>
      <c r="P804" s="381">
        <f t="shared" si="27"/>
        <v>0</v>
      </c>
    </row>
    <row r="805" spans="1:16" ht="18" customHeight="1" x14ac:dyDescent="0.25">
      <c r="A805" s="309"/>
      <c r="B805" s="345"/>
      <c r="C805" s="345"/>
      <c r="D805" s="310"/>
      <c r="E805" s="310"/>
      <c r="F805" s="310"/>
      <c r="G805" s="310"/>
      <c r="H805" s="310"/>
      <c r="I805" s="311"/>
      <c r="J805" s="311"/>
      <c r="K805" s="311"/>
      <c r="L805" s="311"/>
      <c r="M805" s="311"/>
      <c r="N805" s="311"/>
      <c r="O805" s="381">
        <f t="shared" si="26"/>
        <v>0</v>
      </c>
      <c r="P805" s="381">
        <f t="shared" si="27"/>
        <v>0</v>
      </c>
    </row>
    <row r="806" spans="1:16" ht="18" customHeight="1" x14ac:dyDescent="0.25">
      <c r="A806" s="309"/>
      <c r="B806" s="345"/>
      <c r="C806" s="345"/>
      <c r="D806" s="310"/>
      <c r="E806" s="310"/>
      <c r="F806" s="310"/>
      <c r="G806" s="310"/>
      <c r="H806" s="310"/>
      <c r="I806" s="311"/>
      <c r="J806" s="311"/>
      <c r="K806" s="311"/>
      <c r="L806" s="311"/>
      <c r="M806" s="311"/>
      <c r="N806" s="311"/>
      <c r="O806" s="381">
        <f t="shared" si="26"/>
        <v>0</v>
      </c>
      <c r="P806" s="381">
        <f t="shared" si="27"/>
        <v>0</v>
      </c>
    </row>
    <row r="807" spans="1:16" ht="18" customHeight="1" x14ac:dyDescent="0.25">
      <c r="A807" s="309"/>
      <c r="B807" s="345"/>
      <c r="C807" s="345"/>
      <c r="D807" s="310"/>
      <c r="E807" s="310"/>
      <c r="F807" s="310"/>
      <c r="G807" s="310"/>
      <c r="H807" s="310"/>
      <c r="I807" s="311"/>
      <c r="J807" s="311"/>
      <c r="K807" s="311"/>
      <c r="L807" s="311"/>
      <c r="M807" s="311"/>
      <c r="N807" s="311"/>
      <c r="O807" s="381">
        <f t="shared" ref="O807:O870" si="28">SUM(I807,K807,M807)</f>
        <v>0</v>
      </c>
      <c r="P807" s="381">
        <f t="shared" ref="P807:P870" si="29">SUM(J807,L807,N807)</f>
        <v>0</v>
      </c>
    </row>
    <row r="808" spans="1:16" ht="18" customHeight="1" x14ac:dyDescent="0.25">
      <c r="A808" s="309"/>
      <c r="B808" s="345"/>
      <c r="C808" s="345"/>
      <c r="D808" s="310"/>
      <c r="E808" s="310"/>
      <c r="F808" s="310"/>
      <c r="G808" s="310"/>
      <c r="H808" s="310"/>
      <c r="I808" s="311"/>
      <c r="J808" s="311"/>
      <c r="K808" s="311"/>
      <c r="L808" s="311"/>
      <c r="M808" s="311"/>
      <c r="N808" s="311"/>
      <c r="O808" s="381">
        <f t="shared" si="28"/>
        <v>0</v>
      </c>
      <c r="P808" s="381">
        <f t="shared" si="29"/>
        <v>0</v>
      </c>
    </row>
    <row r="809" spans="1:16" ht="18" customHeight="1" x14ac:dyDescent="0.25">
      <c r="A809" s="309"/>
      <c r="B809" s="345"/>
      <c r="C809" s="345"/>
      <c r="D809" s="310"/>
      <c r="E809" s="310"/>
      <c r="F809" s="310"/>
      <c r="G809" s="310"/>
      <c r="H809" s="310"/>
      <c r="I809" s="311"/>
      <c r="J809" s="311"/>
      <c r="K809" s="311"/>
      <c r="L809" s="311"/>
      <c r="M809" s="311"/>
      <c r="N809" s="311"/>
      <c r="O809" s="381">
        <f t="shared" si="28"/>
        <v>0</v>
      </c>
      <c r="P809" s="381">
        <f t="shared" si="29"/>
        <v>0</v>
      </c>
    </row>
    <row r="810" spans="1:16" ht="18" customHeight="1" x14ac:dyDescent="0.25">
      <c r="A810" s="309"/>
      <c r="B810" s="345"/>
      <c r="C810" s="345"/>
      <c r="D810" s="310"/>
      <c r="E810" s="310"/>
      <c r="F810" s="310"/>
      <c r="G810" s="310"/>
      <c r="H810" s="310"/>
      <c r="I810" s="311"/>
      <c r="J810" s="311"/>
      <c r="K810" s="311"/>
      <c r="L810" s="311"/>
      <c r="M810" s="311"/>
      <c r="N810" s="311"/>
      <c r="O810" s="381">
        <f t="shared" si="28"/>
        <v>0</v>
      </c>
      <c r="P810" s="381">
        <f t="shared" si="29"/>
        <v>0</v>
      </c>
    </row>
    <row r="811" spans="1:16" ht="18" customHeight="1" x14ac:dyDescent="0.25">
      <c r="A811" s="309"/>
      <c r="B811" s="345"/>
      <c r="C811" s="345"/>
      <c r="D811" s="310"/>
      <c r="E811" s="310"/>
      <c r="F811" s="310"/>
      <c r="G811" s="310"/>
      <c r="H811" s="310"/>
      <c r="I811" s="311"/>
      <c r="J811" s="311"/>
      <c r="K811" s="311"/>
      <c r="L811" s="311"/>
      <c r="M811" s="311"/>
      <c r="N811" s="311"/>
      <c r="O811" s="381">
        <f t="shared" si="28"/>
        <v>0</v>
      </c>
      <c r="P811" s="381">
        <f t="shared" si="29"/>
        <v>0</v>
      </c>
    </row>
    <row r="812" spans="1:16" ht="18" customHeight="1" x14ac:dyDescent="0.25">
      <c r="A812" s="309"/>
      <c r="B812" s="345"/>
      <c r="C812" s="345"/>
      <c r="D812" s="310"/>
      <c r="E812" s="310"/>
      <c r="F812" s="310"/>
      <c r="G812" s="310"/>
      <c r="H812" s="310"/>
      <c r="I812" s="311"/>
      <c r="J812" s="311"/>
      <c r="K812" s="311"/>
      <c r="L812" s="311"/>
      <c r="M812" s="311"/>
      <c r="N812" s="311"/>
      <c r="O812" s="381">
        <f t="shared" si="28"/>
        <v>0</v>
      </c>
      <c r="P812" s="381">
        <f t="shared" si="29"/>
        <v>0</v>
      </c>
    </row>
    <row r="813" spans="1:16" ht="18" customHeight="1" x14ac:dyDescent="0.25">
      <c r="A813" s="309"/>
      <c r="B813" s="345"/>
      <c r="C813" s="345"/>
      <c r="D813" s="310"/>
      <c r="E813" s="310"/>
      <c r="F813" s="310"/>
      <c r="G813" s="310"/>
      <c r="H813" s="310"/>
      <c r="I813" s="311"/>
      <c r="J813" s="311"/>
      <c r="K813" s="311"/>
      <c r="L813" s="311"/>
      <c r="M813" s="311"/>
      <c r="N813" s="311"/>
      <c r="O813" s="381">
        <f t="shared" si="28"/>
        <v>0</v>
      </c>
      <c r="P813" s="381">
        <f t="shared" si="29"/>
        <v>0</v>
      </c>
    </row>
    <row r="814" spans="1:16" ht="18" customHeight="1" x14ac:dyDescent="0.25">
      <c r="A814" s="309"/>
      <c r="B814" s="345"/>
      <c r="C814" s="345"/>
      <c r="D814" s="310"/>
      <c r="E814" s="310"/>
      <c r="F814" s="310"/>
      <c r="G814" s="310"/>
      <c r="H814" s="310"/>
      <c r="I814" s="311"/>
      <c r="J814" s="311"/>
      <c r="K814" s="311"/>
      <c r="L814" s="311"/>
      <c r="M814" s="311"/>
      <c r="N814" s="311"/>
      <c r="O814" s="381">
        <f t="shared" si="28"/>
        <v>0</v>
      </c>
      <c r="P814" s="381">
        <f t="shared" si="29"/>
        <v>0</v>
      </c>
    </row>
    <row r="815" spans="1:16" ht="18" customHeight="1" x14ac:dyDescent="0.25">
      <c r="A815" s="309"/>
      <c r="B815" s="345"/>
      <c r="C815" s="345"/>
      <c r="D815" s="310"/>
      <c r="E815" s="310"/>
      <c r="F815" s="310"/>
      <c r="G815" s="310"/>
      <c r="H815" s="310"/>
      <c r="I815" s="311"/>
      <c r="J815" s="311"/>
      <c r="K815" s="311"/>
      <c r="L815" s="311"/>
      <c r="M815" s="311"/>
      <c r="N815" s="311"/>
      <c r="O815" s="381">
        <f t="shared" si="28"/>
        <v>0</v>
      </c>
      <c r="P815" s="381">
        <f t="shared" si="29"/>
        <v>0</v>
      </c>
    </row>
    <row r="816" spans="1:16" ht="18" customHeight="1" x14ac:dyDescent="0.25">
      <c r="A816" s="309"/>
      <c r="B816" s="345"/>
      <c r="C816" s="345"/>
      <c r="D816" s="310"/>
      <c r="E816" s="310"/>
      <c r="F816" s="310"/>
      <c r="G816" s="310"/>
      <c r="H816" s="310"/>
      <c r="I816" s="311"/>
      <c r="J816" s="311"/>
      <c r="K816" s="311"/>
      <c r="L816" s="311"/>
      <c r="M816" s="311"/>
      <c r="N816" s="311"/>
      <c r="O816" s="381">
        <f t="shared" si="28"/>
        <v>0</v>
      </c>
      <c r="P816" s="381">
        <f t="shared" si="29"/>
        <v>0</v>
      </c>
    </row>
    <row r="817" spans="1:16" ht="18" customHeight="1" x14ac:dyDescent="0.25">
      <c r="A817" s="309"/>
      <c r="B817" s="345"/>
      <c r="C817" s="345"/>
      <c r="D817" s="310"/>
      <c r="E817" s="310"/>
      <c r="F817" s="310"/>
      <c r="G817" s="310"/>
      <c r="H817" s="310"/>
      <c r="I817" s="311"/>
      <c r="J817" s="311"/>
      <c r="K817" s="311"/>
      <c r="L817" s="311"/>
      <c r="M817" s="311"/>
      <c r="N817" s="311"/>
      <c r="O817" s="381">
        <f t="shared" si="28"/>
        <v>0</v>
      </c>
      <c r="P817" s="381">
        <f t="shared" si="29"/>
        <v>0</v>
      </c>
    </row>
    <row r="818" spans="1:16" ht="18" customHeight="1" x14ac:dyDescent="0.25">
      <c r="A818" s="309"/>
      <c r="B818" s="345"/>
      <c r="C818" s="345"/>
      <c r="D818" s="310"/>
      <c r="E818" s="310"/>
      <c r="F818" s="310"/>
      <c r="G818" s="310"/>
      <c r="H818" s="310"/>
      <c r="I818" s="311"/>
      <c r="J818" s="311"/>
      <c r="K818" s="311"/>
      <c r="L818" s="311"/>
      <c r="M818" s="311"/>
      <c r="N818" s="311"/>
      <c r="O818" s="381">
        <f t="shared" si="28"/>
        <v>0</v>
      </c>
      <c r="P818" s="381">
        <f t="shared" si="29"/>
        <v>0</v>
      </c>
    </row>
    <row r="819" spans="1:16" ht="18" customHeight="1" x14ac:dyDescent="0.25">
      <c r="A819" s="309"/>
      <c r="B819" s="345"/>
      <c r="C819" s="345"/>
      <c r="D819" s="310"/>
      <c r="E819" s="310"/>
      <c r="F819" s="310"/>
      <c r="G819" s="310"/>
      <c r="H819" s="310"/>
      <c r="I819" s="311"/>
      <c r="J819" s="311"/>
      <c r="K819" s="311"/>
      <c r="L819" s="311"/>
      <c r="M819" s="311"/>
      <c r="N819" s="311"/>
      <c r="O819" s="381">
        <f t="shared" si="28"/>
        <v>0</v>
      </c>
      <c r="P819" s="381">
        <f t="shared" si="29"/>
        <v>0</v>
      </c>
    </row>
    <row r="820" spans="1:16" ht="18" customHeight="1" x14ac:dyDescent="0.25">
      <c r="A820" s="309"/>
      <c r="B820" s="345"/>
      <c r="C820" s="345"/>
      <c r="D820" s="310"/>
      <c r="E820" s="310"/>
      <c r="F820" s="310"/>
      <c r="G820" s="310"/>
      <c r="H820" s="310"/>
      <c r="I820" s="311"/>
      <c r="J820" s="311"/>
      <c r="K820" s="311"/>
      <c r="L820" s="311"/>
      <c r="M820" s="311"/>
      <c r="N820" s="311"/>
      <c r="O820" s="381">
        <f t="shared" si="28"/>
        <v>0</v>
      </c>
      <c r="P820" s="381">
        <f t="shared" si="29"/>
        <v>0</v>
      </c>
    </row>
    <row r="821" spans="1:16" ht="18" customHeight="1" x14ac:dyDescent="0.25">
      <c r="A821" s="309"/>
      <c r="B821" s="345"/>
      <c r="C821" s="345"/>
      <c r="D821" s="310"/>
      <c r="E821" s="310"/>
      <c r="F821" s="310"/>
      <c r="G821" s="310"/>
      <c r="H821" s="310"/>
      <c r="I821" s="311"/>
      <c r="J821" s="311"/>
      <c r="K821" s="311"/>
      <c r="L821" s="311"/>
      <c r="M821" s="311"/>
      <c r="N821" s="311"/>
      <c r="O821" s="381">
        <f t="shared" si="28"/>
        <v>0</v>
      </c>
      <c r="P821" s="381">
        <f t="shared" si="29"/>
        <v>0</v>
      </c>
    </row>
    <row r="822" spans="1:16" ht="18" customHeight="1" x14ac:dyDescent="0.25">
      <c r="A822" s="309"/>
      <c r="B822" s="345"/>
      <c r="C822" s="345"/>
      <c r="D822" s="310"/>
      <c r="E822" s="310"/>
      <c r="F822" s="310"/>
      <c r="G822" s="310"/>
      <c r="H822" s="310"/>
      <c r="I822" s="311"/>
      <c r="J822" s="311"/>
      <c r="K822" s="311"/>
      <c r="L822" s="311"/>
      <c r="M822" s="311"/>
      <c r="N822" s="311"/>
      <c r="O822" s="381">
        <f t="shared" si="28"/>
        <v>0</v>
      </c>
      <c r="P822" s="381">
        <f t="shared" si="29"/>
        <v>0</v>
      </c>
    </row>
    <row r="823" spans="1:16" ht="18" customHeight="1" x14ac:dyDescent="0.25">
      <c r="A823" s="309"/>
      <c r="B823" s="345"/>
      <c r="C823" s="345"/>
      <c r="D823" s="310"/>
      <c r="E823" s="310"/>
      <c r="F823" s="310"/>
      <c r="G823" s="310"/>
      <c r="H823" s="310"/>
      <c r="I823" s="311"/>
      <c r="J823" s="311"/>
      <c r="K823" s="311"/>
      <c r="L823" s="311"/>
      <c r="M823" s="311"/>
      <c r="N823" s="311"/>
      <c r="O823" s="381">
        <f t="shared" si="28"/>
        <v>0</v>
      </c>
      <c r="P823" s="381">
        <f t="shared" si="29"/>
        <v>0</v>
      </c>
    </row>
    <row r="824" spans="1:16" ht="18" customHeight="1" x14ac:dyDescent="0.25">
      <c r="A824" s="309"/>
      <c r="B824" s="345"/>
      <c r="C824" s="345"/>
      <c r="D824" s="310"/>
      <c r="E824" s="310"/>
      <c r="F824" s="310"/>
      <c r="G824" s="310"/>
      <c r="H824" s="310"/>
      <c r="I824" s="311"/>
      <c r="J824" s="311"/>
      <c r="K824" s="311"/>
      <c r="L824" s="311"/>
      <c r="M824" s="311"/>
      <c r="N824" s="311"/>
      <c r="O824" s="381">
        <f t="shared" si="28"/>
        <v>0</v>
      </c>
      <c r="P824" s="381">
        <f t="shared" si="29"/>
        <v>0</v>
      </c>
    </row>
    <row r="825" spans="1:16" ht="18" customHeight="1" x14ac:dyDescent="0.25">
      <c r="A825" s="309"/>
      <c r="B825" s="345"/>
      <c r="C825" s="345"/>
      <c r="D825" s="310"/>
      <c r="E825" s="310"/>
      <c r="F825" s="310"/>
      <c r="G825" s="310"/>
      <c r="H825" s="310"/>
      <c r="I825" s="311"/>
      <c r="J825" s="311"/>
      <c r="K825" s="311"/>
      <c r="L825" s="311"/>
      <c r="M825" s="311"/>
      <c r="N825" s="311"/>
      <c r="O825" s="381">
        <f t="shared" si="28"/>
        <v>0</v>
      </c>
      <c r="P825" s="381">
        <f t="shared" si="29"/>
        <v>0</v>
      </c>
    </row>
    <row r="826" spans="1:16" ht="18" customHeight="1" x14ac:dyDescent="0.25">
      <c r="A826" s="309"/>
      <c r="B826" s="345"/>
      <c r="C826" s="345"/>
      <c r="D826" s="310"/>
      <c r="E826" s="310"/>
      <c r="F826" s="310"/>
      <c r="G826" s="310"/>
      <c r="H826" s="310"/>
      <c r="I826" s="311"/>
      <c r="J826" s="311"/>
      <c r="K826" s="311"/>
      <c r="L826" s="311"/>
      <c r="M826" s="311"/>
      <c r="N826" s="311"/>
      <c r="O826" s="381">
        <f t="shared" si="28"/>
        <v>0</v>
      </c>
      <c r="P826" s="381">
        <f t="shared" si="29"/>
        <v>0</v>
      </c>
    </row>
    <row r="827" spans="1:16" ht="18" customHeight="1" x14ac:dyDescent="0.25">
      <c r="A827" s="309"/>
      <c r="B827" s="345"/>
      <c r="C827" s="345"/>
      <c r="D827" s="310"/>
      <c r="E827" s="310"/>
      <c r="F827" s="310"/>
      <c r="G827" s="310"/>
      <c r="H827" s="310"/>
      <c r="I827" s="311"/>
      <c r="J827" s="311"/>
      <c r="K827" s="311"/>
      <c r="L827" s="311"/>
      <c r="M827" s="311"/>
      <c r="N827" s="311"/>
      <c r="O827" s="381">
        <f t="shared" si="28"/>
        <v>0</v>
      </c>
      <c r="P827" s="381">
        <f t="shared" si="29"/>
        <v>0</v>
      </c>
    </row>
    <row r="828" spans="1:16" ht="18" customHeight="1" x14ac:dyDescent="0.25">
      <c r="A828" s="309"/>
      <c r="B828" s="345"/>
      <c r="C828" s="345"/>
      <c r="D828" s="310"/>
      <c r="E828" s="310"/>
      <c r="F828" s="310"/>
      <c r="G828" s="310"/>
      <c r="H828" s="310"/>
      <c r="I828" s="311"/>
      <c r="J828" s="311"/>
      <c r="K828" s="311"/>
      <c r="L828" s="311"/>
      <c r="M828" s="311"/>
      <c r="N828" s="311"/>
      <c r="O828" s="381">
        <f t="shared" si="28"/>
        <v>0</v>
      </c>
      <c r="P828" s="381">
        <f t="shared" si="29"/>
        <v>0</v>
      </c>
    </row>
    <row r="829" spans="1:16" ht="18" customHeight="1" x14ac:dyDescent="0.25">
      <c r="A829" s="309"/>
      <c r="B829" s="345"/>
      <c r="C829" s="345"/>
      <c r="D829" s="310"/>
      <c r="E829" s="310"/>
      <c r="F829" s="310"/>
      <c r="G829" s="310"/>
      <c r="H829" s="310"/>
      <c r="I829" s="311"/>
      <c r="J829" s="311"/>
      <c r="K829" s="311"/>
      <c r="L829" s="311"/>
      <c r="M829" s="311"/>
      <c r="N829" s="311"/>
      <c r="O829" s="381">
        <f t="shared" si="28"/>
        <v>0</v>
      </c>
      <c r="P829" s="381">
        <f t="shared" si="29"/>
        <v>0</v>
      </c>
    </row>
    <row r="830" spans="1:16" ht="18" customHeight="1" x14ac:dyDescent="0.25">
      <c r="A830" s="309"/>
      <c r="B830" s="345"/>
      <c r="C830" s="345"/>
      <c r="D830" s="310"/>
      <c r="E830" s="310"/>
      <c r="F830" s="310"/>
      <c r="G830" s="310"/>
      <c r="H830" s="310"/>
      <c r="I830" s="311"/>
      <c r="J830" s="311"/>
      <c r="K830" s="311"/>
      <c r="L830" s="311"/>
      <c r="M830" s="311"/>
      <c r="N830" s="311"/>
      <c r="O830" s="381">
        <f t="shared" si="28"/>
        <v>0</v>
      </c>
      <c r="P830" s="381">
        <f t="shared" si="29"/>
        <v>0</v>
      </c>
    </row>
    <row r="831" spans="1:16" ht="18" customHeight="1" x14ac:dyDescent="0.25">
      <c r="A831" s="309"/>
      <c r="B831" s="345"/>
      <c r="C831" s="345"/>
      <c r="D831" s="310"/>
      <c r="E831" s="310"/>
      <c r="F831" s="310"/>
      <c r="G831" s="310"/>
      <c r="H831" s="310"/>
      <c r="I831" s="311"/>
      <c r="J831" s="311"/>
      <c r="K831" s="311"/>
      <c r="L831" s="311"/>
      <c r="M831" s="311"/>
      <c r="N831" s="311"/>
      <c r="O831" s="381">
        <f t="shared" si="28"/>
        <v>0</v>
      </c>
      <c r="P831" s="381">
        <f t="shared" si="29"/>
        <v>0</v>
      </c>
    </row>
    <row r="832" spans="1:16" ht="18" customHeight="1" x14ac:dyDescent="0.25">
      <c r="A832" s="309"/>
      <c r="B832" s="345"/>
      <c r="C832" s="345"/>
      <c r="D832" s="310"/>
      <c r="E832" s="310"/>
      <c r="F832" s="310"/>
      <c r="G832" s="310"/>
      <c r="H832" s="310"/>
      <c r="I832" s="311"/>
      <c r="J832" s="311"/>
      <c r="K832" s="311"/>
      <c r="L832" s="311"/>
      <c r="M832" s="311"/>
      <c r="N832" s="311"/>
      <c r="O832" s="381">
        <f t="shared" si="28"/>
        <v>0</v>
      </c>
      <c r="P832" s="381">
        <f t="shared" si="29"/>
        <v>0</v>
      </c>
    </row>
    <row r="833" spans="1:16" ht="18" customHeight="1" x14ac:dyDescent="0.25">
      <c r="A833" s="309"/>
      <c r="B833" s="345"/>
      <c r="C833" s="345"/>
      <c r="D833" s="310"/>
      <c r="E833" s="310"/>
      <c r="F833" s="310"/>
      <c r="G833" s="310"/>
      <c r="H833" s="310"/>
      <c r="I833" s="311"/>
      <c r="J833" s="311"/>
      <c r="K833" s="311"/>
      <c r="L833" s="311"/>
      <c r="M833" s="311"/>
      <c r="N833" s="311"/>
      <c r="O833" s="381">
        <f t="shared" si="28"/>
        <v>0</v>
      </c>
      <c r="P833" s="381">
        <f t="shared" si="29"/>
        <v>0</v>
      </c>
    </row>
    <row r="834" spans="1:16" ht="18" customHeight="1" x14ac:dyDescent="0.25">
      <c r="A834" s="309"/>
      <c r="B834" s="345"/>
      <c r="C834" s="345"/>
      <c r="D834" s="310"/>
      <c r="E834" s="310"/>
      <c r="F834" s="310"/>
      <c r="G834" s="310"/>
      <c r="H834" s="310"/>
      <c r="I834" s="311"/>
      <c r="J834" s="311"/>
      <c r="K834" s="311"/>
      <c r="L834" s="311"/>
      <c r="M834" s="311"/>
      <c r="N834" s="311"/>
      <c r="O834" s="381">
        <f t="shared" si="28"/>
        <v>0</v>
      </c>
      <c r="P834" s="381">
        <f t="shared" si="29"/>
        <v>0</v>
      </c>
    </row>
    <row r="835" spans="1:16" ht="18" customHeight="1" x14ac:dyDescent="0.25">
      <c r="A835" s="309"/>
      <c r="B835" s="345"/>
      <c r="C835" s="345"/>
      <c r="D835" s="310"/>
      <c r="E835" s="310"/>
      <c r="F835" s="310"/>
      <c r="G835" s="310"/>
      <c r="H835" s="310"/>
      <c r="I835" s="311"/>
      <c r="J835" s="311"/>
      <c r="K835" s="311"/>
      <c r="L835" s="311"/>
      <c r="M835" s="311"/>
      <c r="N835" s="311"/>
      <c r="O835" s="381">
        <f t="shared" si="28"/>
        <v>0</v>
      </c>
      <c r="P835" s="381">
        <f t="shared" si="29"/>
        <v>0</v>
      </c>
    </row>
    <row r="836" spans="1:16" ht="18" customHeight="1" x14ac:dyDescent="0.25">
      <c r="A836" s="309"/>
      <c r="B836" s="345"/>
      <c r="C836" s="345"/>
      <c r="D836" s="310"/>
      <c r="E836" s="310"/>
      <c r="F836" s="310"/>
      <c r="G836" s="310"/>
      <c r="H836" s="310"/>
      <c r="I836" s="311"/>
      <c r="J836" s="311"/>
      <c r="K836" s="311"/>
      <c r="L836" s="311"/>
      <c r="M836" s="311"/>
      <c r="N836" s="311"/>
      <c r="O836" s="381">
        <f t="shared" si="28"/>
        <v>0</v>
      </c>
      <c r="P836" s="381">
        <f t="shared" si="29"/>
        <v>0</v>
      </c>
    </row>
    <row r="837" spans="1:16" ht="18" customHeight="1" x14ac:dyDescent="0.25">
      <c r="A837" s="309"/>
      <c r="B837" s="345"/>
      <c r="C837" s="345"/>
      <c r="D837" s="310"/>
      <c r="E837" s="310"/>
      <c r="F837" s="310"/>
      <c r="G837" s="310"/>
      <c r="H837" s="310"/>
      <c r="I837" s="311"/>
      <c r="J837" s="311"/>
      <c r="K837" s="311"/>
      <c r="L837" s="311"/>
      <c r="M837" s="311"/>
      <c r="N837" s="311"/>
      <c r="O837" s="381">
        <f t="shared" si="28"/>
        <v>0</v>
      </c>
      <c r="P837" s="381">
        <f t="shared" si="29"/>
        <v>0</v>
      </c>
    </row>
    <row r="838" spans="1:16" ht="18" customHeight="1" x14ac:dyDescent="0.25">
      <c r="A838" s="309"/>
      <c r="B838" s="345"/>
      <c r="C838" s="345"/>
      <c r="D838" s="310"/>
      <c r="E838" s="310"/>
      <c r="F838" s="310"/>
      <c r="G838" s="310"/>
      <c r="H838" s="310"/>
      <c r="I838" s="311"/>
      <c r="J838" s="311"/>
      <c r="K838" s="311"/>
      <c r="L838" s="311"/>
      <c r="M838" s="311"/>
      <c r="N838" s="311"/>
      <c r="O838" s="381">
        <f t="shared" si="28"/>
        <v>0</v>
      </c>
      <c r="P838" s="381">
        <f t="shared" si="29"/>
        <v>0</v>
      </c>
    </row>
    <row r="839" spans="1:16" ht="18" customHeight="1" x14ac:dyDescent="0.25">
      <c r="A839" s="309"/>
      <c r="B839" s="345"/>
      <c r="C839" s="345"/>
      <c r="D839" s="310"/>
      <c r="E839" s="310"/>
      <c r="F839" s="310"/>
      <c r="G839" s="310"/>
      <c r="H839" s="310"/>
      <c r="I839" s="311"/>
      <c r="J839" s="311"/>
      <c r="K839" s="311"/>
      <c r="L839" s="311"/>
      <c r="M839" s="311"/>
      <c r="N839" s="311"/>
      <c r="O839" s="381">
        <f t="shared" si="28"/>
        <v>0</v>
      </c>
      <c r="P839" s="381">
        <f t="shared" si="29"/>
        <v>0</v>
      </c>
    </row>
    <row r="840" spans="1:16" ht="18" customHeight="1" x14ac:dyDescent="0.25">
      <c r="A840" s="309"/>
      <c r="B840" s="345"/>
      <c r="C840" s="345"/>
      <c r="D840" s="310"/>
      <c r="E840" s="310"/>
      <c r="F840" s="310"/>
      <c r="G840" s="310"/>
      <c r="H840" s="310"/>
      <c r="I840" s="311"/>
      <c r="J840" s="311"/>
      <c r="K840" s="311"/>
      <c r="L840" s="311"/>
      <c r="M840" s="311"/>
      <c r="N840" s="311"/>
      <c r="O840" s="381">
        <f t="shared" si="28"/>
        <v>0</v>
      </c>
      <c r="P840" s="381">
        <f t="shared" si="29"/>
        <v>0</v>
      </c>
    </row>
    <row r="841" spans="1:16" ht="18" customHeight="1" x14ac:dyDescent="0.25">
      <c r="A841" s="309"/>
      <c r="B841" s="345"/>
      <c r="C841" s="345"/>
      <c r="D841" s="310"/>
      <c r="E841" s="310"/>
      <c r="F841" s="310"/>
      <c r="G841" s="310"/>
      <c r="H841" s="310"/>
      <c r="I841" s="311"/>
      <c r="J841" s="311"/>
      <c r="K841" s="311"/>
      <c r="L841" s="311"/>
      <c r="M841" s="311"/>
      <c r="N841" s="311"/>
      <c r="O841" s="381">
        <f t="shared" si="28"/>
        <v>0</v>
      </c>
      <c r="P841" s="381">
        <f t="shared" si="29"/>
        <v>0</v>
      </c>
    </row>
    <row r="842" spans="1:16" ht="18" customHeight="1" x14ac:dyDescent="0.25">
      <c r="A842" s="309"/>
      <c r="B842" s="345"/>
      <c r="C842" s="345"/>
      <c r="D842" s="310"/>
      <c r="E842" s="310"/>
      <c r="F842" s="310"/>
      <c r="G842" s="310"/>
      <c r="H842" s="310"/>
      <c r="I842" s="311"/>
      <c r="J842" s="311"/>
      <c r="K842" s="311"/>
      <c r="L842" s="311"/>
      <c r="M842" s="311"/>
      <c r="N842" s="311"/>
      <c r="O842" s="381">
        <f t="shared" si="28"/>
        <v>0</v>
      </c>
      <c r="P842" s="381">
        <f t="shared" si="29"/>
        <v>0</v>
      </c>
    </row>
    <row r="843" spans="1:16" ht="18" customHeight="1" x14ac:dyDescent="0.25">
      <c r="A843" s="309"/>
      <c r="B843" s="345"/>
      <c r="C843" s="345"/>
      <c r="D843" s="310"/>
      <c r="E843" s="310"/>
      <c r="F843" s="310"/>
      <c r="G843" s="310"/>
      <c r="H843" s="310"/>
      <c r="I843" s="311"/>
      <c r="J843" s="311"/>
      <c r="K843" s="311"/>
      <c r="L843" s="311"/>
      <c r="M843" s="311"/>
      <c r="N843" s="311"/>
      <c r="O843" s="381">
        <f t="shared" si="28"/>
        <v>0</v>
      </c>
      <c r="P843" s="381">
        <f t="shared" si="29"/>
        <v>0</v>
      </c>
    </row>
    <row r="844" spans="1:16" ht="18" customHeight="1" x14ac:dyDescent="0.25">
      <c r="A844" s="309"/>
      <c r="B844" s="345"/>
      <c r="C844" s="345"/>
      <c r="D844" s="310"/>
      <c r="E844" s="310"/>
      <c r="F844" s="310"/>
      <c r="G844" s="310"/>
      <c r="H844" s="310"/>
      <c r="I844" s="311"/>
      <c r="J844" s="311"/>
      <c r="K844" s="311"/>
      <c r="L844" s="311"/>
      <c r="M844" s="311"/>
      <c r="N844" s="311"/>
      <c r="O844" s="381">
        <f t="shared" si="28"/>
        <v>0</v>
      </c>
      <c r="P844" s="381">
        <f t="shared" si="29"/>
        <v>0</v>
      </c>
    </row>
    <row r="845" spans="1:16" ht="18" customHeight="1" x14ac:dyDescent="0.25">
      <c r="A845" s="309"/>
      <c r="B845" s="345"/>
      <c r="C845" s="345"/>
      <c r="D845" s="310"/>
      <c r="E845" s="310"/>
      <c r="F845" s="310"/>
      <c r="G845" s="310"/>
      <c r="H845" s="310"/>
      <c r="I845" s="311"/>
      <c r="J845" s="311"/>
      <c r="K845" s="311"/>
      <c r="L845" s="311"/>
      <c r="M845" s="311"/>
      <c r="N845" s="311"/>
      <c r="O845" s="381">
        <f t="shared" si="28"/>
        <v>0</v>
      </c>
      <c r="P845" s="381">
        <f t="shared" si="29"/>
        <v>0</v>
      </c>
    </row>
    <row r="846" spans="1:16" ht="18" customHeight="1" x14ac:dyDescent="0.25">
      <c r="A846" s="309"/>
      <c r="B846" s="345"/>
      <c r="C846" s="345"/>
      <c r="D846" s="310"/>
      <c r="E846" s="310"/>
      <c r="F846" s="310"/>
      <c r="G846" s="310"/>
      <c r="H846" s="310"/>
      <c r="I846" s="311"/>
      <c r="J846" s="311"/>
      <c r="K846" s="311"/>
      <c r="L846" s="311"/>
      <c r="M846" s="311"/>
      <c r="N846" s="311"/>
      <c r="O846" s="381">
        <f t="shared" si="28"/>
        <v>0</v>
      </c>
      <c r="P846" s="381">
        <f t="shared" si="29"/>
        <v>0</v>
      </c>
    </row>
    <row r="847" spans="1:16" ht="18" customHeight="1" x14ac:dyDescent="0.25">
      <c r="A847" s="309"/>
      <c r="B847" s="345"/>
      <c r="C847" s="345"/>
      <c r="D847" s="310"/>
      <c r="E847" s="310"/>
      <c r="F847" s="310"/>
      <c r="G847" s="310"/>
      <c r="H847" s="310"/>
      <c r="I847" s="311"/>
      <c r="J847" s="311"/>
      <c r="K847" s="311"/>
      <c r="L847" s="311"/>
      <c r="M847" s="311"/>
      <c r="N847" s="311"/>
      <c r="O847" s="381">
        <f t="shared" si="28"/>
        <v>0</v>
      </c>
      <c r="P847" s="381">
        <f t="shared" si="29"/>
        <v>0</v>
      </c>
    </row>
    <row r="848" spans="1:16" ht="18" customHeight="1" x14ac:dyDescent="0.25">
      <c r="A848" s="309"/>
      <c r="B848" s="345"/>
      <c r="C848" s="345"/>
      <c r="D848" s="310"/>
      <c r="E848" s="310"/>
      <c r="F848" s="310"/>
      <c r="G848" s="310"/>
      <c r="H848" s="310"/>
      <c r="I848" s="311"/>
      <c r="J848" s="311"/>
      <c r="K848" s="311"/>
      <c r="L848" s="311"/>
      <c r="M848" s="311"/>
      <c r="N848" s="311"/>
      <c r="O848" s="381">
        <f t="shared" si="28"/>
        <v>0</v>
      </c>
      <c r="P848" s="381">
        <f t="shared" si="29"/>
        <v>0</v>
      </c>
    </row>
    <row r="849" spans="1:16" ht="18" customHeight="1" x14ac:dyDescent="0.25">
      <c r="A849" s="309"/>
      <c r="B849" s="345"/>
      <c r="C849" s="345"/>
      <c r="D849" s="310"/>
      <c r="E849" s="310"/>
      <c r="F849" s="310"/>
      <c r="G849" s="310"/>
      <c r="H849" s="310"/>
      <c r="I849" s="311"/>
      <c r="J849" s="311"/>
      <c r="K849" s="311"/>
      <c r="L849" s="311"/>
      <c r="M849" s="311"/>
      <c r="N849" s="311"/>
      <c r="O849" s="381">
        <f t="shared" si="28"/>
        <v>0</v>
      </c>
      <c r="P849" s="381">
        <f t="shared" si="29"/>
        <v>0</v>
      </c>
    </row>
    <row r="850" spans="1:16" ht="18" customHeight="1" x14ac:dyDescent="0.25">
      <c r="A850" s="309"/>
      <c r="B850" s="345"/>
      <c r="C850" s="345"/>
      <c r="D850" s="310"/>
      <c r="E850" s="310"/>
      <c r="F850" s="310"/>
      <c r="G850" s="310"/>
      <c r="H850" s="310"/>
      <c r="I850" s="311"/>
      <c r="J850" s="311"/>
      <c r="K850" s="311"/>
      <c r="L850" s="311"/>
      <c r="M850" s="311"/>
      <c r="N850" s="311"/>
      <c r="O850" s="381">
        <f t="shared" si="28"/>
        <v>0</v>
      </c>
      <c r="P850" s="381">
        <f t="shared" si="29"/>
        <v>0</v>
      </c>
    </row>
    <row r="851" spans="1:16" ht="18" customHeight="1" x14ac:dyDescent="0.25">
      <c r="A851" s="309"/>
      <c r="B851" s="345"/>
      <c r="C851" s="345"/>
      <c r="D851" s="310"/>
      <c r="E851" s="310"/>
      <c r="F851" s="310"/>
      <c r="G851" s="310"/>
      <c r="H851" s="310"/>
      <c r="I851" s="311"/>
      <c r="J851" s="311"/>
      <c r="K851" s="311"/>
      <c r="L851" s="311"/>
      <c r="M851" s="311"/>
      <c r="N851" s="311"/>
      <c r="O851" s="381">
        <f t="shared" si="28"/>
        <v>0</v>
      </c>
      <c r="P851" s="381">
        <f t="shared" si="29"/>
        <v>0</v>
      </c>
    </row>
    <row r="852" spans="1:16" ht="18" customHeight="1" x14ac:dyDescent="0.25">
      <c r="A852" s="309"/>
      <c r="B852" s="345"/>
      <c r="C852" s="345"/>
      <c r="D852" s="310"/>
      <c r="E852" s="310"/>
      <c r="F852" s="310"/>
      <c r="G852" s="310"/>
      <c r="H852" s="310"/>
      <c r="I852" s="311"/>
      <c r="J852" s="311"/>
      <c r="K852" s="311"/>
      <c r="L852" s="311"/>
      <c r="M852" s="311"/>
      <c r="N852" s="311"/>
      <c r="O852" s="381">
        <f t="shared" si="28"/>
        <v>0</v>
      </c>
      <c r="P852" s="381">
        <f t="shared" si="29"/>
        <v>0</v>
      </c>
    </row>
    <row r="853" spans="1:16" ht="18" customHeight="1" x14ac:dyDescent="0.25">
      <c r="A853" s="309"/>
      <c r="B853" s="345"/>
      <c r="C853" s="345"/>
      <c r="D853" s="310"/>
      <c r="E853" s="310"/>
      <c r="F853" s="310"/>
      <c r="G853" s="310"/>
      <c r="H853" s="310"/>
      <c r="I853" s="311"/>
      <c r="J853" s="311"/>
      <c r="K853" s="311"/>
      <c r="L853" s="311"/>
      <c r="M853" s="311"/>
      <c r="N853" s="311"/>
      <c r="O853" s="381">
        <f t="shared" si="28"/>
        <v>0</v>
      </c>
      <c r="P853" s="381">
        <f t="shared" si="29"/>
        <v>0</v>
      </c>
    </row>
    <row r="854" spans="1:16" ht="18" customHeight="1" x14ac:dyDescent="0.25">
      <c r="A854" s="309"/>
      <c r="B854" s="345"/>
      <c r="C854" s="345"/>
      <c r="D854" s="310"/>
      <c r="E854" s="310"/>
      <c r="F854" s="310"/>
      <c r="G854" s="310"/>
      <c r="H854" s="310"/>
      <c r="I854" s="311"/>
      <c r="J854" s="311"/>
      <c r="K854" s="311"/>
      <c r="L854" s="311"/>
      <c r="M854" s="311"/>
      <c r="N854" s="311"/>
      <c r="O854" s="381">
        <f t="shared" si="28"/>
        <v>0</v>
      </c>
      <c r="P854" s="381">
        <f t="shared" si="29"/>
        <v>0</v>
      </c>
    </row>
    <row r="855" spans="1:16" ht="18" customHeight="1" x14ac:dyDescent="0.25">
      <c r="A855" s="309"/>
      <c r="B855" s="345"/>
      <c r="C855" s="345"/>
      <c r="D855" s="310"/>
      <c r="E855" s="310"/>
      <c r="F855" s="310"/>
      <c r="G855" s="310"/>
      <c r="H855" s="310"/>
      <c r="I855" s="311"/>
      <c r="J855" s="311"/>
      <c r="K855" s="311"/>
      <c r="L855" s="311"/>
      <c r="M855" s="311"/>
      <c r="N855" s="311"/>
      <c r="O855" s="381">
        <f t="shared" si="28"/>
        <v>0</v>
      </c>
      <c r="P855" s="381">
        <f t="shared" si="29"/>
        <v>0</v>
      </c>
    </row>
    <row r="856" spans="1:16" ht="18" customHeight="1" x14ac:dyDescent="0.25">
      <c r="A856" s="309"/>
      <c r="B856" s="345"/>
      <c r="C856" s="345"/>
      <c r="D856" s="310"/>
      <c r="E856" s="310"/>
      <c r="F856" s="310"/>
      <c r="G856" s="310"/>
      <c r="H856" s="310"/>
      <c r="I856" s="311"/>
      <c r="J856" s="311"/>
      <c r="K856" s="311"/>
      <c r="L856" s="311"/>
      <c r="M856" s="311"/>
      <c r="N856" s="311"/>
      <c r="O856" s="381">
        <f t="shared" si="28"/>
        <v>0</v>
      </c>
      <c r="P856" s="381">
        <f t="shared" si="29"/>
        <v>0</v>
      </c>
    </row>
    <row r="857" spans="1:16" ht="18" customHeight="1" x14ac:dyDescent="0.25">
      <c r="A857" s="309"/>
      <c r="B857" s="345"/>
      <c r="C857" s="345"/>
      <c r="D857" s="310"/>
      <c r="E857" s="310"/>
      <c r="F857" s="310"/>
      <c r="G857" s="310"/>
      <c r="H857" s="310"/>
      <c r="I857" s="311"/>
      <c r="J857" s="311"/>
      <c r="K857" s="311"/>
      <c r="L857" s="311"/>
      <c r="M857" s="311"/>
      <c r="N857" s="311"/>
      <c r="O857" s="381">
        <f t="shared" si="28"/>
        <v>0</v>
      </c>
      <c r="P857" s="381">
        <f t="shared" si="29"/>
        <v>0</v>
      </c>
    </row>
    <row r="858" spans="1:16" ht="18" customHeight="1" x14ac:dyDescent="0.25">
      <c r="A858" s="309"/>
      <c r="B858" s="345"/>
      <c r="C858" s="345"/>
      <c r="D858" s="310"/>
      <c r="E858" s="310"/>
      <c r="F858" s="310"/>
      <c r="G858" s="310"/>
      <c r="H858" s="310"/>
      <c r="I858" s="311"/>
      <c r="J858" s="311"/>
      <c r="K858" s="311"/>
      <c r="L858" s="311"/>
      <c r="M858" s="311"/>
      <c r="N858" s="311"/>
      <c r="O858" s="381">
        <f t="shared" si="28"/>
        <v>0</v>
      </c>
      <c r="P858" s="381">
        <f t="shared" si="29"/>
        <v>0</v>
      </c>
    </row>
    <row r="859" spans="1:16" ht="18" customHeight="1" x14ac:dyDescent="0.25">
      <c r="A859" s="309"/>
      <c r="B859" s="345"/>
      <c r="C859" s="345"/>
      <c r="D859" s="310"/>
      <c r="E859" s="310"/>
      <c r="F859" s="310"/>
      <c r="G859" s="310"/>
      <c r="H859" s="310"/>
      <c r="I859" s="311"/>
      <c r="J859" s="311"/>
      <c r="K859" s="311"/>
      <c r="L859" s="311"/>
      <c r="M859" s="311"/>
      <c r="N859" s="311"/>
      <c r="O859" s="381">
        <f t="shared" si="28"/>
        <v>0</v>
      </c>
      <c r="P859" s="381">
        <f t="shared" si="29"/>
        <v>0</v>
      </c>
    </row>
    <row r="860" spans="1:16" ht="18" customHeight="1" x14ac:dyDescent="0.25">
      <c r="A860" s="309"/>
      <c r="B860" s="345"/>
      <c r="C860" s="345"/>
      <c r="D860" s="310"/>
      <c r="E860" s="310"/>
      <c r="F860" s="310"/>
      <c r="G860" s="310"/>
      <c r="H860" s="310"/>
      <c r="I860" s="311"/>
      <c r="J860" s="311"/>
      <c r="K860" s="311"/>
      <c r="L860" s="311"/>
      <c r="M860" s="311"/>
      <c r="N860" s="311"/>
      <c r="O860" s="381">
        <f t="shared" si="28"/>
        <v>0</v>
      </c>
      <c r="P860" s="381">
        <f t="shared" si="29"/>
        <v>0</v>
      </c>
    </row>
    <row r="861" spans="1:16" ht="18" customHeight="1" x14ac:dyDescent="0.25">
      <c r="A861" s="309"/>
      <c r="B861" s="345"/>
      <c r="C861" s="345"/>
      <c r="D861" s="310"/>
      <c r="E861" s="310"/>
      <c r="F861" s="310"/>
      <c r="G861" s="310"/>
      <c r="H861" s="310"/>
      <c r="I861" s="311"/>
      <c r="J861" s="311"/>
      <c r="K861" s="311"/>
      <c r="L861" s="311"/>
      <c r="M861" s="311"/>
      <c r="N861" s="311"/>
      <c r="O861" s="381">
        <f t="shared" si="28"/>
        <v>0</v>
      </c>
      <c r="P861" s="381">
        <f t="shared" si="29"/>
        <v>0</v>
      </c>
    </row>
    <row r="862" spans="1:16" ht="18" customHeight="1" x14ac:dyDescent="0.25">
      <c r="A862" s="309"/>
      <c r="B862" s="345"/>
      <c r="C862" s="345"/>
      <c r="D862" s="310"/>
      <c r="E862" s="310"/>
      <c r="F862" s="310"/>
      <c r="G862" s="310"/>
      <c r="H862" s="310"/>
      <c r="I862" s="311"/>
      <c r="J862" s="311"/>
      <c r="K862" s="311"/>
      <c r="L862" s="311"/>
      <c r="M862" s="311"/>
      <c r="N862" s="311"/>
      <c r="O862" s="381">
        <f t="shared" si="28"/>
        <v>0</v>
      </c>
      <c r="P862" s="381">
        <f t="shared" si="29"/>
        <v>0</v>
      </c>
    </row>
    <row r="863" spans="1:16" ht="18" customHeight="1" x14ac:dyDescent="0.25">
      <c r="A863" s="309"/>
      <c r="B863" s="345"/>
      <c r="C863" s="345"/>
      <c r="D863" s="310"/>
      <c r="E863" s="310"/>
      <c r="F863" s="310"/>
      <c r="G863" s="310"/>
      <c r="H863" s="310"/>
      <c r="I863" s="311"/>
      <c r="J863" s="311"/>
      <c r="K863" s="311"/>
      <c r="L863" s="311"/>
      <c r="M863" s="311"/>
      <c r="N863" s="311"/>
      <c r="O863" s="381">
        <f t="shared" si="28"/>
        <v>0</v>
      </c>
      <c r="P863" s="381">
        <f t="shared" si="29"/>
        <v>0</v>
      </c>
    </row>
    <row r="864" spans="1:16" ht="18" customHeight="1" x14ac:dyDescent="0.25">
      <c r="A864" s="309"/>
      <c r="B864" s="345"/>
      <c r="C864" s="345"/>
      <c r="D864" s="310"/>
      <c r="E864" s="310"/>
      <c r="F864" s="310"/>
      <c r="G864" s="310"/>
      <c r="H864" s="310"/>
      <c r="I864" s="311"/>
      <c r="J864" s="311"/>
      <c r="K864" s="311"/>
      <c r="L864" s="311"/>
      <c r="M864" s="311"/>
      <c r="N864" s="311"/>
      <c r="O864" s="381">
        <f t="shared" si="28"/>
        <v>0</v>
      </c>
      <c r="P864" s="381">
        <f t="shared" si="29"/>
        <v>0</v>
      </c>
    </row>
    <row r="865" spans="1:16" ht="18" customHeight="1" x14ac:dyDescent="0.25">
      <c r="A865" s="309"/>
      <c r="B865" s="345"/>
      <c r="C865" s="345"/>
      <c r="D865" s="310"/>
      <c r="E865" s="310"/>
      <c r="F865" s="310"/>
      <c r="G865" s="310"/>
      <c r="H865" s="310"/>
      <c r="I865" s="311"/>
      <c r="J865" s="311"/>
      <c r="K865" s="311"/>
      <c r="L865" s="311"/>
      <c r="M865" s="311"/>
      <c r="N865" s="311"/>
      <c r="O865" s="381">
        <f t="shared" si="28"/>
        <v>0</v>
      </c>
      <c r="P865" s="381">
        <f t="shared" si="29"/>
        <v>0</v>
      </c>
    </row>
    <row r="866" spans="1:16" ht="18" customHeight="1" x14ac:dyDescent="0.25">
      <c r="A866" s="309"/>
      <c r="B866" s="345"/>
      <c r="C866" s="345"/>
      <c r="D866" s="310"/>
      <c r="E866" s="310"/>
      <c r="F866" s="310"/>
      <c r="G866" s="310"/>
      <c r="H866" s="310"/>
      <c r="I866" s="311"/>
      <c r="J866" s="311"/>
      <c r="K866" s="311"/>
      <c r="L866" s="311"/>
      <c r="M866" s="311"/>
      <c r="N866" s="311"/>
      <c r="O866" s="381">
        <f t="shared" si="28"/>
        <v>0</v>
      </c>
      <c r="P866" s="381">
        <f t="shared" si="29"/>
        <v>0</v>
      </c>
    </row>
    <row r="867" spans="1:16" ht="18" customHeight="1" x14ac:dyDescent="0.25">
      <c r="A867" s="309"/>
      <c r="B867" s="345"/>
      <c r="C867" s="345"/>
      <c r="D867" s="310"/>
      <c r="E867" s="310"/>
      <c r="F867" s="310"/>
      <c r="G867" s="310"/>
      <c r="H867" s="310"/>
      <c r="I867" s="311"/>
      <c r="J867" s="311"/>
      <c r="K867" s="311"/>
      <c r="L867" s="311"/>
      <c r="M867" s="311"/>
      <c r="N867" s="311"/>
      <c r="O867" s="381">
        <f t="shared" si="28"/>
        <v>0</v>
      </c>
      <c r="P867" s="381">
        <f t="shared" si="29"/>
        <v>0</v>
      </c>
    </row>
    <row r="868" spans="1:16" ht="18" customHeight="1" x14ac:dyDescent="0.25">
      <c r="A868" s="309"/>
      <c r="B868" s="345"/>
      <c r="C868" s="345"/>
      <c r="D868" s="310"/>
      <c r="E868" s="310"/>
      <c r="F868" s="310"/>
      <c r="G868" s="310"/>
      <c r="H868" s="310"/>
      <c r="I868" s="311"/>
      <c r="J868" s="311"/>
      <c r="K868" s="311"/>
      <c r="L868" s="311"/>
      <c r="M868" s="311"/>
      <c r="N868" s="311"/>
      <c r="O868" s="381">
        <f t="shared" si="28"/>
        <v>0</v>
      </c>
      <c r="P868" s="381">
        <f t="shared" si="29"/>
        <v>0</v>
      </c>
    </row>
    <row r="869" spans="1:16" ht="18" customHeight="1" x14ac:dyDescent="0.25">
      <c r="A869" s="309"/>
      <c r="B869" s="345"/>
      <c r="C869" s="345"/>
      <c r="D869" s="310"/>
      <c r="E869" s="310"/>
      <c r="F869" s="310"/>
      <c r="G869" s="310"/>
      <c r="H869" s="310"/>
      <c r="I869" s="311"/>
      <c r="J869" s="311"/>
      <c r="K869" s="311"/>
      <c r="L869" s="311"/>
      <c r="M869" s="311"/>
      <c r="N869" s="311"/>
      <c r="O869" s="381">
        <f t="shared" si="28"/>
        <v>0</v>
      </c>
      <c r="P869" s="381">
        <f t="shared" si="29"/>
        <v>0</v>
      </c>
    </row>
    <row r="870" spans="1:16" ht="18" customHeight="1" x14ac:dyDescent="0.25">
      <c r="A870" s="309"/>
      <c r="B870" s="345"/>
      <c r="C870" s="345"/>
      <c r="D870" s="310"/>
      <c r="E870" s="310"/>
      <c r="F870" s="310"/>
      <c r="G870" s="310"/>
      <c r="H870" s="310"/>
      <c r="I870" s="311"/>
      <c r="J870" s="311"/>
      <c r="K870" s="311"/>
      <c r="L870" s="311"/>
      <c r="M870" s="311"/>
      <c r="N870" s="311"/>
      <c r="O870" s="381">
        <f t="shared" si="28"/>
        <v>0</v>
      </c>
      <c r="P870" s="381">
        <f t="shared" si="29"/>
        <v>0</v>
      </c>
    </row>
    <row r="871" spans="1:16" ht="18" customHeight="1" x14ac:dyDescent="0.25">
      <c r="A871" s="309"/>
      <c r="B871" s="345"/>
      <c r="C871" s="345"/>
      <c r="D871" s="310"/>
      <c r="E871" s="310"/>
      <c r="F871" s="310"/>
      <c r="G871" s="310"/>
      <c r="H871" s="310"/>
      <c r="I871" s="311"/>
      <c r="J871" s="311"/>
      <c r="K871" s="311"/>
      <c r="L871" s="311"/>
      <c r="M871" s="311"/>
      <c r="N871" s="311"/>
      <c r="O871" s="381">
        <f t="shared" ref="O871:O914" si="30">SUM(I871,K871,M871)</f>
        <v>0</v>
      </c>
      <c r="P871" s="381">
        <f t="shared" ref="P871:P914" si="31">SUM(J871,L871,N871)</f>
        <v>0</v>
      </c>
    </row>
    <row r="872" spans="1:16" ht="18" customHeight="1" x14ac:dyDescent="0.25">
      <c r="A872" s="309"/>
      <c r="B872" s="345"/>
      <c r="C872" s="345"/>
      <c r="D872" s="310"/>
      <c r="E872" s="310"/>
      <c r="F872" s="310"/>
      <c r="G872" s="310"/>
      <c r="H872" s="310"/>
      <c r="I872" s="311"/>
      <c r="J872" s="311"/>
      <c r="K872" s="311"/>
      <c r="L872" s="311"/>
      <c r="M872" s="311"/>
      <c r="N872" s="311"/>
      <c r="O872" s="381">
        <f t="shared" si="30"/>
        <v>0</v>
      </c>
      <c r="P872" s="381">
        <f t="shared" si="31"/>
        <v>0</v>
      </c>
    </row>
    <row r="873" spans="1:16" ht="18" customHeight="1" x14ac:dyDescent="0.25">
      <c r="A873" s="309"/>
      <c r="B873" s="345"/>
      <c r="C873" s="345"/>
      <c r="D873" s="310"/>
      <c r="E873" s="310"/>
      <c r="F873" s="310"/>
      <c r="G873" s="310"/>
      <c r="H873" s="310"/>
      <c r="I873" s="311"/>
      <c r="J873" s="311"/>
      <c r="K873" s="311"/>
      <c r="L873" s="311"/>
      <c r="M873" s="311"/>
      <c r="N873" s="311"/>
      <c r="O873" s="381">
        <f t="shared" si="30"/>
        <v>0</v>
      </c>
      <c r="P873" s="381">
        <f t="shared" si="31"/>
        <v>0</v>
      </c>
    </row>
    <row r="874" spans="1:16" ht="18" customHeight="1" x14ac:dyDescent="0.25">
      <c r="A874" s="309"/>
      <c r="B874" s="345"/>
      <c r="C874" s="345"/>
      <c r="D874" s="310"/>
      <c r="E874" s="310"/>
      <c r="F874" s="310"/>
      <c r="G874" s="310"/>
      <c r="H874" s="310"/>
      <c r="I874" s="311"/>
      <c r="J874" s="311"/>
      <c r="K874" s="311"/>
      <c r="L874" s="311"/>
      <c r="M874" s="311"/>
      <c r="N874" s="311"/>
      <c r="O874" s="381">
        <f t="shared" si="30"/>
        <v>0</v>
      </c>
      <c r="P874" s="381">
        <f t="shared" si="31"/>
        <v>0</v>
      </c>
    </row>
    <row r="875" spans="1:16" ht="18" customHeight="1" x14ac:dyDescent="0.25">
      <c r="A875" s="309"/>
      <c r="B875" s="345"/>
      <c r="C875" s="345"/>
      <c r="D875" s="310"/>
      <c r="E875" s="310"/>
      <c r="F875" s="310"/>
      <c r="G875" s="310"/>
      <c r="H875" s="310"/>
      <c r="I875" s="311"/>
      <c r="J875" s="311"/>
      <c r="K875" s="311"/>
      <c r="L875" s="311"/>
      <c r="M875" s="311"/>
      <c r="N875" s="311"/>
      <c r="O875" s="381">
        <f t="shared" si="30"/>
        <v>0</v>
      </c>
      <c r="P875" s="381">
        <f t="shared" si="31"/>
        <v>0</v>
      </c>
    </row>
    <row r="876" spans="1:16" ht="18" customHeight="1" x14ac:dyDescent="0.25">
      <c r="A876" s="309"/>
      <c r="B876" s="345"/>
      <c r="C876" s="345"/>
      <c r="D876" s="310"/>
      <c r="E876" s="310"/>
      <c r="F876" s="310"/>
      <c r="G876" s="310"/>
      <c r="H876" s="310"/>
      <c r="I876" s="311"/>
      <c r="J876" s="311"/>
      <c r="K876" s="311"/>
      <c r="L876" s="311"/>
      <c r="M876" s="311"/>
      <c r="N876" s="311"/>
      <c r="O876" s="381">
        <f t="shared" si="30"/>
        <v>0</v>
      </c>
      <c r="P876" s="381">
        <f t="shared" si="31"/>
        <v>0</v>
      </c>
    </row>
    <row r="877" spans="1:16" ht="18" customHeight="1" x14ac:dyDescent="0.25">
      <c r="A877" s="309"/>
      <c r="B877" s="345"/>
      <c r="C877" s="345"/>
      <c r="D877" s="310"/>
      <c r="E877" s="310"/>
      <c r="F877" s="310"/>
      <c r="G877" s="310"/>
      <c r="H877" s="310"/>
      <c r="I877" s="311"/>
      <c r="J877" s="311"/>
      <c r="K877" s="311"/>
      <c r="L877" s="311"/>
      <c r="M877" s="311"/>
      <c r="N877" s="311"/>
      <c r="O877" s="381">
        <f t="shared" si="30"/>
        <v>0</v>
      </c>
      <c r="P877" s="381">
        <f t="shared" si="31"/>
        <v>0</v>
      </c>
    </row>
    <row r="878" spans="1:16" ht="18" customHeight="1" x14ac:dyDescent="0.25">
      <c r="A878" s="309"/>
      <c r="B878" s="345"/>
      <c r="C878" s="345"/>
      <c r="D878" s="310"/>
      <c r="E878" s="310"/>
      <c r="F878" s="310"/>
      <c r="G878" s="310"/>
      <c r="H878" s="310"/>
      <c r="I878" s="311"/>
      <c r="J878" s="311"/>
      <c r="K878" s="311"/>
      <c r="L878" s="311"/>
      <c r="M878" s="311"/>
      <c r="N878" s="311"/>
      <c r="O878" s="381">
        <f t="shared" si="30"/>
        <v>0</v>
      </c>
      <c r="P878" s="381">
        <f t="shared" si="31"/>
        <v>0</v>
      </c>
    </row>
    <row r="879" spans="1:16" ht="18" customHeight="1" x14ac:dyDescent="0.25">
      <c r="A879" s="309"/>
      <c r="B879" s="345"/>
      <c r="C879" s="345"/>
      <c r="D879" s="310"/>
      <c r="E879" s="310"/>
      <c r="F879" s="310"/>
      <c r="G879" s="310"/>
      <c r="H879" s="310"/>
      <c r="I879" s="311"/>
      <c r="J879" s="311"/>
      <c r="K879" s="311"/>
      <c r="L879" s="311"/>
      <c r="M879" s="311"/>
      <c r="N879" s="311"/>
      <c r="O879" s="381">
        <f t="shared" si="30"/>
        <v>0</v>
      </c>
      <c r="P879" s="381">
        <f t="shared" si="31"/>
        <v>0</v>
      </c>
    </row>
    <row r="880" spans="1:16" ht="18" customHeight="1" x14ac:dyDescent="0.25">
      <c r="A880" s="309"/>
      <c r="B880" s="345"/>
      <c r="C880" s="345"/>
      <c r="D880" s="310"/>
      <c r="E880" s="310"/>
      <c r="F880" s="310"/>
      <c r="G880" s="310"/>
      <c r="H880" s="310"/>
      <c r="I880" s="311"/>
      <c r="J880" s="311"/>
      <c r="K880" s="311"/>
      <c r="L880" s="311"/>
      <c r="M880" s="311"/>
      <c r="N880" s="311"/>
      <c r="O880" s="381">
        <f t="shared" si="30"/>
        <v>0</v>
      </c>
      <c r="P880" s="381">
        <f t="shared" si="31"/>
        <v>0</v>
      </c>
    </row>
    <row r="881" spans="1:16" ht="18" customHeight="1" x14ac:dyDescent="0.25">
      <c r="A881" s="309"/>
      <c r="B881" s="345"/>
      <c r="C881" s="345"/>
      <c r="D881" s="310"/>
      <c r="E881" s="310"/>
      <c r="F881" s="310"/>
      <c r="G881" s="310"/>
      <c r="H881" s="310"/>
      <c r="I881" s="311"/>
      <c r="J881" s="311"/>
      <c r="K881" s="311"/>
      <c r="L881" s="311"/>
      <c r="M881" s="311"/>
      <c r="N881" s="311"/>
      <c r="O881" s="381">
        <f t="shared" si="30"/>
        <v>0</v>
      </c>
      <c r="P881" s="381">
        <f t="shared" si="31"/>
        <v>0</v>
      </c>
    </row>
    <row r="882" spans="1:16" ht="18" customHeight="1" x14ac:dyDescent="0.25">
      <c r="A882" s="309"/>
      <c r="B882" s="345"/>
      <c r="C882" s="345"/>
      <c r="D882" s="310"/>
      <c r="E882" s="310"/>
      <c r="F882" s="310"/>
      <c r="G882" s="310"/>
      <c r="H882" s="310"/>
      <c r="I882" s="311"/>
      <c r="J882" s="311"/>
      <c r="K882" s="311"/>
      <c r="L882" s="311"/>
      <c r="M882" s="311"/>
      <c r="N882" s="311"/>
      <c r="O882" s="381">
        <f t="shared" si="30"/>
        <v>0</v>
      </c>
      <c r="P882" s="381">
        <f t="shared" si="31"/>
        <v>0</v>
      </c>
    </row>
    <row r="883" spans="1:16" ht="18" customHeight="1" x14ac:dyDescent="0.25">
      <c r="A883" s="309"/>
      <c r="B883" s="345"/>
      <c r="C883" s="345"/>
      <c r="D883" s="310"/>
      <c r="E883" s="310"/>
      <c r="F883" s="310"/>
      <c r="G883" s="310"/>
      <c r="H883" s="310"/>
      <c r="I883" s="311"/>
      <c r="J883" s="311"/>
      <c r="K883" s="311"/>
      <c r="L883" s="311"/>
      <c r="M883" s="311"/>
      <c r="N883" s="311"/>
      <c r="O883" s="381">
        <f t="shared" si="30"/>
        <v>0</v>
      </c>
      <c r="P883" s="381">
        <f t="shared" si="31"/>
        <v>0</v>
      </c>
    </row>
    <row r="884" spans="1:16" ht="18" customHeight="1" x14ac:dyDescent="0.25">
      <c r="A884" s="309"/>
      <c r="B884" s="345"/>
      <c r="C884" s="345"/>
      <c r="D884" s="310"/>
      <c r="E884" s="310"/>
      <c r="F884" s="310"/>
      <c r="G884" s="310"/>
      <c r="H884" s="310"/>
      <c r="I884" s="311"/>
      <c r="J884" s="311"/>
      <c r="K884" s="311"/>
      <c r="L884" s="311"/>
      <c r="M884" s="311"/>
      <c r="N884" s="311"/>
      <c r="O884" s="381">
        <f t="shared" si="30"/>
        <v>0</v>
      </c>
      <c r="P884" s="381">
        <f t="shared" si="31"/>
        <v>0</v>
      </c>
    </row>
    <row r="885" spans="1:16" ht="18" customHeight="1" x14ac:dyDescent="0.25">
      <c r="A885" s="309"/>
      <c r="B885" s="345"/>
      <c r="C885" s="345"/>
      <c r="D885" s="310"/>
      <c r="E885" s="310"/>
      <c r="F885" s="310"/>
      <c r="G885" s="310"/>
      <c r="H885" s="310"/>
      <c r="I885" s="311"/>
      <c r="J885" s="311"/>
      <c r="K885" s="311"/>
      <c r="L885" s="311"/>
      <c r="M885" s="311"/>
      <c r="N885" s="311"/>
      <c r="O885" s="381">
        <f t="shared" si="30"/>
        <v>0</v>
      </c>
      <c r="P885" s="381">
        <f t="shared" si="31"/>
        <v>0</v>
      </c>
    </row>
    <row r="886" spans="1:16" ht="18" customHeight="1" x14ac:dyDescent="0.25">
      <c r="A886" s="309"/>
      <c r="B886" s="345"/>
      <c r="C886" s="345"/>
      <c r="D886" s="310"/>
      <c r="E886" s="310"/>
      <c r="F886" s="310"/>
      <c r="G886" s="310"/>
      <c r="H886" s="310"/>
      <c r="I886" s="311"/>
      <c r="J886" s="311"/>
      <c r="K886" s="311"/>
      <c r="L886" s="311"/>
      <c r="M886" s="311"/>
      <c r="N886" s="311"/>
      <c r="O886" s="381">
        <f t="shared" si="30"/>
        <v>0</v>
      </c>
      <c r="P886" s="381">
        <f t="shared" si="31"/>
        <v>0</v>
      </c>
    </row>
    <row r="887" spans="1:16" ht="18" customHeight="1" x14ac:dyDescent="0.25">
      <c r="A887" s="309"/>
      <c r="B887" s="345"/>
      <c r="C887" s="345"/>
      <c r="D887" s="310"/>
      <c r="E887" s="310"/>
      <c r="F887" s="310"/>
      <c r="G887" s="310"/>
      <c r="H887" s="310"/>
      <c r="I887" s="311"/>
      <c r="J887" s="311"/>
      <c r="K887" s="311"/>
      <c r="L887" s="311"/>
      <c r="M887" s="311"/>
      <c r="N887" s="311"/>
      <c r="O887" s="381">
        <f t="shared" si="30"/>
        <v>0</v>
      </c>
      <c r="P887" s="381">
        <f t="shared" si="31"/>
        <v>0</v>
      </c>
    </row>
    <row r="888" spans="1:16" ht="18" customHeight="1" x14ac:dyDescent="0.25">
      <c r="A888" s="309"/>
      <c r="B888" s="345"/>
      <c r="C888" s="345"/>
      <c r="D888" s="310"/>
      <c r="E888" s="310"/>
      <c r="F888" s="310"/>
      <c r="G888" s="310"/>
      <c r="H888" s="310"/>
      <c r="I888" s="311"/>
      <c r="J888" s="311"/>
      <c r="K888" s="311"/>
      <c r="L888" s="311"/>
      <c r="M888" s="311"/>
      <c r="N888" s="311"/>
      <c r="O888" s="381">
        <f t="shared" si="30"/>
        <v>0</v>
      </c>
      <c r="P888" s="381">
        <f t="shared" si="31"/>
        <v>0</v>
      </c>
    </row>
    <row r="889" spans="1:16" ht="18" customHeight="1" x14ac:dyDescent="0.25">
      <c r="A889" s="309"/>
      <c r="B889" s="345"/>
      <c r="C889" s="345"/>
      <c r="D889" s="310"/>
      <c r="E889" s="310"/>
      <c r="F889" s="310"/>
      <c r="G889" s="310"/>
      <c r="H889" s="310"/>
      <c r="I889" s="311"/>
      <c r="J889" s="311"/>
      <c r="K889" s="311"/>
      <c r="L889" s="311"/>
      <c r="M889" s="311"/>
      <c r="N889" s="311"/>
      <c r="O889" s="381">
        <f t="shared" si="30"/>
        <v>0</v>
      </c>
      <c r="P889" s="381">
        <f t="shared" si="31"/>
        <v>0</v>
      </c>
    </row>
    <row r="890" spans="1:16" ht="18" customHeight="1" x14ac:dyDescent="0.25">
      <c r="A890" s="309"/>
      <c r="B890" s="345"/>
      <c r="C890" s="345"/>
      <c r="D890" s="310"/>
      <c r="E890" s="310"/>
      <c r="F890" s="310"/>
      <c r="G890" s="310"/>
      <c r="H890" s="310"/>
      <c r="I890" s="311"/>
      <c r="J890" s="311"/>
      <c r="K890" s="311"/>
      <c r="L890" s="311"/>
      <c r="M890" s="311"/>
      <c r="N890" s="311"/>
      <c r="O890" s="381">
        <f t="shared" si="30"/>
        <v>0</v>
      </c>
      <c r="P890" s="381">
        <f t="shared" si="31"/>
        <v>0</v>
      </c>
    </row>
    <row r="891" spans="1:16" ht="18" customHeight="1" x14ac:dyDescent="0.25">
      <c r="A891" s="309"/>
      <c r="B891" s="345"/>
      <c r="C891" s="345"/>
      <c r="D891" s="310"/>
      <c r="E891" s="310"/>
      <c r="F891" s="310"/>
      <c r="G891" s="310"/>
      <c r="H891" s="310"/>
      <c r="I891" s="311"/>
      <c r="J891" s="311"/>
      <c r="K891" s="311"/>
      <c r="L891" s="311"/>
      <c r="M891" s="311"/>
      <c r="N891" s="311"/>
      <c r="O891" s="381">
        <f t="shared" si="30"/>
        <v>0</v>
      </c>
      <c r="P891" s="381">
        <f t="shared" si="31"/>
        <v>0</v>
      </c>
    </row>
    <row r="892" spans="1:16" ht="18" customHeight="1" x14ac:dyDescent="0.25">
      <c r="A892" s="309"/>
      <c r="B892" s="345"/>
      <c r="C892" s="345"/>
      <c r="D892" s="310"/>
      <c r="E892" s="310"/>
      <c r="F892" s="310"/>
      <c r="G892" s="310"/>
      <c r="H892" s="310"/>
      <c r="I892" s="311"/>
      <c r="J892" s="311"/>
      <c r="K892" s="311"/>
      <c r="L892" s="311"/>
      <c r="M892" s="311"/>
      <c r="N892" s="311"/>
      <c r="O892" s="381">
        <f t="shared" si="30"/>
        <v>0</v>
      </c>
      <c r="P892" s="381">
        <f t="shared" si="31"/>
        <v>0</v>
      </c>
    </row>
    <row r="893" spans="1:16" ht="18" customHeight="1" x14ac:dyDescent="0.25">
      <c r="A893" s="309"/>
      <c r="B893" s="345"/>
      <c r="C893" s="345"/>
      <c r="D893" s="310"/>
      <c r="E893" s="310"/>
      <c r="F893" s="310"/>
      <c r="G893" s="310"/>
      <c r="H893" s="310"/>
      <c r="I893" s="311"/>
      <c r="J893" s="311"/>
      <c r="K893" s="311"/>
      <c r="L893" s="311"/>
      <c r="M893" s="311"/>
      <c r="N893" s="311"/>
      <c r="O893" s="381">
        <f t="shared" si="30"/>
        <v>0</v>
      </c>
      <c r="P893" s="381">
        <f t="shared" si="31"/>
        <v>0</v>
      </c>
    </row>
    <row r="894" spans="1:16" ht="18" customHeight="1" x14ac:dyDescent="0.25">
      <c r="A894" s="309"/>
      <c r="B894" s="345"/>
      <c r="C894" s="345"/>
      <c r="D894" s="310"/>
      <c r="E894" s="310"/>
      <c r="F894" s="310"/>
      <c r="G894" s="310"/>
      <c r="H894" s="310"/>
      <c r="I894" s="311"/>
      <c r="J894" s="311"/>
      <c r="K894" s="311"/>
      <c r="L894" s="311"/>
      <c r="M894" s="311"/>
      <c r="N894" s="311"/>
      <c r="O894" s="381">
        <f t="shared" si="30"/>
        <v>0</v>
      </c>
      <c r="P894" s="381">
        <f t="shared" si="31"/>
        <v>0</v>
      </c>
    </row>
    <row r="895" spans="1:16" ht="18" customHeight="1" x14ac:dyDescent="0.25">
      <c r="A895" s="309"/>
      <c r="B895" s="345"/>
      <c r="C895" s="345"/>
      <c r="D895" s="310"/>
      <c r="E895" s="310"/>
      <c r="F895" s="310"/>
      <c r="G895" s="310"/>
      <c r="H895" s="310"/>
      <c r="I895" s="311"/>
      <c r="J895" s="311"/>
      <c r="K895" s="311"/>
      <c r="L895" s="311"/>
      <c r="M895" s="311"/>
      <c r="N895" s="311"/>
      <c r="O895" s="381">
        <f t="shared" si="30"/>
        <v>0</v>
      </c>
      <c r="P895" s="381">
        <f t="shared" si="31"/>
        <v>0</v>
      </c>
    </row>
    <row r="896" spans="1:16" ht="18" customHeight="1" x14ac:dyDescent="0.25">
      <c r="A896" s="309"/>
      <c r="B896" s="345"/>
      <c r="C896" s="345"/>
      <c r="D896" s="310"/>
      <c r="E896" s="310"/>
      <c r="F896" s="310"/>
      <c r="G896" s="310"/>
      <c r="H896" s="310"/>
      <c r="I896" s="311"/>
      <c r="J896" s="311"/>
      <c r="K896" s="311"/>
      <c r="L896" s="311"/>
      <c r="M896" s="311"/>
      <c r="N896" s="311"/>
      <c r="O896" s="381">
        <f t="shared" si="30"/>
        <v>0</v>
      </c>
      <c r="P896" s="381">
        <f t="shared" si="31"/>
        <v>0</v>
      </c>
    </row>
    <row r="897" spans="1:16" ht="18" customHeight="1" x14ac:dyDescent="0.25">
      <c r="A897" s="309"/>
      <c r="B897" s="345"/>
      <c r="C897" s="345"/>
      <c r="D897" s="310"/>
      <c r="E897" s="310"/>
      <c r="F897" s="310"/>
      <c r="G897" s="310"/>
      <c r="H897" s="310"/>
      <c r="I897" s="311"/>
      <c r="J897" s="311"/>
      <c r="K897" s="311"/>
      <c r="L897" s="311"/>
      <c r="M897" s="311"/>
      <c r="N897" s="311"/>
      <c r="O897" s="381">
        <f t="shared" si="30"/>
        <v>0</v>
      </c>
      <c r="P897" s="381">
        <f t="shared" si="31"/>
        <v>0</v>
      </c>
    </row>
    <row r="898" spans="1:16" ht="18" customHeight="1" x14ac:dyDescent="0.25">
      <c r="A898" s="309"/>
      <c r="B898" s="345"/>
      <c r="C898" s="345"/>
      <c r="D898" s="310"/>
      <c r="E898" s="310"/>
      <c r="F898" s="310"/>
      <c r="G898" s="310"/>
      <c r="H898" s="310"/>
      <c r="I898" s="311"/>
      <c r="J898" s="311"/>
      <c r="K898" s="311"/>
      <c r="L898" s="311"/>
      <c r="M898" s="311"/>
      <c r="N898" s="311"/>
      <c r="O898" s="381">
        <f t="shared" si="30"/>
        <v>0</v>
      </c>
      <c r="P898" s="381">
        <f t="shared" si="31"/>
        <v>0</v>
      </c>
    </row>
    <row r="899" spans="1:16" ht="18" customHeight="1" x14ac:dyDescent="0.25">
      <c r="A899" s="309"/>
      <c r="B899" s="345"/>
      <c r="C899" s="345"/>
      <c r="D899" s="310"/>
      <c r="E899" s="310"/>
      <c r="F899" s="310"/>
      <c r="G899" s="310"/>
      <c r="H899" s="310"/>
      <c r="I899" s="311"/>
      <c r="J899" s="311"/>
      <c r="K899" s="311"/>
      <c r="L899" s="311"/>
      <c r="M899" s="311"/>
      <c r="N899" s="311"/>
      <c r="O899" s="381">
        <f t="shared" si="30"/>
        <v>0</v>
      </c>
      <c r="P899" s="381">
        <f t="shared" si="31"/>
        <v>0</v>
      </c>
    </row>
    <row r="900" spans="1:16" ht="18" customHeight="1" x14ac:dyDescent="0.25">
      <c r="A900" s="309"/>
      <c r="B900" s="345"/>
      <c r="C900" s="345"/>
      <c r="D900" s="310"/>
      <c r="E900" s="310"/>
      <c r="F900" s="310"/>
      <c r="G900" s="310"/>
      <c r="H900" s="310"/>
      <c r="I900" s="311"/>
      <c r="J900" s="311"/>
      <c r="K900" s="311"/>
      <c r="L900" s="311"/>
      <c r="M900" s="311"/>
      <c r="N900" s="311"/>
      <c r="O900" s="381">
        <f t="shared" si="30"/>
        <v>0</v>
      </c>
      <c r="P900" s="381">
        <f t="shared" si="31"/>
        <v>0</v>
      </c>
    </row>
    <row r="901" spans="1:16" ht="18" customHeight="1" x14ac:dyDescent="0.25">
      <c r="A901" s="309"/>
      <c r="B901" s="345"/>
      <c r="C901" s="345"/>
      <c r="D901" s="310"/>
      <c r="E901" s="310"/>
      <c r="F901" s="310"/>
      <c r="G901" s="310"/>
      <c r="H901" s="310"/>
      <c r="I901" s="311"/>
      <c r="J901" s="311"/>
      <c r="K901" s="311"/>
      <c r="L901" s="311"/>
      <c r="M901" s="311"/>
      <c r="N901" s="311"/>
      <c r="O901" s="381">
        <f t="shared" si="30"/>
        <v>0</v>
      </c>
      <c r="P901" s="381">
        <f t="shared" si="31"/>
        <v>0</v>
      </c>
    </row>
    <row r="902" spans="1:16" ht="18" customHeight="1" x14ac:dyDescent="0.25">
      <c r="A902" s="309"/>
      <c r="B902" s="345"/>
      <c r="C902" s="345"/>
      <c r="D902" s="310"/>
      <c r="E902" s="310"/>
      <c r="F902" s="310"/>
      <c r="G902" s="310"/>
      <c r="H902" s="310"/>
      <c r="I902" s="311"/>
      <c r="J902" s="311"/>
      <c r="K902" s="311"/>
      <c r="L902" s="311"/>
      <c r="M902" s="311"/>
      <c r="N902" s="311"/>
      <c r="O902" s="381">
        <f t="shared" si="30"/>
        <v>0</v>
      </c>
      <c r="P902" s="381">
        <f t="shared" si="31"/>
        <v>0</v>
      </c>
    </row>
    <row r="903" spans="1:16" ht="18" customHeight="1" x14ac:dyDescent="0.25">
      <c r="A903" s="309"/>
      <c r="B903" s="345"/>
      <c r="C903" s="345"/>
      <c r="D903" s="310"/>
      <c r="E903" s="310"/>
      <c r="F903" s="310"/>
      <c r="G903" s="310"/>
      <c r="H903" s="310"/>
      <c r="I903" s="311"/>
      <c r="J903" s="311"/>
      <c r="K903" s="311"/>
      <c r="L903" s="311"/>
      <c r="M903" s="311"/>
      <c r="N903" s="311"/>
      <c r="O903" s="381">
        <f t="shared" si="30"/>
        <v>0</v>
      </c>
      <c r="P903" s="381">
        <f t="shared" si="31"/>
        <v>0</v>
      </c>
    </row>
    <row r="904" spans="1:16" ht="18" customHeight="1" x14ac:dyDescent="0.25">
      <c r="A904" s="309"/>
      <c r="B904" s="345"/>
      <c r="C904" s="345"/>
      <c r="D904" s="310"/>
      <c r="E904" s="310"/>
      <c r="F904" s="310"/>
      <c r="G904" s="310"/>
      <c r="H904" s="310"/>
      <c r="I904" s="311"/>
      <c r="J904" s="311"/>
      <c r="K904" s="311"/>
      <c r="L904" s="311"/>
      <c r="M904" s="311"/>
      <c r="N904" s="311"/>
      <c r="O904" s="381">
        <f t="shared" si="30"/>
        <v>0</v>
      </c>
      <c r="P904" s="381">
        <f t="shared" si="31"/>
        <v>0</v>
      </c>
    </row>
    <row r="905" spans="1:16" ht="18" customHeight="1" x14ac:dyDescent="0.25">
      <c r="A905" s="309"/>
      <c r="B905" s="345"/>
      <c r="C905" s="345"/>
      <c r="D905" s="310"/>
      <c r="E905" s="310"/>
      <c r="F905" s="310"/>
      <c r="G905" s="310"/>
      <c r="H905" s="310"/>
      <c r="I905" s="311"/>
      <c r="J905" s="311"/>
      <c r="K905" s="311"/>
      <c r="L905" s="311"/>
      <c r="M905" s="311"/>
      <c r="N905" s="311"/>
      <c r="O905" s="381">
        <f t="shared" si="30"/>
        <v>0</v>
      </c>
      <c r="P905" s="381">
        <f t="shared" si="31"/>
        <v>0</v>
      </c>
    </row>
    <row r="906" spans="1:16" ht="18" customHeight="1" x14ac:dyDescent="0.25">
      <c r="A906" s="309"/>
      <c r="B906" s="345"/>
      <c r="C906" s="345"/>
      <c r="D906" s="310"/>
      <c r="E906" s="310"/>
      <c r="F906" s="310"/>
      <c r="G906" s="310"/>
      <c r="H906" s="310"/>
      <c r="I906" s="311"/>
      <c r="J906" s="311"/>
      <c r="K906" s="311"/>
      <c r="L906" s="311"/>
      <c r="M906" s="311"/>
      <c r="N906" s="311"/>
      <c r="O906" s="381">
        <f t="shared" si="30"/>
        <v>0</v>
      </c>
      <c r="P906" s="381">
        <f t="shared" si="31"/>
        <v>0</v>
      </c>
    </row>
    <row r="907" spans="1:16" ht="18" customHeight="1" x14ac:dyDescent="0.25">
      <c r="A907" s="309"/>
      <c r="B907" s="345"/>
      <c r="C907" s="345"/>
      <c r="D907" s="310"/>
      <c r="E907" s="310"/>
      <c r="F907" s="310"/>
      <c r="G907" s="310"/>
      <c r="H907" s="310"/>
      <c r="I907" s="311"/>
      <c r="J907" s="311"/>
      <c r="K907" s="311"/>
      <c r="L907" s="311"/>
      <c r="M907" s="311"/>
      <c r="N907" s="311"/>
      <c r="O907" s="381">
        <f t="shared" si="30"/>
        <v>0</v>
      </c>
      <c r="P907" s="381">
        <f t="shared" si="31"/>
        <v>0</v>
      </c>
    </row>
    <row r="908" spans="1:16" ht="18" customHeight="1" x14ac:dyDescent="0.25">
      <c r="A908" s="309"/>
      <c r="B908" s="345"/>
      <c r="C908" s="345"/>
      <c r="D908" s="310"/>
      <c r="E908" s="310"/>
      <c r="F908" s="310"/>
      <c r="G908" s="310"/>
      <c r="H908" s="310"/>
      <c r="I908" s="311"/>
      <c r="J908" s="311"/>
      <c r="K908" s="311"/>
      <c r="L908" s="311"/>
      <c r="M908" s="311"/>
      <c r="N908" s="311"/>
      <c r="O908" s="381">
        <f t="shared" si="30"/>
        <v>0</v>
      </c>
      <c r="P908" s="381">
        <f t="shared" si="31"/>
        <v>0</v>
      </c>
    </row>
    <row r="909" spans="1:16" ht="18" customHeight="1" x14ac:dyDescent="0.25">
      <c r="A909" s="309"/>
      <c r="B909" s="345"/>
      <c r="C909" s="345"/>
      <c r="D909" s="310"/>
      <c r="E909" s="310"/>
      <c r="F909" s="310"/>
      <c r="G909" s="310"/>
      <c r="H909" s="310"/>
      <c r="I909" s="311"/>
      <c r="J909" s="311"/>
      <c r="K909" s="311"/>
      <c r="L909" s="311"/>
      <c r="M909" s="311"/>
      <c r="N909" s="311"/>
      <c r="O909" s="381">
        <f t="shared" si="30"/>
        <v>0</v>
      </c>
      <c r="P909" s="381">
        <f t="shared" si="31"/>
        <v>0</v>
      </c>
    </row>
    <row r="910" spans="1:16" ht="18" customHeight="1" x14ac:dyDescent="0.25">
      <c r="A910" s="309"/>
      <c r="B910" s="345"/>
      <c r="C910" s="345"/>
      <c r="D910" s="310"/>
      <c r="E910" s="310"/>
      <c r="F910" s="310"/>
      <c r="G910" s="310"/>
      <c r="H910" s="310"/>
      <c r="I910" s="311"/>
      <c r="J910" s="311"/>
      <c r="K910" s="311"/>
      <c r="L910" s="311"/>
      <c r="M910" s="311"/>
      <c r="N910" s="311"/>
      <c r="O910" s="381">
        <f t="shared" si="30"/>
        <v>0</v>
      </c>
      <c r="P910" s="381">
        <f t="shared" si="31"/>
        <v>0</v>
      </c>
    </row>
    <row r="911" spans="1:16" ht="18" customHeight="1" x14ac:dyDescent="0.25">
      <c r="A911" s="309"/>
      <c r="B911" s="345"/>
      <c r="C911" s="345"/>
      <c r="D911" s="310"/>
      <c r="E911" s="310"/>
      <c r="F911" s="310"/>
      <c r="G911" s="310"/>
      <c r="H911" s="310"/>
      <c r="I911" s="311"/>
      <c r="J911" s="311"/>
      <c r="K911" s="311"/>
      <c r="L911" s="311"/>
      <c r="M911" s="311"/>
      <c r="N911" s="311"/>
      <c r="O911" s="381">
        <f t="shared" si="30"/>
        <v>0</v>
      </c>
      <c r="P911" s="381">
        <f t="shared" si="31"/>
        <v>0</v>
      </c>
    </row>
    <row r="912" spans="1:16" ht="18" customHeight="1" x14ac:dyDescent="0.25">
      <c r="A912" s="309"/>
      <c r="B912" s="345"/>
      <c r="C912" s="345"/>
      <c r="D912" s="310"/>
      <c r="E912" s="310"/>
      <c r="F912" s="310"/>
      <c r="G912" s="310"/>
      <c r="H912" s="310"/>
      <c r="I912" s="311"/>
      <c r="J912" s="311"/>
      <c r="K912" s="311"/>
      <c r="L912" s="311"/>
      <c r="M912" s="311"/>
      <c r="N912" s="311"/>
      <c r="O912" s="381">
        <f t="shared" si="30"/>
        <v>0</v>
      </c>
      <c r="P912" s="381">
        <f t="shared" si="31"/>
        <v>0</v>
      </c>
    </row>
    <row r="913" spans="1:16" ht="18" customHeight="1" x14ac:dyDescent="0.25">
      <c r="A913" s="309"/>
      <c r="B913" s="345"/>
      <c r="C913" s="345"/>
      <c r="D913" s="310"/>
      <c r="E913" s="310"/>
      <c r="F913" s="310"/>
      <c r="G913" s="310"/>
      <c r="H913" s="310"/>
      <c r="I913" s="311"/>
      <c r="J913" s="311"/>
      <c r="K913" s="311"/>
      <c r="L913" s="311"/>
      <c r="M913" s="311"/>
      <c r="N913" s="311"/>
      <c r="O913" s="381">
        <f t="shared" si="30"/>
        <v>0</v>
      </c>
      <c r="P913" s="381">
        <f t="shared" si="31"/>
        <v>0</v>
      </c>
    </row>
    <row r="914" spans="1:16" ht="18" customHeight="1" x14ac:dyDescent="0.25">
      <c r="A914" s="309"/>
      <c r="B914" s="345"/>
      <c r="C914" s="345"/>
      <c r="D914" s="310"/>
      <c r="E914" s="310"/>
      <c r="F914" s="310"/>
      <c r="G914" s="310"/>
      <c r="H914" s="310"/>
      <c r="I914" s="311"/>
      <c r="J914" s="311"/>
      <c r="K914" s="311"/>
      <c r="L914" s="311"/>
      <c r="M914" s="311"/>
      <c r="N914" s="311"/>
      <c r="O914" s="381">
        <f t="shared" si="30"/>
        <v>0</v>
      </c>
      <c r="P914" s="381">
        <f t="shared" si="31"/>
        <v>0</v>
      </c>
    </row>
    <row r="915" spans="1:16" ht="18" customHeight="1" x14ac:dyDescent="0.25">
      <c r="A915" s="309"/>
      <c r="B915" s="345"/>
      <c r="C915" s="345"/>
      <c r="D915" s="310"/>
      <c r="E915" s="310"/>
      <c r="F915" s="310"/>
      <c r="G915" s="310"/>
      <c r="H915" s="310"/>
      <c r="I915" s="311"/>
      <c r="J915" s="311"/>
      <c r="K915" s="311"/>
      <c r="L915" s="311"/>
      <c r="M915" s="311"/>
      <c r="N915" s="311"/>
      <c r="O915" s="381">
        <f t="shared" ref="O915:O978" si="32">SUM(I915,K915,M915)</f>
        <v>0</v>
      </c>
      <c r="P915" s="381">
        <f t="shared" ref="P915:P978" si="33">SUM(J915,L915,N915)</f>
        <v>0</v>
      </c>
    </row>
    <row r="916" spans="1:16" ht="18" customHeight="1" x14ac:dyDescent="0.25">
      <c r="A916" s="309"/>
      <c r="B916" s="345"/>
      <c r="C916" s="345"/>
      <c r="D916" s="310"/>
      <c r="E916" s="310"/>
      <c r="F916" s="310"/>
      <c r="G916" s="310"/>
      <c r="H916" s="310"/>
      <c r="I916" s="311"/>
      <c r="J916" s="311"/>
      <c r="K916" s="311"/>
      <c r="L916" s="311"/>
      <c r="M916" s="311"/>
      <c r="N916" s="311"/>
      <c r="O916" s="381">
        <f t="shared" si="32"/>
        <v>0</v>
      </c>
      <c r="P916" s="381">
        <f t="shared" si="33"/>
        <v>0</v>
      </c>
    </row>
    <row r="917" spans="1:16" ht="18" customHeight="1" x14ac:dyDescent="0.25">
      <c r="A917" s="309"/>
      <c r="B917" s="345"/>
      <c r="C917" s="345"/>
      <c r="D917" s="310"/>
      <c r="E917" s="310"/>
      <c r="F917" s="310"/>
      <c r="G917" s="310"/>
      <c r="H917" s="310"/>
      <c r="I917" s="311"/>
      <c r="J917" s="311"/>
      <c r="K917" s="311"/>
      <c r="L917" s="311"/>
      <c r="M917" s="311"/>
      <c r="N917" s="311"/>
      <c r="O917" s="381">
        <f t="shared" si="32"/>
        <v>0</v>
      </c>
      <c r="P917" s="381">
        <f t="shared" si="33"/>
        <v>0</v>
      </c>
    </row>
    <row r="918" spans="1:16" ht="18" customHeight="1" x14ac:dyDescent="0.25">
      <c r="A918" s="309"/>
      <c r="B918" s="345"/>
      <c r="C918" s="345"/>
      <c r="D918" s="310"/>
      <c r="E918" s="310"/>
      <c r="F918" s="310"/>
      <c r="G918" s="310"/>
      <c r="H918" s="310"/>
      <c r="I918" s="311"/>
      <c r="J918" s="311"/>
      <c r="K918" s="311"/>
      <c r="L918" s="311"/>
      <c r="M918" s="311"/>
      <c r="N918" s="311"/>
      <c r="O918" s="381">
        <f t="shared" si="32"/>
        <v>0</v>
      </c>
      <c r="P918" s="381">
        <f t="shared" si="33"/>
        <v>0</v>
      </c>
    </row>
    <row r="919" spans="1:16" ht="18" customHeight="1" x14ac:dyDescent="0.25">
      <c r="A919" s="309"/>
      <c r="B919" s="345"/>
      <c r="C919" s="345"/>
      <c r="D919" s="310"/>
      <c r="E919" s="310"/>
      <c r="F919" s="310"/>
      <c r="G919" s="310"/>
      <c r="H919" s="310"/>
      <c r="I919" s="311"/>
      <c r="J919" s="311"/>
      <c r="K919" s="311"/>
      <c r="L919" s="311"/>
      <c r="M919" s="311"/>
      <c r="N919" s="311"/>
      <c r="O919" s="381">
        <f t="shared" si="32"/>
        <v>0</v>
      </c>
      <c r="P919" s="381">
        <f t="shared" si="33"/>
        <v>0</v>
      </c>
    </row>
    <row r="920" spans="1:16" ht="18" customHeight="1" x14ac:dyDescent="0.25">
      <c r="A920" s="309"/>
      <c r="B920" s="345"/>
      <c r="C920" s="345"/>
      <c r="D920" s="310"/>
      <c r="E920" s="310"/>
      <c r="F920" s="310"/>
      <c r="G920" s="310"/>
      <c r="H920" s="310"/>
      <c r="I920" s="311"/>
      <c r="J920" s="311"/>
      <c r="K920" s="311"/>
      <c r="L920" s="311"/>
      <c r="M920" s="311"/>
      <c r="N920" s="311"/>
      <c r="O920" s="381">
        <f t="shared" si="32"/>
        <v>0</v>
      </c>
      <c r="P920" s="381">
        <f t="shared" si="33"/>
        <v>0</v>
      </c>
    </row>
    <row r="921" spans="1:16" ht="18" customHeight="1" x14ac:dyDescent="0.25">
      <c r="A921" s="309"/>
      <c r="B921" s="345"/>
      <c r="C921" s="345"/>
      <c r="D921" s="310"/>
      <c r="E921" s="310"/>
      <c r="F921" s="310"/>
      <c r="G921" s="310"/>
      <c r="H921" s="310"/>
      <c r="I921" s="311"/>
      <c r="J921" s="311"/>
      <c r="K921" s="311"/>
      <c r="L921" s="311"/>
      <c r="M921" s="311"/>
      <c r="N921" s="311"/>
      <c r="O921" s="381">
        <f t="shared" si="32"/>
        <v>0</v>
      </c>
      <c r="P921" s="381">
        <f t="shared" si="33"/>
        <v>0</v>
      </c>
    </row>
    <row r="922" spans="1:16" ht="18" customHeight="1" x14ac:dyDescent="0.25">
      <c r="A922" s="309"/>
      <c r="B922" s="345"/>
      <c r="C922" s="345"/>
      <c r="D922" s="310"/>
      <c r="E922" s="310"/>
      <c r="F922" s="310"/>
      <c r="G922" s="310"/>
      <c r="H922" s="310"/>
      <c r="I922" s="311"/>
      <c r="J922" s="311"/>
      <c r="K922" s="311"/>
      <c r="L922" s="311"/>
      <c r="M922" s="311"/>
      <c r="N922" s="311"/>
      <c r="O922" s="381">
        <f t="shared" si="32"/>
        <v>0</v>
      </c>
      <c r="P922" s="381">
        <f t="shared" si="33"/>
        <v>0</v>
      </c>
    </row>
    <row r="923" spans="1:16" ht="18" customHeight="1" x14ac:dyDescent="0.25">
      <c r="A923" s="309"/>
      <c r="B923" s="345"/>
      <c r="C923" s="345"/>
      <c r="D923" s="310"/>
      <c r="E923" s="310"/>
      <c r="F923" s="310"/>
      <c r="G923" s="310"/>
      <c r="H923" s="310"/>
      <c r="I923" s="311"/>
      <c r="J923" s="311"/>
      <c r="K923" s="311"/>
      <c r="L923" s="311"/>
      <c r="M923" s="311"/>
      <c r="N923" s="311"/>
      <c r="O923" s="381">
        <f t="shared" si="32"/>
        <v>0</v>
      </c>
      <c r="P923" s="381">
        <f t="shared" si="33"/>
        <v>0</v>
      </c>
    </row>
    <row r="924" spans="1:16" ht="18" customHeight="1" x14ac:dyDescent="0.25">
      <c r="A924" s="309"/>
      <c r="B924" s="345"/>
      <c r="C924" s="345"/>
      <c r="D924" s="310"/>
      <c r="E924" s="310"/>
      <c r="F924" s="310"/>
      <c r="G924" s="310"/>
      <c r="H924" s="310"/>
      <c r="I924" s="311"/>
      <c r="J924" s="311"/>
      <c r="K924" s="311"/>
      <c r="L924" s="311"/>
      <c r="M924" s="311"/>
      <c r="N924" s="311"/>
      <c r="O924" s="381">
        <f t="shared" si="32"/>
        <v>0</v>
      </c>
      <c r="P924" s="381">
        <f t="shared" si="33"/>
        <v>0</v>
      </c>
    </row>
    <row r="925" spans="1:16" ht="18" customHeight="1" x14ac:dyDescent="0.25">
      <c r="A925" s="309"/>
      <c r="B925" s="345"/>
      <c r="C925" s="345"/>
      <c r="D925" s="310"/>
      <c r="E925" s="310"/>
      <c r="F925" s="310"/>
      <c r="G925" s="310"/>
      <c r="H925" s="310"/>
      <c r="I925" s="311"/>
      <c r="J925" s="311"/>
      <c r="K925" s="311"/>
      <c r="L925" s="311"/>
      <c r="M925" s="311"/>
      <c r="N925" s="311"/>
      <c r="O925" s="381">
        <f t="shared" si="32"/>
        <v>0</v>
      </c>
      <c r="P925" s="381">
        <f t="shared" si="33"/>
        <v>0</v>
      </c>
    </row>
    <row r="926" spans="1:16" ht="18" customHeight="1" x14ac:dyDescent="0.25">
      <c r="A926" s="309"/>
      <c r="B926" s="345"/>
      <c r="C926" s="345"/>
      <c r="D926" s="310"/>
      <c r="E926" s="310"/>
      <c r="F926" s="310"/>
      <c r="G926" s="310"/>
      <c r="H926" s="310"/>
      <c r="I926" s="311"/>
      <c r="J926" s="311"/>
      <c r="K926" s="311"/>
      <c r="L926" s="311"/>
      <c r="M926" s="311"/>
      <c r="N926" s="311"/>
      <c r="O926" s="381">
        <f t="shared" si="32"/>
        <v>0</v>
      </c>
      <c r="P926" s="381">
        <f t="shared" si="33"/>
        <v>0</v>
      </c>
    </row>
    <row r="927" spans="1:16" ht="18" customHeight="1" x14ac:dyDescent="0.25">
      <c r="A927" s="309"/>
      <c r="B927" s="345"/>
      <c r="C927" s="345"/>
      <c r="D927" s="310"/>
      <c r="E927" s="310"/>
      <c r="F927" s="310"/>
      <c r="G927" s="310"/>
      <c r="H927" s="310"/>
      <c r="I927" s="311"/>
      <c r="J927" s="311"/>
      <c r="K927" s="311"/>
      <c r="L927" s="311"/>
      <c r="M927" s="311"/>
      <c r="N927" s="311"/>
      <c r="O927" s="381">
        <f t="shared" si="32"/>
        <v>0</v>
      </c>
      <c r="P927" s="381">
        <f t="shared" si="33"/>
        <v>0</v>
      </c>
    </row>
    <row r="928" spans="1:16" ht="18" customHeight="1" x14ac:dyDescent="0.25">
      <c r="A928" s="309"/>
      <c r="B928" s="345"/>
      <c r="C928" s="345"/>
      <c r="D928" s="310"/>
      <c r="E928" s="310"/>
      <c r="F928" s="310"/>
      <c r="G928" s="310"/>
      <c r="H928" s="310"/>
      <c r="I928" s="311"/>
      <c r="J928" s="311"/>
      <c r="K928" s="311"/>
      <c r="L928" s="311"/>
      <c r="M928" s="311"/>
      <c r="N928" s="311"/>
      <c r="O928" s="381">
        <f t="shared" si="32"/>
        <v>0</v>
      </c>
      <c r="P928" s="381">
        <f t="shared" si="33"/>
        <v>0</v>
      </c>
    </row>
    <row r="929" spans="1:16" ht="18" customHeight="1" x14ac:dyDescent="0.25">
      <c r="A929" s="309"/>
      <c r="B929" s="345"/>
      <c r="C929" s="345"/>
      <c r="D929" s="310"/>
      <c r="E929" s="310"/>
      <c r="F929" s="310"/>
      <c r="G929" s="310"/>
      <c r="H929" s="310"/>
      <c r="I929" s="311"/>
      <c r="J929" s="311"/>
      <c r="K929" s="311"/>
      <c r="L929" s="311"/>
      <c r="M929" s="311"/>
      <c r="N929" s="311"/>
      <c r="O929" s="381">
        <f t="shared" si="32"/>
        <v>0</v>
      </c>
      <c r="P929" s="381">
        <f t="shared" si="33"/>
        <v>0</v>
      </c>
    </row>
    <row r="930" spans="1:16" ht="18" customHeight="1" x14ac:dyDescent="0.25">
      <c r="A930" s="309"/>
      <c r="B930" s="345"/>
      <c r="C930" s="345"/>
      <c r="D930" s="310"/>
      <c r="E930" s="310"/>
      <c r="F930" s="310"/>
      <c r="G930" s="310"/>
      <c r="H930" s="310"/>
      <c r="I930" s="311"/>
      <c r="J930" s="311"/>
      <c r="K930" s="311"/>
      <c r="L930" s="311"/>
      <c r="M930" s="311"/>
      <c r="N930" s="311"/>
      <c r="O930" s="381">
        <f t="shared" si="32"/>
        <v>0</v>
      </c>
      <c r="P930" s="381">
        <f t="shared" si="33"/>
        <v>0</v>
      </c>
    </row>
    <row r="931" spans="1:16" ht="18" customHeight="1" x14ac:dyDescent="0.25">
      <c r="A931" s="309"/>
      <c r="B931" s="345"/>
      <c r="C931" s="345"/>
      <c r="D931" s="310"/>
      <c r="E931" s="310"/>
      <c r="F931" s="310"/>
      <c r="G931" s="310"/>
      <c r="H931" s="310"/>
      <c r="I931" s="311"/>
      <c r="J931" s="311"/>
      <c r="K931" s="311"/>
      <c r="L931" s="311"/>
      <c r="M931" s="311"/>
      <c r="N931" s="311"/>
      <c r="O931" s="381">
        <f t="shared" si="32"/>
        <v>0</v>
      </c>
      <c r="P931" s="381">
        <f t="shared" si="33"/>
        <v>0</v>
      </c>
    </row>
    <row r="932" spans="1:16" ht="18" customHeight="1" x14ac:dyDescent="0.25">
      <c r="A932" s="309"/>
      <c r="B932" s="345"/>
      <c r="C932" s="345"/>
      <c r="D932" s="310"/>
      <c r="E932" s="310"/>
      <c r="F932" s="310"/>
      <c r="G932" s="310"/>
      <c r="H932" s="310"/>
      <c r="I932" s="311"/>
      <c r="J932" s="311"/>
      <c r="K932" s="311"/>
      <c r="L932" s="311"/>
      <c r="M932" s="311"/>
      <c r="N932" s="311"/>
      <c r="O932" s="381">
        <f t="shared" si="32"/>
        <v>0</v>
      </c>
      <c r="P932" s="381">
        <f t="shared" si="33"/>
        <v>0</v>
      </c>
    </row>
    <row r="933" spans="1:16" ht="18" customHeight="1" x14ac:dyDescent="0.25">
      <c r="A933" s="309"/>
      <c r="B933" s="345"/>
      <c r="C933" s="345"/>
      <c r="D933" s="310"/>
      <c r="E933" s="310"/>
      <c r="F933" s="310"/>
      <c r="G933" s="310"/>
      <c r="H933" s="310"/>
      <c r="I933" s="311"/>
      <c r="J933" s="311"/>
      <c r="K933" s="311"/>
      <c r="L933" s="311"/>
      <c r="M933" s="311"/>
      <c r="N933" s="311"/>
      <c r="O933" s="381">
        <f t="shared" si="32"/>
        <v>0</v>
      </c>
      <c r="P933" s="381">
        <f t="shared" si="33"/>
        <v>0</v>
      </c>
    </row>
    <row r="934" spans="1:16" ht="18" customHeight="1" x14ac:dyDescent="0.25">
      <c r="A934" s="309"/>
      <c r="B934" s="345"/>
      <c r="C934" s="345"/>
      <c r="D934" s="310"/>
      <c r="E934" s="310"/>
      <c r="F934" s="310"/>
      <c r="G934" s="310"/>
      <c r="H934" s="310"/>
      <c r="I934" s="311"/>
      <c r="J934" s="311"/>
      <c r="K934" s="311"/>
      <c r="L934" s="311"/>
      <c r="M934" s="311"/>
      <c r="N934" s="311"/>
      <c r="O934" s="381">
        <f t="shared" si="32"/>
        <v>0</v>
      </c>
      <c r="P934" s="381">
        <f t="shared" si="33"/>
        <v>0</v>
      </c>
    </row>
    <row r="935" spans="1:16" ht="18" customHeight="1" x14ac:dyDescent="0.25">
      <c r="A935" s="309"/>
      <c r="B935" s="345"/>
      <c r="C935" s="345"/>
      <c r="D935" s="310"/>
      <c r="E935" s="310"/>
      <c r="F935" s="310"/>
      <c r="G935" s="310"/>
      <c r="H935" s="310"/>
      <c r="I935" s="311"/>
      <c r="J935" s="311"/>
      <c r="K935" s="311"/>
      <c r="L935" s="311"/>
      <c r="M935" s="311"/>
      <c r="N935" s="311"/>
      <c r="O935" s="381">
        <f t="shared" si="32"/>
        <v>0</v>
      </c>
      <c r="P935" s="381">
        <f t="shared" si="33"/>
        <v>0</v>
      </c>
    </row>
    <row r="936" spans="1:16" ht="18" customHeight="1" x14ac:dyDescent="0.25">
      <c r="A936" s="309"/>
      <c r="B936" s="345"/>
      <c r="C936" s="345"/>
      <c r="D936" s="310"/>
      <c r="E936" s="310"/>
      <c r="F936" s="310"/>
      <c r="G936" s="310"/>
      <c r="H936" s="310"/>
      <c r="I936" s="311"/>
      <c r="J936" s="311"/>
      <c r="K936" s="311"/>
      <c r="L936" s="311"/>
      <c r="M936" s="311"/>
      <c r="N936" s="311"/>
      <c r="O936" s="381">
        <f t="shared" si="32"/>
        <v>0</v>
      </c>
      <c r="P936" s="381">
        <f t="shared" si="33"/>
        <v>0</v>
      </c>
    </row>
    <row r="937" spans="1:16" ht="18" customHeight="1" x14ac:dyDescent="0.25">
      <c r="A937" s="309"/>
      <c r="B937" s="345"/>
      <c r="C937" s="345"/>
      <c r="D937" s="310"/>
      <c r="E937" s="310"/>
      <c r="F937" s="310"/>
      <c r="G937" s="310"/>
      <c r="H937" s="310"/>
      <c r="I937" s="311"/>
      <c r="J937" s="311"/>
      <c r="K937" s="311"/>
      <c r="L937" s="311"/>
      <c r="M937" s="311"/>
      <c r="N937" s="311"/>
      <c r="O937" s="381">
        <f t="shared" si="32"/>
        <v>0</v>
      </c>
      <c r="P937" s="381">
        <f t="shared" si="33"/>
        <v>0</v>
      </c>
    </row>
    <row r="938" spans="1:16" ht="18" customHeight="1" x14ac:dyDescent="0.25">
      <c r="A938" s="309"/>
      <c r="B938" s="345"/>
      <c r="C938" s="345"/>
      <c r="D938" s="310"/>
      <c r="E938" s="310"/>
      <c r="F938" s="310"/>
      <c r="G938" s="310"/>
      <c r="H938" s="310"/>
      <c r="I938" s="311"/>
      <c r="J938" s="311"/>
      <c r="K938" s="311"/>
      <c r="L938" s="311"/>
      <c r="M938" s="311"/>
      <c r="N938" s="311"/>
      <c r="O938" s="381">
        <f t="shared" si="32"/>
        <v>0</v>
      </c>
      <c r="P938" s="381">
        <f t="shared" si="33"/>
        <v>0</v>
      </c>
    </row>
    <row r="939" spans="1:16" ht="18" customHeight="1" x14ac:dyDescent="0.25">
      <c r="A939" s="309"/>
      <c r="B939" s="345"/>
      <c r="C939" s="345"/>
      <c r="D939" s="310"/>
      <c r="E939" s="310"/>
      <c r="F939" s="310"/>
      <c r="G939" s="310"/>
      <c r="H939" s="310"/>
      <c r="I939" s="311"/>
      <c r="J939" s="311"/>
      <c r="K939" s="311"/>
      <c r="L939" s="311"/>
      <c r="M939" s="311"/>
      <c r="N939" s="311"/>
      <c r="O939" s="381">
        <f t="shared" si="32"/>
        <v>0</v>
      </c>
      <c r="P939" s="381">
        <f t="shared" si="33"/>
        <v>0</v>
      </c>
    </row>
    <row r="940" spans="1:16" ht="18" customHeight="1" x14ac:dyDescent="0.25">
      <c r="A940" s="309"/>
      <c r="B940" s="345"/>
      <c r="C940" s="345"/>
      <c r="D940" s="310"/>
      <c r="E940" s="310"/>
      <c r="F940" s="310"/>
      <c r="G940" s="310"/>
      <c r="H940" s="310"/>
      <c r="I940" s="311"/>
      <c r="J940" s="311"/>
      <c r="K940" s="311"/>
      <c r="L940" s="311"/>
      <c r="M940" s="311"/>
      <c r="N940" s="311"/>
      <c r="O940" s="381">
        <f t="shared" si="32"/>
        <v>0</v>
      </c>
      <c r="P940" s="381">
        <f t="shared" si="33"/>
        <v>0</v>
      </c>
    </row>
    <row r="941" spans="1:16" ht="18" customHeight="1" x14ac:dyDescent="0.25">
      <c r="A941" s="309"/>
      <c r="B941" s="345"/>
      <c r="C941" s="345"/>
      <c r="D941" s="310"/>
      <c r="E941" s="310"/>
      <c r="F941" s="310"/>
      <c r="G941" s="310"/>
      <c r="H941" s="310"/>
      <c r="I941" s="311"/>
      <c r="J941" s="311"/>
      <c r="K941" s="311"/>
      <c r="L941" s="311"/>
      <c r="M941" s="311"/>
      <c r="N941" s="311"/>
      <c r="O941" s="381">
        <f t="shared" si="32"/>
        <v>0</v>
      </c>
      <c r="P941" s="381">
        <f t="shared" si="33"/>
        <v>0</v>
      </c>
    </row>
    <row r="942" spans="1:16" ht="18" customHeight="1" x14ac:dyDescent="0.25">
      <c r="A942" s="309"/>
      <c r="B942" s="345"/>
      <c r="C942" s="345"/>
      <c r="D942" s="310"/>
      <c r="E942" s="310"/>
      <c r="F942" s="310"/>
      <c r="G942" s="310"/>
      <c r="H942" s="310"/>
      <c r="I942" s="311"/>
      <c r="J942" s="311"/>
      <c r="K942" s="311"/>
      <c r="L942" s="311"/>
      <c r="M942" s="311"/>
      <c r="N942" s="311"/>
      <c r="O942" s="381">
        <f t="shared" si="32"/>
        <v>0</v>
      </c>
      <c r="P942" s="381">
        <f t="shared" si="33"/>
        <v>0</v>
      </c>
    </row>
    <row r="943" spans="1:16" ht="18" customHeight="1" x14ac:dyDescent="0.25">
      <c r="A943" s="309"/>
      <c r="B943" s="345"/>
      <c r="C943" s="345"/>
      <c r="D943" s="310"/>
      <c r="E943" s="310"/>
      <c r="F943" s="310"/>
      <c r="G943" s="310"/>
      <c r="H943" s="310"/>
      <c r="I943" s="311"/>
      <c r="J943" s="311"/>
      <c r="K943" s="311"/>
      <c r="L943" s="311"/>
      <c r="M943" s="311"/>
      <c r="N943" s="311"/>
      <c r="O943" s="381">
        <f t="shared" si="32"/>
        <v>0</v>
      </c>
      <c r="P943" s="381">
        <f t="shared" si="33"/>
        <v>0</v>
      </c>
    </row>
    <row r="944" spans="1:16" ht="18" customHeight="1" x14ac:dyDescent="0.25">
      <c r="A944" s="309"/>
      <c r="B944" s="345"/>
      <c r="C944" s="345"/>
      <c r="D944" s="310"/>
      <c r="E944" s="310"/>
      <c r="F944" s="310"/>
      <c r="G944" s="310"/>
      <c r="H944" s="310"/>
      <c r="I944" s="311"/>
      <c r="J944" s="311"/>
      <c r="K944" s="311"/>
      <c r="L944" s="311"/>
      <c r="M944" s="311"/>
      <c r="N944" s="311"/>
      <c r="O944" s="381">
        <f t="shared" si="32"/>
        <v>0</v>
      </c>
      <c r="P944" s="381">
        <f t="shared" si="33"/>
        <v>0</v>
      </c>
    </row>
    <row r="945" spans="1:16" ht="18" customHeight="1" x14ac:dyDescent="0.25">
      <c r="A945" s="309"/>
      <c r="B945" s="345"/>
      <c r="C945" s="345"/>
      <c r="D945" s="310"/>
      <c r="E945" s="310"/>
      <c r="F945" s="310"/>
      <c r="G945" s="310"/>
      <c r="H945" s="310"/>
      <c r="I945" s="311"/>
      <c r="J945" s="311"/>
      <c r="K945" s="311"/>
      <c r="L945" s="311"/>
      <c r="M945" s="311"/>
      <c r="N945" s="311"/>
      <c r="O945" s="381">
        <f t="shared" si="32"/>
        <v>0</v>
      </c>
      <c r="P945" s="381">
        <f t="shared" si="33"/>
        <v>0</v>
      </c>
    </row>
    <row r="946" spans="1:16" ht="18" customHeight="1" x14ac:dyDescent="0.25">
      <c r="A946" s="309"/>
      <c r="B946" s="345"/>
      <c r="C946" s="345"/>
      <c r="D946" s="310"/>
      <c r="E946" s="310"/>
      <c r="F946" s="310"/>
      <c r="G946" s="310"/>
      <c r="H946" s="310"/>
      <c r="I946" s="311"/>
      <c r="J946" s="311"/>
      <c r="K946" s="311"/>
      <c r="L946" s="311"/>
      <c r="M946" s="311"/>
      <c r="N946" s="311"/>
      <c r="O946" s="381">
        <f t="shared" si="32"/>
        <v>0</v>
      </c>
      <c r="P946" s="381">
        <f t="shared" si="33"/>
        <v>0</v>
      </c>
    </row>
    <row r="947" spans="1:16" ht="18" customHeight="1" x14ac:dyDescent="0.25">
      <c r="A947" s="309"/>
      <c r="B947" s="345"/>
      <c r="C947" s="345"/>
      <c r="D947" s="310"/>
      <c r="E947" s="310"/>
      <c r="F947" s="310"/>
      <c r="G947" s="310"/>
      <c r="H947" s="310"/>
      <c r="I947" s="311"/>
      <c r="J947" s="311"/>
      <c r="K947" s="311"/>
      <c r="L947" s="311"/>
      <c r="M947" s="311"/>
      <c r="N947" s="311"/>
      <c r="O947" s="381">
        <f t="shared" si="32"/>
        <v>0</v>
      </c>
      <c r="P947" s="381">
        <f t="shared" si="33"/>
        <v>0</v>
      </c>
    </row>
    <row r="948" spans="1:16" ht="18" customHeight="1" x14ac:dyDescent="0.25">
      <c r="A948" s="309"/>
      <c r="B948" s="345"/>
      <c r="C948" s="345"/>
      <c r="D948" s="310"/>
      <c r="E948" s="310"/>
      <c r="F948" s="310"/>
      <c r="G948" s="310"/>
      <c r="H948" s="310"/>
      <c r="I948" s="311"/>
      <c r="J948" s="311"/>
      <c r="K948" s="311"/>
      <c r="L948" s="311"/>
      <c r="M948" s="311"/>
      <c r="N948" s="311"/>
      <c r="O948" s="381">
        <f t="shared" si="32"/>
        <v>0</v>
      </c>
      <c r="P948" s="381">
        <f t="shared" si="33"/>
        <v>0</v>
      </c>
    </row>
    <row r="949" spans="1:16" ht="18" customHeight="1" x14ac:dyDescent="0.25">
      <c r="A949" s="309"/>
      <c r="B949" s="345"/>
      <c r="C949" s="345"/>
      <c r="D949" s="310"/>
      <c r="E949" s="310"/>
      <c r="F949" s="310"/>
      <c r="G949" s="310"/>
      <c r="H949" s="310"/>
      <c r="I949" s="311"/>
      <c r="J949" s="311"/>
      <c r="K949" s="311"/>
      <c r="L949" s="311"/>
      <c r="M949" s="311"/>
      <c r="N949" s="311"/>
      <c r="O949" s="381">
        <f t="shared" si="32"/>
        <v>0</v>
      </c>
      <c r="P949" s="381">
        <f t="shared" si="33"/>
        <v>0</v>
      </c>
    </row>
    <row r="950" spans="1:16" ht="18" customHeight="1" x14ac:dyDescent="0.25">
      <c r="A950" s="309"/>
      <c r="B950" s="345"/>
      <c r="C950" s="345"/>
      <c r="D950" s="310"/>
      <c r="E950" s="310"/>
      <c r="F950" s="310"/>
      <c r="G950" s="310"/>
      <c r="H950" s="310"/>
      <c r="I950" s="311"/>
      <c r="J950" s="311"/>
      <c r="K950" s="311"/>
      <c r="L950" s="311"/>
      <c r="M950" s="311"/>
      <c r="N950" s="311"/>
      <c r="O950" s="381">
        <f t="shared" si="32"/>
        <v>0</v>
      </c>
      <c r="P950" s="381">
        <f t="shared" si="33"/>
        <v>0</v>
      </c>
    </row>
    <row r="951" spans="1:16" ht="18" customHeight="1" x14ac:dyDescent="0.25">
      <c r="A951" s="309"/>
      <c r="B951" s="345"/>
      <c r="C951" s="345"/>
      <c r="D951" s="310"/>
      <c r="E951" s="310"/>
      <c r="F951" s="310"/>
      <c r="G951" s="310"/>
      <c r="H951" s="310"/>
      <c r="I951" s="311"/>
      <c r="J951" s="311"/>
      <c r="K951" s="311"/>
      <c r="L951" s="311"/>
      <c r="M951" s="311"/>
      <c r="N951" s="311"/>
      <c r="O951" s="381">
        <f t="shared" si="32"/>
        <v>0</v>
      </c>
      <c r="P951" s="381">
        <f t="shared" si="33"/>
        <v>0</v>
      </c>
    </row>
    <row r="952" spans="1:16" ht="18" customHeight="1" x14ac:dyDescent="0.25">
      <c r="A952" s="309"/>
      <c r="B952" s="345"/>
      <c r="C952" s="345"/>
      <c r="D952" s="310"/>
      <c r="E952" s="310"/>
      <c r="F952" s="310"/>
      <c r="G952" s="310"/>
      <c r="H952" s="310"/>
      <c r="I952" s="311"/>
      <c r="J952" s="311"/>
      <c r="K952" s="311"/>
      <c r="L952" s="311"/>
      <c r="M952" s="311"/>
      <c r="N952" s="311"/>
      <c r="O952" s="381">
        <f t="shared" si="32"/>
        <v>0</v>
      </c>
      <c r="P952" s="381">
        <f t="shared" si="33"/>
        <v>0</v>
      </c>
    </row>
    <row r="953" spans="1:16" ht="18" customHeight="1" x14ac:dyDescent="0.25">
      <c r="A953" s="309"/>
      <c r="B953" s="345"/>
      <c r="C953" s="345"/>
      <c r="D953" s="310"/>
      <c r="E953" s="310"/>
      <c r="F953" s="310"/>
      <c r="G953" s="310"/>
      <c r="H953" s="310"/>
      <c r="I953" s="311"/>
      <c r="J953" s="311"/>
      <c r="K953" s="311"/>
      <c r="L953" s="311"/>
      <c r="M953" s="311"/>
      <c r="N953" s="311"/>
      <c r="O953" s="381">
        <f t="shared" si="32"/>
        <v>0</v>
      </c>
      <c r="P953" s="381">
        <f t="shared" si="33"/>
        <v>0</v>
      </c>
    </row>
    <row r="954" spans="1:16" ht="18" customHeight="1" x14ac:dyDescent="0.25">
      <c r="A954" s="309"/>
      <c r="B954" s="345"/>
      <c r="C954" s="345"/>
      <c r="D954" s="310"/>
      <c r="E954" s="310"/>
      <c r="F954" s="310"/>
      <c r="G954" s="310"/>
      <c r="H954" s="310"/>
      <c r="I954" s="311"/>
      <c r="J954" s="311"/>
      <c r="K954" s="311"/>
      <c r="L954" s="311"/>
      <c r="M954" s="311"/>
      <c r="N954" s="311"/>
      <c r="O954" s="381">
        <f t="shared" si="32"/>
        <v>0</v>
      </c>
      <c r="P954" s="381">
        <f t="shared" si="33"/>
        <v>0</v>
      </c>
    </row>
    <row r="955" spans="1:16" ht="18" customHeight="1" x14ac:dyDescent="0.25">
      <c r="A955" s="309"/>
      <c r="B955" s="345"/>
      <c r="C955" s="345"/>
      <c r="D955" s="310"/>
      <c r="E955" s="310"/>
      <c r="F955" s="310"/>
      <c r="G955" s="310"/>
      <c r="H955" s="310"/>
      <c r="I955" s="311"/>
      <c r="J955" s="311"/>
      <c r="K955" s="311"/>
      <c r="L955" s="311"/>
      <c r="M955" s="311"/>
      <c r="N955" s="311"/>
      <c r="O955" s="381">
        <f t="shared" si="32"/>
        <v>0</v>
      </c>
      <c r="P955" s="381">
        <f t="shared" si="33"/>
        <v>0</v>
      </c>
    </row>
    <row r="956" spans="1:16" ht="18" customHeight="1" x14ac:dyDescent="0.25">
      <c r="A956" s="309"/>
      <c r="B956" s="345"/>
      <c r="C956" s="345"/>
      <c r="D956" s="310"/>
      <c r="E956" s="310"/>
      <c r="F956" s="310"/>
      <c r="G956" s="310"/>
      <c r="H956" s="310"/>
      <c r="I956" s="311"/>
      <c r="J956" s="311"/>
      <c r="K956" s="311"/>
      <c r="L956" s="311"/>
      <c r="M956" s="311"/>
      <c r="N956" s="311"/>
      <c r="O956" s="381">
        <f t="shared" si="32"/>
        <v>0</v>
      </c>
      <c r="P956" s="381">
        <f t="shared" si="33"/>
        <v>0</v>
      </c>
    </row>
    <row r="957" spans="1:16" ht="18" customHeight="1" x14ac:dyDescent="0.25">
      <c r="A957" s="309"/>
      <c r="B957" s="345"/>
      <c r="C957" s="345"/>
      <c r="D957" s="310"/>
      <c r="E957" s="310"/>
      <c r="F957" s="310"/>
      <c r="G957" s="310"/>
      <c r="H957" s="310"/>
      <c r="I957" s="311"/>
      <c r="J957" s="311"/>
      <c r="K957" s="311"/>
      <c r="L957" s="311"/>
      <c r="M957" s="311"/>
      <c r="N957" s="311"/>
      <c r="O957" s="381">
        <f t="shared" si="32"/>
        <v>0</v>
      </c>
      <c r="P957" s="381">
        <f t="shared" si="33"/>
        <v>0</v>
      </c>
    </row>
    <row r="958" spans="1:16" ht="18" customHeight="1" x14ac:dyDescent="0.25">
      <c r="A958" s="309"/>
      <c r="B958" s="345"/>
      <c r="C958" s="345"/>
      <c r="D958" s="310"/>
      <c r="E958" s="310"/>
      <c r="F958" s="310"/>
      <c r="G958" s="310"/>
      <c r="H958" s="310"/>
      <c r="I958" s="311"/>
      <c r="J958" s="311"/>
      <c r="K958" s="311"/>
      <c r="L958" s="311"/>
      <c r="M958" s="311"/>
      <c r="N958" s="311"/>
      <c r="O958" s="381">
        <f t="shared" si="32"/>
        <v>0</v>
      </c>
      <c r="P958" s="381">
        <f t="shared" si="33"/>
        <v>0</v>
      </c>
    </row>
    <row r="959" spans="1:16" ht="18" customHeight="1" x14ac:dyDescent="0.25">
      <c r="A959" s="309"/>
      <c r="B959" s="345"/>
      <c r="C959" s="345"/>
      <c r="D959" s="310"/>
      <c r="E959" s="310"/>
      <c r="F959" s="310"/>
      <c r="G959" s="310"/>
      <c r="H959" s="310"/>
      <c r="I959" s="311"/>
      <c r="J959" s="311"/>
      <c r="K959" s="311"/>
      <c r="L959" s="311"/>
      <c r="M959" s="311"/>
      <c r="N959" s="311"/>
      <c r="O959" s="381">
        <f t="shared" si="32"/>
        <v>0</v>
      </c>
      <c r="P959" s="381">
        <f t="shared" si="33"/>
        <v>0</v>
      </c>
    </row>
    <row r="960" spans="1:16" ht="18" customHeight="1" x14ac:dyDescent="0.25">
      <c r="A960" s="309"/>
      <c r="B960" s="345"/>
      <c r="C960" s="345"/>
      <c r="D960" s="310"/>
      <c r="E960" s="310"/>
      <c r="F960" s="310"/>
      <c r="G960" s="310"/>
      <c r="H960" s="310"/>
      <c r="I960" s="311"/>
      <c r="J960" s="311"/>
      <c r="K960" s="311"/>
      <c r="L960" s="311"/>
      <c r="M960" s="311"/>
      <c r="N960" s="311"/>
      <c r="O960" s="381">
        <f t="shared" si="32"/>
        <v>0</v>
      </c>
      <c r="P960" s="381">
        <f t="shared" si="33"/>
        <v>0</v>
      </c>
    </row>
    <row r="961" spans="1:16" ht="18" customHeight="1" x14ac:dyDescent="0.25">
      <c r="A961" s="309"/>
      <c r="B961" s="345"/>
      <c r="C961" s="345"/>
      <c r="D961" s="310"/>
      <c r="E961" s="310"/>
      <c r="F961" s="310"/>
      <c r="G961" s="310"/>
      <c r="H961" s="310"/>
      <c r="I961" s="311"/>
      <c r="J961" s="311"/>
      <c r="K961" s="311"/>
      <c r="L961" s="311"/>
      <c r="M961" s="311"/>
      <c r="N961" s="311"/>
      <c r="O961" s="381">
        <f t="shared" si="32"/>
        <v>0</v>
      </c>
      <c r="P961" s="381">
        <f t="shared" si="33"/>
        <v>0</v>
      </c>
    </row>
    <row r="962" spans="1:16" ht="18" customHeight="1" x14ac:dyDescent="0.25">
      <c r="A962" s="309"/>
      <c r="B962" s="345"/>
      <c r="C962" s="345"/>
      <c r="D962" s="310"/>
      <c r="E962" s="310"/>
      <c r="F962" s="310"/>
      <c r="G962" s="310"/>
      <c r="H962" s="310"/>
      <c r="I962" s="311"/>
      <c r="J962" s="311"/>
      <c r="K962" s="311"/>
      <c r="L962" s="311"/>
      <c r="M962" s="311"/>
      <c r="N962" s="311"/>
      <c r="O962" s="381">
        <f t="shared" si="32"/>
        <v>0</v>
      </c>
      <c r="P962" s="381">
        <f t="shared" si="33"/>
        <v>0</v>
      </c>
    </row>
    <row r="963" spans="1:16" ht="18" customHeight="1" x14ac:dyDescent="0.25">
      <c r="A963" s="309"/>
      <c r="B963" s="345"/>
      <c r="C963" s="345"/>
      <c r="D963" s="310"/>
      <c r="E963" s="310"/>
      <c r="F963" s="310"/>
      <c r="G963" s="310"/>
      <c r="H963" s="310"/>
      <c r="I963" s="311"/>
      <c r="J963" s="311"/>
      <c r="K963" s="311"/>
      <c r="L963" s="311"/>
      <c r="M963" s="311"/>
      <c r="N963" s="311"/>
      <c r="O963" s="381">
        <f t="shared" si="32"/>
        <v>0</v>
      </c>
      <c r="P963" s="381">
        <f t="shared" si="33"/>
        <v>0</v>
      </c>
    </row>
    <row r="964" spans="1:16" ht="18" customHeight="1" x14ac:dyDescent="0.25">
      <c r="A964" s="309"/>
      <c r="B964" s="345"/>
      <c r="C964" s="345"/>
      <c r="D964" s="310"/>
      <c r="E964" s="310"/>
      <c r="F964" s="310"/>
      <c r="G964" s="310"/>
      <c r="H964" s="310"/>
      <c r="I964" s="311"/>
      <c r="J964" s="311"/>
      <c r="K964" s="311"/>
      <c r="L964" s="311"/>
      <c r="M964" s="311"/>
      <c r="N964" s="311"/>
      <c r="O964" s="381">
        <f t="shared" si="32"/>
        <v>0</v>
      </c>
      <c r="P964" s="381">
        <f t="shared" si="33"/>
        <v>0</v>
      </c>
    </row>
    <row r="965" spans="1:16" ht="18" customHeight="1" x14ac:dyDescent="0.25">
      <c r="A965" s="309"/>
      <c r="B965" s="345"/>
      <c r="C965" s="345"/>
      <c r="D965" s="310"/>
      <c r="E965" s="310"/>
      <c r="F965" s="310"/>
      <c r="G965" s="310"/>
      <c r="H965" s="310"/>
      <c r="I965" s="311"/>
      <c r="J965" s="311"/>
      <c r="K965" s="311"/>
      <c r="L965" s="311"/>
      <c r="M965" s="311"/>
      <c r="N965" s="311"/>
      <c r="O965" s="381">
        <f t="shared" si="32"/>
        <v>0</v>
      </c>
      <c r="P965" s="381">
        <f t="shared" si="33"/>
        <v>0</v>
      </c>
    </row>
    <row r="966" spans="1:16" ht="18" customHeight="1" x14ac:dyDescent="0.25">
      <c r="A966" s="309"/>
      <c r="B966" s="345"/>
      <c r="C966" s="345"/>
      <c r="D966" s="310"/>
      <c r="E966" s="310"/>
      <c r="F966" s="310"/>
      <c r="G966" s="310"/>
      <c r="H966" s="310"/>
      <c r="I966" s="311"/>
      <c r="J966" s="311"/>
      <c r="K966" s="311"/>
      <c r="L966" s="311"/>
      <c r="M966" s="311"/>
      <c r="N966" s="311"/>
      <c r="O966" s="381">
        <f t="shared" si="32"/>
        <v>0</v>
      </c>
      <c r="P966" s="381">
        <f t="shared" si="33"/>
        <v>0</v>
      </c>
    </row>
    <row r="967" spans="1:16" ht="18" customHeight="1" x14ac:dyDescent="0.25">
      <c r="A967" s="309"/>
      <c r="B967" s="345"/>
      <c r="C967" s="345"/>
      <c r="D967" s="310"/>
      <c r="E967" s="310"/>
      <c r="F967" s="310"/>
      <c r="G967" s="310"/>
      <c r="H967" s="310"/>
      <c r="I967" s="311"/>
      <c r="J967" s="311"/>
      <c r="K967" s="311"/>
      <c r="L967" s="311"/>
      <c r="M967" s="311"/>
      <c r="N967" s="311"/>
      <c r="O967" s="381">
        <f t="shared" si="32"/>
        <v>0</v>
      </c>
      <c r="P967" s="381">
        <f t="shared" si="33"/>
        <v>0</v>
      </c>
    </row>
    <row r="968" spans="1:16" ht="18" customHeight="1" x14ac:dyDescent="0.25">
      <c r="A968" s="309"/>
      <c r="B968" s="345"/>
      <c r="C968" s="345"/>
      <c r="D968" s="310"/>
      <c r="E968" s="310"/>
      <c r="F968" s="310"/>
      <c r="G968" s="310"/>
      <c r="H968" s="310"/>
      <c r="I968" s="311"/>
      <c r="J968" s="311"/>
      <c r="K968" s="311"/>
      <c r="L968" s="311"/>
      <c r="M968" s="311"/>
      <c r="N968" s="311"/>
      <c r="O968" s="381">
        <f t="shared" si="32"/>
        <v>0</v>
      </c>
      <c r="P968" s="381">
        <f t="shared" si="33"/>
        <v>0</v>
      </c>
    </row>
    <row r="969" spans="1:16" ht="18" customHeight="1" x14ac:dyDescent="0.25">
      <c r="A969" s="309"/>
      <c r="B969" s="345"/>
      <c r="C969" s="345"/>
      <c r="D969" s="310"/>
      <c r="E969" s="310"/>
      <c r="F969" s="310"/>
      <c r="G969" s="310"/>
      <c r="H969" s="310"/>
      <c r="I969" s="311"/>
      <c r="J969" s="311"/>
      <c r="K969" s="311"/>
      <c r="L969" s="311"/>
      <c r="M969" s="311"/>
      <c r="N969" s="311"/>
      <c r="O969" s="381">
        <f t="shared" si="32"/>
        <v>0</v>
      </c>
      <c r="P969" s="381">
        <f t="shared" si="33"/>
        <v>0</v>
      </c>
    </row>
    <row r="970" spans="1:16" ht="18" customHeight="1" x14ac:dyDescent="0.25">
      <c r="A970" s="309"/>
      <c r="B970" s="345"/>
      <c r="C970" s="345"/>
      <c r="D970" s="310"/>
      <c r="E970" s="310"/>
      <c r="F970" s="310"/>
      <c r="G970" s="310"/>
      <c r="H970" s="310"/>
      <c r="I970" s="311"/>
      <c r="J970" s="311"/>
      <c r="K970" s="311"/>
      <c r="L970" s="311"/>
      <c r="M970" s="311"/>
      <c r="N970" s="311"/>
      <c r="O970" s="381">
        <f t="shared" si="32"/>
        <v>0</v>
      </c>
      <c r="P970" s="381">
        <f t="shared" si="33"/>
        <v>0</v>
      </c>
    </row>
    <row r="971" spans="1:16" ht="18" customHeight="1" x14ac:dyDescent="0.25">
      <c r="A971" s="309"/>
      <c r="B971" s="345"/>
      <c r="C971" s="345"/>
      <c r="D971" s="310"/>
      <c r="E971" s="310"/>
      <c r="F971" s="310"/>
      <c r="G971" s="310"/>
      <c r="H971" s="310"/>
      <c r="I971" s="311"/>
      <c r="J971" s="311"/>
      <c r="K971" s="311"/>
      <c r="L971" s="311"/>
      <c r="M971" s="311"/>
      <c r="N971" s="311"/>
      <c r="O971" s="381">
        <f t="shared" si="32"/>
        <v>0</v>
      </c>
      <c r="P971" s="381">
        <f t="shared" si="33"/>
        <v>0</v>
      </c>
    </row>
    <row r="972" spans="1:16" ht="18" customHeight="1" x14ac:dyDescent="0.25">
      <c r="A972" s="309"/>
      <c r="B972" s="345"/>
      <c r="C972" s="345"/>
      <c r="D972" s="310"/>
      <c r="E972" s="310"/>
      <c r="F972" s="310"/>
      <c r="G972" s="310"/>
      <c r="H972" s="310"/>
      <c r="I972" s="311"/>
      <c r="J972" s="311"/>
      <c r="K972" s="311"/>
      <c r="L972" s="311"/>
      <c r="M972" s="311"/>
      <c r="N972" s="311"/>
      <c r="O972" s="381">
        <f t="shared" si="32"/>
        <v>0</v>
      </c>
      <c r="P972" s="381">
        <f t="shared" si="33"/>
        <v>0</v>
      </c>
    </row>
    <row r="973" spans="1:16" ht="18" customHeight="1" x14ac:dyDescent="0.25">
      <c r="A973" s="309"/>
      <c r="B973" s="345"/>
      <c r="C973" s="345"/>
      <c r="D973" s="310"/>
      <c r="E973" s="310"/>
      <c r="F973" s="310"/>
      <c r="G973" s="310"/>
      <c r="H973" s="310"/>
      <c r="I973" s="311"/>
      <c r="J973" s="311"/>
      <c r="K973" s="311"/>
      <c r="L973" s="311"/>
      <c r="M973" s="311"/>
      <c r="N973" s="311"/>
      <c r="O973" s="381">
        <f t="shared" si="32"/>
        <v>0</v>
      </c>
      <c r="P973" s="381">
        <f t="shared" si="33"/>
        <v>0</v>
      </c>
    </row>
    <row r="974" spans="1:16" ht="18" customHeight="1" x14ac:dyDescent="0.25">
      <c r="A974" s="309"/>
      <c r="B974" s="345"/>
      <c r="C974" s="345"/>
      <c r="D974" s="310"/>
      <c r="E974" s="310"/>
      <c r="F974" s="310"/>
      <c r="G974" s="310"/>
      <c r="H974" s="310"/>
      <c r="I974" s="311"/>
      <c r="J974" s="311"/>
      <c r="K974" s="311"/>
      <c r="L974" s="311"/>
      <c r="M974" s="311"/>
      <c r="N974" s="311"/>
      <c r="O974" s="381">
        <f t="shared" si="32"/>
        <v>0</v>
      </c>
      <c r="P974" s="381">
        <f t="shared" si="33"/>
        <v>0</v>
      </c>
    </row>
    <row r="975" spans="1:16" ht="18" customHeight="1" x14ac:dyDescent="0.25">
      <c r="A975" s="309"/>
      <c r="B975" s="345"/>
      <c r="C975" s="345"/>
      <c r="D975" s="310"/>
      <c r="E975" s="310"/>
      <c r="F975" s="310"/>
      <c r="G975" s="310"/>
      <c r="H975" s="310"/>
      <c r="I975" s="311"/>
      <c r="J975" s="311"/>
      <c r="K975" s="311"/>
      <c r="L975" s="311"/>
      <c r="M975" s="311"/>
      <c r="N975" s="311"/>
      <c r="O975" s="381">
        <f t="shared" si="32"/>
        <v>0</v>
      </c>
      <c r="P975" s="381">
        <f t="shared" si="33"/>
        <v>0</v>
      </c>
    </row>
    <row r="976" spans="1:16" ht="18" customHeight="1" x14ac:dyDescent="0.25">
      <c r="A976" s="309"/>
      <c r="B976" s="345"/>
      <c r="C976" s="345"/>
      <c r="D976" s="310"/>
      <c r="E976" s="310"/>
      <c r="F976" s="310"/>
      <c r="G976" s="310"/>
      <c r="H976" s="310"/>
      <c r="I976" s="311"/>
      <c r="J976" s="311"/>
      <c r="K976" s="311"/>
      <c r="L976" s="311"/>
      <c r="M976" s="311"/>
      <c r="N976" s="311"/>
      <c r="O976" s="381">
        <f t="shared" si="32"/>
        <v>0</v>
      </c>
      <c r="P976" s="381">
        <f t="shared" si="33"/>
        <v>0</v>
      </c>
    </row>
    <row r="977" spans="1:16" ht="18" customHeight="1" x14ac:dyDescent="0.25">
      <c r="A977" s="309"/>
      <c r="B977" s="345"/>
      <c r="C977" s="345"/>
      <c r="D977" s="310"/>
      <c r="E977" s="310"/>
      <c r="F977" s="310"/>
      <c r="G977" s="310"/>
      <c r="H977" s="310"/>
      <c r="I977" s="311"/>
      <c r="J977" s="311"/>
      <c r="K977" s="311"/>
      <c r="L977" s="311"/>
      <c r="M977" s="311"/>
      <c r="N977" s="311"/>
      <c r="O977" s="381">
        <f t="shared" si="32"/>
        <v>0</v>
      </c>
      <c r="P977" s="381">
        <f t="shared" si="33"/>
        <v>0</v>
      </c>
    </row>
    <row r="978" spans="1:16" ht="18" customHeight="1" x14ac:dyDescent="0.25">
      <c r="A978" s="309"/>
      <c r="B978" s="345"/>
      <c r="C978" s="345"/>
      <c r="D978" s="310"/>
      <c r="E978" s="310"/>
      <c r="F978" s="310"/>
      <c r="G978" s="310"/>
      <c r="H978" s="310"/>
      <c r="I978" s="311"/>
      <c r="J978" s="311"/>
      <c r="K978" s="311"/>
      <c r="L978" s="311"/>
      <c r="M978" s="311"/>
      <c r="N978" s="311"/>
      <c r="O978" s="381">
        <f t="shared" si="32"/>
        <v>0</v>
      </c>
      <c r="P978" s="381">
        <f t="shared" si="33"/>
        <v>0</v>
      </c>
    </row>
    <row r="979" spans="1:16" ht="18" customHeight="1" x14ac:dyDescent="0.25">
      <c r="A979" s="309"/>
      <c r="B979" s="345"/>
      <c r="C979" s="345"/>
      <c r="D979" s="310"/>
      <c r="E979" s="310"/>
      <c r="F979" s="310"/>
      <c r="G979" s="310"/>
      <c r="H979" s="310"/>
      <c r="I979" s="311"/>
      <c r="J979" s="311"/>
      <c r="K979" s="311"/>
      <c r="L979" s="311"/>
      <c r="M979" s="311"/>
      <c r="N979" s="311"/>
      <c r="O979" s="381">
        <f t="shared" ref="O979:O1042" si="34">SUM(I979,K979,M979)</f>
        <v>0</v>
      </c>
      <c r="P979" s="381">
        <f t="shared" ref="P979:P1042" si="35">SUM(J979,L979,N979)</f>
        <v>0</v>
      </c>
    </row>
    <row r="980" spans="1:16" ht="18" customHeight="1" x14ac:dyDescent="0.25">
      <c r="A980" s="309"/>
      <c r="B980" s="345"/>
      <c r="C980" s="345"/>
      <c r="D980" s="310"/>
      <c r="E980" s="310"/>
      <c r="F980" s="310"/>
      <c r="G980" s="310"/>
      <c r="H980" s="310"/>
      <c r="I980" s="311"/>
      <c r="J980" s="311"/>
      <c r="K980" s="311"/>
      <c r="L980" s="311"/>
      <c r="M980" s="311"/>
      <c r="N980" s="311"/>
      <c r="O980" s="381">
        <f t="shared" si="34"/>
        <v>0</v>
      </c>
      <c r="P980" s="381">
        <f t="shared" si="35"/>
        <v>0</v>
      </c>
    </row>
    <row r="981" spans="1:16" ht="18" customHeight="1" x14ac:dyDescent="0.25">
      <c r="A981" s="309"/>
      <c r="B981" s="345"/>
      <c r="C981" s="345"/>
      <c r="D981" s="310"/>
      <c r="E981" s="310"/>
      <c r="F981" s="310"/>
      <c r="G981" s="310"/>
      <c r="H981" s="310"/>
      <c r="I981" s="311"/>
      <c r="J981" s="311"/>
      <c r="K981" s="311"/>
      <c r="L981" s="311"/>
      <c r="M981" s="311"/>
      <c r="N981" s="311"/>
      <c r="O981" s="381">
        <f t="shared" si="34"/>
        <v>0</v>
      </c>
      <c r="P981" s="381">
        <f t="shared" si="35"/>
        <v>0</v>
      </c>
    </row>
    <row r="982" spans="1:16" ht="18" customHeight="1" x14ac:dyDescent="0.25">
      <c r="A982" s="309"/>
      <c r="B982" s="345"/>
      <c r="C982" s="345"/>
      <c r="D982" s="310"/>
      <c r="E982" s="310"/>
      <c r="F982" s="310"/>
      <c r="G982" s="310"/>
      <c r="H982" s="310"/>
      <c r="I982" s="311"/>
      <c r="J982" s="311"/>
      <c r="K982" s="311"/>
      <c r="L982" s="311"/>
      <c r="M982" s="311"/>
      <c r="N982" s="311"/>
      <c r="O982" s="381">
        <f t="shared" si="34"/>
        <v>0</v>
      </c>
      <c r="P982" s="381">
        <f t="shared" si="35"/>
        <v>0</v>
      </c>
    </row>
    <row r="983" spans="1:16" ht="18" customHeight="1" x14ac:dyDescent="0.25">
      <c r="A983" s="309"/>
      <c r="B983" s="345"/>
      <c r="C983" s="345"/>
      <c r="D983" s="310"/>
      <c r="E983" s="310"/>
      <c r="F983" s="310"/>
      <c r="G983" s="310"/>
      <c r="H983" s="310"/>
      <c r="I983" s="311"/>
      <c r="J983" s="311"/>
      <c r="K983" s="311"/>
      <c r="L983" s="311"/>
      <c r="M983" s="311"/>
      <c r="N983" s="311"/>
      <c r="O983" s="381">
        <f t="shared" si="34"/>
        <v>0</v>
      </c>
      <c r="P983" s="381">
        <f t="shared" si="35"/>
        <v>0</v>
      </c>
    </row>
    <row r="984" spans="1:16" ht="18" customHeight="1" x14ac:dyDescent="0.25">
      <c r="A984" s="309"/>
      <c r="B984" s="345"/>
      <c r="C984" s="345"/>
      <c r="D984" s="310"/>
      <c r="E984" s="310"/>
      <c r="F984" s="310"/>
      <c r="G984" s="310"/>
      <c r="H984" s="310"/>
      <c r="I984" s="311"/>
      <c r="J984" s="311"/>
      <c r="K984" s="311"/>
      <c r="L984" s="311"/>
      <c r="M984" s="311"/>
      <c r="N984" s="311"/>
      <c r="O984" s="381">
        <f t="shared" si="34"/>
        <v>0</v>
      </c>
      <c r="P984" s="381">
        <f t="shared" si="35"/>
        <v>0</v>
      </c>
    </row>
    <row r="985" spans="1:16" ht="18" customHeight="1" x14ac:dyDescent="0.25">
      <c r="A985" s="309"/>
      <c r="B985" s="345"/>
      <c r="C985" s="345"/>
      <c r="D985" s="310"/>
      <c r="E985" s="310"/>
      <c r="F985" s="310"/>
      <c r="G985" s="310"/>
      <c r="H985" s="310"/>
      <c r="I985" s="311"/>
      <c r="J985" s="311"/>
      <c r="K985" s="311"/>
      <c r="L985" s="311"/>
      <c r="M985" s="311"/>
      <c r="N985" s="311"/>
      <c r="O985" s="381">
        <f t="shared" si="34"/>
        <v>0</v>
      </c>
      <c r="P985" s="381">
        <f t="shared" si="35"/>
        <v>0</v>
      </c>
    </row>
    <row r="986" spans="1:16" ht="18" customHeight="1" x14ac:dyDescent="0.25">
      <c r="A986" s="309"/>
      <c r="B986" s="345"/>
      <c r="C986" s="345"/>
      <c r="D986" s="310"/>
      <c r="E986" s="310"/>
      <c r="F986" s="310"/>
      <c r="G986" s="310"/>
      <c r="H986" s="310"/>
      <c r="I986" s="311"/>
      <c r="J986" s="311"/>
      <c r="K986" s="311"/>
      <c r="L986" s="311"/>
      <c r="M986" s="311"/>
      <c r="N986" s="311"/>
      <c r="O986" s="381">
        <f t="shared" si="34"/>
        <v>0</v>
      </c>
      <c r="P986" s="381">
        <f t="shared" si="35"/>
        <v>0</v>
      </c>
    </row>
    <row r="987" spans="1:16" ht="18" customHeight="1" x14ac:dyDescent="0.25">
      <c r="A987" s="309"/>
      <c r="B987" s="345"/>
      <c r="C987" s="345"/>
      <c r="D987" s="310"/>
      <c r="E987" s="310"/>
      <c r="F987" s="310"/>
      <c r="G987" s="310"/>
      <c r="H987" s="310"/>
      <c r="I987" s="311"/>
      <c r="J987" s="311"/>
      <c r="K987" s="311"/>
      <c r="L987" s="311"/>
      <c r="M987" s="311"/>
      <c r="N987" s="311"/>
      <c r="O987" s="381">
        <f t="shared" si="34"/>
        <v>0</v>
      </c>
      <c r="P987" s="381">
        <f t="shared" si="35"/>
        <v>0</v>
      </c>
    </row>
    <row r="988" spans="1:16" ht="18" customHeight="1" x14ac:dyDescent="0.25">
      <c r="A988" s="309"/>
      <c r="B988" s="345"/>
      <c r="C988" s="345"/>
      <c r="D988" s="310"/>
      <c r="E988" s="310"/>
      <c r="F988" s="310"/>
      <c r="G988" s="310"/>
      <c r="H988" s="310"/>
      <c r="I988" s="311"/>
      <c r="J988" s="311"/>
      <c r="K988" s="311"/>
      <c r="L988" s="311"/>
      <c r="M988" s="311"/>
      <c r="N988" s="311"/>
      <c r="O988" s="381">
        <f t="shared" si="34"/>
        <v>0</v>
      </c>
      <c r="P988" s="381">
        <f t="shared" si="35"/>
        <v>0</v>
      </c>
    </row>
    <row r="989" spans="1:16" ht="18" customHeight="1" x14ac:dyDescent="0.25">
      <c r="A989" s="309"/>
      <c r="B989" s="345"/>
      <c r="C989" s="345"/>
      <c r="D989" s="310"/>
      <c r="E989" s="310"/>
      <c r="F989" s="310"/>
      <c r="G989" s="310"/>
      <c r="H989" s="310"/>
      <c r="I989" s="311"/>
      <c r="J989" s="311"/>
      <c r="K989" s="311"/>
      <c r="L989" s="311"/>
      <c r="M989" s="311"/>
      <c r="N989" s="311"/>
      <c r="O989" s="381">
        <f t="shared" si="34"/>
        <v>0</v>
      </c>
      <c r="P989" s="381">
        <f t="shared" si="35"/>
        <v>0</v>
      </c>
    </row>
    <row r="990" spans="1:16" ht="18" customHeight="1" x14ac:dyDescent="0.25">
      <c r="A990" s="309"/>
      <c r="B990" s="345"/>
      <c r="C990" s="345"/>
      <c r="D990" s="310"/>
      <c r="E990" s="310"/>
      <c r="F990" s="310"/>
      <c r="G990" s="310"/>
      <c r="H990" s="310"/>
      <c r="I990" s="311"/>
      <c r="J990" s="311"/>
      <c r="K990" s="311"/>
      <c r="L990" s="311"/>
      <c r="M990" s="311"/>
      <c r="N990" s="311"/>
      <c r="O990" s="381">
        <f t="shared" si="34"/>
        <v>0</v>
      </c>
      <c r="P990" s="381">
        <f t="shared" si="35"/>
        <v>0</v>
      </c>
    </row>
    <row r="991" spans="1:16" ht="18" customHeight="1" x14ac:dyDescent="0.25">
      <c r="A991" s="309"/>
      <c r="B991" s="345"/>
      <c r="C991" s="345"/>
      <c r="D991" s="310"/>
      <c r="E991" s="310"/>
      <c r="F991" s="310"/>
      <c r="G991" s="310"/>
      <c r="H991" s="310"/>
      <c r="I991" s="311"/>
      <c r="J991" s="311"/>
      <c r="K991" s="311"/>
      <c r="L991" s="311"/>
      <c r="M991" s="311"/>
      <c r="N991" s="311"/>
      <c r="O991" s="381">
        <f t="shared" si="34"/>
        <v>0</v>
      </c>
      <c r="P991" s="381">
        <f t="shared" si="35"/>
        <v>0</v>
      </c>
    </row>
    <row r="992" spans="1:16" ht="18" customHeight="1" x14ac:dyDescent="0.25">
      <c r="A992" s="309"/>
      <c r="B992" s="345"/>
      <c r="C992" s="345"/>
      <c r="D992" s="310"/>
      <c r="E992" s="310"/>
      <c r="F992" s="310"/>
      <c r="G992" s="310"/>
      <c r="H992" s="310"/>
      <c r="I992" s="311"/>
      <c r="J992" s="311"/>
      <c r="K992" s="311"/>
      <c r="L992" s="311"/>
      <c r="M992" s="311"/>
      <c r="N992" s="311"/>
      <c r="O992" s="381">
        <f t="shared" si="34"/>
        <v>0</v>
      </c>
      <c r="P992" s="381">
        <f t="shared" si="35"/>
        <v>0</v>
      </c>
    </row>
    <row r="993" spans="1:16" ht="18" customHeight="1" x14ac:dyDescent="0.25">
      <c r="A993" s="309"/>
      <c r="B993" s="345"/>
      <c r="C993" s="345"/>
      <c r="D993" s="310"/>
      <c r="E993" s="310"/>
      <c r="F993" s="310"/>
      <c r="G993" s="310"/>
      <c r="H993" s="310"/>
      <c r="I993" s="311"/>
      <c r="J993" s="311"/>
      <c r="K993" s="311"/>
      <c r="L993" s="311"/>
      <c r="M993" s="311"/>
      <c r="N993" s="311"/>
      <c r="O993" s="381">
        <f t="shared" si="34"/>
        <v>0</v>
      </c>
      <c r="P993" s="381">
        <f t="shared" si="35"/>
        <v>0</v>
      </c>
    </row>
    <row r="994" spans="1:16" ht="18" customHeight="1" x14ac:dyDescent="0.25">
      <c r="A994" s="309"/>
      <c r="B994" s="345"/>
      <c r="C994" s="345"/>
      <c r="D994" s="310"/>
      <c r="E994" s="310"/>
      <c r="F994" s="310"/>
      <c r="G994" s="310"/>
      <c r="H994" s="310"/>
      <c r="I994" s="311"/>
      <c r="J994" s="311"/>
      <c r="K994" s="311"/>
      <c r="L994" s="311"/>
      <c r="M994" s="311"/>
      <c r="N994" s="311"/>
      <c r="O994" s="381">
        <f t="shared" si="34"/>
        <v>0</v>
      </c>
      <c r="P994" s="381">
        <f t="shared" si="35"/>
        <v>0</v>
      </c>
    </row>
    <row r="995" spans="1:16" ht="18" customHeight="1" x14ac:dyDescent="0.25">
      <c r="A995" s="309"/>
      <c r="B995" s="345"/>
      <c r="C995" s="345"/>
      <c r="D995" s="310"/>
      <c r="E995" s="310"/>
      <c r="F995" s="310"/>
      <c r="G995" s="310"/>
      <c r="H995" s="310"/>
      <c r="I995" s="311"/>
      <c r="J995" s="311"/>
      <c r="K995" s="311"/>
      <c r="L995" s="311"/>
      <c r="M995" s="311"/>
      <c r="N995" s="311"/>
      <c r="O995" s="381">
        <f t="shared" si="34"/>
        <v>0</v>
      </c>
      <c r="P995" s="381">
        <f t="shared" si="35"/>
        <v>0</v>
      </c>
    </row>
    <row r="996" spans="1:16" ht="18" customHeight="1" x14ac:dyDescent="0.25">
      <c r="A996" s="309"/>
      <c r="B996" s="345"/>
      <c r="C996" s="345"/>
      <c r="D996" s="310"/>
      <c r="E996" s="310"/>
      <c r="F996" s="310"/>
      <c r="G996" s="310"/>
      <c r="H996" s="310"/>
      <c r="I996" s="311"/>
      <c r="J996" s="311"/>
      <c r="K996" s="311"/>
      <c r="L996" s="311"/>
      <c r="M996" s="311"/>
      <c r="N996" s="311"/>
      <c r="O996" s="381">
        <f t="shared" si="34"/>
        <v>0</v>
      </c>
      <c r="P996" s="381">
        <f t="shared" si="35"/>
        <v>0</v>
      </c>
    </row>
    <row r="997" spans="1:16" ht="18" customHeight="1" x14ac:dyDescent="0.25">
      <c r="A997" s="309"/>
      <c r="B997" s="345"/>
      <c r="C997" s="345"/>
      <c r="D997" s="310"/>
      <c r="E997" s="310"/>
      <c r="F997" s="310"/>
      <c r="G997" s="310"/>
      <c r="H997" s="310"/>
      <c r="I997" s="311"/>
      <c r="J997" s="311"/>
      <c r="K997" s="311"/>
      <c r="L997" s="311"/>
      <c r="M997" s="311"/>
      <c r="N997" s="311"/>
      <c r="O997" s="381">
        <f t="shared" si="34"/>
        <v>0</v>
      </c>
      <c r="P997" s="381">
        <f t="shared" si="35"/>
        <v>0</v>
      </c>
    </row>
    <row r="998" spans="1:16" ht="18" customHeight="1" x14ac:dyDescent="0.25">
      <c r="A998" s="309"/>
      <c r="B998" s="345"/>
      <c r="C998" s="345"/>
      <c r="D998" s="310"/>
      <c r="E998" s="310"/>
      <c r="F998" s="310"/>
      <c r="G998" s="310"/>
      <c r="H998" s="310"/>
      <c r="I998" s="311"/>
      <c r="J998" s="311"/>
      <c r="K998" s="311"/>
      <c r="L998" s="311"/>
      <c r="M998" s="311"/>
      <c r="N998" s="311"/>
      <c r="O998" s="381">
        <f t="shared" si="34"/>
        <v>0</v>
      </c>
      <c r="P998" s="381">
        <f t="shared" si="35"/>
        <v>0</v>
      </c>
    </row>
    <row r="999" spans="1:16" ht="18" customHeight="1" x14ac:dyDescent="0.25">
      <c r="A999" s="309"/>
      <c r="B999" s="345"/>
      <c r="C999" s="345"/>
      <c r="D999" s="310"/>
      <c r="E999" s="310"/>
      <c r="F999" s="310"/>
      <c r="G999" s="310"/>
      <c r="H999" s="310"/>
      <c r="I999" s="311"/>
      <c r="J999" s="311"/>
      <c r="K999" s="311"/>
      <c r="L999" s="311"/>
      <c r="M999" s="311"/>
      <c r="N999" s="311"/>
      <c r="O999" s="381">
        <f t="shared" si="34"/>
        <v>0</v>
      </c>
      <c r="P999" s="381">
        <f t="shared" si="35"/>
        <v>0</v>
      </c>
    </row>
    <row r="1000" spans="1:16" ht="18" customHeight="1" x14ac:dyDescent="0.25">
      <c r="A1000" s="309"/>
      <c r="B1000" s="345"/>
      <c r="C1000" s="345"/>
      <c r="D1000" s="310"/>
      <c r="E1000" s="310"/>
      <c r="F1000" s="310"/>
      <c r="G1000" s="310"/>
      <c r="H1000" s="310"/>
      <c r="I1000" s="311"/>
      <c r="J1000" s="311"/>
      <c r="K1000" s="311"/>
      <c r="L1000" s="311"/>
      <c r="M1000" s="311"/>
      <c r="N1000" s="311"/>
      <c r="O1000" s="381">
        <f t="shared" si="34"/>
        <v>0</v>
      </c>
      <c r="P1000" s="381">
        <f t="shared" si="35"/>
        <v>0</v>
      </c>
    </row>
    <row r="1001" spans="1:16" ht="18" customHeight="1" x14ac:dyDescent="0.25">
      <c r="A1001" s="309"/>
      <c r="B1001" s="345"/>
      <c r="C1001" s="345"/>
      <c r="D1001" s="310"/>
      <c r="E1001" s="310"/>
      <c r="F1001" s="310"/>
      <c r="G1001" s="310"/>
      <c r="H1001" s="310"/>
      <c r="I1001" s="311"/>
      <c r="J1001" s="311"/>
      <c r="K1001" s="311"/>
      <c r="L1001" s="311"/>
      <c r="M1001" s="311"/>
      <c r="N1001" s="311"/>
      <c r="O1001" s="381">
        <f t="shared" si="34"/>
        <v>0</v>
      </c>
      <c r="P1001" s="381">
        <f t="shared" si="35"/>
        <v>0</v>
      </c>
    </row>
    <row r="1002" spans="1:16" ht="18" customHeight="1" x14ac:dyDescent="0.25">
      <c r="A1002" s="309"/>
      <c r="B1002" s="345"/>
      <c r="C1002" s="345"/>
      <c r="D1002" s="310"/>
      <c r="E1002" s="310"/>
      <c r="F1002" s="310"/>
      <c r="G1002" s="310"/>
      <c r="H1002" s="310"/>
      <c r="I1002" s="311"/>
      <c r="J1002" s="311"/>
      <c r="K1002" s="311"/>
      <c r="L1002" s="311"/>
      <c r="M1002" s="311"/>
      <c r="N1002" s="311"/>
      <c r="O1002" s="381">
        <f t="shared" si="34"/>
        <v>0</v>
      </c>
      <c r="P1002" s="381">
        <f t="shared" si="35"/>
        <v>0</v>
      </c>
    </row>
    <row r="1003" spans="1:16" ht="18" customHeight="1" x14ac:dyDescent="0.25">
      <c r="A1003" s="309"/>
      <c r="B1003" s="345"/>
      <c r="C1003" s="345"/>
      <c r="D1003" s="310"/>
      <c r="E1003" s="310"/>
      <c r="F1003" s="310"/>
      <c r="G1003" s="310"/>
      <c r="H1003" s="310"/>
      <c r="I1003" s="311"/>
      <c r="J1003" s="311"/>
      <c r="K1003" s="311"/>
      <c r="L1003" s="311"/>
      <c r="M1003" s="311"/>
      <c r="N1003" s="311"/>
      <c r="O1003" s="381">
        <f t="shared" si="34"/>
        <v>0</v>
      </c>
      <c r="P1003" s="381">
        <f t="shared" si="35"/>
        <v>0</v>
      </c>
    </row>
    <row r="1004" spans="1:16" ht="18" customHeight="1" x14ac:dyDescent="0.25">
      <c r="A1004" s="309"/>
      <c r="B1004" s="345"/>
      <c r="C1004" s="345"/>
      <c r="D1004" s="310"/>
      <c r="E1004" s="310"/>
      <c r="F1004" s="310"/>
      <c r="G1004" s="310"/>
      <c r="H1004" s="310"/>
      <c r="I1004" s="311"/>
      <c r="J1004" s="311"/>
      <c r="K1004" s="311"/>
      <c r="L1004" s="311"/>
      <c r="M1004" s="311"/>
      <c r="N1004" s="311"/>
      <c r="O1004" s="381">
        <f t="shared" si="34"/>
        <v>0</v>
      </c>
      <c r="P1004" s="381">
        <f t="shared" si="35"/>
        <v>0</v>
      </c>
    </row>
    <row r="1005" spans="1:16" ht="18" customHeight="1" x14ac:dyDescent="0.25">
      <c r="A1005" s="309"/>
      <c r="B1005" s="345"/>
      <c r="C1005" s="345"/>
      <c r="D1005" s="310"/>
      <c r="E1005" s="310"/>
      <c r="F1005" s="310"/>
      <c r="G1005" s="310"/>
      <c r="H1005" s="310"/>
      <c r="I1005" s="311"/>
      <c r="J1005" s="311"/>
      <c r="K1005" s="311"/>
      <c r="L1005" s="311"/>
      <c r="M1005" s="311"/>
      <c r="N1005" s="311"/>
      <c r="O1005" s="381">
        <f t="shared" si="34"/>
        <v>0</v>
      </c>
      <c r="P1005" s="381">
        <f t="shared" si="35"/>
        <v>0</v>
      </c>
    </row>
    <row r="1006" spans="1:16" ht="18" customHeight="1" x14ac:dyDescent="0.25">
      <c r="A1006" s="309"/>
      <c r="B1006" s="345"/>
      <c r="C1006" s="345"/>
      <c r="D1006" s="310"/>
      <c r="E1006" s="310"/>
      <c r="F1006" s="310"/>
      <c r="G1006" s="310"/>
      <c r="H1006" s="310"/>
      <c r="I1006" s="311"/>
      <c r="J1006" s="311"/>
      <c r="K1006" s="311"/>
      <c r="L1006" s="311"/>
      <c r="M1006" s="311"/>
      <c r="N1006" s="311"/>
      <c r="O1006" s="381">
        <f t="shared" si="34"/>
        <v>0</v>
      </c>
      <c r="P1006" s="381">
        <f t="shared" si="35"/>
        <v>0</v>
      </c>
    </row>
    <row r="1007" spans="1:16" ht="18" customHeight="1" x14ac:dyDescent="0.25">
      <c r="A1007" s="309"/>
      <c r="B1007" s="345"/>
      <c r="C1007" s="345"/>
      <c r="D1007" s="310"/>
      <c r="E1007" s="310"/>
      <c r="F1007" s="310"/>
      <c r="G1007" s="310"/>
      <c r="H1007" s="310"/>
      <c r="I1007" s="311"/>
      <c r="J1007" s="311"/>
      <c r="K1007" s="311"/>
      <c r="L1007" s="311"/>
      <c r="M1007" s="311"/>
      <c r="N1007" s="311"/>
      <c r="O1007" s="381">
        <f t="shared" si="34"/>
        <v>0</v>
      </c>
      <c r="P1007" s="381">
        <f t="shared" si="35"/>
        <v>0</v>
      </c>
    </row>
    <row r="1008" spans="1:16" ht="18" customHeight="1" x14ac:dyDescent="0.25">
      <c r="A1008" s="309"/>
      <c r="B1008" s="345"/>
      <c r="C1008" s="345"/>
      <c r="D1008" s="310"/>
      <c r="E1008" s="310"/>
      <c r="F1008" s="310"/>
      <c r="G1008" s="310"/>
      <c r="H1008" s="310"/>
      <c r="I1008" s="311"/>
      <c r="J1008" s="311"/>
      <c r="K1008" s="311"/>
      <c r="L1008" s="311"/>
      <c r="M1008" s="311"/>
      <c r="N1008" s="311"/>
      <c r="O1008" s="381">
        <f t="shared" si="34"/>
        <v>0</v>
      </c>
      <c r="P1008" s="381">
        <f t="shared" si="35"/>
        <v>0</v>
      </c>
    </row>
    <row r="1009" spans="1:16" ht="18" customHeight="1" x14ac:dyDescent="0.25">
      <c r="A1009" s="309"/>
      <c r="B1009" s="345"/>
      <c r="C1009" s="345"/>
      <c r="D1009" s="310"/>
      <c r="E1009" s="310"/>
      <c r="F1009" s="310"/>
      <c r="G1009" s="310"/>
      <c r="H1009" s="310"/>
      <c r="I1009" s="311"/>
      <c r="J1009" s="311"/>
      <c r="K1009" s="311"/>
      <c r="L1009" s="311"/>
      <c r="M1009" s="311"/>
      <c r="N1009" s="311"/>
      <c r="O1009" s="381">
        <f t="shared" si="34"/>
        <v>0</v>
      </c>
      <c r="P1009" s="381">
        <f t="shared" si="35"/>
        <v>0</v>
      </c>
    </row>
    <row r="1010" spans="1:16" ht="18" customHeight="1" x14ac:dyDescent="0.25">
      <c r="A1010" s="309"/>
      <c r="B1010" s="345"/>
      <c r="C1010" s="345"/>
      <c r="D1010" s="310"/>
      <c r="E1010" s="310"/>
      <c r="F1010" s="310"/>
      <c r="G1010" s="310"/>
      <c r="H1010" s="310"/>
      <c r="I1010" s="311"/>
      <c r="J1010" s="311"/>
      <c r="K1010" s="311"/>
      <c r="L1010" s="311"/>
      <c r="M1010" s="311"/>
      <c r="N1010" s="311"/>
      <c r="O1010" s="381">
        <f t="shared" si="34"/>
        <v>0</v>
      </c>
      <c r="P1010" s="381">
        <f t="shared" si="35"/>
        <v>0</v>
      </c>
    </row>
    <row r="1011" spans="1:16" ht="18" customHeight="1" x14ac:dyDescent="0.25">
      <c r="A1011" s="309"/>
      <c r="B1011" s="345"/>
      <c r="C1011" s="345"/>
      <c r="D1011" s="310"/>
      <c r="E1011" s="310"/>
      <c r="F1011" s="310"/>
      <c r="G1011" s="310"/>
      <c r="H1011" s="310"/>
      <c r="I1011" s="311"/>
      <c r="J1011" s="311"/>
      <c r="K1011" s="311"/>
      <c r="L1011" s="311"/>
      <c r="M1011" s="311"/>
      <c r="N1011" s="311"/>
      <c r="O1011" s="381">
        <f t="shared" si="34"/>
        <v>0</v>
      </c>
      <c r="P1011" s="381">
        <f t="shared" si="35"/>
        <v>0</v>
      </c>
    </row>
    <row r="1012" spans="1:16" ht="18" customHeight="1" x14ac:dyDescent="0.25">
      <c r="A1012" s="309"/>
      <c r="B1012" s="345"/>
      <c r="C1012" s="345"/>
      <c r="D1012" s="310"/>
      <c r="E1012" s="310"/>
      <c r="F1012" s="310"/>
      <c r="G1012" s="310"/>
      <c r="H1012" s="310"/>
      <c r="I1012" s="311"/>
      <c r="J1012" s="311"/>
      <c r="K1012" s="311"/>
      <c r="L1012" s="311"/>
      <c r="M1012" s="311"/>
      <c r="N1012" s="311"/>
      <c r="O1012" s="381">
        <f t="shared" si="34"/>
        <v>0</v>
      </c>
      <c r="P1012" s="381">
        <f t="shared" si="35"/>
        <v>0</v>
      </c>
    </row>
    <row r="1013" spans="1:16" ht="18" customHeight="1" x14ac:dyDescent="0.25">
      <c r="A1013" s="309"/>
      <c r="B1013" s="345"/>
      <c r="C1013" s="345"/>
      <c r="D1013" s="310"/>
      <c r="E1013" s="310"/>
      <c r="F1013" s="310"/>
      <c r="G1013" s="310"/>
      <c r="H1013" s="310"/>
      <c r="I1013" s="311"/>
      <c r="J1013" s="311"/>
      <c r="K1013" s="311"/>
      <c r="L1013" s="311"/>
      <c r="M1013" s="311"/>
      <c r="N1013" s="311"/>
      <c r="O1013" s="381">
        <f t="shared" si="34"/>
        <v>0</v>
      </c>
      <c r="P1013" s="381">
        <f t="shared" si="35"/>
        <v>0</v>
      </c>
    </row>
    <row r="1014" spans="1:16" ht="18" customHeight="1" x14ac:dyDescent="0.25">
      <c r="A1014" s="309"/>
      <c r="B1014" s="345"/>
      <c r="C1014" s="345"/>
      <c r="D1014" s="310"/>
      <c r="E1014" s="310"/>
      <c r="F1014" s="310"/>
      <c r="G1014" s="310"/>
      <c r="H1014" s="310"/>
      <c r="I1014" s="311"/>
      <c r="J1014" s="311"/>
      <c r="K1014" s="311"/>
      <c r="L1014" s="311"/>
      <c r="M1014" s="311"/>
      <c r="N1014" s="311"/>
      <c r="O1014" s="381">
        <f t="shared" si="34"/>
        <v>0</v>
      </c>
      <c r="P1014" s="381">
        <f t="shared" si="35"/>
        <v>0</v>
      </c>
    </row>
    <row r="1015" spans="1:16" ht="18" customHeight="1" x14ac:dyDescent="0.25">
      <c r="A1015" s="309"/>
      <c r="B1015" s="345"/>
      <c r="C1015" s="345"/>
      <c r="D1015" s="310"/>
      <c r="E1015" s="310"/>
      <c r="F1015" s="310"/>
      <c r="G1015" s="310"/>
      <c r="H1015" s="310"/>
      <c r="I1015" s="311"/>
      <c r="J1015" s="311"/>
      <c r="K1015" s="311"/>
      <c r="L1015" s="311"/>
      <c r="M1015" s="311"/>
      <c r="N1015" s="311"/>
      <c r="O1015" s="381">
        <f t="shared" si="34"/>
        <v>0</v>
      </c>
      <c r="P1015" s="381">
        <f t="shared" si="35"/>
        <v>0</v>
      </c>
    </row>
    <row r="1016" spans="1:16" ht="18" customHeight="1" x14ac:dyDescent="0.25">
      <c r="A1016" s="309"/>
      <c r="B1016" s="345"/>
      <c r="C1016" s="345"/>
      <c r="D1016" s="310"/>
      <c r="E1016" s="310"/>
      <c r="F1016" s="310"/>
      <c r="G1016" s="310"/>
      <c r="H1016" s="310"/>
      <c r="I1016" s="311"/>
      <c r="J1016" s="311"/>
      <c r="K1016" s="311"/>
      <c r="L1016" s="311"/>
      <c r="M1016" s="311"/>
      <c r="N1016" s="311"/>
      <c r="O1016" s="381">
        <f t="shared" si="34"/>
        <v>0</v>
      </c>
      <c r="P1016" s="381">
        <f t="shared" si="35"/>
        <v>0</v>
      </c>
    </row>
    <row r="1017" spans="1:16" ht="18" customHeight="1" x14ac:dyDescent="0.25">
      <c r="A1017" s="309"/>
      <c r="B1017" s="345"/>
      <c r="C1017" s="345"/>
      <c r="D1017" s="310"/>
      <c r="E1017" s="310"/>
      <c r="F1017" s="310"/>
      <c r="G1017" s="310"/>
      <c r="H1017" s="310"/>
      <c r="I1017" s="311"/>
      <c r="J1017" s="311"/>
      <c r="K1017" s="311"/>
      <c r="L1017" s="311"/>
      <c r="M1017" s="311"/>
      <c r="N1017" s="311"/>
      <c r="O1017" s="381">
        <f t="shared" si="34"/>
        <v>0</v>
      </c>
      <c r="P1017" s="381">
        <f t="shared" si="35"/>
        <v>0</v>
      </c>
    </row>
    <row r="1018" spans="1:16" ht="18" customHeight="1" x14ac:dyDescent="0.25">
      <c r="A1018" s="309"/>
      <c r="B1018" s="345"/>
      <c r="C1018" s="345"/>
      <c r="D1018" s="310"/>
      <c r="E1018" s="310"/>
      <c r="F1018" s="310"/>
      <c r="G1018" s="310"/>
      <c r="H1018" s="310"/>
      <c r="I1018" s="311"/>
      <c r="J1018" s="311"/>
      <c r="K1018" s="311"/>
      <c r="L1018" s="311"/>
      <c r="M1018" s="311"/>
      <c r="N1018" s="311"/>
      <c r="O1018" s="381">
        <f t="shared" si="34"/>
        <v>0</v>
      </c>
      <c r="P1018" s="381">
        <f t="shared" si="35"/>
        <v>0</v>
      </c>
    </row>
    <row r="1019" spans="1:16" ht="18" customHeight="1" x14ac:dyDescent="0.25">
      <c r="A1019" s="309"/>
      <c r="B1019" s="345"/>
      <c r="C1019" s="345"/>
      <c r="D1019" s="310"/>
      <c r="E1019" s="310"/>
      <c r="F1019" s="310"/>
      <c r="G1019" s="310"/>
      <c r="H1019" s="310"/>
      <c r="I1019" s="311"/>
      <c r="J1019" s="311"/>
      <c r="K1019" s="311"/>
      <c r="L1019" s="311"/>
      <c r="M1019" s="311"/>
      <c r="N1019" s="311"/>
      <c r="O1019" s="381">
        <f t="shared" si="34"/>
        <v>0</v>
      </c>
      <c r="P1019" s="381">
        <f t="shared" si="35"/>
        <v>0</v>
      </c>
    </row>
    <row r="1020" spans="1:16" ht="18" customHeight="1" x14ac:dyDescent="0.25">
      <c r="A1020" s="309"/>
      <c r="B1020" s="345"/>
      <c r="C1020" s="345"/>
      <c r="D1020" s="310"/>
      <c r="E1020" s="310"/>
      <c r="F1020" s="310"/>
      <c r="G1020" s="310"/>
      <c r="H1020" s="310"/>
      <c r="I1020" s="311"/>
      <c r="J1020" s="311"/>
      <c r="K1020" s="311"/>
      <c r="L1020" s="311"/>
      <c r="M1020" s="311"/>
      <c r="N1020" s="311"/>
      <c r="O1020" s="381">
        <f t="shared" si="34"/>
        <v>0</v>
      </c>
      <c r="P1020" s="381">
        <f t="shared" si="35"/>
        <v>0</v>
      </c>
    </row>
    <row r="1021" spans="1:16" ht="18" customHeight="1" x14ac:dyDescent="0.25">
      <c r="A1021" s="309"/>
      <c r="B1021" s="345"/>
      <c r="C1021" s="345"/>
      <c r="D1021" s="310"/>
      <c r="E1021" s="310"/>
      <c r="F1021" s="310"/>
      <c r="G1021" s="310"/>
      <c r="H1021" s="310"/>
      <c r="I1021" s="311"/>
      <c r="J1021" s="311"/>
      <c r="K1021" s="311"/>
      <c r="L1021" s="311"/>
      <c r="M1021" s="311"/>
      <c r="N1021" s="311"/>
      <c r="O1021" s="381">
        <f t="shared" si="34"/>
        <v>0</v>
      </c>
      <c r="P1021" s="381">
        <f t="shared" si="35"/>
        <v>0</v>
      </c>
    </row>
    <row r="1022" spans="1:16" ht="18" customHeight="1" x14ac:dyDescent="0.25">
      <c r="A1022" s="309"/>
      <c r="B1022" s="345"/>
      <c r="C1022" s="345"/>
      <c r="D1022" s="310"/>
      <c r="E1022" s="310"/>
      <c r="F1022" s="310"/>
      <c r="G1022" s="310"/>
      <c r="H1022" s="310"/>
      <c r="I1022" s="311"/>
      <c r="J1022" s="311"/>
      <c r="K1022" s="311"/>
      <c r="L1022" s="311"/>
      <c r="M1022" s="311"/>
      <c r="N1022" s="311"/>
      <c r="O1022" s="381">
        <f t="shared" si="34"/>
        <v>0</v>
      </c>
      <c r="P1022" s="381">
        <f t="shared" si="35"/>
        <v>0</v>
      </c>
    </row>
    <row r="1023" spans="1:16" ht="18" customHeight="1" x14ac:dyDescent="0.25">
      <c r="A1023" s="309"/>
      <c r="B1023" s="345"/>
      <c r="C1023" s="345"/>
      <c r="D1023" s="310"/>
      <c r="E1023" s="310"/>
      <c r="F1023" s="310"/>
      <c r="G1023" s="310"/>
      <c r="H1023" s="310"/>
      <c r="I1023" s="311"/>
      <c r="J1023" s="311"/>
      <c r="K1023" s="311"/>
      <c r="L1023" s="311"/>
      <c r="M1023" s="311"/>
      <c r="N1023" s="311"/>
      <c r="O1023" s="381">
        <f t="shared" si="34"/>
        <v>0</v>
      </c>
      <c r="P1023" s="381">
        <f t="shared" si="35"/>
        <v>0</v>
      </c>
    </row>
    <row r="1024" spans="1:16" ht="18" customHeight="1" x14ac:dyDescent="0.25">
      <c r="A1024" s="309"/>
      <c r="B1024" s="345"/>
      <c r="C1024" s="345"/>
      <c r="D1024" s="310"/>
      <c r="E1024" s="310"/>
      <c r="F1024" s="310"/>
      <c r="G1024" s="310"/>
      <c r="H1024" s="310"/>
      <c r="I1024" s="311"/>
      <c r="J1024" s="311"/>
      <c r="K1024" s="311"/>
      <c r="L1024" s="311"/>
      <c r="M1024" s="311"/>
      <c r="N1024" s="311"/>
      <c r="O1024" s="381">
        <f t="shared" si="34"/>
        <v>0</v>
      </c>
      <c r="P1024" s="381">
        <f t="shared" si="35"/>
        <v>0</v>
      </c>
    </row>
    <row r="1025" spans="1:16" ht="18" customHeight="1" x14ac:dyDescent="0.25">
      <c r="A1025" s="309"/>
      <c r="B1025" s="345"/>
      <c r="C1025" s="345"/>
      <c r="D1025" s="310"/>
      <c r="E1025" s="310"/>
      <c r="F1025" s="310"/>
      <c r="G1025" s="310"/>
      <c r="H1025" s="310"/>
      <c r="I1025" s="311"/>
      <c r="J1025" s="311"/>
      <c r="K1025" s="311"/>
      <c r="L1025" s="311"/>
      <c r="M1025" s="311"/>
      <c r="N1025" s="311"/>
      <c r="O1025" s="381">
        <f t="shared" si="34"/>
        <v>0</v>
      </c>
      <c r="P1025" s="381">
        <f t="shared" si="35"/>
        <v>0</v>
      </c>
    </row>
    <row r="1026" spans="1:16" ht="18" customHeight="1" x14ac:dyDescent="0.25">
      <c r="A1026" s="309"/>
      <c r="B1026" s="345"/>
      <c r="C1026" s="345"/>
      <c r="D1026" s="310"/>
      <c r="E1026" s="310"/>
      <c r="F1026" s="310"/>
      <c r="G1026" s="310"/>
      <c r="H1026" s="310"/>
      <c r="I1026" s="311"/>
      <c r="J1026" s="311"/>
      <c r="K1026" s="311"/>
      <c r="L1026" s="311"/>
      <c r="M1026" s="311"/>
      <c r="N1026" s="311"/>
      <c r="O1026" s="381">
        <f t="shared" si="34"/>
        <v>0</v>
      </c>
      <c r="P1026" s="381">
        <f t="shared" si="35"/>
        <v>0</v>
      </c>
    </row>
    <row r="1027" spans="1:16" ht="18" customHeight="1" x14ac:dyDescent="0.25">
      <c r="A1027" s="309"/>
      <c r="B1027" s="345"/>
      <c r="C1027" s="345"/>
      <c r="D1027" s="310"/>
      <c r="E1027" s="310"/>
      <c r="F1027" s="310"/>
      <c r="G1027" s="310"/>
      <c r="H1027" s="310"/>
      <c r="I1027" s="311"/>
      <c r="J1027" s="311"/>
      <c r="K1027" s="311"/>
      <c r="L1027" s="311"/>
      <c r="M1027" s="311"/>
      <c r="N1027" s="311"/>
      <c r="O1027" s="381">
        <f t="shared" si="34"/>
        <v>0</v>
      </c>
      <c r="P1027" s="381">
        <f t="shared" si="35"/>
        <v>0</v>
      </c>
    </row>
    <row r="1028" spans="1:16" ht="18" customHeight="1" x14ac:dyDescent="0.25">
      <c r="A1028" s="309"/>
      <c r="B1028" s="345"/>
      <c r="C1028" s="345"/>
      <c r="D1028" s="310"/>
      <c r="E1028" s="310"/>
      <c r="F1028" s="310"/>
      <c r="G1028" s="310"/>
      <c r="H1028" s="310"/>
      <c r="I1028" s="311"/>
      <c r="J1028" s="311"/>
      <c r="K1028" s="311"/>
      <c r="L1028" s="311"/>
      <c r="M1028" s="311"/>
      <c r="N1028" s="311"/>
      <c r="O1028" s="381">
        <f t="shared" si="34"/>
        <v>0</v>
      </c>
      <c r="P1028" s="381">
        <f t="shared" si="35"/>
        <v>0</v>
      </c>
    </row>
    <row r="1029" spans="1:16" ht="18" customHeight="1" x14ac:dyDescent="0.25">
      <c r="A1029" s="309"/>
      <c r="B1029" s="345"/>
      <c r="C1029" s="345"/>
      <c r="D1029" s="310"/>
      <c r="E1029" s="310"/>
      <c r="F1029" s="310"/>
      <c r="G1029" s="310"/>
      <c r="H1029" s="310"/>
      <c r="I1029" s="311"/>
      <c r="J1029" s="311"/>
      <c r="K1029" s="311"/>
      <c r="L1029" s="311"/>
      <c r="M1029" s="311"/>
      <c r="N1029" s="311"/>
      <c r="O1029" s="381">
        <f t="shared" si="34"/>
        <v>0</v>
      </c>
      <c r="P1029" s="381">
        <f t="shared" si="35"/>
        <v>0</v>
      </c>
    </row>
    <row r="1030" spans="1:16" ht="18" customHeight="1" x14ac:dyDescent="0.25">
      <c r="A1030" s="309"/>
      <c r="B1030" s="345"/>
      <c r="C1030" s="345"/>
      <c r="D1030" s="310"/>
      <c r="E1030" s="310"/>
      <c r="F1030" s="310"/>
      <c r="G1030" s="310"/>
      <c r="H1030" s="310"/>
      <c r="I1030" s="311"/>
      <c r="J1030" s="311"/>
      <c r="K1030" s="311"/>
      <c r="L1030" s="311"/>
      <c r="M1030" s="311"/>
      <c r="N1030" s="311"/>
      <c r="O1030" s="381">
        <f t="shared" si="34"/>
        <v>0</v>
      </c>
      <c r="P1030" s="381">
        <f t="shared" si="35"/>
        <v>0</v>
      </c>
    </row>
    <row r="1031" spans="1:16" ht="18" customHeight="1" x14ac:dyDescent="0.25">
      <c r="A1031" s="309"/>
      <c r="B1031" s="345"/>
      <c r="C1031" s="345"/>
      <c r="D1031" s="310"/>
      <c r="E1031" s="310"/>
      <c r="F1031" s="310"/>
      <c r="G1031" s="310"/>
      <c r="H1031" s="310"/>
      <c r="I1031" s="311"/>
      <c r="J1031" s="311"/>
      <c r="K1031" s="311"/>
      <c r="L1031" s="311"/>
      <c r="M1031" s="311"/>
      <c r="N1031" s="311"/>
      <c r="O1031" s="381">
        <f t="shared" si="34"/>
        <v>0</v>
      </c>
      <c r="P1031" s="381">
        <f t="shared" si="35"/>
        <v>0</v>
      </c>
    </row>
    <row r="1032" spans="1:16" ht="18" customHeight="1" x14ac:dyDescent="0.25">
      <c r="A1032" s="309"/>
      <c r="B1032" s="345"/>
      <c r="C1032" s="345"/>
      <c r="D1032" s="310"/>
      <c r="E1032" s="310"/>
      <c r="F1032" s="310"/>
      <c r="G1032" s="310"/>
      <c r="H1032" s="310"/>
      <c r="I1032" s="311"/>
      <c r="J1032" s="311"/>
      <c r="K1032" s="311"/>
      <c r="L1032" s="311"/>
      <c r="M1032" s="311"/>
      <c r="N1032" s="311"/>
      <c r="O1032" s="381">
        <f t="shared" si="34"/>
        <v>0</v>
      </c>
      <c r="P1032" s="381">
        <f t="shared" si="35"/>
        <v>0</v>
      </c>
    </row>
    <row r="1033" spans="1:16" ht="18" customHeight="1" x14ac:dyDescent="0.25">
      <c r="A1033" s="309"/>
      <c r="B1033" s="345"/>
      <c r="C1033" s="345"/>
      <c r="D1033" s="310"/>
      <c r="E1033" s="310"/>
      <c r="F1033" s="310"/>
      <c r="G1033" s="310"/>
      <c r="H1033" s="310"/>
      <c r="I1033" s="311"/>
      <c r="J1033" s="311"/>
      <c r="K1033" s="311"/>
      <c r="L1033" s="311"/>
      <c r="M1033" s="311"/>
      <c r="N1033" s="311"/>
      <c r="O1033" s="381">
        <f t="shared" si="34"/>
        <v>0</v>
      </c>
      <c r="P1033" s="381">
        <f t="shared" si="35"/>
        <v>0</v>
      </c>
    </row>
    <row r="1034" spans="1:16" ht="18" customHeight="1" x14ac:dyDescent="0.25">
      <c r="A1034" s="309"/>
      <c r="B1034" s="345"/>
      <c r="C1034" s="345"/>
      <c r="D1034" s="310"/>
      <c r="E1034" s="310"/>
      <c r="F1034" s="310"/>
      <c r="G1034" s="310"/>
      <c r="H1034" s="310"/>
      <c r="I1034" s="311"/>
      <c r="J1034" s="311"/>
      <c r="K1034" s="311"/>
      <c r="L1034" s="311"/>
      <c r="M1034" s="311"/>
      <c r="N1034" s="311"/>
      <c r="O1034" s="381">
        <f t="shared" si="34"/>
        <v>0</v>
      </c>
      <c r="P1034" s="381">
        <f t="shared" si="35"/>
        <v>0</v>
      </c>
    </row>
    <row r="1035" spans="1:16" ht="18" customHeight="1" x14ac:dyDescent="0.25">
      <c r="A1035" s="309"/>
      <c r="B1035" s="345"/>
      <c r="C1035" s="345"/>
      <c r="D1035" s="310"/>
      <c r="E1035" s="310"/>
      <c r="F1035" s="310"/>
      <c r="G1035" s="310"/>
      <c r="H1035" s="310"/>
      <c r="I1035" s="311"/>
      <c r="J1035" s="311"/>
      <c r="K1035" s="311"/>
      <c r="L1035" s="311"/>
      <c r="M1035" s="311"/>
      <c r="N1035" s="311"/>
      <c r="O1035" s="381">
        <f t="shared" si="34"/>
        <v>0</v>
      </c>
      <c r="P1035" s="381">
        <f t="shared" si="35"/>
        <v>0</v>
      </c>
    </row>
    <row r="1036" spans="1:16" ht="18" customHeight="1" x14ac:dyDescent="0.25">
      <c r="A1036" s="309"/>
      <c r="B1036" s="345"/>
      <c r="C1036" s="345"/>
      <c r="D1036" s="310"/>
      <c r="E1036" s="310"/>
      <c r="F1036" s="310"/>
      <c r="G1036" s="310"/>
      <c r="H1036" s="310"/>
      <c r="I1036" s="311"/>
      <c r="J1036" s="311"/>
      <c r="K1036" s="311"/>
      <c r="L1036" s="311"/>
      <c r="M1036" s="311"/>
      <c r="N1036" s="311"/>
      <c r="O1036" s="381">
        <f t="shared" si="34"/>
        <v>0</v>
      </c>
      <c r="P1036" s="381">
        <f t="shared" si="35"/>
        <v>0</v>
      </c>
    </row>
    <row r="1037" spans="1:16" ht="18" customHeight="1" x14ac:dyDescent="0.25">
      <c r="A1037" s="309"/>
      <c r="B1037" s="345"/>
      <c r="C1037" s="345"/>
      <c r="D1037" s="310"/>
      <c r="E1037" s="310"/>
      <c r="F1037" s="310"/>
      <c r="G1037" s="310"/>
      <c r="H1037" s="310"/>
      <c r="I1037" s="311"/>
      <c r="J1037" s="311"/>
      <c r="K1037" s="311"/>
      <c r="L1037" s="311"/>
      <c r="M1037" s="311"/>
      <c r="N1037" s="311"/>
      <c r="O1037" s="381">
        <f t="shared" si="34"/>
        <v>0</v>
      </c>
      <c r="P1037" s="381">
        <f t="shared" si="35"/>
        <v>0</v>
      </c>
    </row>
    <row r="1038" spans="1:16" ht="18" customHeight="1" x14ac:dyDescent="0.25">
      <c r="A1038" s="309"/>
      <c r="B1038" s="345"/>
      <c r="C1038" s="345"/>
      <c r="D1038" s="310"/>
      <c r="E1038" s="310"/>
      <c r="F1038" s="310"/>
      <c r="G1038" s="310"/>
      <c r="H1038" s="310"/>
      <c r="I1038" s="311"/>
      <c r="J1038" s="311"/>
      <c r="K1038" s="311"/>
      <c r="L1038" s="311"/>
      <c r="M1038" s="311"/>
      <c r="N1038" s="311"/>
      <c r="O1038" s="381">
        <f t="shared" si="34"/>
        <v>0</v>
      </c>
      <c r="P1038" s="381">
        <f t="shared" si="35"/>
        <v>0</v>
      </c>
    </row>
    <row r="1039" spans="1:16" ht="18" customHeight="1" x14ac:dyDescent="0.25">
      <c r="A1039" s="309"/>
      <c r="B1039" s="345"/>
      <c r="C1039" s="345"/>
      <c r="D1039" s="310"/>
      <c r="E1039" s="310"/>
      <c r="F1039" s="310"/>
      <c r="G1039" s="310"/>
      <c r="H1039" s="310"/>
      <c r="I1039" s="311"/>
      <c r="J1039" s="311"/>
      <c r="K1039" s="311"/>
      <c r="L1039" s="311"/>
      <c r="M1039" s="311"/>
      <c r="N1039" s="311"/>
      <c r="O1039" s="381">
        <f t="shared" si="34"/>
        <v>0</v>
      </c>
      <c r="P1039" s="381">
        <f t="shared" si="35"/>
        <v>0</v>
      </c>
    </row>
    <row r="1040" spans="1:16" ht="18" customHeight="1" x14ac:dyDescent="0.25">
      <c r="A1040" s="309"/>
      <c r="B1040" s="345"/>
      <c r="C1040" s="345"/>
      <c r="D1040" s="310"/>
      <c r="E1040" s="310"/>
      <c r="F1040" s="310"/>
      <c r="G1040" s="310"/>
      <c r="H1040" s="310"/>
      <c r="I1040" s="311"/>
      <c r="J1040" s="311"/>
      <c r="K1040" s="311"/>
      <c r="L1040" s="311"/>
      <c r="M1040" s="311"/>
      <c r="N1040" s="311"/>
      <c r="O1040" s="381">
        <f t="shared" si="34"/>
        <v>0</v>
      </c>
      <c r="P1040" s="381">
        <f t="shared" si="35"/>
        <v>0</v>
      </c>
    </row>
    <row r="1041" spans="1:16" ht="18" customHeight="1" x14ac:dyDescent="0.25">
      <c r="A1041" s="309"/>
      <c r="B1041" s="345"/>
      <c r="C1041" s="345"/>
      <c r="D1041" s="310"/>
      <c r="E1041" s="310"/>
      <c r="F1041" s="310"/>
      <c r="G1041" s="310"/>
      <c r="H1041" s="310"/>
      <c r="I1041" s="311"/>
      <c r="J1041" s="311"/>
      <c r="K1041" s="311"/>
      <c r="L1041" s="311"/>
      <c r="M1041" s="311"/>
      <c r="N1041" s="311"/>
      <c r="O1041" s="381">
        <f t="shared" si="34"/>
        <v>0</v>
      </c>
      <c r="P1041" s="381">
        <f t="shared" si="35"/>
        <v>0</v>
      </c>
    </row>
    <row r="1042" spans="1:16" ht="18" customHeight="1" x14ac:dyDescent="0.25">
      <c r="A1042" s="309"/>
      <c r="B1042" s="345"/>
      <c r="C1042" s="345"/>
      <c r="D1042" s="310"/>
      <c r="E1042" s="310"/>
      <c r="F1042" s="310"/>
      <c r="G1042" s="310"/>
      <c r="H1042" s="310"/>
      <c r="I1042" s="311"/>
      <c r="J1042" s="311"/>
      <c r="K1042" s="311"/>
      <c r="L1042" s="311"/>
      <c r="M1042" s="311"/>
      <c r="N1042" s="311"/>
      <c r="O1042" s="381">
        <f t="shared" si="34"/>
        <v>0</v>
      </c>
      <c r="P1042" s="381">
        <f t="shared" si="35"/>
        <v>0</v>
      </c>
    </row>
    <row r="1043" spans="1:16" ht="18" customHeight="1" x14ac:dyDescent="0.25">
      <c r="A1043" s="309"/>
      <c r="B1043" s="345"/>
      <c r="C1043" s="345"/>
      <c r="D1043" s="310"/>
      <c r="E1043" s="310"/>
      <c r="F1043" s="310"/>
      <c r="G1043" s="310"/>
      <c r="H1043" s="310"/>
      <c r="I1043" s="311"/>
      <c r="J1043" s="311"/>
      <c r="K1043" s="311"/>
      <c r="L1043" s="311"/>
      <c r="M1043" s="311"/>
      <c r="N1043" s="311"/>
      <c r="O1043" s="381">
        <f t="shared" ref="O1043:O1106" si="36">SUM(I1043,K1043,M1043)</f>
        <v>0</v>
      </c>
      <c r="P1043" s="381">
        <f t="shared" ref="P1043:P1106" si="37">SUM(J1043,L1043,N1043)</f>
        <v>0</v>
      </c>
    </row>
    <row r="1044" spans="1:16" ht="18" customHeight="1" x14ac:dyDescent="0.25">
      <c r="A1044" s="309"/>
      <c r="B1044" s="345"/>
      <c r="C1044" s="345"/>
      <c r="D1044" s="310"/>
      <c r="E1044" s="310"/>
      <c r="F1044" s="310"/>
      <c r="G1044" s="310"/>
      <c r="H1044" s="310"/>
      <c r="I1044" s="311"/>
      <c r="J1044" s="311"/>
      <c r="K1044" s="311"/>
      <c r="L1044" s="311"/>
      <c r="M1044" s="311"/>
      <c r="N1044" s="311"/>
      <c r="O1044" s="381">
        <f t="shared" si="36"/>
        <v>0</v>
      </c>
      <c r="P1044" s="381">
        <f t="shared" si="37"/>
        <v>0</v>
      </c>
    </row>
    <row r="1045" spans="1:16" ht="18" customHeight="1" x14ac:dyDescent="0.25">
      <c r="A1045" s="309"/>
      <c r="B1045" s="345"/>
      <c r="C1045" s="345"/>
      <c r="D1045" s="310"/>
      <c r="E1045" s="310"/>
      <c r="F1045" s="310"/>
      <c r="G1045" s="310"/>
      <c r="H1045" s="310"/>
      <c r="I1045" s="311"/>
      <c r="J1045" s="311"/>
      <c r="K1045" s="311"/>
      <c r="L1045" s="311"/>
      <c r="M1045" s="311"/>
      <c r="N1045" s="311"/>
      <c r="O1045" s="381">
        <f t="shared" si="36"/>
        <v>0</v>
      </c>
      <c r="P1045" s="381">
        <f t="shared" si="37"/>
        <v>0</v>
      </c>
    </row>
    <row r="1046" spans="1:16" ht="18" customHeight="1" x14ac:dyDescent="0.25">
      <c r="A1046" s="309"/>
      <c r="B1046" s="345"/>
      <c r="C1046" s="345"/>
      <c r="D1046" s="310"/>
      <c r="E1046" s="310"/>
      <c r="F1046" s="310"/>
      <c r="G1046" s="310"/>
      <c r="H1046" s="310"/>
      <c r="I1046" s="311"/>
      <c r="J1046" s="311"/>
      <c r="K1046" s="311"/>
      <c r="L1046" s="311"/>
      <c r="M1046" s="311"/>
      <c r="N1046" s="311"/>
      <c r="O1046" s="381">
        <f t="shared" si="36"/>
        <v>0</v>
      </c>
      <c r="P1046" s="381">
        <f t="shared" si="37"/>
        <v>0</v>
      </c>
    </row>
    <row r="1047" spans="1:16" ht="18" customHeight="1" x14ac:dyDescent="0.25">
      <c r="A1047" s="309"/>
      <c r="B1047" s="345"/>
      <c r="C1047" s="345"/>
      <c r="D1047" s="310"/>
      <c r="E1047" s="310"/>
      <c r="F1047" s="310"/>
      <c r="G1047" s="310"/>
      <c r="H1047" s="310"/>
      <c r="I1047" s="311"/>
      <c r="J1047" s="311"/>
      <c r="K1047" s="311"/>
      <c r="L1047" s="311"/>
      <c r="M1047" s="311"/>
      <c r="N1047" s="311"/>
      <c r="O1047" s="381">
        <f t="shared" si="36"/>
        <v>0</v>
      </c>
      <c r="P1047" s="381">
        <f t="shared" si="37"/>
        <v>0</v>
      </c>
    </row>
    <row r="1048" spans="1:16" ht="18" customHeight="1" x14ac:dyDescent="0.25">
      <c r="A1048" s="309"/>
      <c r="B1048" s="345"/>
      <c r="C1048" s="345"/>
      <c r="D1048" s="310"/>
      <c r="E1048" s="310"/>
      <c r="F1048" s="310"/>
      <c r="G1048" s="310"/>
      <c r="H1048" s="310"/>
      <c r="I1048" s="311"/>
      <c r="J1048" s="311"/>
      <c r="K1048" s="311"/>
      <c r="L1048" s="311"/>
      <c r="M1048" s="311"/>
      <c r="N1048" s="311"/>
      <c r="O1048" s="381">
        <f t="shared" si="36"/>
        <v>0</v>
      </c>
      <c r="P1048" s="381">
        <f t="shared" si="37"/>
        <v>0</v>
      </c>
    </row>
    <row r="1049" spans="1:16" ht="18" customHeight="1" x14ac:dyDescent="0.25">
      <c r="A1049" s="309"/>
      <c r="B1049" s="345"/>
      <c r="C1049" s="345"/>
      <c r="D1049" s="310"/>
      <c r="E1049" s="310"/>
      <c r="F1049" s="310"/>
      <c r="G1049" s="310"/>
      <c r="H1049" s="310"/>
      <c r="I1049" s="311"/>
      <c r="J1049" s="311"/>
      <c r="K1049" s="311"/>
      <c r="L1049" s="311"/>
      <c r="M1049" s="311"/>
      <c r="N1049" s="311"/>
      <c r="O1049" s="381">
        <f t="shared" si="36"/>
        <v>0</v>
      </c>
      <c r="P1049" s="381">
        <f t="shared" si="37"/>
        <v>0</v>
      </c>
    </row>
    <row r="1050" spans="1:16" ht="18" customHeight="1" x14ac:dyDescent="0.25">
      <c r="A1050" s="309"/>
      <c r="B1050" s="345"/>
      <c r="C1050" s="345"/>
      <c r="D1050" s="310"/>
      <c r="E1050" s="310"/>
      <c r="F1050" s="310"/>
      <c r="G1050" s="310"/>
      <c r="H1050" s="310"/>
      <c r="I1050" s="311"/>
      <c r="J1050" s="311"/>
      <c r="K1050" s="311"/>
      <c r="L1050" s="311"/>
      <c r="M1050" s="311"/>
      <c r="N1050" s="311"/>
      <c r="O1050" s="381">
        <f t="shared" si="36"/>
        <v>0</v>
      </c>
      <c r="P1050" s="381">
        <f t="shared" si="37"/>
        <v>0</v>
      </c>
    </row>
    <row r="1051" spans="1:16" ht="18" customHeight="1" x14ac:dyDescent="0.25">
      <c r="A1051" s="309"/>
      <c r="B1051" s="345"/>
      <c r="C1051" s="345"/>
      <c r="D1051" s="310"/>
      <c r="E1051" s="310"/>
      <c r="F1051" s="310"/>
      <c r="G1051" s="310"/>
      <c r="H1051" s="310"/>
      <c r="I1051" s="311"/>
      <c r="J1051" s="311"/>
      <c r="K1051" s="311"/>
      <c r="L1051" s="311"/>
      <c r="M1051" s="311"/>
      <c r="N1051" s="311"/>
      <c r="O1051" s="381">
        <f t="shared" si="36"/>
        <v>0</v>
      </c>
      <c r="P1051" s="381">
        <f t="shared" si="37"/>
        <v>0</v>
      </c>
    </row>
    <row r="1052" spans="1:16" ht="18" customHeight="1" x14ac:dyDescent="0.25">
      <c r="A1052" s="309"/>
      <c r="B1052" s="345"/>
      <c r="C1052" s="345"/>
      <c r="D1052" s="310"/>
      <c r="E1052" s="310"/>
      <c r="F1052" s="310"/>
      <c r="G1052" s="310"/>
      <c r="H1052" s="310"/>
      <c r="I1052" s="311"/>
      <c r="J1052" s="311"/>
      <c r="K1052" s="311"/>
      <c r="L1052" s="311"/>
      <c r="M1052" s="311"/>
      <c r="N1052" s="311"/>
      <c r="O1052" s="381">
        <f t="shared" si="36"/>
        <v>0</v>
      </c>
      <c r="P1052" s="381">
        <f t="shared" si="37"/>
        <v>0</v>
      </c>
    </row>
    <row r="1053" spans="1:16" ht="18" customHeight="1" x14ac:dyDescent="0.25">
      <c r="A1053" s="309"/>
      <c r="B1053" s="345"/>
      <c r="C1053" s="345"/>
      <c r="D1053" s="310"/>
      <c r="E1053" s="310"/>
      <c r="F1053" s="310"/>
      <c r="G1053" s="310"/>
      <c r="H1053" s="310"/>
      <c r="I1053" s="311"/>
      <c r="J1053" s="311"/>
      <c r="K1053" s="311"/>
      <c r="L1053" s="311"/>
      <c r="M1053" s="311"/>
      <c r="N1053" s="311"/>
      <c r="O1053" s="381">
        <f t="shared" si="36"/>
        <v>0</v>
      </c>
      <c r="P1053" s="381">
        <f t="shared" si="37"/>
        <v>0</v>
      </c>
    </row>
    <row r="1054" spans="1:16" ht="18" customHeight="1" x14ac:dyDescent="0.25">
      <c r="A1054" s="309"/>
      <c r="B1054" s="345"/>
      <c r="C1054" s="345"/>
      <c r="D1054" s="310"/>
      <c r="E1054" s="310"/>
      <c r="F1054" s="310"/>
      <c r="G1054" s="310"/>
      <c r="H1054" s="310"/>
      <c r="I1054" s="311"/>
      <c r="J1054" s="311"/>
      <c r="K1054" s="311"/>
      <c r="L1054" s="311"/>
      <c r="M1054" s="311"/>
      <c r="N1054" s="311"/>
      <c r="O1054" s="381">
        <f t="shared" si="36"/>
        <v>0</v>
      </c>
      <c r="P1054" s="381">
        <f t="shared" si="37"/>
        <v>0</v>
      </c>
    </row>
    <row r="1055" spans="1:16" ht="18" customHeight="1" x14ac:dyDescent="0.25">
      <c r="A1055" s="309"/>
      <c r="B1055" s="345"/>
      <c r="C1055" s="345"/>
      <c r="D1055" s="310"/>
      <c r="E1055" s="310"/>
      <c r="F1055" s="310"/>
      <c r="G1055" s="310"/>
      <c r="H1055" s="310"/>
      <c r="I1055" s="311"/>
      <c r="J1055" s="311"/>
      <c r="K1055" s="311"/>
      <c r="L1055" s="311"/>
      <c r="M1055" s="311"/>
      <c r="N1055" s="311"/>
      <c r="O1055" s="381">
        <f t="shared" si="36"/>
        <v>0</v>
      </c>
      <c r="P1055" s="381">
        <f t="shared" si="37"/>
        <v>0</v>
      </c>
    </row>
    <row r="1056" spans="1:16" ht="18" customHeight="1" x14ac:dyDescent="0.25">
      <c r="A1056" s="309"/>
      <c r="B1056" s="345"/>
      <c r="C1056" s="345"/>
      <c r="D1056" s="310"/>
      <c r="E1056" s="310"/>
      <c r="F1056" s="310"/>
      <c r="G1056" s="310"/>
      <c r="H1056" s="310"/>
      <c r="I1056" s="311"/>
      <c r="J1056" s="311"/>
      <c r="K1056" s="311"/>
      <c r="L1056" s="311"/>
      <c r="M1056" s="311"/>
      <c r="N1056" s="311"/>
      <c r="O1056" s="381">
        <f t="shared" si="36"/>
        <v>0</v>
      </c>
      <c r="P1056" s="381">
        <f t="shared" si="37"/>
        <v>0</v>
      </c>
    </row>
    <row r="1057" spans="1:16" ht="18" customHeight="1" x14ac:dyDescent="0.25">
      <c r="A1057" s="309"/>
      <c r="B1057" s="345"/>
      <c r="C1057" s="345"/>
      <c r="D1057" s="310"/>
      <c r="E1057" s="310"/>
      <c r="F1057" s="310"/>
      <c r="G1057" s="310"/>
      <c r="H1057" s="310"/>
      <c r="I1057" s="311"/>
      <c r="J1057" s="311"/>
      <c r="K1057" s="311"/>
      <c r="L1057" s="311"/>
      <c r="M1057" s="311"/>
      <c r="N1057" s="311"/>
      <c r="O1057" s="381">
        <f t="shared" si="36"/>
        <v>0</v>
      </c>
      <c r="P1057" s="381">
        <f t="shared" si="37"/>
        <v>0</v>
      </c>
    </row>
    <row r="1058" spans="1:16" ht="18" customHeight="1" x14ac:dyDescent="0.25">
      <c r="A1058" s="309"/>
      <c r="B1058" s="345"/>
      <c r="C1058" s="345"/>
      <c r="D1058" s="310"/>
      <c r="E1058" s="310"/>
      <c r="F1058" s="310"/>
      <c r="G1058" s="310"/>
      <c r="H1058" s="310"/>
      <c r="I1058" s="311"/>
      <c r="J1058" s="311"/>
      <c r="K1058" s="311"/>
      <c r="L1058" s="311"/>
      <c r="M1058" s="311"/>
      <c r="N1058" s="311"/>
      <c r="O1058" s="381">
        <f t="shared" si="36"/>
        <v>0</v>
      </c>
      <c r="P1058" s="381">
        <f t="shared" si="37"/>
        <v>0</v>
      </c>
    </row>
    <row r="1059" spans="1:16" ht="18" customHeight="1" x14ac:dyDescent="0.25">
      <c r="A1059" s="309"/>
      <c r="B1059" s="345"/>
      <c r="C1059" s="345"/>
      <c r="D1059" s="310"/>
      <c r="E1059" s="310"/>
      <c r="F1059" s="310"/>
      <c r="G1059" s="310"/>
      <c r="H1059" s="310"/>
      <c r="I1059" s="311"/>
      <c r="J1059" s="311"/>
      <c r="K1059" s="311"/>
      <c r="L1059" s="311"/>
      <c r="M1059" s="311"/>
      <c r="N1059" s="311"/>
      <c r="O1059" s="381">
        <f t="shared" si="36"/>
        <v>0</v>
      </c>
      <c r="P1059" s="381">
        <f t="shared" si="37"/>
        <v>0</v>
      </c>
    </row>
    <row r="1060" spans="1:16" ht="18" customHeight="1" x14ac:dyDescent="0.25">
      <c r="A1060" s="309"/>
      <c r="B1060" s="345"/>
      <c r="C1060" s="345"/>
      <c r="D1060" s="310"/>
      <c r="E1060" s="310"/>
      <c r="F1060" s="310"/>
      <c r="G1060" s="310"/>
      <c r="H1060" s="310"/>
      <c r="I1060" s="311"/>
      <c r="J1060" s="311"/>
      <c r="K1060" s="311"/>
      <c r="L1060" s="311"/>
      <c r="M1060" s="311"/>
      <c r="N1060" s="311"/>
      <c r="O1060" s="381">
        <f t="shared" si="36"/>
        <v>0</v>
      </c>
      <c r="P1060" s="381">
        <f t="shared" si="37"/>
        <v>0</v>
      </c>
    </row>
    <row r="1061" spans="1:16" ht="18" customHeight="1" x14ac:dyDescent="0.25">
      <c r="A1061" s="309"/>
      <c r="B1061" s="345"/>
      <c r="C1061" s="345"/>
      <c r="D1061" s="310"/>
      <c r="E1061" s="310"/>
      <c r="F1061" s="310"/>
      <c r="G1061" s="310"/>
      <c r="H1061" s="310"/>
      <c r="I1061" s="311"/>
      <c r="J1061" s="311"/>
      <c r="K1061" s="311"/>
      <c r="L1061" s="311"/>
      <c r="M1061" s="311"/>
      <c r="N1061" s="311"/>
      <c r="O1061" s="381">
        <f t="shared" si="36"/>
        <v>0</v>
      </c>
      <c r="P1061" s="381">
        <f t="shared" si="37"/>
        <v>0</v>
      </c>
    </row>
    <row r="1062" spans="1:16" ht="18" customHeight="1" x14ac:dyDescent="0.25">
      <c r="A1062" s="309"/>
      <c r="B1062" s="345"/>
      <c r="C1062" s="345"/>
      <c r="D1062" s="310"/>
      <c r="E1062" s="310"/>
      <c r="F1062" s="310"/>
      <c r="G1062" s="310"/>
      <c r="H1062" s="310"/>
      <c r="I1062" s="311"/>
      <c r="J1062" s="311"/>
      <c r="K1062" s="311"/>
      <c r="L1062" s="311"/>
      <c r="M1062" s="311"/>
      <c r="N1062" s="311"/>
      <c r="O1062" s="381">
        <f t="shared" si="36"/>
        <v>0</v>
      </c>
      <c r="P1062" s="381">
        <f t="shared" si="37"/>
        <v>0</v>
      </c>
    </row>
    <row r="1063" spans="1:16" ht="18" customHeight="1" x14ac:dyDescent="0.25">
      <c r="A1063" s="309"/>
      <c r="B1063" s="345"/>
      <c r="C1063" s="345"/>
      <c r="D1063" s="310"/>
      <c r="E1063" s="310"/>
      <c r="F1063" s="310"/>
      <c r="G1063" s="310"/>
      <c r="H1063" s="310"/>
      <c r="I1063" s="311"/>
      <c r="J1063" s="311"/>
      <c r="K1063" s="311"/>
      <c r="L1063" s="311"/>
      <c r="M1063" s="311"/>
      <c r="N1063" s="311"/>
      <c r="O1063" s="381">
        <f t="shared" si="36"/>
        <v>0</v>
      </c>
      <c r="P1063" s="381">
        <f t="shared" si="37"/>
        <v>0</v>
      </c>
    </row>
    <row r="1064" spans="1:16" ht="18" customHeight="1" x14ac:dyDescent="0.25">
      <c r="A1064" s="309"/>
      <c r="B1064" s="345"/>
      <c r="C1064" s="345"/>
      <c r="D1064" s="310"/>
      <c r="E1064" s="310"/>
      <c r="F1064" s="310"/>
      <c r="G1064" s="310"/>
      <c r="H1064" s="310"/>
      <c r="I1064" s="311"/>
      <c r="J1064" s="311"/>
      <c r="K1064" s="311"/>
      <c r="L1064" s="311"/>
      <c r="M1064" s="311"/>
      <c r="N1064" s="311"/>
      <c r="O1064" s="381">
        <f t="shared" si="36"/>
        <v>0</v>
      </c>
      <c r="P1064" s="381">
        <f t="shared" si="37"/>
        <v>0</v>
      </c>
    </row>
    <row r="1065" spans="1:16" ht="18" customHeight="1" x14ac:dyDescent="0.25">
      <c r="A1065" s="309"/>
      <c r="B1065" s="345"/>
      <c r="C1065" s="345"/>
      <c r="D1065" s="310"/>
      <c r="E1065" s="310"/>
      <c r="F1065" s="310"/>
      <c r="G1065" s="310"/>
      <c r="H1065" s="310"/>
      <c r="I1065" s="311"/>
      <c r="J1065" s="311"/>
      <c r="K1065" s="311"/>
      <c r="L1065" s="311"/>
      <c r="M1065" s="311"/>
      <c r="N1065" s="311"/>
      <c r="O1065" s="381">
        <f t="shared" si="36"/>
        <v>0</v>
      </c>
      <c r="P1065" s="381">
        <f t="shared" si="37"/>
        <v>0</v>
      </c>
    </row>
    <row r="1066" spans="1:16" ht="18" customHeight="1" x14ac:dyDescent="0.25">
      <c r="A1066" s="309"/>
      <c r="B1066" s="345"/>
      <c r="C1066" s="345"/>
      <c r="D1066" s="310"/>
      <c r="E1066" s="310"/>
      <c r="F1066" s="310"/>
      <c r="G1066" s="310"/>
      <c r="H1066" s="310"/>
      <c r="I1066" s="311"/>
      <c r="J1066" s="311"/>
      <c r="K1066" s="311"/>
      <c r="L1066" s="311"/>
      <c r="M1066" s="311"/>
      <c r="N1066" s="311"/>
      <c r="O1066" s="381">
        <f t="shared" si="36"/>
        <v>0</v>
      </c>
      <c r="P1066" s="381">
        <f t="shared" si="37"/>
        <v>0</v>
      </c>
    </row>
    <row r="1067" spans="1:16" ht="18" customHeight="1" x14ac:dyDescent="0.25">
      <c r="A1067" s="309"/>
      <c r="B1067" s="345"/>
      <c r="C1067" s="345"/>
      <c r="D1067" s="310"/>
      <c r="E1067" s="310"/>
      <c r="F1067" s="310"/>
      <c r="G1067" s="310"/>
      <c r="H1067" s="310"/>
      <c r="I1067" s="311"/>
      <c r="J1067" s="311"/>
      <c r="K1067" s="311"/>
      <c r="L1067" s="311"/>
      <c r="M1067" s="311"/>
      <c r="N1067" s="311"/>
      <c r="O1067" s="381">
        <f t="shared" si="36"/>
        <v>0</v>
      </c>
      <c r="P1067" s="381">
        <f t="shared" si="37"/>
        <v>0</v>
      </c>
    </row>
    <row r="1068" spans="1:16" ht="18" customHeight="1" x14ac:dyDescent="0.25">
      <c r="A1068" s="309"/>
      <c r="B1068" s="345"/>
      <c r="C1068" s="345"/>
      <c r="D1068" s="310"/>
      <c r="E1068" s="310"/>
      <c r="F1068" s="310"/>
      <c r="G1068" s="310"/>
      <c r="H1068" s="310"/>
      <c r="I1068" s="311"/>
      <c r="J1068" s="311"/>
      <c r="K1068" s="311"/>
      <c r="L1068" s="311"/>
      <c r="M1068" s="311"/>
      <c r="N1068" s="311"/>
      <c r="O1068" s="381">
        <f t="shared" si="36"/>
        <v>0</v>
      </c>
      <c r="P1068" s="381">
        <f t="shared" si="37"/>
        <v>0</v>
      </c>
    </row>
    <row r="1069" spans="1:16" ht="18" customHeight="1" x14ac:dyDescent="0.25">
      <c r="A1069" s="309"/>
      <c r="B1069" s="345"/>
      <c r="C1069" s="345"/>
      <c r="D1069" s="310"/>
      <c r="E1069" s="310"/>
      <c r="F1069" s="310"/>
      <c r="G1069" s="310"/>
      <c r="H1069" s="310"/>
      <c r="I1069" s="311"/>
      <c r="J1069" s="311"/>
      <c r="K1069" s="311"/>
      <c r="L1069" s="311"/>
      <c r="M1069" s="311"/>
      <c r="N1069" s="311"/>
      <c r="O1069" s="381">
        <f t="shared" si="36"/>
        <v>0</v>
      </c>
      <c r="P1069" s="381">
        <f t="shared" si="37"/>
        <v>0</v>
      </c>
    </row>
    <row r="1070" spans="1:16" ht="18" customHeight="1" x14ac:dyDescent="0.25">
      <c r="A1070" s="309"/>
      <c r="B1070" s="345"/>
      <c r="C1070" s="345"/>
      <c r="D1070" s="310"/>
      <c r="E1070" s="310"/>
      <c r="F1070" s="310"/>
      <c r="G1070" s="310"/>
      <c r="H1070" s="310"/>
      <c r="I1070" s="311"/>
      <c r="J1070" s="311"/>
      <c r="K1070" s="311"/>
      <c r="L1070" s="311"/>
      <c r="M1070" s="311"/>
      <c r="N1070" s="311"/>
      <c r="O1070" s="381">
        <f t="shared" si="36"/>
        <v>0</v>
      </c>
      <c r="P1070" s="381">
        <f t="shared" si="37"/>
        <v>0</v>
      </c>
    </row>
    <row r="1071" spans="1:16" ht="18" customHeight="1" x14ac:dyDescent="0.25">
      <c r="A1071" s="309"/>
      <c r="B1071" s="345"/>
      <c r="C1071" s="345"/>
      <c r="D1071" s="310"/>
      <c r="E1071" s="310"/>
      <c r="F1071" s="310"/>
      <c r="G1071" s="310"/>
      <c r="H1071" s="310"/>
      <c r="I1071" s="311"/>
      <c r="J1071" s="311"/>
      <c r="K1071" s="311"/>
      <c r="L1071" s="311"/>
      <c r="M1071" s="311"/>
      <c r="N1071" s="311"/>
      <c r="O1071" s="381">
        <f t="shared" si="36"/>
        <v>0</v>
      </c>
      <c r="P1071" s="381">
        <f t="shared" si="37"/>
        <v>0</v>
      </c>
    </row>
    <row r="1072" spans="1:16" ht="18" customHeight="1" x14ac:dyDescent="0.25">
      <c r="A1072" s="309"/>
      <c r="B1072" s="345"/>
      <c r="C1072" s="345"/>
      <c r="D1072" s="310"/>
      <c r="E1072" s="310"/>
      <c r="F1072" s="310"/>
      <c r="G1072" s="310"/>
      <c r="H1072" s="310"/>
      <c r="I1072" s="311"/>
      <c r="J1072" s="311"/>
      <c r="K1072" s="311"/>
      <c r="L1072" s="311"/>
      <c r="M1072" s="311"/>
      <c r="N1072" s="311"/>
      <c r="O1072" s="381">
        <f t="shared" si="36"/>
        <v>0</v>
      </c>
      <c r="P1072" s="381">
        <f t="shared" si="37"/>
        <v>0</v>
      </c>
    </row>
    <row r="1073" spans="1:16" ht="18" customHeight="1" x14ac:dyDescent="0.25">
      <c r="A1073" s="309"/>
      <c r="B1073" s="345"/>
      <c r="C1073" s="345"/>
      <c r="D1073" s="310"/>
      <c r="E1073" s="310"/>
      <c r="F1073" s="310"/>
      <c r="G1073" s="310"/>
      <c r="H1073" s="310"/>
      <c r="I1073" s="311"/>
      <c r="J1073" s="311"/>
      <c r="K1073" s="311"/>
      <c r="L1073" s="311"/>
      <c r="M1073" s="311"/>
      <c r="N1073" s="311"/>
      <c r="O1073" s="381">
        <f t="shared" si="36"/>
        <v>0</v>
      </c>
      <c r="P1073" s="381">
        <f t="shared" si="37"/>
        <v>0</v>
      </c>
    </row>
    <row r="1074" spans="1:16" ht="18" customHeight="1" x14ac:dyDescent="0.25">
      <c r="A1074" s="309"/>
      <c r="B1074" s="345"/>
      <c r="C1074" s="345"/>
      <c r="D1074" s="310"/>
      <c r="E1074" s="310"/>
      <c r="F1074" s="310"/>
      <c r="G1074" s="310"/>
      <c r="H1074" s="310"/>
      <c r="I1074" s="311"/>
      <c r="J1074" s="311"/>
      <c r="K1074" s="311"/>
      <c r="L1074" s="311"/>
      <c r="M1074" s="311"/>
      <c r="N1074" s="311"/>
      <c r="O1074" s="381">
        <f t="shared" si="36"/>
        <v>0</v>
      </c>
      <c r="P1074" s="381">
        <f t="shared" si="37"/>
        <v>0</v>
      </c>
    </row>
    <row r="1075" spans="1:16" ht="18" customHeight="1" x14ac:dyDescent="0.25">
      <c r="A1075" s="309"/>
      <c r="B1075" s="345"/>
      <c r="C1075" s="345"/>
      <c r="D1075" s="310"/>
      <c r="E1075" s="310"/>
      <c r="F1075" s="310"/>
      <c r="G1075" s="310"/>
      <c r="H1075" s="310"/>
      <c r="I1075" s="311"/>
      <c r="J1075" s="311"/>
      <c r="K1075" s="311"/>
      <c r="L1075" s="311"/>
      <c r="M1075" s="311"/>
      <c r="N1075" s="311"/>
      <c r="O1075" s="381">
        <f t="shared" si="36"/>
        <v>0</v>
      </c>
      <c r="P1075" s="381">
        <f t="shared" si="37"/>
        <v>0</v>
      </c>
    </row>
    <row r="1076" spans="1:16" ht="18" customHeight="1" x14ac:dyDescent="0.25">
      <c r="A1076" s="309"/>
      <c r="B1076" s="345"/>
      <c r="C1076" s="345"/>
      <c r="D1076" s="310"/>
      <c r="E1076" s="310"/>
      <c r="F1076" s="310"/>
      <c r="G1076" s="310"/>
      <c r="H1076" s="310"/>
      <c r="I1076" s="311"/>
      <c r="J1076" s="311"/>
      <c r="K1076" s="311"/>
      <c r="L1076" s="311"/>
      <c r="M1076" s="311"/>
      <c r="N1076" s="311"/>
      <c r="O1076" s="381">
        <f t="shared" si="36"/>
        <v>0</v>
      </c>
      <c r="P1076" s="381">
        <f t="shared" si="37"/>
        <v>0</v>
      </c>
    </row>
    <row r="1077" spans="1:16" ht="18" customHeight="1" x14ac:dyDescent="0.25">
      <c r="A1077" s="309"/>
      <c r="B1077" s="345"/>
      <c r="C1077" s="345"/>
      <c r="D1077" s="310"/>
      <c r="E1077" s="310"/>
      <c r="F1077" s="310"/>
      <c r="G1077" s="310"/>
      <c r="H1077" s="310"/>
      <c r="I1077" s="311"/>
      <c r="J1077" s="311"/>
      <c r="K1077" s="311"/>
      <c r="L1077" s="311"/>
      <c r="M1077" s="311"/>
      <c r="N1077" s="311"/>
      <c r="O1077" s="381">
        <f t="shared" si="36"/>
        <v>0</v>
      </c>
      <c r="P1077" s="381">
        <f t="shared" si="37"/>
        <v>0</v>
      </c>
    </row>
    <row r="1078" spans="1:16" ht="18" customHeight="1" x14ac:dyDescent="0.25">
      <c r="A1078" s="309"/>
      <c r="B1078" s="345"/>
      <c r="C1078" s="345"/>
      <c r="D1078" s="310"/>
      <c r="E1078" s="310"/>
      <c r="F1078" s="310"/>
      <c r="G1078" s="310"/>
      <c r="H1078" s="310"/>
      <c r="I1078" s="311"/>
      <c r="J1078" s="311"/>
      <c r="K1078" s="311"/>
      <c r="L1078" s="311"/>
      <c r="M1078" s="311"/>
      <c r="N1078" s="311"/>
      <c r="O1078" s="381">
        <f t="shared" si="36"/>
        <v>0</v>
      </c>
      <c r="P1078" s="381">
        <f t="shared" si="37"/>
        <v>0</v>
      </c>
    </row>
    <row r="1079" spans="1:16" ht="18" customHeight="1" x14ac:dyDescent="0.25">
      <c r="A1079" s="309"/>
      <c r="B1079" s="345"/>
      <c r="C1079" s="345"/>
      <c r="D1079" s="310"/>
      <c r="E1079" s="310"/>
      <c r="F1079" s="310"/>
      <c r="G1079" s="310"/>
      <c r="H1079" s="310"/>
      <c r="I1079" s="311"/>
      <c r="J1079" s="311"/>
      <c r="K1079" s="311"/>
      <c r="L1079" s="311"/>
      <c r="M1079" s="311"/>
      <c r="N1079" s="311"/>
      <c r="O1079" s="381">
        <f t="shared" si="36"/>
        <v>0</v>
      </c>
      <c r="P1079" s="381">
        <f t="shared" si="37"/>
        <v>0</v>
      </c>
    </row>
    <row r="1080" spans="1:16" ht="18" customHeight="1" x14ac:dyDescent="0.25">
      <c r="A1080" s="309"/>
      <c r="B1080" s="345"/>
      <c r="C1080" s="345"/>
      <c r="D1080" s="310"/>
      <c r="E1080" s="310"/>
      <c r="F1080" s="310"/>
      <c r="G1080" s="310"/>
      <c r="H1080" s="310"/>
      <c r="I1080" s="311"/>
      <c r="J1080" s="311"/>
      <c r="K1080" s="311"/>
      <c r="L1080" s="311"/>
      <c r="M1080" s="311"/>
      <c r="N1080" s="311"/>
      <c r="O1080" s="381">
        <f t="shared" si="36"/>
        <v>0</v>
      </c>
      <c r="P1080" s="381">
        <f t="shared" si="37"/>
        <v>0</v>
      </c>
    </row>
    <row r="1081" spans="1:16" ht="18" customHeight="1" x14ac:dyDescent="0.25">
      <c r="A1081" s="309"/>
      <c r="B1081" s="345"/>
      <c r="C1081" s="345"/>
      <c r="D1081" s="310"/>
      <c r="E1081" s="310"/>
      <c r="F1081" s="310"/>
      <c r="G1081" s="310"/>
      <c r="H1081" s="310"/>
      <c r="I1081" s="311"/>
      <c r="J1081" s="311"/>
      <c r="K1081" s="311"/>
      <c r="L1081" s="311"/>
      <c r="M1081" s="311"/>
      <c r="N1081" s="311"/>
      <c r="O1081" s="381">
        <f t="shared" si="36"/>
        <v>0</v>
      </c>
      <c r="P1081" s="381">
        <f t="shared" si="37"/>
        <v>0</v>
      </c>
    </row>
    <row r="1082" spans="1:16" ht="18" customHeight="1" x14ac:dyDescent="0.25">
      <c r="A1082" s="309"/>
      <c r="B1082" s="345"/>
      <c r="C1082" s="345"/>
      <c r="D1082" s="310"/>
      <c r="E1082" s="310"/>
      <c r="F1082" s="310"/>
      <c r="G1082" s="310"/>
      <c r="H1082" s="310"/>
      <c r="I1082" s="311"/>
      <c r="J1082" s="311"/>
      <c r="K1082" s="311"/>
      <c r="L1082" s="311"/>
      <c r="M1082" s="311"/>
      <c r="N1082" s="311"/>
      <c r="O1082" s="381">
        <f t="shared" si="36"/>
        <v>0</v>
      </c>
      <c r="P1082" s="381">
        <f t="shared" si="37"/>
        <v>0</v>
      </c>
    </row>
    <row r="1083" spans="1:16" ht="18" customHeight="1" x14ac:dyDescent="0.25">
      <c r="A1083" s="309"/>
      <c r="B1083" s="345"/>
      <c r="C1083" s="345"/>
      <c r="D1083" s="310"/>
      <c r="E1083" s="310"/>
      <c r="F1083" s="310"/>
      <c r="G1083" s="310"/>
      <c r="H1083" s="310"/>
      <c r="I1083" s="311"/>
      <c r="J1083" s="311"/>
      <c r="K1083" s="311"/>
      <c r="L1083" s="311"/>
      <c r="M1083" s="311"/>
      <c r="N1083" s="311"/>
      <c r="O1083" s="381">
        <f t="shared" si="36"/>
        <v>0</v>
      </c>
      <c r="P1083" s="381">
        <f t="shared" si="37"/>
        <v>0</v>
      </c>
    </row>
    <row r="1084" spans="1:16" ht="18" customHeight="1" x14ac:dyDescent="0.25">
      <c r="A1084" s="309"/>
      <c r="B1084" s="345"/>
      <c r="C1084" s="345"/>
      <c r="D1084" s="310"/>
      <c r="E1084" s="310"/>
      <c r="F1084" s="310"/>
      <c r="G1084" s="310"/>
      <c r="H1084" s="310"/>
      <c r="I1084" s="311"/>
      <c r="J1084" s="311"/>
      <c r="K1084" s="311"/>
      <c r="L1084" s="311"/>
      <c r="M1084" s="311"/>
      <c r="N1084" s="311"/>
      <c r="O1084" s="381">
        <f t="shared" si="36"/>
        <v>0</v>
      </c>
      <c r="P1084" s="381">
        <f t="shared" si="37"/>
        <v>0</v>
      </c>
    </row>
    <row r="1085" spans="1:16" ht="18" customHeight="1" x14ac:dyDescent="0.25">
      <c r="A1085" s="309"/>
      <c r="B1085" s="345"/>
      <c r="C1085" s="345"/>
      <c r="D1085" s="310"/>
      <c r="E1085" s="310"/>
      <c r="F1085" s="310"/>
      <c r="G1085" s="310"/>
      <c r="H1085" s="310"/>
      <c r="I1085" s="311"/>
      <c r="J1085" s="311"/>
      <c r="K1085" s="311"/>
      <c r="L1085" s="311"/>
      <c r="M1085" s="311"/>
      <c r="N1085" s="311"/>
      <c r="O1085" s="381">
        <f t="shared" si="36"/>
        <v>0</v>
      </c>
      <c r="P1085" s="381">
        <f t="shared" si="37"/>
        <v>0</v>
      </c>
    </row>
    <row r="1086" spans="1:16" ht="18" customHeight="1" x14ac:dyDescent="0.25">
      <c r="A1086" s="309"/>
      <c r="B1086" s="345"/>
      <c r="C1086" s="345"/>
      <c r="D1086" s="310"/>
      <c r="E1086" s="310"/>
      <c r="F1086" s="310"/>
      <c r="G1086" s="310"/>
      <c r="H1086" s="310"/>
      <c r="I1086" s="311"/>
      <c r="J1086" s="311"/>
      <c r="K1086" s="311"/>
      <c r="L1086" s="311"/>
      <c r="M1086" s="311"/>
      <c r="N1086" s="311"/>
      <c r="O1086" s="381">
        <f t="shared" si="36"/>
        <v>0</v>
      </c>
      <c r="P1086" s="381">
        <f t="shared" si="37"/>
        <v>0</v>
      </c>
    </row>
    <row r="1087" spans="1:16" ht="18" customHeight="1" x14ac:dyDescent="0.25">
      <c r="A1087" s="309"/>
      <c r="B1087" s="345"/>
      <c r="C1087" s="345"/>
      <c r="D1087" s="310"/>
      <c r="E1087" s="310"/>
      <c r="F1087" s="310"/>
      <c r="G1087" s="310"/>
      <c r="H1087" s="310"/>
      <c r="I1087" s="311"/>
      <c r="J1087" s="311"/>
      <c r="K1087" s="311"/>
      <c r="L1087" s="311"/>
      <c r="M1087" s="311"/>
      <c r="N1087" s="311"/>
      <c r="O1087" s="381">
        <f t="shared" si="36"/>
        <v>0</v>
      </c>
      <c r="P1087" s="381">
        <f t="shared" si="37"/>
        <v>0</v>
      </c>
    </row>
    <row r="1088" spans="1:16" ht="18" customHeight="1" x14ac:dyDescent="0.25">
      <c r="A1088" s="309"/>
      <c r="B1088" s="345"/>
      <c r="C1088" s="345"/>
      <c r="D1088" s="310"/>
      <c r="E1088" s="310"/>
      <c r="F1088" s="310"/>
      <c r="G1088" s="310"/>
      <c r="H1088" s="310"/>
      <c r="I1088" s="311"/>
      <c r="J1088" s="311"/>
      <c r="K1088" s="311"/>
      <c r="L1088" s="311"/>
      <c r="M1088" s="311"/>
      <c r="N1088" s="311"/>
      <c r="O1088" s="381">
        <f t="shared" si="36"/>
        <v>0</v>
      </c>
      <c r="P1088" s="381">
        <f t="shared" si="37"/>
        <v>0</v>
      </c>
    </row>
    <row r="1089" spans="1:16" ht="18" customHeight="1" x14ac:dyDescent="0.25">
      <c r="A1089" s="309"/>
      <c r="B1089" s="345"/>
      <c r="C1089" s="345"/>
      <c r="D1089" s="310"/>
      <c r="E1089" s="310"/>
      <c r="F1089" s="310"/>
      <c r="G1089" s="310"/>
      <c r="H1089" s="310"/>
      <c r="I1089" s="311"/>
      <c r="J1089" s="311"/>
      <c r="K1089" s="311"/>
      <c r="L1089" s="311"/>
      <c r="M1089" s="311"/>
      <c r="N1089" s="311"/>
      <c r="O1089" s="381">
        <f t="shared" si="36"/>
        <v>0</v>
      </c>
      <c r="P1089" s="381">
        <f t="shared" si="37"/>
        <v>0</v>
      </c>
    </row>
    <row r="1090" spans="1:16" ht="18" customHeight="1" x14ac:dyDescent="0.25">
      <c r="A1090" s="309"/>
      <c r="B1090" s="345"/>
      <c r="C1090" s="345"/>
      <c r="D1090" s="310"/>
      <c r="E1090" s="310"/>
      <c r="F1090" s="310"/>
      <c r="G1090" s="310"/>
      <c r="H1090" s="310"/>
      <c r="I1090" s="311"/>
      <c r="J1090" s="311"/>
      <c r="K1090" s="311"/>
      <c r="L1090" s="311"/>
      <c r="M1090" s="311"/>
      <c r="N1090" s="311"/>
      <c r="O1090" s="381">
        <f t="shared" si="36"/>
        <v>0</v>
      </c>
      <c r="P1090" s="381">
        <f t="shared" si="37"/>
        <v>0</v>
      </c>
    </row>
    <row r="1091" spans="1:16" ht="18" customHeight="1" x14ac:dyDescent="0.25">
      <c r="A1091" s="309"/>
      <c r="B1091" s="345"/>
      <c r="C1091" s="345"/>
      <c r="D1091" s="310"/>
      <c r="E1091" s="310"/>
      <c r="F1091" s="310"/>
      <c r="G1091" s="310"/>
      <c r="H1091" s="310"/>
      <c r="I1091" s="311"/>
      <c r="J1091" s="311"/>
      <c r="K1091" s="311"/>
      <c r="L1091" s="311"/>
      <c r="M1091" s="311"/>
      <c r="N1091" s="311"/>
      <c r="O1091" s="381">
        <f t="shared" si="36"/>
        <v>0</v>
      </c>
      <c r="P1091" s="381">
        <f t="shared" si="37"/>
        <v>0</v>
      </c>
    </row>
    <row r="1092" spans="1:16" ht="18" customHeight="1" x14ac:dyDescent="0.25">
      <c r="A1092" s="309"/>
      <c r="B1092" s="345"/>
      <c r="C1092" s="345"/>
      <c r="D1092" s="310"/>
      <c r="E1092" s="310"/>
      <c r="F1092" s="310"/>
      <c r="G1092" s="310"/>
      <c r="H1092" s="310"/>
      <c r="I1092" s="311"/>
      <c r="J1092" s="311"/>
      <c r="K1092" s="311"/>
      <c r="L1092" s="311"/>
      <c r="M1092" s="311"/>
      <c r="N1092" s="311"/>
      <c r="O1092" s="381">
        <f t="shared" si="36"/>
        <v>0</v>
      </c>
      <c r="P1092" s="381">
        <f t="shared" si="37"/>
        <v>0</v>
      </c>
    </row>
    <row r="1093" spans="1:16" ht="18" customHeight="1" x14ac:dyDescent="0.25">
      <c r="A1093" s="309"/>
      <c r="B1093" s="345"/>
      <c r="C1093" s="345"/>
      <c r="D1093" s="310"/>
      <c r="E1093" s="310"/>
      <c r="F1093" s="310"/>
      <c r="G1093" s="310"/>
      <c r="H1093" s="310"/>
      <c r="I1093" s="311"/>
      <c r="J1093" s="311"/>
      <c r="K1093" s="311"/>
      <c r="L1093" s="311"/>
      <c r="M1093" s="311"/>
      <c r="N1093" s="311"/>
      <c r="O1093" s="381">
        <f t="shared" si="36"/>
        <v>0</v>
      </c>
      <c r="P1093" s="381">
        <f t="shared" si="37"/>
        <v>0</v>
      </c>
    </row>
    <row r="1094" spans="1:16" ht="18" customHeight="1" x14ac:dyDescent="0.25">
      <c r="A1094" s="309"/>
      <c r="B1094" s="345"/>
      <c r="C1094" s="345"/>
      <c r="D1094" s="310"/>
      <c r="E1094" s="310"/>
      <c r="F1094" s="310"/>
      <c r="G1094" s="310"/>
      <c r="H1094" s="310"/>
      <c r="I1094" s="311"/>
      <c r="J1094" s="311"/>
      <c r="K1094" s="311"/>
      <c r="L1094" s="311"/>
      <c r="M1094" s="311"/>
      <c r="N1094" s="311"/>
      <c r="O1094" s="381">
        <f t="shared" si="36"/>
        <v>0</v>
      </c>
      <c r="P1094" s="381">
        <f t="shared" si="37"/>
        <v>0</v>
      </c>
    </row>
    <row r="1095" spans="1:16" ht="18" customHeight="1" x14ac:dyDescent="0.25">
      <c r="A1095" s="309"/>
      <c r="B1095" s="345"/>
      <c r="C1095" s="345"/>
      <c r="D1095" s="310"/>
      <c r="E1095" s="310"/>
      <c r="F1095" s="310"/>
      <c r="G1095" s="310"/>
      <c r="H1095" s="310"/>
      <c r="I1095" s="311"/>
      <c r="J1095" s="311"/>
      <c r="K1095" s="311"/>
      <c r="L1095" s="311"/>
      <c r="M1095" s="311"/>
      <c r="N1095" s="311"/>
      <c r="O1095" s="381">
        <f t="shared" si="36"/>
        <v>0</v>
      </c>
      <c r="P1095" s="381">
        <f t="shared" si="37"/>
        <v>0</v>
      </c>
    </row>
    <row r="1096" spans="1:16" ht="18" customHeight="1" x14ac:dyDescent="0.25">
      <c r="A1096" s="309"/>
      <c r="B1096" s="345"/>
      <c r="C1096" s="345"/>
      <c r="D1096" s="310"/>
      <c r="E1096" s="310"/>
      <c r="F1096" s="310"/>
      <c r="G1096" s="310"/>
      <c r="H1096" s="310"/>
      <c r="I1096" s="311"/>
      <c r="J1096" s="311"/>
      <c r="K1096" s="311"/>
      <c r="L1096" s="311"/>
      <c r="M1096" s="311"/>
      <c r="N1096" s="311"/>
      <c r="O1096" s="381">
        <f t="shared" si="36"/>
        <v>0</v>
      </c>
      <c r="P1096" s="381">
        <f t="shared" si="37"/>
        <v>0</v>
      </c>
    </row>
    <row r="1097" spans="1:16" ht="18" customHeight="1" x14ac:dyDescent="0.25">
      <c r="A1097" s="309"/>
      <c r="B1097" s="345"/>
      <c r="C1097" s="345"/>
      <c r="D1097" s="310"/>
      <c r="E1097" s="310"/>
      <c r="F1097" s="310"/>
      <c r="G1097" s="310"/>
      <c r="H1097" s="310"/>
      <c r="I1097" s="311"/>
      <c r="J1097" s="311"/>
      <c r="K1097" s="311"/>
      <c r="L1097" s="311"/>
      <c r="M1097" s="311"/>
      <c r="N1097" s="311"/>
      <c r="O1097" s="381">
        <f t="shared" si="36"/>
        <v>0</v>
      </c>
      <c r="P1097" s="381">
        <f t="shared" si="37"/>
        <v>0</v>
      </c>
    </row>
    <row r="1098" spans="1:16" ht="18" customHeight="1" x14ac:dyDescent="0.25">
      <c r="A1098" s="309"/>
      <c r="B1098" s="345"/>
      <c r="C1098" s="345"/>
      <c r="D1098" s="310"/>
      <c r="E1098" s="310"/>
      <c r="F1098" s="310"/>
      <c r="G1098" s="310"/>
      <c r="H1098" s="310"/>
      <c r="I1098" s="311"/>
      <c r="J1098" s="311"/>
      <c r="K1098" s="311"/>
      <c r="L1098" s="311"/>
      <c r="M1098" s="311"/>
      <c r="N1098" s="311"/>
      <c r="O1098" s="381">
        <f t="shared" si="36"/>
        <v>0</v>
      </c>
      <c r="P1098" s="381">
        <f t="shared" si="37"/>
        <v>0</v>
      </c>
    </row>
    <row r="1099" spans="1:16" ht="18" customHeight="1" x14ac:dyDescent="0.25">
      <c r="A1099" s="309"/>
      <c r="B1099" s="345"/>
      <c r="C1099" s="345"/>
      <c r="D1099" s="310"/>
      <c r="E1099" s="310"/>
      <c r="F1099" s="310"/>
      <c r="G1099" s="310"/>
      <c r="H1099" s="310"/>
      <c r="I1099" s="311"/>
      <c r="J1099" s="311"/>
      <c r="K1099" s="311"/>
      <c r="L1099" s="311"/>
      <c r="M1099" s="311"/>
      <c r="N1099" s="311"/>
      <c r="O1099" s="381">
        <f t="shared" si="36"/>
        <v>0</v>
      </c>
      <c r="P1099" s="381">
        <f t="shared" si="37"/>
        <v>0</v>
      </c>
    </row>
    <row r="1100" spans="1:16" ht="18" customHeight="1" x14ac:dyDescent="0.25">
      <c r="A1100" s="309"/>
      <c r="B1100" s="345"/>
      <c r="C1100" s="345"/>
      <c r="D1100" s="310"/>
      <c r="E1100" s="310"/>
      <c r="F1100" s="310"/>
      <c r="G1100" s="310"/>
      <c r="H1100" s="310"/>
      <c r="I1100" s="311"/>
      <c r="J1100" s="311"/>
      <c r="K1100" s="311"/>
      <c r="L1100" s="311"/>
      <c r="M1100" s="311"/>
      <c r="N1100" s="311"/>
      <c r="O1100" s="381">
        <f t="shared" si="36"/>
        <v>0</v>
      </c>
      <c r="P1100" s="381">
        <f t="shared" si="37"/>
        <v>0</v>
      </c>
    </row>
    <row r="1101" spans="1:16" ht="18" customHeight="1" x14ac:dyDescent="0.25">
      <c r="A1101" s="309"/>
      <c r="B1101" s="345"/>
      <c r="C1101" s="345"/>
      <c r="D1101" s="310"/>
      <c r="E1101" s="310"/>
      <c r="F1101" s="310"/>
      <c r="G1101" s="310"/>
      <c r="H1101" s="310"/>
      <c r="I1101" s="311"/>
      <c r="J1101" s="311"/>
      <c r="K1101" s="311"/>
      <c r="L1101" s="311"/>
      <c r="M1101" s="311"/>
      <c r="N1101" s="311"/>
      <c r="O1101" s="381">
        <f t="shared" si="36"/>
        <v>0</v>
      </c>
      <c r="P1101" s="381">
        <f t="shared" si="37"/>
        <v>0</v>
      </c>
    </row>
    <row r="1102" spans="1:16" ht="18" customHeight="1" x14ac:dyDescent="0.25">
      <c r="A1102" s="309"/>
      <c r="B1102" s="345"/>
      <c r="C1102" s="345"/>
      <c r="D1102" s="310"/>
      <c r="E1102" s="310"/>
      <c r="F1102" s="310"/>
      <c r="G1102" s="310"/>
      <c r="H1102" s="310"/>
      <c r="I1102" s="311"/>
      <c r="J1102" s="311"/>
      <c r="K1102" s="311"/>
      <c r="L1102" s="311"/>
      <c r="M1102" s="311"/>
      <c r="N1102" s="311"/>
      <c r="O1102" s="381">
        <f t="shared" si="36"/>
        <v>0</v>
      </c>
      <c r="P1102" s="381">
        <f t="shared" si="37"/>
        <v>0</v>
      </c>
    </row>
    <row r="1103" spans="1:16" ht="18" customHeight="1" x14ac:dyDescent="0.25">
      <c r="A1103" s="309"/>
      <c r="B1103" s="345"/>
      <c r="C1103" s="345"/>
      <c r="D1103" s="310"/>
      <c r="E1103" s="310"/>
      <c r="F1103" s="310"/>
      <c r="G1103" s="310"/>
      <c r="H1103" s="310"/>
      <c r="I1103" s="311"/>
      <c r="J1103" s="311"/>
      <c r="K1103" s="311"/>
      <c r="L1103" s="311"/>
      <c r="M1103" s="311"/>
      <c r="N1103" s="311"/>
      <c r="O1103" s="381">
        <f t="shared" si="36"/>
        <v>0</v>
      </c>
      <c r="P1103" s="381">
        <f t="shared" si="37"/>
        <v>0</v>
      </c>
    </row>
    <row r="1104" spans="1:16" ht="18" customHeight="1" x14ac:dyDescent="0.25">
      <c r="A1104" s="309"/>
      <c r="B1104" s="345"/>
      <c r="C1104" s="345"/>
      <c r="D1104" s="310"/>
      <c r="E1104" s="310"/>
      <c r="F1104" s="310"/>
      <c r="G1104" s="310"/>
      <c r="H1104" s="310"/>
      <c r="I1104" s="311"/>
      <c r="J1104" s="311"/>
      <c r="K1104" s="311"/>
      <c r="L1104" s="311"/>
      <c r="M1104" s="311"/>
      <c r="N1104" s="311"/>
      <c r="O1104" s="381">
        <f t="shared" si="36"/>
        <v>0</v>
      </c>
      <c r="P1104" s="381">
        <f t="shared" si="37"/>
        <v>0</v>
      </c>
    </row>
    <row r="1105" spans="1:16" ht="18" customHeight="1" x14ac:dyDescent="0.25">
      <c r="A1105" s="309"/>
      <c r="B1105" s="345"/>
      <c r="C1105" s="345"/>
      <c r="D1105" s="310"/>
      <c r="E1105" s="310"/>
      <c r="F1105" s="310"/>
      <c r="G1105" s="310"/>
      <c r="H1105" s="310"/>
      <c r="I1105" s="311"/>
      <c r="J1105" s="311"/>
      <c r="K1105" s="311"/>
      <c r="L1105" s="311"/>
      <c r="M1105" s="311"/>
      <c r="N1105" s="311"/>
      <c r="O1105" s="381">
        <f t="shared" si="36"/>
        <v>0</v>
      </c>
      <c r="P1105" s="381">
        <f t="shared" si="37"/>
        <v>0</v>
      </c>
    </row>
    <row r="1106" spans="1:16" ht="18" customHeight="1" x14ac:dyDescent="0.25">
      <c r="A1106" s="309"/>
      <c r="B1106" s="345"/>
      <c r="C1106" s="345"/>
      <c r="D1106" s="310"/>
      <c r="E1106" s="310"/>
      <c r="F1106" s="310"/>
      <c r="G1106" s="310"/>
      <c r="H1106" s="310"/>
      <c r="I1106" s="311"/>
      <c r="J1106" s="311"/>
      <c r="K1106" s="311"/>
      <c r="L1106" s="311"/>
      <c r="M1106" s="311"/>
      <c r="N1106" s="311"/>
      <c r="O1106" s="381">
        <f t="shared" si="36"/>
        <v>0</v>
      </c>
      <c r="P1106" s="381">
        <f t="shared" si="37"/>
        <v>0</v>
      </c>
    </row>
    <row r="1107" spans="1:16" ht="18" customHeight="1" x14ac:dyDescent="0.25">
      <c r="A1107" s="309"/>
      <c r="B1107" s="345"/>
      <c r="C1107" s="345"/>
      <c r="D1107" s="310"/>
      <c r="E1107" s="310"/>
      <c r="F1107" s="310"/>
      <c r="G1107" s="310"/>
      <c r="H1107" s="310"/>
      <c r="I1107" s="311"/>
      <c r="J1107" s="311"/>
      <c r="K1107" s="311"/>
      <c r="L1107" s="311"/>
      <c r="M1107" s="311"/>
      <c r="N1107" s="311"/>
      <c r="O1107" s="381">
        <f t="shared" ref="O1107:O1170" si="38">SUM(I1107,K1107,M1107)</f>
        <v>0</v>
      </c>
      <c r="P1107" s="381">
        <f t="shared" ref="P1107:P1170" si="39">SUM(J1107,L1107,N1107)</f>
        <v>0</v>
      </c>
    </row>
    <row r="1108" spans="1:16" ht="18" customHeight="1" x14ac:dyDescent="0.25">
      <c r="A1108" s="309"/>
      <c r="B1108" s="345"/>
      <c r="C1108" s="345"/>
      <c r="D1108" s="310"/>
      <c r="E1108" s="310"/>
      <c r="F1108" s="310"/>
      <c r="G1108" s="310"/>
      <c r="H1108" s="310"/>
      <c r="I1108" s="311"/>
      <c r="J1108" s="311"/>
      <c r="K1108" s="311"/>
      <c r="L1108" s="311"/>
      <c r="M1108" s="311"/>
      <c r="N1108" s="311"/>
      <c r="O1108" s="381">
        <f t="shared" si="38"/>
        <v>0</v>
      </c>
      <c r="P1108" s="381">
        <f t="shared" si="39"/>
        <v>0</v>
      </c>
    </row>
    <row r="1109" spans="1:16" ht="18" customHeight="1" x14ac:dyDescent="0.25">
      <c r="A1109" s="309"/>
      <c r="B1109" s="345"/>
      <c r="C1109" s="345"/>
      <c r="D1109" s="310"/>
      <c r="E1109" s="310"/>
      <c r="F1109" s="310"/>
      <c r="G1109" s="310"/>
      <c r="H1109" s="310"/>
      <c r="I1109" s="311"/>
      <c r="J1109" s="311"/>
      <c r="K1109" s="311"/>
      <c r="L1109" s="311"/>
      <c r="M1109" s="311"/>
      <c r="N1109" s="311"/>
      <c r="O1109" s="381">
        <f t="shared" si="38"/>
        <v>0</v>
      </c>
      <c r="P1109" s="381">
        <f t="shared" si="39"/>
        <v>0</v>
      </c>
    </row>
    <row r="1110" spans="1:16" ht="18" customHeight="1" x14ac:dyDescent="0.25">
      <c r="A1110" s="309"/>
      <c r="B1110" s="345"/>
      <c r="C1110" s="345"/>
      <c r="D1110" s="310"/>
      <c r="E1110" s="310"/>
      <c r="F1110" s="310"/>
      <c r="G1110" s="310"/>
      <c r="H1110" s="310"/>
      <c r="I1110" s="311"/>
      <c r="J1110" s="311"/>
      <c r="K1110" s="311"/>
      <c r="L1110" s="311"/>
      <c r="M1110" s="311"/>
      <c r="N1110" s="311"/>
      <c r="O1110" s="381">
        <f t="shared" si="38"/>
        <v>0</v>
      </c>
      <c r="P1110" s="381">
        <f t="shared" si="39"/>
        <v>0</v>
      </c>
    </row>
    <row r="1111" spans="1:16" ht="18" customHeight="1" x14ac:dyDescent="0.25">
      <c r="A1111" s="309"/>
      <c r="B1111" s="345"/>
      <c r="C1111" s="345"/>
      <c r="D1111" s="310"/>
      <c r="E1111" s="310"/>
      <c r="F1111" s="310"/>
      <c r="G1111" s="310"/>
      <c r="H1111" s="310"/>
      <c r="I1111" s="311"/>
      <c r="J1111" s="311"/>
      <c r="K1111" s="311"/>
      <c r="L1111" s="311"/>
      <c r="M1111" s="311"/>
      <c r="N1111" s="311"/>
      <c r="O1111" s="381">
        <f t="shared" si="38"/>
        <v>0</v>
      </c>
      <c r="P1111" s="381">
        <f t="shared" si="39"/>
        <v>0</v>
      </c>
    </row>
    <row r="1112" spans="1:16" ht="18" customHeight="1" x14ac:dyDescent="0.25">
      <c r="A1112" s="309"/>
      <c r="B1112" s="345"/>
      <c r="C1112" s="345"/>
      <c r="D1112" s="310"/>
      <c r="E1112" s="310"/>
      <c r="F1112" s="310"/>
      <c r="G1112" s="310"/>
      <c r="H1112" s="310"/>
      <c r="I1112" s="311"/>
      <c r="J1112" s="311"/>
      <c r="K1112" s="311"/>
      <c r="L1112" s="311"/>
      <c r="M1112" s="311"/>
      <c r="N1112" s="311"/>
      <c r="O1112" s="381">
        <f t="shared" si="38"/>
        <v>0</v>
      </c>
      <c r="P1112" s="381">
        <f t="shared" si="39"/>
        <v>0</v>
      </c>
    </row>
    <row r="1113" spans="1:16" ht="18" customHeight="1" x14ac:dyDescent="0.25">
      <c r="A1113" s="309"/>
      <c r="B1113" s="345"/>
      <c r="C1113" s="345"/>
      <c r="D1113" s="310"/>
      <c r="E1113" s="310"/>
      <c r="F1113" s="310"/>
      <c r="G1113" s="310"/>
      <c r="H1113" s="310"/>
      <c r="I1113" s="311"/>
      <c r="J1113" s="311"/>
      <c r="K1113" s="311"/>
      <c r="L1113" s="311"/>
      <c r="M1113" s="311"/>
      <c r="N1113" s="311"/>
      <c r="O1113" s="381">
        <f t="shared" si="38"/>
        <v>0</v>
      </c>
      <c r="P1113" s="381">
        <f t="shared" si="39"/>
        <v>0</v>
      </c>
    </row>
    <row r="1114" spans="1:16" ht="18" customHeight="1" x14ac:dyDescent="0.25">
      <c r="A1114" s="309"/>
      <c r="B1114" s="345"/>
      <c r="C1114" s="345"/>
      <c r="D1114" s="310"/>
      <c r="E1114" s="310"/>
      <c r="F1114" s="310"/>
      <c r="G1114" s="310"/>
      <c r="H1114" s="310"/>
      <c r="I1114" s="311"/>
      <c r="J1114" s="311"/>
      <c r="K1114" s="311"/>
      <c r="L1114" s="311"/>
      <c r="M1114" s="311"/>
      <c r="N1114" s="311"/>
      <c r="O1114" s="381">
        <f t="shared" si="38"/>
        <v>0</v>
      </c>
      <c r="P1114" s="381">
        <f t="shared" si="39"/>
        <v>0</v>
      </c>
    </row>
    <row r="1115" spans="1:16" ht="18" customHeight="1" x14ac:dyDescent="0.25">
      <c r="A1115" s="309"/>
      <c r="B1115" s="345"/>
      <c r="C1115" s="345"/>
      <c r="D1115" s="310"/>
      <c r="E1115" s="310"/>
      <c r="F1115" s="310"/>
      <c r="G1115" s="310"/>
      <c r="H1115" s="310"/>
      <c r="I1115" s="311"/>
      <c r="J1115" s="311"/>
      <c r="K1115" s="311"/>
      <c r="L1115" s="311"/>
      <c r="M1115" s="311"/>
      <c r="N1115" s="311"/>
      <c r="O1115" s="381">
        <f t="shared" si="38"/>
        <v>0</v>
      </c>
      <c r="P1115" s="381">
        <f t="shared" si="39"/>
        <v>0</v>
      </c>
    </row>
    <row r="1116" spans="1:16" ht="18" customHeight="1" x14ac:dyDescent="0.25">
      <c r="A1116" s="309"/>
      <c r="B1116" s="345"/>
      <c r="C1116" s="345"/>
      <c r="D1116" s="310"/>
      <c r="E1116" s="310"/>
      <c r="F1116" s="310"/>
      <c r="G1116" s="310"/>
      <c r="H1116" s="310"/>
      <c r="I1116" s="311"/>
      <c r="J1116" s="311"/>
      <c r="K1116" s="311"/>
      <c r="L1116" s="311"/>
      <c r="M1116" s="311"/>
      <c r="N1116" s="311"/>
      <c r="O1116" s="381">
        <f t="shared" si="38"/>
        <v>0</v>
      </c>
      <c r="P1116" s="381">
        <f t="shared" si="39"/>
        <v>0</v>
      </c>
    </row>
    <row r="1117" spans="1:16" ht="18" customHeight="1" x14ac:dyDescent="0.25">
      <c r="A1117" s="309"/>
      <c r="B1117" s="345"/>
      <c r="C1117" s="345"/>
      <c r="D1117" s="310"/>
      <c r="E1117" s="310"/>
      <c r="F1117" s="310"/>
      <c r="G1117" s="310"/>
      <c r="H1117" s="310"/>
      <c r="I1117" s="311"/>
      <c r="J1117" s="311"/>
      <c r="K1117" s="311"/>
      <c r="L1117" s="311"/>
      <c r="M1117" s="311"/>
      <c r="N1117" s="311"/>
      <c r="O1117" s="381">
        <f t="shared" si="38"/>
        <v>0</v>
      </c>
      <c r="P1117" s="381">
        <f t="shared" si="39"/>
        <v>0</v>
      </c>
    </row>
    <row r="1118" spans="1:16" ht="18" customHeight="1" x14ac:dyDescent="0.25">
      <c r="A1118" s="309"/>
      <c r="B1118" s="345"/>
      <c r="C1118" s="345"/>
      <c r="D1118" s="310"/>
      <c r="E1118" s="310"/>
      <c r="F1118" s="310"/>
      <c r="G1118" s="310"/>
      <c r="H1118" s="310"/>
      <c r="I1118" s="311"/>
      <c r="J1118" s="311"/>
      <c r="K1118" s="311"/>
      <c r="L1118" s="311"/>
      <c r="M1118" s="311"/>
      <c r="N1118" s="311"/>
      <c r="O1118" s="381">
        <f t="shared" si="38"/>
        <v>0</v>
      </c>
      <c r="P1118" s="381">
        <f t="shared" si="39"/>
        <v>0</v>
      </c>
    </row>
    <row r="1119" spans="1:16" ht="18" customHeight="1" x14ac:dyDescent="0.25">
      <c r="A1119" s="309"/>
      <c r="B1119" s="345"/>
      <c r="C1119" s="345"/>
      <c r="D1119" s="310"/>
      <c r="E1119" s="310"/>
      <c r="F1119" s="310"/>
      <c r="G1119" s="310"/>
      <c r="H1119" s="310"/>
      <c r="I1119" s="311"/>
      <c r="J1119" s="311"/>
      <c r="K1119" s="311"/>
      <c r="L1119" s="311"/>
      <c r="M1119" s="311"/>
      <c r="N1119" s="311"/>
      <c r="O1119" s="381">
        <f t="shared" si="38"/>
        <v>0</v>
      </c>
      <c r="P1119" s="381">
        <f t="shared" si="39"/>
        <v>0</v>
      </c>
    </row>
    <row r="1120" spans="1:16" ht="18" customHeight="1" x14ac:dyDescent="0.25">
      <c r="A1120" s="309"/>
      <c r="B1120" s="345"/>
      <c r="C1120" s="345"/>
      <c r="D1120" s="310"/>
      <c r="E1120" s="310"/>
      <c r="F1120" s="310"/>
      <c r="G1120" s="310"/>
      <c r="H1120" s="310"/>
      <c r="I1120" s="311"/>
      <c r="J1120" s="311"/>
      <c r="K1120" s="311"/>
      <c r="L1120" s="311"/>
      <c r="M1120" s="311"/>
      <c r="N1120" s="311"/>
      <c r="O1120" s="381">
        <f t="shared" si="38"/>
        <v>0</v>
      </c>
      <c r="P1120" s="381">
        <f t="shared" si="39"/>
        <v>0</v>
      </c>
    </row>
    <row r="1121" spans="1:16" ht="18" customHeight="1" x14ac:dyDescent="0.25">
      <c r="A1121" s="309"/>
      <c r="B1121" s="345"/>
      <c r="C1121" s="345"/>
      <c r="D1121" s="310"/>
      <c r="E1121" s="310"/>
      <c r="F1121" s="310"/>
      <c r="G1121" s="310"/>
      <c r="H1121" s="310"/>
      <c r="I1121" s="311"/>
      <c r="J1121" s="311"/>
      <c r="K1121" s="311"/>
      <c r="L1121" s="311"/>
      <c r="M1121" s="311"/>
      <c r="N1121" s="311"/>
      <c r="O1121" s="381">
        <f t="shared" si="38"/>
        <v>0</v>
      </c>
      <c r="P1121" s="381">
        <f t="shared" si="39"/>
        <v>0</v>
      </c>
    </row>
    <row r="1122" spans="1:16" ht="18" customHeight="1" x14ac:dyDescent="0.25">
      <c r="A1122" s="309"/>
      <c r="B1122" s="345"/>
      <c r="C1122" s="345"/>
      <c r="D1122" s="310"/>
      <c r="E1122" s="310"/>
      <c r="F1122" s="310"/>
      <c r="G1122" s="310"/>
      <c r="H1122" s="310"/>
      <c r="I1122" s="311"/>
      <c r="J1122" s="311"/>
      <c r="K1122" s="311"/>
      <c r="L1122" s="311"/>
      <c r="M1122" s="311"/>
      <c r="N1122" s="311"/>
      <c r="O1122" s="381">
        <f t="shared" si="38"/>
        <v>0</v>
      </c>
      <c r="P1122" s="381">
        <f t="shared" si="39"/>
        <v>0</v>
      </c>
    </row>
    <row r="1123" spans="1:16" ht="18" customHeight="1" x14ac:dyDescent="0.25">
      <c r="A1123" s="309"/>
      <c r="B1123" s="345"/>
      <c r="C1123" s="345"/>
      <c r="D1123" s="310"/>
      <c r="E1123" s="310"/>
      <c r="F1123" s="310"/>
      <c r="G1123" s="310"/>
      <c r="H1123" s="310"/>
      <c r="I1123" s="311"/>
      <c r="J1123" s="311"/>
      <c r="K1123" s="311"/>
      <c r="L1123" s="311"/>
      <c r="M1123" s="311"/>
      <c r="N1123" s="311"/>
      <c r="O1123" s="381">
        <f t="shared" si="38"/>
        <v>0</v>
      </c>
      <c r="P1123" s="381">
        <f t="shared" si="39"/>
        <v>0</v>
      </c>
    </row>
    <row r="1124" spans="1:16" ht="18" customHeight="1" x14ac:dyDescent="0.25">
      <c r="A1124" s="309"/>
      <c r="B1124" s="345"/>
      <c r="C1124" s="345"/>
      <c r="D1124" s="310"/>
      <c r="E1124" s="310"/>
      <c r="F1124" s="310"/>
      <c r="G1124" s="310"/>
      <c r="H1124" s="310"/>
      <c r="I1124" s="311"/>
      <c r="J1124" s="311"/>
      <c r="K1124" s="311"/>
      <c r="L1124" s="311"/>
      <c r="M1124" s="311"/>
      <c r="N1124" s="311"/>
      <c r="O1124" s="381">
        <f t="shared" si="38"/>
        <v>0</v>
      </c>
      <c r="P1124" s="381">
        <f t="shared" si="39"/>
        <v>0</v>
      </c>
    </row>
    <row r="1125" spans="1:16" ht="18" customHeight="1" x14ac:dyDescent="0.25">
      <c r="A1125" s="309"/>
      <c r="B1125" s="345"/>
      <c r="C1125" s="345"/>
      <c r="D1125" s="310"/>
      <c r="E1125" s="310"/>
      <c r="F1125" s="310"/>
      <c r="G1125" s="310"/>
      <c r="H1125" s="310"/>
      <c r="I1125" s="311"/>
      <c r="J1125" s="311"/>
      <c r="K1125" s="311"/>
      <c r="L1125" s="311"/>
      <c r="M1125" s="311"/>
      <c r="N1125" s="311"/>
      <c r="O1125" s="381">
        <f t="shared" si="38"/>
        <v>0</v>
      </c>
      <c r="P1125" s="381">
        <f t="shared" si="39"/>
        <v>0</v>
      </c>
    </row>
    <row r="1126" spans="1:16" ht="18" customHeight="1" x14ac:dyDescent="0.25">
      <c r="A1126" s="309"/>
      <c r="B1126" s="345"/>
      <c r="C1126" s="345"/>
      <c r="D1126" s="310"/>
      <c r="E1126" s="310"/>
      <c r="F1126" s="310"/>
      <c r="G1126" s="310"/>
      <c r="H1126" s="310"/>
      <c r="I1126" s="311"/>
      <c r="J1126" s="311"/>
      <c r="K1126" s="311"/>
      <c r="L1126" s="311"/>
      <c r="M1126" s="311"/>
      <c r="N1126" s="311"/>
      <c r="O1126" s="381">
        <f t="shared" si="38"/>
        <v>0</v>
      </c>
      <c r="P1126" s="381">
        <f t="shared" si="39"/>
        <v>0</v>
      </c>
    </row>
    <row r="1127" spans="1:16" ht="18" customHeight="1" x14ac:dyDescent="0.25">
      <c r="A1127" s="309"/>
      <c r="B1127" s="345"/>
      <c r="C1127" s="345"/>
      <c r="D1127" s="310"/>
      <c r="E1127" s="310"/>
      <c r="F1127" s="310"/>
      <c r="G1127" s="310"/>
      <c r="H1127" s="310"/>
      <c r="I1127" s="311"/>
      <c r="J1127" s="311"/>
      <c r="K1127" s="311"/>
      <c r="L1127" s="311"/>
      <c r="M1127" s="311"/>
      <c r="N1127" s="311"/>
      <c r="O1127" s="381">
        <f t="shared" si="38"/>
        <v>0</v>
      </c>
      <c r="P1127" s="381">
        <f t="shared" si="39"/>
        <v>0</v>
      </c>
    </row>
    <row r="1128" spans="1:16" ht="18" customHeight="1" x14ac:dyDescent="0.25">
      <c r="A1128" s="309"/>
      <c r="B1128" s="345"/>
      <c r="C1128" s="345"/>
      <c r="D1128" s="310"/>
      <c r="E1128" s="310"/>
      <c r="F1128" s="310"/>
      <c r="G1128" s="310"/>
      <c r="H1128" s="310"/>
      <c r="I1128" s="311"/>
      <c r="J1128" s="311"/>
      <c r="K1128" s="311"/>
      <c r="L1128" s="311"/>
      <c r="M1128" s="311"/>
      <c r="N1128" s="311"/>
      <c r="O1128" s="381">
        <f t="shared" si="38"/>
        <v>0</v>
      </c>
      <c r="P1128" s="381">
        <f t="shared" si="39"/>
        <v>0</v>
      </c>
    </row>
    <row r="1129" spans="1:16" ht="18" customHeight="1" x14ac:dyDescent="0.25">
      <c r="A1129" s="309"/>
      <c r="B1129" s="345"/>
      <c r="C1129" s="345"/>
      <c r="D1129" s="310"/>
      <c r="E1129" s="310"/>
      <c r="F1129" s="310"/>
      <c r="G1129" s="310"/>
      <c r="H1129" s="310"/>
      <c r="I1129" s="311"/>
      <c r="J1129" s="311"/>
      <c r="K1129" s="311"/>
      <c r="L1129" s="311"/>
      <c r="M1129" s="311"/>
      <c r="N1129" s="311"/>
      <c r="O1129" s="381">
        <f t="shared" si="38"/>
        <v>0</v>
      </c>
      <c r="P1129" s="381">
        <f t="shared" si="39"/>
        <v>0</v>
      </c>
    </row>
    <row r="1130" spans="1:16" ht="18" customHeight="1" x14ac:dyDescent="0.25">
      <c r="A1130" s="309"/>
      <c r="B1130" s="345"/>
      <c r="C1130" s="345"/>
      <c r="D1130" s="310"/>
      <c r="E1130" s="310"/>
      <c r="F1130" s="310"/>
      <c r="G1130" s="310"/>
      <c r="H1130" s="310"/>
      <c r="I1130" s="311"/>
      <c r="J1130" s="311"/>
      <c r="K1130" s="311"/>
      <c r="L1130" s="311"/>
      <c r="M1130" s="311"/>
      <c r="N1130" s="311"/>
      <c r="O1130" s="381">
        <f t="shared" si="38"/>
        <v>0</v>
      </c>
      <c r="P1130" s="381">
        <f t="shared" si="39"/>
        <v>0</v>
      </c>
    </row>
    <row r="1131" spans="1:16" ht="18" customHeight="1" x14ac:dyDescent="0.25">
      <c r="A1131" s="309"/>
      <c r="B1131" s="345"/>
      <c r="C1131" s="345"/>
      <c r="D1131" s="310"/>
      <c r="E1131" s="310"/>
      <c r="F1131" s="310"/>
      <c r="G1131" s="310"/>
      <c r="H1131" s="310"/>
      <c r="I1131" s="311"/>
      <c r="J1131" s="311"/>
      <c r="K1131" s="311"/>
      <c r="L1131" s="311"/>
      <c r="M1131" s="311"/>
      <c r="N1131" s="311"/>
      <c r="O1131" s="381">
        <f t="shared" si="38"/>
        <v>0</v>
      </c>
      <c r="P1131" s="381">
        <f t="shared" si="39"/>
        <v>0</v>
      </c>
    </row>
    <row r="1132" spans="1:16" ht="18" customHeight="1" x14ac:dyDescent="0.25">
      <c r="A1132" s="309"/>
      <c r="B1132" s="345"/>
      <c r="C1132" s="345"/>
      <c r="D1132" s="310"/>
      <c r="E1132" s="310"/>
      <c r="F1132" s="310"/>
      <c r="G1132" s="310"/>
      <c r="H1132" s="310"/>
      <c r="I1132" s="311"/>
      <c r="J1132" s="311"/>
      <c r="K1132" s="311"/>
      <c r="L1132" s="311"/>
      <c r="M1132" s="311"/>
      <c r="N1132" s="311"/>
      <c r="O1132" s="381">
        <f t="shared" si="38"/>
        <v>0</v>
      </c>
      <c r="P1132" s="381">
        <f t="shared" si="39"/>
        <v>0</v>
      </c>
    </row>
    <row r="1133" spans="1:16" ht="18" customHeight="1" x14ac:dyDescent="0.25">
      <c r="A1133" s="309"/>
      <c r="B1133" s="345"/>
      <c r="C1133" s="345"/>
      <c r="D1133" s="310"/>
      <c r="E1133" s="310"/>
      <c r="F1133" s="310"/>
      <c r="G1133" s="310"/>
      <c r="H1133" s="310"/>
      <c r="I1133" s="311"/>
      <c r="J1133" s="311"/>
      <c r="K1133" s="311"/>
      <c r="L1133" s="311"/>
      <c r="M1133" s="311"/>
      <c r="N1133" s="311"/>
      <c r="O1133" s="381">
        <f t="shared" si="38"/>
        <v>0</v>
      </c>
      <c r="P1133" s="381">
        <f t="shared" si="39"/>
        <v>0</v>
      </c>
    </row>
    <row r="1134" spans="1:16" ht="18" customHeight="1" x14ac:dyDescent="0.25">
      <c r="A1134" s="309"/>
      <c r="B1134" s="345"/>
      <c r="C1134" s="345"/>
      <c r="D1134" s="310"/>
      <c r="E1134" s="310"/>
      <c r="F1134" s="310"/>
      <c r="G1134" s="310"/>
      <c r="H1134" s="310"/>
      <c r="I1134" s="311"/>
      <c r="J1134" s="311"/>
      <c r="K1134" s="311"/>
      <c r="L1134" s="311"/>
      <c r="M1134" s="311"/>
      <c r="N1134" s="311"/>
      <c r="O1134" s="381">
        <f t="shared" si="38"/>
        <v>0</v>
      </c>
      <c r="P1134" s="381">
        <f t="shared" si="39"/>
        <v>0</v>
      </c>
    </row>
    <row r="1135" spans="1:16" ht="18" customHeight="1" x14ac:dyDescent="0.25">
      <c r="A1135" s="309"/>
      <c r="B1135" s="345"/>
      <c r="C1135" s="345"/>
      <c r="D1135" s="310"/>
      <c r="E1135" s="310"/>
      <c r="F1135" s="310"/>
      <c r="G1135" s="310"/>
      <c r="H1135" s="310"/>
      <c r="I1135" s="311"/>
      <c r="J1135" s="311"/>
      <c r="K1135" s="311"/>
      <c r="L1135" s="311"/>
      <c r="M1135" s="311"/>
      <c r="N1135" s="311"/>
      <c r="O1135" s="381">
        <f t="shared" si="38"/>
        <v>0</v>
      </c>
      <c r="P1135" s="381">
        <f t="shared" si="39"/>
        <v>0</v>
      </c>
    </row>
    <row r="1136" spans="1:16" ht="18" customHeight="1" x14ac:dyDescent="0.25">
      <c r="A1136" s="309"/>
      <c r="B1136" s="345"/>
      <c r="C1136" s="345"/>
      <c r="D1136" s="310"/>
      <c r="E1136" s="310"/>
      <c r="F1136" s="310"/>
      <c r="G1136" s="310"/>
      <c r="H1136" s="310"/>
      <c r="I1136" s="311"/>
      <c r="J1136" s="311"/>
      <c r="K1136" s="311"/>
      <c r="L1136" s="311"/>
      <c r="M1136" s="311"/>
      <c r="N1136" s="311"/>
      <c r="O1136" s="381">
        <f t="shared" si="38"/>
        <v>0</v>
      </c>
      <c r="P1136" s="381">
        <f t="shared" si="39"/>
        <v>0</v>
      </c>
    </row>
    <row r="1137" spans="1:16" ht="18" customHeight="1" x14ac:dyDescent="0.25">
      <c r="A1137" s="309"/>
      <c r="B1137" s="345"/>
      <c r="C1137" s="345"/>
      <c r="D1137" s="310"/>
      <c r="E1137" s="310"/>
      <c r="F1137" s="310"/>
      <c r="G1137" s="310"/>
      <c r="H1137" s="310"/>
      <c r="I1137" s="311"/>
      <c r="J1137" s="311"/>
      <c r="K1137" s="311"/>
      <c r="L1137" s="311"/>
      <c r="M1137" s="311"/>
      <c r="N1137" s="311"/>
      <c r="O1137" s="381">
        <f t="shared" si="38"/>
        <v>0</v>
      </c>
      <c r="P1137" s="381">
        <f t="shared" si="39"/>
        <v>0</v>
      </c>
    </row>
    <row r="1138" spans="1:16" ht="18" customHeight="1" x14ac:dyDescent="0.25">
      <c r="A1138" s="309"/>
      <c r="B1138" s="345"/>
      <c r="C1138" s="345"/>
      <c r="D1138" s="310"/>
      <c r="E1138" s="310"/>
      <c r="F1138" s="310"/>
      <c r="G1138" s="310"/>
      <c r="H1138" s="310"/>
      <c r="I1138" s="311"/>
      <c r="J1138" s="311"/>
      <c r="K1138" s="311"/>
      <c r="L1138" s="311"/>
      <c r="M1138" s="311"/>
      <c r="N1138" s="311"/>
      <c r="O1138" s="381">
        <f t="shared" si="38"/>
        <v>0</v>
      </c>
      <c r="P1138" s="381">
        <f t="shared" si="39"/>
        <v>0</v>
      </c>
    </row>
    <row r="1139" spans="1:16" ht="18" customHeight="1" x14ac:dyDescent="0.25">
      <c r="A1139" s="309"/>
      <c r="B1139" s="345"/>
      <c r="C1139" s="345"/>
      <c r="D1139" s="310"/>
      <c r="E1139" s="310"/>
      <c r="F1139" s="310"/>
      <c r="G1139" s="310"/>
      <c r="H1139" s="310"/>
      <c r="I1139" s="311"/>
      <c r="J1139" s="311"/>
      <c r="K1139" s="311"/>
      <c r="L1139" s="311"/>
      <c r="M1139" s="311"/>
      <c r="N1139" s="311"/>
      <c r="O1139" s="381">
        <f t="shared" si="38"/>
        <v>0</v>
      </c>
      <c r="P1139" s="381">
        <f t="shared" si="39"/>
        <v>0</v>
      </c>
    </row>
    <row r="1140" spans="1:16" ht="18" customHeight="1" x14ac:dyDescent="0.25">
      <c r="A1140" s="309"/>
      <c r="B1140" s="345"/>
      <c r="C1140" s="345"/>
      <c r="D1140" s="310"/>
      <c r="E1140" s="310"/>
      <c r="F1140" s="310"/>
      <c r="G1140" s="310"/>
      <c r="H1140" s="310"/>
      <c r="I1140" s="311"/>
      <c r="J1140" s="311"/>
      <c r="K1140" s="311"/>
      <c r="L1140" s="311"/>
      <c r="M1140" s="311"/>
      <c r="N1140" s="311"/>
      <c r="O1140" s="381">
        <f t="shared" si="38"/>
        <v>0</v>
      </c>
      <c r="P1140" s="381">
        <f t="shared" si="39"/>
        <v>0</v>
      </c>
    </row>
    <row r="1141" spans="1:16" ht="18" customHeight="1" x14ac:dyDescent="0.25">
      <c r="A1141" s="309"/>
      <c r="B1141" s="345"/>
      <c r="C1141" s="345"/>
      <c r="D1141" s="310"/>
      <c r="E1141" s="310"/>
      <c r="F1141" s="310"/>
      <c r="G1141" s="310"/>
      <c r="H1141" s="310"/>
      <c r="I1141" s="311"/>
      <c r="J1141" s="311"/>
      <c r="K1141" s="311"/>
      <c r="L1141" s="311"/>
      <c r="M1141" s="311"/>
      <c r="N1141" s="311"/>
      <c r="O1141" s="381">
        <f t="shared" si="38"/>
        <v>0</v>
      </c>
      <c r="P1141" s="381">
        <f t="shared" si="39"/>
        <v>0</v>
      </c>
    </row>
    <row r="1142" spans="1:16" ht="18" customHeight="1" x14ac:dyDescent="0.25">
      <c r="A1142" s="309"/>
      <c r="B1142" s="345"/>
      <c r="C1142" s="345"/>
      <c r="D1142" s="310"/>
      <c r="E1142" s="310"/>
      <c r="F1142" s="310"/>
      <c r="G1142" s="310"/>
      <c r="H1142" s="310"/>
      <c r="I1142" s="311"/>
      <c r="J1142" s="311"/>
      <c r="K1142" s="311"/>
      <c r="L1142" s="311"/>
      <c r="M1142" s="311"/>
      <c r="N1142" s="311"/>
      <c r="O1142" s="381">
        <f t="shared" si="38"/>
        <v>0</v>
      </c>
      <c r="P1142" s="381">
        <f t="shared" si="39"/>
        <v>0</v>
      </c>
    </row>
    <row r="1143" spans="1:16" ht="18" customHeight="1" x14ac:dyDescent="0.25">
      <c r="A1143" s="309"/>
      <c r="B1143" s="345"/>
      <c r="C1143" s="345"/>
      <c r="D1143" s="310"/>
      <c r="E1143" s="310"/>
      <c r="F1143" s="310"/>
      <c r="G1143" s="310"/>
      <c r="H1143" s="310"/>
      <c r="I1143" s="311"/>
      <c r="J1143" s="311"/>
      <c r="K1143" s="311"/>
      <c r="L1143" s="311"/>
      <c r="M1143" s="311"/>
      <c r="N1143" s="311"/>
      <c r="O1143" s="381">
        <f t="shared" si="38"/>
        <v>0</v>
      </c>
      <c r="P1143" s="381">
        <f t="shared" si="39"/>
        <v>0</v>
      </c>
    </row>
    <row r="1144" spans="1:16" ht="18" customHeight="1" x14ac:dyDescent="0.25">
      <c r="A1144" s="309"/>
      <c r="B1144" s="345"/>
      <c r="C1144" s="345"/>
      <c r="D1144" s="310"/>
      <c r="E1144" s="310"/>
      <c r="F1144" s="310"/>
      <c r="G1144" s="310"/>
      <c r="H1144" s="310"/>
      <c r="I1144" s="311"/>
      <c r="J1144" s="311"/>
      <c r="K1144" s="311"/>
      <c r="L1144" s="311"/>
      <c r="M1144" s="311"/>
      <c r="N1144" s="311"/>
      <c r="O1144" s="381">
        <f t="shared" si="38"/>
        <v>0</v>
      </c>
      <c r="P1144" s="381">
        <f t="shared" si="39"/>
        <v>0</v>
      </c>
    </row>
    <row r="1145" spans="1:16" ht="18" customHeight="1" x14ac:dyDescent="0.25">
      <c r="A1145" s="309"/>
      <c r="B1145" s="345"/>
      <c r="C1145" s="345"/>
      <c r="D1145" s="310"/>
      <c r="E1145" s="310"/>
      <c r="F1145" s="310"/>
      <c r="G1145" s="310"/>
      <c r="H1145" s="310"/>
      <c r="I1145" s="311"/>
      <c r="J1145" s="311"/>
      <c r="K1145" s="311"/>
      <c r="L1145" s="311"/>
      <c r="M1145" s="311"/>
      <c r="N1145" s="311"/>
      <c r="O1145" s="381">
        <f t="shared" si="38"/>
        <v>0</v>
      </c>
      <c r="P1145" s="381">
        <f t="shared" si="39"/>
        <v>0</v>
      </c>
    </row>
    <row r="1146" spans="1:16" ht="18" customHeight="1" x14ac:dyDescent="0.25">
      <c r="A1146" s="309"/>
      <c r="B1146" s="345"/>
      <c r="C1146" s="345"/>
      <c r="D1146" s="310"/>
      <c r="E1146" s="310"/>
      <c r="F1146" s="310"/>
      <c r="G1146" s="310"/>
      <c r="H1146" s="310"/>
      <c r="I1146" s="311"/>
      <c r="J1146" s="311"/>
      <c r="K1146" s="311"/>
      <c r="L1146" s="311"/>
      <c r="M1146" s="311"/>
      <c r="N1146" s="311"/>
      <c r="O1146" s="381">
        <f t="shared" si="38"/>
        <v>0</v>
      </c>
      <c r="P1146" s="381">
        <f t="shared" si="39"/>
        <v>0</v>
      </c>
    </row>
    <row r="1147" spans="1:16" ht="18" customHeight="1" x14ac:dyDescent="0.25">
      <c r="A1147" s="309"/>
      <c r="B1147" s="345"/>
      <c r="C1147" s="345"/>
      <c r="D1147" s="310"/>
      <c r="E1147" s="310"/>
      <c r="F1147" s="310"/>
      <c r="G1147" s="310"/>
      <c r="H1147" s="310"/>
      <c r="I1147" s="311"/>
      <c r="J1147" s="311"/>
      <c r="K1147" s="311"/>
      <c r="L1147" s="311"/>
      <c r="M1147" s="311"/>
      <c r="N1147" s="311"/>
      <c r="O1147" s="381">
        <f t="shared" si="38"/>
        <v>0</v>
      </c>
      <c r="P1147" s="381">
        <f t="shared" si="39"/>
        <v>0</v>
      </c>
    </row>
    <row r="1148" spans="1:16" ht="18" customHeight="1" x14ac:dyDescent="0.25">
      <c r="A1148" s="309"/>
      <c r="B1148" s="345"/>
      <c r="C1148" s="345"/>
      <c r="D1148" s="310"/>
      <c r="E1148" s="310"/>
      <c r="F1148" s="310"/>
      <c r="G1148" s="310"/>
      <c r="H1148" s="310"/>
      <c r="I1148" s="311"/>
      <c r="J1148" s="311"/>
      <c r="K1148" s="311"/>
      <c r="L1148" s="311"/>
      <c r="M1148" s="311"/>
      <c r="N1148" s="311"/>
      <c r="O1148" s="381">
        <f t="shared" si="38"/>
        <v>0</v>
      </c>
      <c r="P1148" s="381">
        <f t="shared" si="39"/>
        <v>0</v>
      </c>
    </row>
    <row r="1149" spans="1:16" ht="18" customHeight="1" x14ac:dyDescent="0.25">
      <c r="A1149" s="309"/>
      <c r="B1149" s="345"/>
      <c r="C1149" s="345"/>
      <c r="D1149" s="310"/>
      <c r="E1149" s="310"/>
      <c r="F1149" s="310"/>
      <c r="G1149" s="310"/>
      <c r="H1149" s="310"/>
      <c r="I1149" s="311"/>
      <c r="J1149" s="311"/>
      <c r="K1149" s="311"/>
      <c r="L1149" s="311"/>
      <c r="M1149" s="311"/>
      <c r="N1149" s="311"/>
      <c r="O1149" s="381">
        <f t="shared" si="38"/>
        <v>0</v>
      </c>
      <c r="P1149" s="381">
        <f t="shared" si="39"/>
        <v>0</v>
      </c>
    </row>
    <row r="1150" spans="1:16" ht="18" customHeight="1" x14ac:dyDescent="0.25">
      <c r="A1150" s="309"/>
      <c r="B1150" s="345"/>
      <c r="C1150" s="345"/>
      <c r="D1150" s="310"/>
      <c r="E1150" s="310"/>
      <c r="F1150" s="310"/>
      <c r="G1150" s="310"/>
      <c r="H1150" s="310"/>
      <c r="I1150" s="311"/>
      <c r="J1150" s="311"/>
      <c r="K1150" s="311"/>
      <c r="L1150" s="311"/>
      <c r="M1150" s="311"/>
      <c r="N1150" s="311"/>
      <c r="O1150" s="381">
        <f t="shared" si="38"/>
        <v>0</v>
      </c>
      <c r="P1150" s="381">
        <f t="shared" si="39"/>
        <v>0</v>
      </c>
    </row>
    <row r="1151" spans="1:16" ht="18" customHeight="1" x14ac:dyDescent="0.25">
      <c r="A1151" s="309"/>
      <c r="B1151" s="345"/>
      <c r="C1151" s="345"/>
      <c r="D1151" s="310"/>
      <c r="E1151" s="310"/>
      <c r="F1151" s="310"/>
      <c r="G1151" s="310"/>
      <c r="H1151" s="310"/>
      <c r="I1151" s="311"/>
      <c r="J1151" s="311"/>
      <c r="K1151" s="311"/>
      <c r="L1151" s="311"/>
      <c r="M1151" s="311"/>
      <c r="N1151" s="311"/>
      <c r="O1151" s="381">
        <f t="shared" si="38"/>
        <v>0</v>
      </c>
      <c r="P1151" s="381">
        <f t="shared" si="39"/>
        <v>0</v>
      </c>
    </row>
    <row r="1152" spans="1:16" ht="18" customHeight="1" x14ac:dyDescent="0.25">
      <c r="A1152" s="309"/>
      <c r="B1152" s="345"/>
      <c r="C1152" s="345"/>
      <c r="D1152" s="310"/>
      <c r="E1152" s="310"/>
      <c r="F1152" s="310"/>
      <c r="G1152" s="310"/>
      <c r="H1152" s="310"/>
      <c r="I1152" s="311"/>
      <c r="J1152" s="311"/>
      <c r="K1152" s="311"/>
      <c r="L1152" s="311"/>
      <c r="M1152" s="311"/>
      <c r="N1152" s="311"/>
      <c r="O1152" s="381">
        <f t="shared" si="38"/>
        <v>0</v>
      </c>
      <c r="P1152" s="381">
        <f t="shared" si="39"/>
        <v>0</v>
      </c>
    </row>
    <row r="1153" spans="1:16" ht="18" customHeight="1" x14ac:dyDescent="0.25">
      <c r="A1153" s="309"/>
      <c r="B1153" s="345"/>
      <c r="C1153" s="345"/>
      <c r="D1153" s="310"/>
      <c r="E1153" s="310"/>
      <c r="F1153" s="310"/>
      <c r="G1153" s="310"/>
      <c r="H1153" s="310"/>
      <c r="I1153" s="311"/>
      <c r="J1153" s="311"/>
      <c r="K1153" s="311"/>
      <c r="L1153" s="311"/>
      <c r="M1153" s="311"/>
      <c r="N1153" s="311"/>
      <c r="O1153" s="381">
        <f t="shared" si="38"/>
        <v>0</v>
      </c>
      <c r="P1153" s="381">
        <f t="shared" si="39"/>
        <v>0</v>
      </c>
    </row>
    <row r="1154" spans="1:16" ht="18" customHeight="1" x14ac:dyDescent="0.25">
      <c r="A1154" s="309"/>
      <c r="B1154" s="345"/>
      <c r="C1154" s="345"/>
      <c r="D1154" s="310"/>
      <c r="E1154" s="310"/>
      <c r="F1154" s="310"/>
      <c r="G1154" s="310"/>
      <c r="H1154" s="310"/>
      <c r="I1154" s="311"/>
      <c r="J1154" s="311"/>
      <c r="K1154" s="311"/>
      <c r="L1154" s="311"/>
      <c r="M1154" s="311"/>
      <c r="N1154" s="311"/>
      <c r="O1154" s="381">
        <f t="shared" si="38"/>
        <v>0</v>
      </c>
      <c r="P1154" s="381">
        <f t="shared" si="39"/>
        <v>0</v>
      </c>
    </row>
    <row r="1155" spans="1:16" ht="18" customHeight="1" x14ac:dyDescent="0.25">
      <c r="A1155" s="309"/>
      <c r="B1155" s="345"/>
      <c r="C1155" s="345"/>
      <c r="D1155" s="310"/>
      <c r="E1155" s="310"/>
      <c r="F1155" s="310"/>
      <c r="G1155" s="310"/>
      <c r="H1155" s="310"/>
      <c r="I1155" s="311"/>
      <c r="J1155" s="311"/>
      <c r="K1155" s="311"/>
      <c r="L1155" s="311"/>
      <c r="M1155" s="311"/>
      <c r="N1155" s="311"/>
      <c r="O1155" s="381">
        <f t="shared" si="38"/>
        <v>0</v>
      </c>
      <c r="P1155" s="381">
        <f t="shared" si="39"/>
        <v>0</v>
      </c>
    </row>
    <row r="1156" spans="1:16" ht="18" customHeight="1" x14ac:dyDescent="0.25">
      <c r="A1156" s="309"/>
      <c r="B1156" s="345"/>
      <c r="C1156" s="345"/>
      <c r="D1156" s="310"/>
      <c r="E1156" s="310"/>
      <c r="F1156" s="310"/>
      <c r="G1156" s="310"/>
      <c r="H1156" s="310"/>
      <c r="I1156" s="311"/>
      <c r="J1156" s="311"/>
      <c r="K1156" s="311"/>
      <c r="L1156" s="311"/>
      <c r="M1156" s="311"/>
      <c r="N1156" s="311"/>
      <c r="O1156" s="381">
        <f t="shared" si="38"/>
        <v>0</v>
      </c>
      <c r="P1156" s="381">
        <f t="shared" si="39"/>
        <v>0</v>
      </c>
    </row>
    <row r="1157" spans="1:16" ht="18" customHeight="1" x14ac:dyDescent="0.25">
      <c r="A1157" s="309"/>
      <c r="B1157" s="345"/>
      <c r="C1157" s="345"/>
      <c r="D1157" s="310"/>
      <c r="E1157" s="310"/>
      <c r="F1157" s="310"/>
      <c r="G1157" s="310"/>
      <c r="H1157" s="310"/>
      <c r="I1157" s="311"/>
      <c r="J1157" s="311"/>
      <c r="K1157" s="311"/>
      <c r="L1157" s="311"/>
      <c r="M1157" s="311"/>
      <c r="N1157" s="311"/>
      <c r="O1157" s="381">
        <f t="shared" si="38"/>
        <v>0</v>
      </c>
      <c r="P1157" s="381">
        <f t="shared" si="39"/>
        <v>0</v>
      </c>
    </row>
    <row r="1158" spans="1:16" ht="18" customHeight="1" x14ac:dyDescent="0.25">
      <c r="A1158" s="309"/>
      <c r="B1158" s="345"/>
      <c r="C1158" s="345"/>
      <c r="D1158" s="310"/>
      <c r="E1158" s="310"/>
      <c r="F1158" s="310"/>
      <c r="G1158" s="310"/>
      <c r="H1158" s="310"/>
      <c r="I1158" s="311"/>
      <c r="J1158" s="311"/>
      <c r="K1158" s="311"/>
      <c r="L1158" s="311"/>
      <c r="M1158" s="311"/>
      <c r="N1158" s="311"/>
      <c r="O1158" s="381">
        <f t="shared" si="38"/>
        <v>0</v>
      </c>
      <c r="P1158" s="381">
        <f t="shared" si="39"/>
        <v>0</v>
      </c>
    </row>
    <row r="1159" spans="1:16" ht="18" customHeight="1" x14ac:dyDescent="0.25">
      <c r="A1159" s="309"/>
      <c r="B1159" s="345"/>
      <c r="C1159" s="345"/>
      <c r="D1159" s="310"/>
      <c r="E1159" s="310"/>
      <c r="F1159" s="310"/>
      <c r="G1159" s="310"/>
      <c r="H1159" s="310"/>
      <c r="I1159" s="311"/>
      <c r="J1159" s="311"/>
      <c r="K1159" s="311"/>
      <c r="L1159" s="311"/>
      <c r="M1159" s="311"/>
      <c r="N1159" s="311"/>
      <c r="O1159" s="381">
        <f t="shared" si="38"/>
        <v>0</v>
      </c>
      <c r="P1159" s="381">
        <f t="shared" si="39"/>
        <v>0</v>
      </c>
    </row>
    <row r="1160" spans="1:16" ht="18" customHeight="1" x14ac:dyDescent="0.25">
      <c r="A1160" s="309"/>
      <c r="B1160" s="345"/>
      <c r="C1160" s="345"/>
      <c r="D1160" s="310"/>
      <c r="E1160" s="310"/>
      <c r="F1160" s="310"/>
      <c r="G1160" s="310"/>
      <c r="H1160" s="310"/>
      <c r="I1160" s="311"/>
      <c r="J1160" s="311"/>
      <c r="K1160" s="311"/>
      <c r="L1160" s="311"/>
      <c r="M1160" s="311"/>
      <c r="N1160" s="311"/>
      <c r="O1160" s="381">
        <f t="shared" si="38"/>
        <v>0</v>
      </c>
      <c r="P1160" s="381">
        <f t="shared" si="39"/>
        <v>0</v>
      </c>
    </row>
    <row r="1161" spans="1:16" ht="18" customHeight="1" x14ac:dyDescent="0.25">
      <c r="A1161" s="309"/>
      <c r="B1161" s="345"/>
      <c r="C1161" s="345"/>
      <c r="D1161" s="310"/>
      <c r="E1161" s="310"/>
      <c r="F1161" s="310"/>
      <c r="G1161" s="310"/>
      <c r="H1161" s="310"/>
      <c r="I1161" s="311"/>
      <c r="J1161" s="311"/>
      <c r="K1161" s="311"/>
      <c r="L1161" s="311"/>
      <c r="M1161" s="311"/>
      <c r="N1161" s="311"/>
      <c r="O1161" s="381">
        <f t="shared" si="38"/>
        <v>0</v>
      </c>
      <c r="P1161" s="381">
        <f t="shared" si="39"/>
        <v>0</v>
      </c>
    </row>
    <row r="1162" spans="1:16" ht="18" customHeight="1" x14ac:dyDescent="0.25">
      <c r="A1162" s="309"/>
      <c r="B1162" s="345"/>
      <c r="C1162" s="345"/>
      <c r="D1162" s="310"/>
      <c r="E1162" s="310"/>
      <c r="F1162" s="310"/>
      <c r="G1162" s="310"/>
      <c r="H1162" s="310"/>
      <c r="I1162" s="311"/>
      <c r="J1162" s="311"/>
      <c r="K1162" s="311"/>
      <c r="L1162" s="311"/>
      <c r="M1162" s="311"/>
      <c r="N1162" s="311"/>
      <c r="O1162" s="381">
        <f t="shared" si="38"/>
        <v>0</v>
      </c>
      <c r="P1162" s="381">
        <f t="shared" si="39"/>
        <v>0</v>
      </c>
    </row>
    <row r="1163" spans="1:16" ht="18" customHeight="1" x14ac:dyDescent="0.25">
      <c r="A1163" s="309"/>
      <c r="B1163" s="345"/>
      <c r="C1163" s="345"/>
      <c r="D1163" s="310"/>
      <c r="E1163" s="310"/>
      <c r="F1163" s="310"/>
      <c r="G1163" s="310"/>
      <c r="H1163" s="310"/>
      <c r="I1163" s="311"/>
      <c r="J1163" s="311"/>
      <c r="K1163" s="311"/>
      <c r="L1163" s="311"/>
      <c r="M1163" s="311"/>
      <c r="N1163" s="311"/>
      <c r="O1163" s="381">
        <f t="shared" si="38"/>
        <v>0</v>
      </c>
      <c r="P1163" s="381">
        <f t="shared" si="39"/>
        <v>0</v>
      </c>
    </row>
    <row r="1164" spans="1:16" ht="18" customHeight="1" x14ac:dyDescent="0.25">
      <c r="A1164" s="309"/>
      <c r="B1164" s="345"/>
      <c r="C1164" s="345"/>
      <c r="D1164" s="310"/>
      <c r="E1164" s="310"/>
      <c r="F1164" s="310"/>
      <c r="G1164" s="310"/>
      <c r="H1164" s="310"/>
      <c r="I1164" s="311"/>
      <c r="J1164" s="311"/>
      <c r="K1164" s="311"/>
      <c r="L1164" s="311"/>
      <c r="M1164" s="311"/>
      <c r="N1164" s="311"/>
      <c r="O1164" s="381">
        <f t="shared" si="38"/>
        <v>0</v>
      </c>
      <c r="P1164" s="381">
        <f t="shared" si="39"/>
        <v>0</v>
      </c>
    </row>
    <row r="1165" spans="1:16" ht="18" customHeight="1" x14ac:dyDescent="0.25">
      <c r="A1165" s="309"/>
      <c r="B1165" s="345"/>
      <c r="C1165" s="345"/>
      <c r="D1165" s="310"/>
      <c r="E1165" s="310"/>
      <c r="F1165" s="310"/>
      <c r="G1165" s="310"/>
      <c r="H1165" s="310"/>
      <c r="I1165" s="311"/>
      <c r="J1165" s="311"/>
      <c r="K1165" s="311"/>
      <c r="L1165" s="311"/>
      <c r="M1165" s="311"/>
      <c r="N1165" s="311"/>
      <c r="O1165" s="381">
        <f t="shared" si="38"/>
        <v>0</v>
      </c>
      <c r="P1165" s="381">
        <f t="shared" si="39"/>
        <v>0</v>
      </c>
    </row>
    <row r="1166" spans="1:16" ht="18" customHeight="1" x14ac:dyDescent="0.25">
      <c r="A1166" s="309"/>
      <c r="B1166" s="345"/>
      <c r="C1166" s="345"/>
      <c r="D1166" s="310"/>
      <c r="E1166" s="310"/>
      <c r="F1166" s="310"/>
      <c r="G1166" s="310"/>
      <c r="H1166" s="310"/>
      <c r="I1166" s="311"/>
      <c r="J1166" s="311"/>
      <c r="K1166" s="311"/>
      <c r="L1166" s="311"/>
      <c r="M1166" s="311"/>
      <c r="N1166" s="311"/>
      <c r="O1166" s="381">
        <f t="shared" si="38"/>
        <v>0</v>
      </c>
      <c r="P1166" s="381">
        <f t="shared" si="39"/>
        <v>0</v>
      </c>
    </row>
    <row r="1167" spans="1:16" ht="18" customHeight="1" x14ac:dyDescent="0.25">
      <c r="A1167" s="309"/>
      <c r="B1167" s="345"/>
      <c r="C1167" s="345"/>
      <c r="D1167" s="310"/>
      <c r="E1167" s="310"/>
      <c r="F1167" s="310"/>
      <c r="G1167" s="310"/>
      <c r="H1167" s="310"/>
      <c r="I1167" s="311"/>
      <c r="J1167" s="311"/>
      <c r="K1167" s="311"/>
      <c r="L1167" s="311"/>
      <c r="M1167" s="311"/>
      <c r="N1167" s="311"/>
      <c r="O1167" s="381">
        <f t="shared" si="38"/>
        <v>0</v>
      </c>
      <c r="P1167" s="381">
        <f t="shared" si="39"/>
        <v>0</v>
      </c>
    </row>
    <row r="1168" spans="1:16" ht="18" customHeight="1" x14ac:dyDescent="0.25">
      <c r="A1168" s="309"/>
      <c r="B1168" s="345"/>
      <c r="C1168" s="345"/>
      <c r="D1168" s="310"/>
      <c r="E1168" s="310"/>
      <c r="F1168" s="310"/>
      <c r="G1168" s="310"/>
      <c r="H1168" s="310"/>
      <c r="I1168" s="311"/>
      <c r="J1168" s="311"/>
      <c r="K1168" s="311"/>
      <c r="L1168" s="311"/>
      <c r="M1168" s="311"/>
      <c r="N1168" s="311"/>
      <c r="O1168" s="381">
        <f t="shared" si="38"/>
        <v>0</v>
      </c>
      <c r="P1168" s="381">
        <f t="shared" si="39"/>
        <v>0</v>
      </c>
    </row>
    <row r="1169" spans="1:16" ht="18" customHeight="1" x14ac:dyDescent="0.25">
      <c r="A1169" s="309"/>
      <c r="B1169" s="345"/>
      <c r="C1169" s="345"/>
      <c r="D1169" s="310"/>
      <c r="E1169" s="310"/>
      <c r="F1169" s="310"/>
      <c r="G1169" s="310"/>
      <c r="H1169" s="310"/>
      <c r="I1169" s="311"/>
      <c r="J1169" s="311"/>
      <c r="K1169" s="311"/>
      <c r="L1169" s="311"/>
      <c r="M1169" s="311"/>
      <c r="N1169" s="311"/>
      <c r="O1169" s="381">
        <f t="shared" si="38"/>
        <v>0</v>
      </c>
      <c r="P1169" s="381">
        <f t="shared" si="39"/>
        <v>0</v>
      </c>
    </row>
    <row r="1170" spans="1:16" ht="18" customHeight="1" x14ac:dyDescent="0.25">
      <c r="A1170" s="309"/>
      <c r="B1170" s="345"/>
      <c r="C1170" s="345"/>
      <c r="D1170" s="310"/>
      <c r="E1170" s="310"/>
      <c r="F1170" s="310"/>
      <c r="G1170" s="310"/>
      <c r="H1170" s="310"/>
      <c r="I1170" s="311"/>
      <c r="J1170" s="311"/>
      <c r="K1170" s="311"/>
      <c r="L1170" s="311"/>
      <c r="M1170" s="311"/>
      <c r="N1170" s="311"/>
      <c r="O1170" s="381">
        <f t="shared" si="38"/>
        <v>0</v>
      </c>
      <c r="P1170" s="381">
        <f t="shared" si="39"/>
        <v>0</v>
      </c>
    </row>
    <row r="1171" spans="1:16" ht="18" customHeight="1" x14ac:dyDescent="0.25">
      <c r="A1171" s="309"/>
      <c r="B1171" s="345"/>
      <c r="C1171" s="345"/>
      <c r="D1171" s="310"/>
      <c r="E1171" s="310"/>
      <c r="F1171" s="310"/>
      <c r="G1171" s="310"/>
      <c r="H1171" s="310"/>
      <c r="I1171" s="311"/>
      <c r="J1171" s="311"/>
      <c r="K1171" s="311"/>
      <c r="L1171" s="311"/>
      <c r="M1171" s="311"/>
      <c r="N1171" s="311"/>
      <c r="O1171" s="381">
        <f t="shared" ref="O1171:O1214" si="40">SUM(I1171,K1171,M1171)</f>
        <v>0</v>
      </c>
      <c r="P1171" s="381">
        <f t="shared" ref="P1171:P1214" si="41">SUM(J1171,L1171,N1171)</f>
        <v>0</v>
      </c>
    </row>
    <row r="1172" spans="1:16" ht="18" customHeight="1" x14ac:dyDescent="0.25">
      <c r="A1172" s="309"/>
      <c r="B1172" s="345"/>
      <c r="C1172" s="345"/>
      <c r="D1172" s="310"/>
      <c r="E1172" s="310"/>
      <c r="F1172" s="310"/>
      <c r="G1172" s="310"/>
      <c r="H1172" s="310"/>
      <c r="I1172" s="311"/>
      <c r="J1172" s="311"/>
      <c r="K1172" s="311"/>
      <c r="L1172" s="311"/>
      <c r="M1172" s="311"/>
      <c r="N1172" s="311"/>
      <c r="O1172" s="381">
        <f t="shared" si="40"/>
        <v>0</v>
      </c>
      <c r="P1172" s="381">
        <f t="shared" si="41"/>
        <v>0</v>
      </c>
    </row>
    <row r="1173" spans="1:16" ht="18" customHeight="1" x14ac:dyDescent="0.25">
      <c r="A1173" s="309"/>
      <c r="B1173" s="345"/>
      <c r="C1173" s="345"/>
      <c r="D1173" s="310"/>
      <c r="E1173" s="310"/>
      <c r="F1173" s="310"/>
      <c r="G1173" s="310"/>
      <c r="H1173" s="310"/>
      <c r="I1173" s="311"/>
      <c r="J1173" s="311"/>
      <c r="K1173" s="311"/>
      <c r="L1173" s="311"/>
      <c r="M1173" s="311"/>
      <c r="N1173" s="311"/>
      <c r="O1173" s="381">
        <f t="shared" si="40"/>
        <v>0</v>
      </c>
      <c r="P1173" s="381">
        <f t="shared" si="41"/>
        <v>0</v>
      </c>
    </row>
    <row r="1174" spans="1:16" ht="18" customHeight="1" x14ac:dyDescent="0.25">
      <c r="A1174" s="309"/>
      <c r="B1174" s="345"/>
      <c r="C1174" s="345"/>
      <c r="D1174" s="310"/>
      <c r="E1174" s="310"/>
      <c r="F1174" s="310"/>
      <c r="G1174" s="310"/>
      <c r="H1174" s="310"/>
      <c r="I1174" s="311"/>
      <c r="J1174" s="311"/>
      <c r="K1174" s="311"/>
      <c r="L1174" s="311"/>
      <c r="M1174" s="311"/>
      <c r="N1174" s="311"/>
      <c r="O1174" s="381">
        <f t="shared" si="40"/>
        <v>0</v>
      </c>
      <c r="P1174" s="381">
        <f t="shared" si="41"/>
        <v>0</v>
      </c>
    </row>
    <row r="1175" spans="1:16" ht="18" customHeight="1" x14ac:dyDescent="0.25">
      <c r="A1175" s="309"/>
      <c r="B1175" s="345"/>
      <c r="C1175" s="345"/>
      <c r="D1175" s="310"/>
      <c r="E1175" s="310"/>
      <c r="F1175" s="310"/>
      <c r="G1175" s="310"/>
      <c r="H1175" s="310"/>
      <c r="I1175" s="311"/>
      <c r="J1175" s="311"/>
      <c r="K1175" s="311"/>
      <c r="L1175" s="311"/>
      <c r="M1175" s="311"/>
      <c r="N1175" s="311"/>
      <c r="O1175" s="381">
        <f t="shared" si="40"/>
        <v>0</v>
      </c>
      <c r="P1175" s="381">
        <f t="shared" si="41"/>
        <v>0</v>
      </c>
    </row>
    <row r="1176" spans="1:16" ht="18" customHeight="1" x14ac:dyDescent="0.25">
      <c r="A1176" s="309"/>
      <c r="B1176" s="345"/>
      <c r="C1176" s="345"/>
      <c r="D1176" s="310"/>
      <c r="E1176" s="310"/>
      <c r="F1176" s="310"/>
      <c r="G1176" s="310"/>
      <c r="H1176" s="310"/>
      <c r="I1176" s="311"/>
      <c r="J1176" s="311"/>
      <c r="K1176" s="311"/>
      <c r="L1176" s="311"/>
      <c r="M1176" s="311"/>
      <c r="N1176" s="311"/>
      <c r="O1176" s="381">
        <f t="shared" si="40"/>
        <v>0</v>
      </c>
      <c r="P1176" s="381">
        <f t="shared" si="41"/>
        <v>0</v>
      </c>
    </row>
    <row r="1177" spans="1:16" ht="18" customHeight="1" x14ac:dyDescent="0.25">
      <c r="A1177" s="309"/>
      <c r="B1177" s="345"/>
      <c r="C1177" s="345"/>
      <c r="D1177" s="310"/>
      <c r="E1177" s="310"/>
      <c r="F1177" s="310"/>
      <c r="G1177" s="310"/>
      <c r="H1177" s="310"/>
      <c r="I1177" s="311"/>
      <c r="J1177" s="311"/>
      <c r="K1177" s="311"/>
      <c r="L1177" s="311"/>
      <c r="M1177" s="311"/>
      <c r="N1177" s="311"/>
      <c r="O1177" s="381">
        <f t="shared" si="40"/>
        <v>0</v>
      </c>
      <c r="P1177" s="381">
        <f t="shared" si="41"/>
        <v>0</v>
      </c>
    </row>
    <row r="1178" spans="1:16" ht="18" customHeight="1" x14ac:dyDescent="0.25">
      <c r="A1178" s="309"/>
      <c r="B1178" s="345"/>
      <c r="C1178" s="345"/>
      <c r="D1178" s="310"/>
      <c r="E1178" s="310"/>
      <c r="F1178" s="310"/>
      <c r="G1178" s="310"/>
      <c r="H1178" s="310"/>
      <c r="I1178" s="311"/>
      <c r="J1178" s="311"/>
      <c r="K1178" s="311"/>
      <c r="L1178" s="311"/>
      <c r="M1178" s="311"/>
      <c r="N1178" s="311"/>
      <c r="O1178" s="381">
        <f t="shared" si="40"/>
        <v>0</v>
      </c>
      <c r="P1178" s="381">
        <f t="shared" si="41"/>
        <v>0</v>
      </c>
    </row>
    <row r="1179" spans="1:16" ht="18" customHeight="1" x14ac:dyDescent="0.25">
      <c r="A1179" s="309"/>
      <c r="B1179" s="345"/>
      <c r="C1179" s="345"/>
      <c r="D1179" s="310"/>
      <c r="E1179" s="310"/>
      <c r="F1179" s="310"/>
      <c r="G1179" s="310"/>
      <c r="H1179" s="310"/>
      <c r="I1179" s="311"/>
      <c r="J1179" s="311"/>
      <c r="K1179" s="311"/>
      <c r="L1179" s="311"/>
      <c r="M1179" s="311"/>
      <c r="N1179" s="311"/>
      <c r="O1179" s="381">
        <f t="shared" si="40"/>
        <v>0</v>
      </c>
      <c r="P1179" s="381">
        <f t="shared" si="41"/>
        <v>0</v>
      </c>
    </row>
    <row r="1180" spans="1:16" ht="18" customHeight="1" x14ac:dyDescent="0.25">
      <c r="A1180" s="309"/>
      <c r="B1180" s="345"/>
      <c r="C1180" s="345"/>
      <c r="D1180" s="310"/>
      <c r="E1180" s="310"/>
      <c r="F1180" s="310"/>
      <c r="G1180" s="310"/>
      <c r="H1180" s="310"/>
      <c r="I1180" s="311"/>
      <c r="J1180" s="311"/>
      <c r="K1180" s="311"/>
      <c r="L1180" s="311"/>
      <c r="M1180" s="311"/>
      <c r="N1180" s="311"/>
      <c r="O1180" s="381">
        <f t="shared" si="40"/>
        <v>0</v>
      </c>
      <c r="P1180" s="381">
        <f t="shared" si="41"/>
        <v>0</v>
      </c>
    </row>
    <row r="1181" spans="1:16" ht="18" customHeight="1" x14ac:dyDescent="0.25">
      <c r="A1181" s="309"/>
      <c r="B1181" s="345"/>
      <c r="C1181" s="345"/>
      <c r="D1181" s="310"/>
      <c r="E1181" s="310"/>
      <c r="F1181" s="310"/>
      <c r="G1181" s="310"/>
      <c r="H1181" s="310"/>
      <c r="I1181" s="311"/>
      <c r="J1181" s="311"/>
      <c r="K1181" s="311"/>
      <c r="L1181" s="311"/>
      <c r="M1181" s="311"/>
      <c r="N1181" s="311"/>
      <c r="O1181" s="381">
        <f t="shared" si="40"/>
        <v>0</v>
      </c>
      <c r="P1181" s="381">
        <f t="shared" si="41"/>
        <v>0</v>
      </c>
    </row>
    <row r="1182" spans="1:16" ht="18" customHeight="1" x14ac:dyDescent="0.25">
      <c r="A1182" s="309"/>
      <c r="B1182" s="345"/>
      <c r="C1182" s="345"/>
      <c r="D1182" s="310"/>
      <c r="E1182" s="310"/>
      <c r="F1182" s="310"/>
      <c r="G1182" s="310"/>
      <c r="H1182" s="310"/>
      <c r="I1182" s="311"/>
      <c r="J1182" s="311"/>
      <c r="K1182" s="311"/>
      <c r="L1182" s="311"/>
      <c r="M1182" s="311"/>
      <c r="N1182" s="311"/>
      <c r="O1182" s="381">
        <f t="shared" si="40"/>
        <v>0</v>
      </c>
      <c r="P1182" s="381">
        <f t="shared" si="41"/>
        <v>0</v>
      </c>
    </row>
    <row r="1183" spans="1:16" ht="18" customHeight="1" x14ac:dyDescent="0.25">
      <c r="A1183" s="309"/>
      <c r="B1183" s="345"/>
      <c r="C1183" s="345"/>
      <c r="D1183" s="310"/>
      <c r="E1183" s="310"/>
      <c r="F1183" s="310"/>
      <c r="G1183" s="310"/>
      <c r="H1183" s="310"/>
      <c r="I1183" s="311"/>
      <c r="J1183" s="311"/>
      <c r="K1183" s="311"/>
      <c r="L1183" s="311"/>
      <c r="M1183" s="311"/>
      <c r="N1183" s="311"/>
      <c r="O1183" s="381">
        <f t="shared" si="40"/>
        <v>0</v>
      </c>
      <c r="P1183" s="381">
        <f t="shared" si="41"/>
        <v>0</v>
      </c>
    </row>
    <row r="1184" spans="1:16" ht="18" customHeight="1" x14ac:dyDescent="0.25">
      <c r="A1184" s="309"/>
      <c r="B1184" s="345"/>
      <c r="C1184" s="345"/>
      <c r="D1184" s="310"/>
      <c r="E1184" s="310"/>
      <c r="F1184" s="310"/>
      <c r="G1184" s="310"/>
      <c r="H1184" s="310"/>
      <c r="I1184" s="311"/>
      <c r="J1184" s="311"/>
      <c r="K1184" s="311"/>
      <c r="L1184" s="311"/>
      <c r="M1184" s="311"/>
      <c r="N1184" s="311"/>
      <c r="O1184" s="381">
        <f t="shared" si="40"/>
        <v>0</v>
      </c>
      <c r="P1184" s="381">
        <f t="shared" si="41"/>
        <v>0</v>
      </c>
    </row>
    <row r="1185" spans="1:16" ht="18" customHeight="1" x14ac:dyDescent="0.25">
      <c r="A1185" s="309"/>
      <c r="B1185" s="345"/>
      <c r="C1185" s="345"/>
      <c r="D1185" s="310"/>
      <c r="E1185" s="310"/>
      <c r="F1185" s="310"/>
      <c r="G1185" s="310"/>
      <c r="H1185" s="310"/>
      <c r="I1185" s="311"/>
      <c r="J1185" s="311"/>
      <c r="K1185" s="311"/>
      <c r="L1185" s="311"/>
      <c r="M1185" s="311"/>
      <c r="N1185" s="311"/>
      <c r="O1185" s="381">
        <f t="shared" si="40"/>
        <v>0</v>
      </c>
      <c r="P1185" s="381">
        <f t="shared" si="41"/>
        <v>0</v>
      </c>
    </row>
    <row r="1186" spans="1:16" ht="18" customHeight="1" x14ac:dyDescent="0.25">
      <c r="A1186" s="309"/>
      <c r="B1186" s="345"/>
      <c r="C1186" s="345"/>
      <c r="D1186" s="310"/>
      <c r="E1186" s="310"/>
      <c r="F1186" s="310"/>
      <c r="G1186" s="310"/>
      <c r="H1186" s="310"/>
      <c r="I1186" s="311"/>
      <c r="J1186" s="311"/>
      <c r="K1186" s="311"/>
      <c r="L1186" s="311"/>
      <c r="M1186" s="311"/>
      <c r="N1186" s="311"/>
      <c r="O1186" s="381">
        <f t="shared" si="40"/>
        <v>0</v>
      </c>
      <c r="P1186" s="381">
        <f t="shared" si="41"/>
        <v>0</v>
      </c>
    </row>
    <row r="1187" spans="1:16" ht="18" customHeight="1" x14ac:dyDescent="0.25">
      <c r="A1187" s="309"/>
      <c r="B1187" s="345"/>
      <c r="C1187" s="345"/>
      <c r="D1187" s="310"/>
      <c r="E1187" s="310"/>
      <c r="F1187" s="310"/>
      <c r="G1187" s="310"/>
      <c r="H1187" s="310"/>
      <c r="I1187" s="311"/>
      <c r="J1187" s="311"/>
      <c r="K1187" s="311"/>
      <c r="L1187" s="311"/>
      <c r="M1187" s="311"/>
      <c r="N1187" s="311"/>
      <c r="O1187" s="381">
        <f t="shared" si="40"/>
        <v>0</v>
      </c>
      <c r="P1187" s="381">
        <f t="shared" si="41"/>
        <v>0</v>
      </c>
    </row>
    <row r="1188" spans="1:16" ht="18" customHeight="1" x14ac:dyDescent="0.25">
      <c r="A1188" s="309"/>
      <c r="B1188" s="345"/>
      <c r="C1188" s="345"/>
      <c r="D1188" s="310"/>
      <c r="E1188" s="310"/>
      <c r="F1188" s="310"/>
      <c r="G1188" s="310"/>
      <c r="H1188" s="310"/>
      <c r="I1188" s="311"/>
      <c r="J1188" s="311"/>
      <c r="K1188" s="311"/>
      <c r="L1188" s="311"/>
      <c r="M1188" s="311"/>
      <c r="N1188" s="311"/>
      <c r="O1188" s="381">
        <f t="shared" si="40"/>
        <v>0</v>
      </c>
      <c r="P1188" s="381">
        <f t="shared" si="41"/>
        <v>0</v>
      </c>
    </row>
    <row r="1189" spans="1:16" ht="18" customHeight="1" x14ac:dyDescent="0.25">
      <c r="A1189" s="309"/>
      <c r="B1189" s="345"/>
      <c r="C1189" s="345"/>
      <c r="D1189" s="310"/>
      <c r="E1189" s="310"/>
      <c r="F1189" s="310"/>
      <c r="G1189" s="310"/>
      <c r="H1189" s="310"/>
      <c r="I1189" s="311"/>
      <c r="J1189" s="311"/>
      <c r="K1189" s="311"/>
      <c r="L1189" s="311"/>
      <c r="M1189" s="311"/>
      <c r="N1189" s="311"/>
      <c r="O1189" s="381">
        <f t="shared" si="40"/>
        <v>0</v>
      </c>
      <c r="P1189" s="381">
        <f t="shared" si="41"/>
        <v>0</v>
      </c>
    </row>
    <row r="1190" spans="1:16" ht="18" customHeight="1" x14ac:dyDescent="0.25">
      <c r="A1190" s="309"/>
      <c r="B1190" s="345"/>
      <c r="C1190" s="345"/>
      <c r="D1190" s="310"/>
      <c r="E1190" s="310"/>
      <c r="F1190" s="310"/>
      <c r="G1190" s="310"/>
      <c r="H1190" s="310"/>
      <c r="I1190" s="311"/>
      <c r="J1190" s="311"/>
      <c r="K1190" s="311"/>
      <c r="L1190" s="311"/>
      <c r="M1190" s="311"/>
      <c r="N1190" s="311"/>
      <c r="O1190" s="381">
        <f t="shared" si="40"/>
        <v>0</v>
      </c>
      <c r="P1190" s="381">
        <f t="shared" si="41"/>
        <v>0</v>
      </c>
    </row>
    <row r="1191" spans="1:16" ht="18" customHeight="1" x14ac:dyDescent="0.25">
      <c r="A1191" s="309"/>
      <c r="B1191" s="345"/>
      <c r="C1191" s="345"/>
      <c r="D1191" s="310"/>
      <c r="E1191" s="310"/>
      <c r="F1191" s="310"/>
      <c r="G1191" s="310"/>
      <c r="H1191" s="310"/>
      <c r="I1191" s="311"/>
      <c r="J1191" s="311"/>
      <c r="K1191" s="311"/>
      <c r="L1191" s="311"/>
      <c r="M1191" s="311"/>
      <c r="N1191" s="311"/>
      <c r="O1191" s="381">
        <f t="shared" si="40"/>
        <v>0</v>
      </c>
      <c r="P1191" s="381">
        <f t="shared" si="41"/>
        <v>0</v>
      </c>
    </row>
    <row r="1192" spans="1:16" ht="18" customHeight="1" x14ac:dyDescent="0.25">
      <c r="A1192" s="309"/>
      <c r="B1192" s="345"/>
      <c r="C1192" s="345"/>
      <c r="D1192" s="310"/>
      <c r="E1192" s="310"/>
      <c r="F1192" s="310"/>
      <c r="G1192" s="310"/>
      <c r="H1192" s="310"/>
      <c r="I1192" s="311"/>
      <c r="J1192" s="311"/>
      <c r="K1192" s="311"/>
      <c r="L1192" s="311"/>
      <c r="M1192" s="311"/>
      <c r="N1192" s="311"/>
      <c r="O1192" s="381">
        <f t="shared" si="40"/>
        <v>0</v>
      </c>
      <c r="P1192" s="381">
        <f t="shared" si="41"/>
        <v>0</v>
      </c>
    </row>
    <row r="1193" spans="1:16" ht="18" customHeight="1" x14ac:dyDescent="0.25">
      <c r="A1193" s="309"/>
      <c r="B1193" s="345"/>
      <c r="C1193" s="345"/>
      <c r="D1193" s="310"/>
      <c r="E1193" s="310"/>
      <c r="F1193" s="310"/>
      <c r="G1193" s="310"/>
      <c r="H1193" s="310"/>
      <c r="I1193" s="311"/>
      <c r="J1193" s="311"/>
      <c r="K1193" s="311"/>
      <c r="L1193" s="311"/>
      <c r="M1193" s="311"/>
      <c r="N1193" s="311"/>
      <c r="O1193" s="381">
        <f t="shared" si="40"/>
        <v>0</v>
      </c>
      <c r="P1193" s="381">
        <f t="shared" si="41"/>
        <v>0</v>
      </c>
    </row>
    <row r="1194" spans="1:16" ht="18" customHeight="1" x14ac:dyDescent="0.25">
      <c r="A1194" s="309"/>
      <c r="B1194" s="345"/>
      <c r="C1194" s="345"/>
      <c r="D1194" s="310"/>
      <c r="E1194" s="310"/>
      <c r="F1194" s="310"/>
      <c r="G1194" s="310"/>
      <c r="H1194" s="310"/>
      <c r="I1194" s="311"/>
      <c r="J1194" s="311"/>
      <c r="K1194" s="311"/>
      <c r="L1194" s="311"/>
      <c r="M1194" s="311"/>
      <c r="N1194" s="311"/>
      <c r="O1194" s="381">
        <f t="shared" si="40"/>
        <v>0</v>
      </c>
      <c r="P1194" s="381">
        <f t="shared" si="41"/>
        <v>0</v>
      </c>
    </row>
    <row r="1195" spans="1:16" ht="18" customHeight="1" x14ac:dyDescent="0.25">
      <c r="A1195" s="309"/>
      <c r="B1195" s="345"/>
      <c r="C1195" s="345"/>
      <c r="D1195" s="310"/>
      <c r="E1195" s="310"/>
      <c r="F1195" s="310"/>
      <c r="G1195" s="310"/>
      <c r="H1195" s="310"/>
      <c r="I1195" s="311"/>
      <c r="J1195" s="311"/>
      <c r="K1195" s="311"/>
      <c r="L1195" s="311"/>
      <c r="M1195" s="311"/>
      <c r="N1195" s="311"/>
      <c r="O1195" s="381">
        <f t="shared" si="40"/>
        <v>0</v>
      </c>
      <c r="P1195" s="381">
        <f t="shared" si="41"/>
        <v>0</v>
      </c>
    </row>
    <row r="1196" spans="1:16" ht="18" customHeight="1" x14ac:dyDescent="0.25">
      <c r="A1196" s="309"/>
      <c r="B1196" s="345"/>
      <c r="C1196" s="345"/>
      <c r="D1196" s="310"/>
      <c r="E1196" s="310"/>
      <c r="F1196" s="310"/>
      <c r="G1196" s="310"/>
      <c r="H1196" s="310"/>
      <c r="I1196" s="311"/>
      <c r="J1196" s="311"/>
      <c r="K1196" s="311"/>
      <c r="L1196" s="311"/>
      <c r="M1196" s="311"/>
      <c r="N1196" s="311"/>
      <c r="O1196" s="381">
        <f t="shared" si="40"/>
        <v>0</v>
      </c>
      <c r="P1196" s="381">
        <f t="shared" si="41"/>
        <v>0</v>
      </c>
    </row>
    <row r="1197" spans="1:16" ht="18" customHeight="1" x14ac:dyDescent="0.25">
      <c r="A1197" s="309"/>
      <c r="B1197" s="345"/>
      <c r="C1197" s="345"/>
      <c r="D1197" s="310"/>
      <c r="E1197" s="310"/>
      <c r="F1197" s="310"/>
      <c r="G1197" s="310"/>
      <c r="H1197" s="310"/>
      <c r="I1197" s="311"/>
      <c r="J1197" s="311"/>
      <c r="K1197" s="311"/>
      <c r="L1197" s="311"/>
      <c r="M1197" s="311"/>
      <c r="N1197" s="311"/>
      <c r="O1197" s="381">
        <f t="shared" si="40"/>
        <v>0</v>
      </c>
      <c r="P1197" s="381">
        <f t="shared" si="41"/>
        <v>0</v>
      </c>
    </row>
    <row r="1198" spans="1:16" ht="18" customHeight="1" x14ac:dyDescent="0.25">
      <c r="A1198" s="309"/>
      <c r="B1198" s="345"/>
      <c r="C1198" s="345"/>
      <c r="D1198" s="310"/>
      <c r="E1198" s="310"/>
      <c r="F1198" s="310"/>
      <c r="G1198" s="310"/>
      <c r="H1198" s="310"/>
      <c r="I1198" s="311"/>
      <c r="J1198" s="311"/>
      <c r="K1198" s="311"/>
      <c r="L1198" s="311"/>
      <c r="M1198" s="311"/>
      <c r="N1198" s="311"/>
      <c r="O1198" s="381">
        <f t="shared" si="40"/>
        <v>0</v>
      </c>
      <c r="P1198" s="381">
        <f t="shared" si="41"/>
        <v>0</v>
      </c>
    </row>
    <row r="1199" spans="1:16" ht="18" customHeight="1" x14ac:dyDescent="0.25">
      <c r="A1199" s="309"/>
      <c r="B1199" s="345"/>
      <c r="C1199" s="345"/>
      <c r="D1199" s="310"/>
      <c r="E1199" s="310"/>
      <c r="F1199" s="310"/>
      <c r="G1199" s="310"/>
      <c r="H1199" s="310"/>
      <c r="I1199" s="311"/>
      <c r="J1199" s="311"/>
      <c r="K1199" s="311"/>
      <c r="L1199" s="311"/>
      <c r="M1199" s="311"/>
      <c r="N1199" s="311"/>
      <c r="O1199" s="381">
        <f t="shared" si="40"/>
        <v>0</v>
      </c>
      <c r="P1199" s="381">
        <f t="shared" si="41"/>
        <v>0</v>
      </c>
    </row>
    <row r="1200" spans="1:16" ht="18" customHeight="1" x14ac:dyDescent="0.25">
      <c r="A1200" s="309"/>
      <c r="B1200" s="345"/>
      <c r="C1200" s="345"/>
      <c r="D1200" s="310"/>
      <c r="E1200" s="310"/>
      <c r="F1200" s="310"/>
      <c r="G1200" s="310"/>
      <c r="H1200" s="310"/>
      <c r="I1200" s="311"/>
      <c r="J1200" s="311"/>
      <c r="K1200" s="311"/>
      <c r="L1200" s="311"/>
      <c r="M1200" s="311"/>
      <c r="N1200" s="311"/>
      <c r="O1200" s="381">
        <f t="shared" si="40"/>
        <v>0</v>
      </c>
      <c r="P1200" s="381">
        <f t="shared" si="41"/>
        <v>0</v>
      </c>
    </row>
    <row r="1201" spans="1:16" ht="18" customHeight="1" x14ac:dyDescent="0.25">
      <c r="A1201" s="309"/>
      <c r="B1201" s="345"/>
      <c r="C1201" s="345"/>
      <c r="D1201" s="310"/>
      <c r="E1201" s="310"/>
      <c r="F1201" s="310"/>
      <c r="G1201" s="310"/>
      <c r="H1201" s="310"/>
      <c r="I1201" s="311"/>
      <c r="J1201" s="311"/>
      <c r="K1201" s="311"/>
      <c r="L1201" s="311"/>
      <c r="M1201" s="311"/>
      <c r="N1201" s="311"/>
      <c r="O1201" s="381">
        <f t="shared" si="40"/>
        <v>0</v>
      </c>
      <c r="P1201" s="381">
        <f t="shared" si="41"/>
        <v>0</v>
      </c>
    </row>
    <row r="1202" spans="1:16" ht="18" customHeight="1" x14ac:dyDescent="0.25">
      <c r="A1202" s="309"/>
      <c r="B1202" s="345"/>
      <c r="C1202" s="345"/>
      <c r="D1202" s="310"/>
      <c r="E1202" s="310"/>
      <c r="F1202" s="310"/>
      <c r="G1202" s="310"/>
      <c r="H1202" s="310"/>
      <c r="I1202" s="311"/>
      <c r="J1202" s="311"/>
      <c r="K1202" s="311"/>
      <c r="L1202" s="311"/>
      <c r="M1202" s="311"/>
      <c r="N1202" s="311"/>
      <c r="O1202" s="381">
        <f t="shared" si="40"/>
        <v>0</v>
      </c>
      <c r="P1202" s="381">
        <f t="shared" si="41"/>
        <v>0</v>
      </c>
    </row>
    <row r="1203" spans="1:16" ht="18" customHeight="1" x14ac:dyDescent="0.25">
      <c r="A1203" s="309"/>
      <c r="B1203" s="345"/>
      <c r="C1203" s="345"/>
      <c r="D1203" s="310"/>
      <c r="E1203" s="310"/>
      <c r="F1203" s="310"/>
      <c r="G1203" s="310"/>
      <c r="H1203" s="310"/>
      <c r="I1203" s="311"/>
      <c r="J1203" s="311"/>
      <c r="K1203" s="311"/>
      <c r="L1203" s="311"/>
      <c r="M1203" s="311"/>
      <c r="N1203" s="311"/>
      <c r="O1203" s="381">
        <f t="shared" si="40"/>
        <v>0</v>
      </c>
      <c r="P1203" s="381">
        <f t="shared" si="41"/>
        <v>0</v>
      </c>
    </row>
    <row r="1204" spans="1:16" ht="18" customHeight="1" x14ac:dyDescent="0.25">
      <c r="A1204" s="309"/>
      <c r="B1204" s="345"/>
      <c r="C1204" s="345"/>
      <c r="D1204" s="310"/>
      <c r="E1204" s="310"/>
      <c r="F1204" s="310"/>
      <c r="G1204" s="310"/>
      <c r="H1204" s="310"/>
      <c r="I1204" s="311"/>
      <c r="J1204" s="311"/>
      <c r="K1204" s="311"/>
      <c r="L1204" s="311"/>
      <c r="M1204" s="311"/>
      <c r="N1204" s="311"/>
      <c r="O1204" s="381">
        <f t="shared" si="40"/>
        <v>0</v>
      </c>
      <c r="P1204" s="381">
        <f t="shared" si="41"/>
        <v>0</v>
      </c>
    </row>
    <row r="1205" spans="1:16" ht="18" customHeight="1" x14ac:dyDescent="0.25">
      <c r="A1205" s="309"/>
      <c r="B1205" s="345"/>
      <c r="C1205" s="345"/>
      <c r="D1205" s="310"/>
      <c r="E1205" s="310"/>
      <c r="F1205" s="310"/>
      <c r="G1205" s="310"/>
      <c r="H1205" s="310"/>
      <c r="I1205" s="311"/>
      <c r="J1205" s="311"/>
      <c r="K1205" s="311"/>
      <c r="L1205" s="311"/>
      <c r="M1205" s="311"/>
      <c r="N1205" s="311"/>
      <c r="O1205" s="381">
        <f t="shared" si="40"/>
        <v>0</v>
      </c>
      <c r="P1205" s="381">
        <f t="shared" si="41"/>
        <v>0</v>
      </c>
    </row>
    <row r="1206" spans="1:16" ht="18" customHeight="1" x14ac:dyDescent="0.25">
      <c r="A1206" s="309"/>
      <c r="B1206" s="345"/>
      <c r="C1206" s="345"/>
      <c r="D1206" s="310"/>
      <c r="E1206" s="310"/>
      <c r="F1206" s="310"/>
      <c r="G1206" s="310"/>
      <c r="H1206" s="310"/>
      <c r="I1206" s="311"/>
      <c r="J1206" s="311"/>
      <c r="K1206" s="311"/>
      <c r="L1206" s="311"/>
      <c r="M1206" s="311"/>
      <c r="N1206" s="311"/>
      <c r="O1206" s="381">
        <f t="shared" si="40"/>
        <v>0</v>
      </c>
      <c r="P1206" s="381">
        <f t="shared" si="41"/>
        <v>0</v>
      </c>
    </row>
    <row r="1207" spans="1:16" ht="18" customHeight="1" x14ac:dyDescent="0.25">
      <c r="A1207" s="309"/>
      <c r="B1207" s="345"/>
      <c r="C1207" s="345"/>
      <c r="D1207" s="310"/>
      <c r="E1207" s="310"/>
      <c r="F1207" s="310"/>
      <c r="G1207" s="310"/>
      <c r="H1207" s="310"/>
      <c r="I1207" s="311"/>
      <c r="J1207" s="311"/>
      <c r="K1207" s="311"/>
      <c r="L1207" s="311"/>
      <c r="M1207" s="311"/>
      <c r="N1207" s="311"/>
      <c r="O1207" s="381">
        <f t="shared" si="40"/>
        <v>0</v>
      </c>
      <c r="P1207" s="381">
        <f t="shared" si="41"/>
        <v>0</v>
      </c>
    </row>
    <row r="1208" spans="1:16" ht="18" customHeight="1" x14ac:dyDescent="0.25">
      <c r="A1208" s="309"/>
      <c r="B1208" s="345"/>
      <c r="C1208" s="345"/>
      <c r="D1208" s="310"/>
      <c r="E1208" s="310"/>
      <c r="F1208" s="310"/>
      <c r="G1208" s="310"/>
      <c r="H1208" s="310"/>
      <c r="I1208" s="311"/>
      <c r="J1208" s="311"/>
      <c r="K1208" s="311"/>
      <c r="L1208" s="311"/>
      <c r="M1208" s="311"/>
      <c r="N1208" s="311"/>
      <c r="O1208" s="381">
        <f t="shared" si="40"/>
        <v>0</v>
      </c>
      <c r="P1208" s="381">
        <f t="shared" si="41"/>
        <v>0</v>
      </c>
    </row>
    <row r="1209" spans="1:16" ht="18" customHeight="1" x14ac:dyDescent="0.25">
      <c r="A1209" s="309"/>
      <c r="B1209" s="345"/>
      <c r="C1209" s="345"/>
      <c r="D1209" s="310"/>
      <c r="E1209" s="310"/>
      <c r="F1209" s="310"/>
      <c r="G1209" s="310"/>
      <c r="H1209" s="310"/>
      <c r="I1209" s="311"/>
      <c r="J1209" s="311"/>
      <c r="K1209" s="311"/>
      <c r="L1209" s="311"/>
      <c r="M1209" s="311"/>
      <c r="N1209" s="311"/>
      <c r="O1209" s="381">
        <f t="shared" si="40"/>
        <v>0</v>
      </c>
      <c r="P1209" s="381">
        <f t="shared" si="41"/>
        <v>0</v>
      </c>
    </row>
    <row r="1210" spans="1:16" ht="18" customHeight="1" x14ac:dyDescent="0.25">
      <c r="A1210" s="309"/>
      <c r="B1210" s="345"/>
      <c r="C1210" s="345"/>
      <c r="D1210" s="310"/>
      <c r="E1210" s="310"/>
      <c r="F1210" s="310"/>
      <c r="G1210" s="310"/>
      <c r="H1210" s="310"/>
      <c r="I1210" s="311"/>
      <c r="J1210" s="311"/>
      <c r="K1210" s="311"/>
      <c r="L1210" s="311"/>
      <c r="M1210" s="311"/>
      <c r="N1210" s="311"/>
      <c r="O1210" s="381">
        <f t="shared" si="40"/>
        <v>0</v>
      </c>
      <c r="P1210" s="381">
        <f t="shared" si="41"/>
        <v>0</v>
      </c>
    </row>
    <row r="1211" spans="1:16" ht="18" customHeight="1" x14ac:dyDescent="0.25">
      <c r="A1211" s="309"/>
      <c r="B1211" s="345"/>
      <c r="C1211" s="345"/>
      <c r="D1211" s="310"/>
      <c r="E1211" s="310"/>
      <c r="F1211" s="310"/>
      <c r="G1211" s="310"/>
      <c r="H1211" s="310"/>
      <c r="I1211" s="311"/>
      <c r="J1211" s="311"/>
      <c r="K1211" s="311"/>
      <c r="L1211" s="311"/>
      <c r="M1211" s="311"/>
      <c r="N1211" s="311"/>
      <c r="O1211" s="381">
        <f t="shared" si="40"/>
        <v>0</v>
      </c>
      <c r="P1211" s="381">
        <f t="shared" si="41"/>
        <v>0</v>
      </c>
    </row>
    <row r="1212" spans="1:16" ht="18" customHeight="1" x14ac:dyDescent="0.25">
      <c r="A1212" s="309"/>
      <c r="B1212" s="345"/>
      <c r="C1212" s="345"/>
      <c r="D1212" s="310"/>
      <c r="E1212" s="310"/>
      <c r="F1212" s="310"/>
      <c r="G1212" s="310"/>
      <c r="H1212" s="310"/>
      <c r="I1212" s="311"/>
      <c r="J1212" s="311"/>
      <c r="K1212" s="311"/>
      <c r="L1212" s="311"/>
      <c r="M1212" s="311"/>
      <c r="N1212" s="311"/>
      <c r="O1212" s="381">
        <f t="shared" si="40"/>
        <v>0</v>
      </c>
      <c r="P1212" s="381">
        <f t="shared" si="41"/>
        <v>0</v>
      </c>
    </row>
    <row r="1213" spans="1:16" ht="18" customHeight="1" x14ac:dyDescent="0.25">
      <c r="A1213" s="309"/>
      <c r="B1213" s="345"/>
      <c r="C1213" s="345"/>
      <c r="D1213" s="310"/>
      <c r="E1213" s="310"/>
      <c r="F1213" s="310"/>
      <c r="G1213" s="310"/>
      <c r="H1213" s="310"/>
      <c r="I1213" s="311"/>
      <c r="J1213" s="311"/>
      <c r="K1213" s="311"/>
      <c r="L1213" s="311"/>
      <c r="M1213" s="311"/>
      <c r="N1213" s="311"/>
      <c r="O1213" s="381">
        <f t="shared" si="40"/>
        <v>0</v>
      </c>
      <c r="P1213" s="381">
        <f t="shared" si="41"/>
        <v>0</v>
      </c>
    </row>
    <row r="1214" spans="1:16" ht="18" customHeight="1" x14ac:dyDescent="0.25">
      <c r="A1214" s="309"/>
      <c r="B1214" s="345"/>
      <c r="C1214" s="345"/>
      <c r="D1214" s="310"/>
      <c r="E1214" s="310"/>
      <c r="F1214" s="310"/>
      <c r="G1214" s="310"/>
      <c r="H1214" s="310"/>
      <c r="I1214" s="311"/>
      <c r="J1214" s="311"/>
      <c r="K1214" s="311"/>
      <c r="L1214" s="311"/>
      <c r="M1214" s="311"/>
      <c r="N1214" s="311"/>
      <c r="O1214" s="381">
        <f t="shared" si="40"/>
        <v>0</v>
      </c>
      <c r="P1214" s="381">
        <f t="shared" si="41"/>
        <v>0</v>
      </c>
    </row>
    <row r="1215" spans="1:16" ht="18" customHeight="1" x14ac:dyDescent="0.25">
      <c r="A1215" s="309"/>
      <c r="B1215" s="345"/>
      <c r="C1215" s="345"/>
      <c r="D1215" s="310"/>
      <c r="E1215" s="310"/>
      <c r="F1215" s="310"/>
      <c r="G1215" s="310"/>
      <c r="H1215" s="310"/>
      <c r="I1215" s="311"/>
      <c r="J1215" s="311"/>
      <c r="K1215" s="311"/>
      <c r="L1215" s="311"/>
      <c r="M1215" s="311"/>
      <c r="N1215" s="311"/>
      <c r="O1215" s="381">
        <f t="shared" ref="O1215:O1278" si="42">SUM(I1215,K1215,M1215)</f>
        <v>0</v>
      </c>
      <c r="P1215" s="381">
        <f t="shared" ref="P1215:P1278" si="43">SUM(J1215,L1215,N1215)</f>
        <v>0</v>
      </c>
    </row>
    <row r="1216" spans="1:16" ht="18" customHeight="1" x14ac:dyDescent="0.25">
      <c r="A1216" s="309"/>
      <c r="B1216" s="345"/>
      <c r="C1216" s="345"/>
      <c r="D1216" s="310"/>
      <c r="E1216" s="310"/>
      <c r="F1216" s="310"/>
      <c r="G1216" s="310"/>
      <c r="H1216" s="310"/>
      <c r="I1216" s="311"/>
      <c r="J1216" s="311"/>
      <c r="K1216" s="311"/>
      <c r="L1216" s="311"/>
      <c r="M1216" s="311"/>
      <c r="N1216" s="311"/>
      <c r="O1216" s="381">
        <f t="shared" si="42"/>
        <v>0</v>
      </c>
      <c r="P1216" s="381">
        <f t="shared" si="43"/>
        <v>0</v>
      </c>
    </row>
    <row r="1217" spans="1:16" ht="18" customHeight="1" x14ac:dyDescent="0.25">
      <c r="A1217" s="309"/>
      <c r="B1217" s="345"/>
      <c r="C1217" s="345"/>
      <c r="D1217" s="310"/>
      <c r="E1217" s="310"/>
      <c r="F1217" s="310"/>
      <c r="G1217" s="310"/>
      <c r="H1217" s="310"/>
      <c r="I1217" s="311"/>
      <c r="J1217" s="311"/>
      <c r="K1217" s="311"/>
      <c r="L1217" s="311"/>
      <c r="M1217" s="311"/>
      <c r="N1217" s="311"/>
      <c r="O1217" s="381">
        <f t="shared" si="42"/>
        <v>0</v>
      </c>
      <c r="P1217" s="381">
        <f t="shared" si="43"/>
        <v>0</v>
      </c>
    </row>
    <row r="1218" spans="1:16" ht="18" customHeight="1" x14ac:dyDescent="0.25">
      <c r="A1218" s="309"/>
      <c r="B1218" s="345"/>
      <c r="C1218" s="345"/>
      <c r="D1218" s="310"/>
      <c r="E1218" s="310"/>
      <c r="F1218" s="310"/>
      <c r="G1218" s="310"/>
      <c r="H1218" s="310"/>
      <c r="I1218" s="311"/>
      <c r="J1218" s="311"/>
      <c r="K1218" s="311"/>
      <c r="L1218" s="311"/>
      <c r="M1218" s="311"/>
      <c r="N1218" s="311"/>
      <c r="O1218" s="381">
        <f t="shared" si="42"/>
        <v>0</v>
      </c>
      <c r="P1218" s="381">
        <f t="shared" si="43"/>
        <v>0</v>
      </c>
    </row>
    <row r="1219" spans="1:16" ht="18" customHeight="1" x14ac:dyDescent="0.25">
      <c r="A1219" s="309"/>
      <c r="B1219" s="345"/>
      <c r="C1219" s="345"/>
      <c r="D1219" s="310"/>
      <c r="E1219" s="310"/>
      <c r="F1219" s="310"/>
      <c r="G1219" s="310"/>
      <c r="H1219" s="310"/>
      <c r="I1219" s="311"/>
      <c r="J1219" s="311"/>
      <c r="K1219" s="311"/>
      <c r="L1219" s="311"/>
      <c r="M1219" s="311"/>
      <c r="N1219" s="311"/>
      <c r="O1219" s="381">
        <f t="shared" si="42"/>
        <v>0</v>
      </c>
      <c r="P1219" s="381">
        <f t="shared" si="43"/>
        <v>0</v>
      </c>
    </row>
    <row r="1220" spans="1:16" ht="18" customHeight="1" x14ac:dyDescent="0.25">
      <c r="A1220" s="309"/>
      <c r="B1220" s="345"/>
      <c r="C1220" s="345"/>
      <c r="D1220" s="310"/>
      <c r="E1220" s="310"/>
      <c r="F1220" s="310"/>
      <c r="G1220" s="310"/>
      <c r="H1220" s="310"/>
      <c r="I1220" s="311"/>
      <c r="J1220" s="311"/>
      <c r="K1220" s="311"/>
      <c r="L1220" s="311"/>
      <c r="M1220" s="311"/>
      <c r="N1220" s="311"/>
      <c r="O1220" s="381">
        <f t="shared" si="42"/>
        <v>0</v>
      </c>
      <c r="P1220" s="381">
        <f t="shared" si="43"/>
        <v>0</v>
      </c>
    </row>
    <row r="1221" spans="1:16" ht="18" customHeight="1" x14ac:dyDescent="0.25">
      <c r="A1221" s="309"/>
      <c r="B1221" s="345"/>
      <c r="C1221" s="345"/>
      <c r="D1221" s="310"/>
      <c r="E1221" s="310"/>
      <c r="F1221" s="310"/>
      <c r="G1221" s="310"/>
      <c r="H1221" s="310"/>
      <c r="I1221" s="311"/>
      <c r="J1221" s="311"/>
      <c r="K1221" s="311"/>
      <c r="L1221" s="311"/>
      <c r="M1221" s="311"/>
      <c r="N1221" s="311"/>
      <c r="O1221" s="381">
        <f t="shared" si="42"/>
        <v>0</v>
      </c>
      <c r="P1221" s="381">
        <f t="shared" si="43"/>
        <v>0</v>
      </c>
    </row>
    <row r="1222" spans="1:16" ht="18" customHeight="1" x14ac:dyDescent="0.25">
      <c r="A1222" s="309"/>
      <c r="B1222" s="345"/>
      <c r="C1222" s="345"/>
      <c r="D1222" s="310"/>
      <c r="E1222" s="310"/>
      <c r="F1222" s="310"/>
      <c r="G1222" s="310"/>
      <c r="H1222" s="310"/>
      <c r="I1222" s="311"/>
      <c r="J1222" s="311"/>
      <c r="K1222" s="311"/>
      <c r="L1222" s="311"/>
      <c r="M1222" s="311"/>
      <c r="N1222" s="311"/>
      <c r="O1222" s="381">
        <f t="shared" si="42"/>
        <v>0</v>
      </c>
      <c r="P1222" s="381">
        <f t="shared" si="43"/>
        <v>0</v>
      </c>
    </row>
    <row r="1223" spans="1:16" ht="18" customHeight="1" x14ac:dyDescent="0.25">
      <c r="A1223" s="309"/>
      <c r="B1223" s="345"/>
      <c r="C1223" s="345"/>
      <c r="D1223" s="310"/>
      <c r="E1223" s="310"/>
      <c r="F1223" s="310"/>
      <c r="G1223" s="310"/>
      <c r="H1223" s="310"/>
      <c r="I1223" s="311"/>
      <c r="J1223" s="311"/>
      <c r="K1223" s="311"/>
      <c r="L1223" s="311"/>
      <c r="M1223" s="311"/>
      <c r="N1223" s="311"/>
      <c r="O1223" s="381">
        <f t="shared" si="42"/>
        <v>0</v>
      </c>
      <c r="P1223" s="381">
        <f t="shared" si="43"/>
        <v>0</v>
      </c>
    </row>
    <row r="1224" spans="1:16" ht="18" customHeight="1" x14ac:dyDescent="0.25">
      <c r="A1224" s="309"/>
      <c r="B1224" s="345"/>
      <c r="C1224" s="345"/>
      <c r="D1224" s="310"/>
      <c r="E1224" s="310"/>
      <c r="F1224" s="310"/>
      <c r="G1224" s="310"/>
      <c r="H1224" s="310"/>
      <c r="I1224" s="311"/>
      <c r="J1224" s="311"/>
      <c r="K1224" s="311"/>
      <c r="L1224" s="311"/>
      <c r="M1224" s="311"/>
      <c r="N1224" s="311"/>
      <c r="O1224" s="381">
        <f t="shared" si="42"/>
        <v>0</v>
      </c>
      <c r="P1224" s="381">
        <f t="shared" si="43"/>
        <v>0</v>
      </c>
    </row>
    <row r="1225" spans="1:16" ht="18" customHeight="1" x14ac:dyDescent="0.25">
      <c r="A1225" s="309"/>
      <c r="B1225" s="345"/>
      <c r="C1225" s="345"/>
      <c r="D1225" s="310"/>
      <c r="E1225" s="310"/>
      <c r="F1225" s="310"/>
      <c r="G1225" s="310"/>
      <c r="H1225" s="310"/>
      <c r="I1225" s="311"/>
      <c r="J1225" s="311"/>
      <c r="K1225" s="311"/>
      <c r="L1225" s="311"/>
      <c r="M1225" s="311"/>
      <c r="N1225" s="311"/>
      <c r="O1225" s="381">
        <f t="shared" si="42"/>
        <v>0</v>
      </c>
      <c r="P1225" s="381">
        <f t="shared" si="43"/>
        <v>0</v>
      </c>
    </row>
    <row r="1226" spans="1:16" ht="18" customHeight="1" x14ac:dyDescent="0.25">
      <c r="A1226" s="309"/>
      <c r="B1226" s="345"/>
      <c r="C1226" s="345"/>
      <c r="D1226" s="310"/>
      <c r="E1226" s="310"/>
      <c r="F1226" s="310"/>
      <c r="G1226" s="310"/>
      <c r="H1226" s="310"/>
      <c r="I1226" s="311"/>
      <c r="J1226" s="311"/>
      <c r="K1226" s="311"/>
      <c r="L1226" s="311"/>
      <c r="M1226" s="311"/>
      <c r="N1226" s="311"/>
      <c r="O1226" s="381">
        <f t="shared" si="42"/>
        <v>0</v>
      </c>
      <c r="P1226" s="381">
        <f t="shared" si="43"/>
        <v>0</v>
      </c>
    </row>
    <row r="1227" spans="1:16" ht="18" customHeight="1" x14ac:dyDescent="0.25">
      <c r="A1227" s="309"/>
      <c r="B1227" s="345"/>
      <c r="C1227" s="345"/>
      <c r="D1227" s="310"/>
      <c r="E1227" s="310"/>
      <c r="F1227" s="310"/>
      <c r="G1227" s="310"/>
      <c r="H1227" s="310"/>
      <c r="I1227" s="311"/>
      <c r="J1227" s="311"/>
      <c r="K1227" s="311"/>
      <c r="L1227" s="311"/>
      <c r="M1227" s="311"/>
      <c r="N1227" s="311"/>
      <c r="O1227" s="381">
        <f t="shared" si="42"/>
        <v>0</v>
      </c>
      <c r="P1227" s="381">
        <f t="shared" si="43"/>
        <v>0</v>
      </c>
    </row>
    <row r="1228" spans="1:16" ht="18" customHeight="1" x14ac:dyDescent="0.25">
      <c r="A1228" s="309"/>
      <c r="B1228" s="345"/>
      <c r="C1228" s="345"/>
      <c r="D1228" s="310"/>
      <c r="E1228" s="310"/>
      <c r="F1228" s="310"/>
      <c r="G1228" s="310"/>
      <c r="H1228" s="310"/>
      <c r="I1228" s="311"/>
      <c r="J1228" s="311"/>
      <c r="K1228" s="311"/>
      <c r="L1228" s="311"/>
      <c r="M1228" s="311"/>
      <c r="N1228" s="311"/>
      <c r="O1228" s="381">
        <f t="shared" si="42"/>
        <v>0</v>
      </c>
      <c r="P1228" s="381">
        <f t="shared" si="43"/>
        <v>0</v>
      </c>
    </row>
    <row r="1229" spans="1:16" ht="18" customHeight="1" x14ac:dyDescent="0.25">
      <c r="A1229" s="309"/>
      <c r="B1229" s="345"/>
      <c r="C1229" s="345"/>
      <c r="D1229" s="310"/>
      <c r="E1229" s="310"/>
      <c r="F1229" s="310"/>
      <c r="G1229" s="310"/>
      <c r="H1229" s="310"/>
      <c r="I1229" s="311"/>
      <c r="J1229" s="311"/>
      <c r="K1229" s="311"/>
      <c r="L1229" s="311"/>
      <c r="M1229" s="311"/>
      <c r="N1229" s="311"/>
      <c r="O1229" s="381">
        <f t="shared" si="42"/>
        <v>0</v>
      </c>
      <c r="P1229" s="381">
        <f t="shared" si="43"/>
        <v>0</v>
      </c>
    </row>
    <row r="1230" spans="1:16" ht="18" customHeight="1" x14ac:dyDescent="0.25">
      <c r="A1230" s="309"/>
      <c r="B1230" s="345"/>
      <c r="C1230" s="345"/>
      <c r="D1230" s="310"/>
      <c r="E1230" s="310"/>
      <c r="F1230" s="310"/>
      <c r="G1230" s="310"/>
      <c r="H1230" s="310"/>
      <c r="I1230" s="311"/>
      <c r="J1230" s="311"/>
      <c r="K1230" s="311"/>
      <c r="L1230" s="311"/>
      <c r="M1230" s="311"/>
      <c r="N1230" s="311"/>
      <c r="O1230" s="381">
        <f t="shared" si="42"/>
        <v>0</v>
      </c>
      <c r="P1230" s="381">
        <f t="shared" si="43"/>
        <v>0</v>
      </c>
    </row>
    <row r="1231" spans="1:16" ht="18" customHeight="1" x14ac:dyDescent="0.25">
      <c r="A1231" s="309"/>
      <c r="B1231" s="345"/>
      <c r="C1231" s="345"/>
      <c r="D1231" s="310"/>
      <c r="E1231" s="310"/>
      <c r="F1231" s="310"/>
      <c r="G1231" s="310"/>
      <c r="H1231" s="310"/>
      <c r="I1231" s="311"/>
      <c r="J1231" s="311"/>
      <c r="K1231" s="311"/>
      <c r="L1231" s="311"/>
      <c r="M1231" s="311"/>
      <c r="N1231" s="311"/>
      <c r="O1231" s="381">
        <f t="shared" si="42"/>
        <v>0</v>
      </c>
      <c r="P1231" s="381">
        <f t="shared" si="43"/>
        <v>0</v>
      </c>
    </row>
    <row r="1232" spans="1:16" ht="18" customHeight="1" x14ac:dyDescent="0.25">
      <c r="A1232" s="309"/>
      <c r="B1232" s="345"/>
      <c r="C1232" s="345"/>
      <c r="D1232" s="310"/>
      <c r="E1232" s="310"/>
      <c r="F1232" s="310"/>
      <c r="G1232" s="310"/>
      <c r="H1232" s="310"/>
      <c r="I1232" s="311"/>
      <c r="J1232" s="311"/>
      <c r="K1232" s="311"/>
      <c r="L1232" s="311"/>
      <c r="M1232" s="311"/>
      <c r="N1232" s="311"/>
      <c r="O1232" s="381">
        <f t="shared" si="42"/>
        <v>0</v>
      </c>
      <c r="P1232" s="381">
        <f t="shared" si="43"/>
        <v>0</v>
      </c>
    </row>
    <row r="1233" spans="1:16" ht="18" customHeight="1" x14ac:dyDescent="0.25">
      <c r="A1233" s="309"/>
      <c r="B1233" s="345"/>
      <c r="C1233" s="345"/>
      <c r="D1233" s="310"/>
      <c r="E1233" s="310"/>
      <c r="F1233" s="310"/>
      <c r="G1233" s="310"/>
      <c r="H1233" s="310"/>
      <c r="I1233" s="311"/>
      <c r="J1233" s="311"/>
      <c r="K1233" s="311"/>
      <c r="L1233" s="311"/>
      <c r="M1233" s="311"/>
      <c r="N1233" s="311"/>
      <c r="O1233" s="381">
        <f t="shared" si="42"/>
        <v>0</v>
      </c>
      <c r="P1233" s="381">
        <f t="shared" si="43"/>
        <v>0</v>
      </c>
    </row>
    <row r="1234" spans="1:16" ht="18" customHeight="1" x14ac:dyDescent="0.25">
      <c r="A1234" s="309"/>
      <c r="B1234" s="345"/>
      <c r="C1234" s="345"/>
      <c r="D1234" s="310"/>
      <c r="E1234" s="310"/>
      <c r="F1234" s="310"/>
      <c r="G1234" s="310"/>
      <c r="H1234" s="310"/>
      <c r="I1234" s="311"/>
      <c r="J1234" s="311"/>
      <c r="K1234" s="311"/>
      <c r="L1234" s="311"/>
      <c r="M1234" s="311"/>
      <c r="N1234" s="311"/>
      <c r="O1234" s="381">
        <f t="shared" si="42"/>
        <v>0</v>
      </c>
      <c r="P1234" s="381">
        <f t="shared" si="43"/>
        <v>0</v>
      </c>
    </row>
    <row r="1235" spans="1:16" ht="18" customHeight="1" x14ac:dyDescent="0.25">
      <c r="A1235" s="309"/>
      <c r="B1235" s="345"/>
      <c r="C1235" s="345"/>
      <c r="D1235" s="310"/>
      <c r="E1235" s="310"/>
      <c r="F1235" s="310"/>
      <c r="G1235" s="310"/>
      <c r="H1235" s="310"/>
      <c r="I1235" s="311"/>
      <c r="J1235" s="311"/>
      <c r="K1235" s="311"/>
      <c r="L1235" s="311"/>
      <c r="M1235" s="311"/>
      <c r="N1235" s="311"/>
      <c r="O1235" s="381">
        <f t="shared" si="42"/>
        <v>0</v>
      </c>
      <c r="P1235" s="381">
        <f t="shared" si="43"/>
        <v>0</v>
      </c>
    </row>
    <row r="1236" spans="1:16" ht="18" customHeight="1" x14ac:dyDescent="0.25">
      <c r="A1236" s="309"/>
      <c r="B1236" s="345"/>
      <c r="C1236" s="345"/>
      <c r="D1236" s="310"/>
      <c r="E1236" s="310"/>
      <c r="F1236" s="310"/>
      <c r="G1236" s="310"/>
      <c r="H1236" s="310"/>
      <c r="I1236" s="311"/>
      <c r="J1236" s="311"/>
      <c r="K1236" s="311"/>
      <c r="L1236" s="311"/>
      <c r="M1236" s="311"/>
      <c r="N1236" s="311"/>
      <c r="O1236" s="381">
        <f t="shared" si="42"/>
        <v>0</v>
      </c>
      <c r="P1236" s="381">
        <f t="shared" si="43"/>
        <v>0</v>
      </c>
    </row>
    <row r="1237" spans="1:16" ht="18" customHeight="1" x14ac:dyDescent="0.25">
      <c r="A1237" s="309"/>
      <c r="B1237" s="345"/>
      <c r="C1237" s="345"/>
      <c r="D1237" s="310"/>
      <c r="E1237" s="310"/>
      <c r="F1237" s="310"/>
      <c r="G1237" s="310"/>
      <c r="H1237" s="310"/>
      <c r="I1237" s="311"/>
      <c r="J1237" s="311"/>
      <c r="K1237" s="311"/>
      <c r="L1237" s="311"/>
      <c r="M1237" s="311"/>
      <c r="N1237" s="311"/>
      <c r="O1237" s="381">
        <f t="shared" si="42"/>
        <v>0</v>
      </c>
      <c r="P1237" s="381">
        <f t="shared" si="43"/>
        <v>0</v>
      </c>
    </row>
    <row r="1238" spans="1:16" ht="18" customHeight="1" x14ac:dyDescent="0.25">
      <c r="A1238" s="309"/>
      <c r="B1238" s="345"/>
      <c r="C1238" s="345"/>
      <c r="D1238" s="310"/>
      <c r="E1238" s="310"/>
      <c r="F1238" s="310"/>
      <c r="G1238" s="310"/>
      <c r="H1238" s="310"/>
      <c r="I1238" s="311"/>
      <c r="J1238" s="311"/>
      <c r="K1238" s="311"/>
      <c r="L1238" s="311"/>
      <c r="M1238" s="311"/>
      <c r="N1238" s="311"/>
      <c r="O1238" s="381">
        <f t="shared" si="42"/>
        <v>0</v>
      </c>
      <c r="P1238" s="381">
        <f t="shared" si="43"/>
        <v>0</v>
      </c>
    </row>
    <row r="1239" spans="1:16" ht="18" customHeight="1" x14ac:dyDescent="0.25">
      <c r="A1239" s="309"/>
      <c r="B1239" s="345"/>
      <c r="C1239" s="345"/>
      <c r="D1239" s="310"/>
      <c r="E1239" s="310"/>
      <c r="F1239" s="310"/>
      <c r="G1239" s="310"/>
      <c r="H1239" s="310"/>
      <c r="I1239" s="311"/>
      <c r="J1239" s="311"/>
      <c r="K1239" s="311"/>
      <c r="L1239" s="311"/>
      <c r="M1239" s="311"/>
      <c r="N1239" s="311"/>
      <c r="O1239" s="381">
        <f t="shared" si="42"/>
        <v>0</v>
      </c>
      <c r="P1239" s="381">
        <f t="shared" si="43"/>
        <v>0</v>
      </c>
    </row>
    <row r="1240" spans="1:16" ht="18" customHeight="1" x14ac:dyDescent="0.25">
      <c r="A1240" s="309"/>
      <c r="B1240" s="345"/>
      <c r="C1240" s="345"/>
      <c r="D1240" s="310"/>
      <c r="E1240" s="310"/>
      <c r="F1240" s="310"/>
      <c r="G1240" s="310"/>
      <c r="H1240" s="310"/>
      <c r="I1240" s="311"/>
      <c r="J1240" s="311"/>
      <c r="K1240" s="311"/>
      <c r="L1240" s="311"/>
      <c r="M1240" s="311"/>
      <c r="N1240" s="311"/>
      <c r="O1240" s="381">
        <f t="shared" si="42"/>
        <v>0</v>
      </c>
      <c r="P1240" s="381">
        <f t="shared" si="43"/>
        <v>0</v>
      </c>
    </row>
    <row r="1241" spans="1:16" ht="18" customHeight="1" x14ac:dyDescent="0.25">
      <c r="A1241" s="309"/>
      <c r="B1241" s="345"/>
      <c r="C1241" s="345"/>
      <c r="D1241" s="310"/>
      <c r="E1241" s="310"/>
      <c r="F1241" s="310"/>
      <c r="G1241" s="310"/>
      <c r="H1241" s="310"/>
      <c r="I1241" s="311"/>
      <c r="J1241" s="311"/>
      <c r="K1241" s="311"/>
      <c r="L1241" s="311"/>
      <c r="M1241" s="311"/>
      <c r="N1241" s="311"/>
      <c r="O1241" s="381">
        <f t="shared" si="42"/>
        <v>0</v>
      </c>
      <c r="P1241" s="381">
        <f t="shared" si="43"/>
        <v>0</v>
      </c>
    </row>
    <row r="1242" spans="1:16" ht="18" customHeight="1" x14ac:dyDescent="0.25">
      <c r="A1242" s="309"/>
      <c r="B1242" s="345"/>
      <c r="C1242" s="345"/>
      <c r="D1242" s="310"/>
      <c r="E1242" s="310"/>
      <c r="F1242" s="310"/>
      <c r="G1242" s="310"/>
      <c r="H1242" s="310"/>
      <c r="I1242" s="311"/>
      <c r="J1242" s="311"/>
      <c r="K1242" s="311"/>
      <c r="L1242" s="311"/>
      <c r="M1242" s="311"/>
      <c r="N1242" s="311"/>
      <c r="O1242" s="381">
        <f t="shared" si="42"/>
        <v>0</v>
      </c>
      <c r="P1242" s="381">
        <f t="shared" si="43"/>
        <v>0</v>
      </c>
    </row>
    <row r="1243" spans="1:16" ht="18" customHeight="1" x14ac:dyDescent="0.25">
      <c r="A1243" s="309"/>
      <c r="B1243" s="345"/>
      <c r="C1243" s="345"/>
      <c r="D1243" s="310"/>
      <c r="E1243" s="310"/>
      <c r="F1243" s="310"/>
      <c r="G1243" s="310"/>
      <c r="H1243" s="310"/>
      <c r="I1243" s="311"/>
      <c r="J1243" s="311"/>
      <c r="K1243" s="311"/>
      <c r="L1243" s="311"/>
      <c r="M1243" s="311"/>
      <c r="N1243" s="311"/>
      <c r="O1243" s="381">
        <f t="shared" si="42"/>
        <v>0</v>
      </c>
      <c r="P1243" s="381">
        <f t="shared" si="43"/>
        <v>0</v>
      </c>
    </row>
    <row r="1244" spans="1:16" ht="18" customHeight="1" x14ac:dyDescent="0.25">
      <c r="A1244" s="309"/>
      <c r="B1244" s="345"/>
      <c r="C1244" s="345"/>
      <c r="D1244" s="310"/>
      <c r="E1244" s="310"/>
      <c r="F1244" s="310"/>
      <c r="G1244" s="310"/>
      <c r="H1244" s="310"/>
      <c r="I1244" s="311"/>
      <c r="J1244" s="311"/>
      <c r="K1244" s="311"/>
      <c r="L1244" s="311"/>
      <c r="M1244" s="311"/>
      <c r="N1244" s="311"/>
      <c r="O1244" s="381">
        <f t="shared" si="42"/>
        <v>0</v>
      </c>
      <c r="P1244" s="381">
        <f t="shared" si="43"/>
        <v>0</v>
      </c>
    </row>
    <row r="1245" spans="1:16" ht="18" customHeight="1" x14ac:dyDescent="0.25">
      <c r="A1245" s="309"/>
      <c r="B1245" s="345"/>
      <c r="C1245" s="345"/>
      <c r="D1245" s="310"/>
      <c r="E1245" s="310"/>
      <c r="F1245" s="310"/>
      <c r="G1245" s="310"/>
      <c r="H1245" s="310"/>
      <c r="I1245" s="311"/>
      <c r="J1245" s="311"/>
      <c r="K1245" s="311"/>
      <c r="L1245" s="311"/>
      <c r="M1245" s="311"/>
      <c r="N1245" s="311"/>
      <c r="O1245" s="381">
        <f t="shared" si="42"/>
        <v>0</v>
      </c>
      <c r="P1245" s="381">
        <f t="shared" si="43"/>
        <v>0</v>
      </c>
    </row>
    <row r="1246" spans="1:16" ht="18" customHeight="1" x14ac:dyDescent="0.25">
      <c r="A1246" s="309"/>
      <c r="B1246" s="345"/>
      <c r="C1246" s="345"/>
      <c r="D1246" s="310"/>
      <c r="E1246" s="310"/>
      <c r="F1246" s="310"/>
      <c r="G1246" s="310"/>
      <c r="H1246" s="310"/>
      <c r="I1246" s="311"/>
      <c r="J1246" s="311"/>
      <c r="K1246" s="311"/>
      <c r="L1246" s="311"/>
      <c r="M1246" s="311"/>
      <c r="N1246" s="311"/>
      <c r="O1246" s="381">
        <f t="shared" si="42"/>
        <v>0</v>
      </c>
      <c r="P1246" s="381">
        <f t="shared" si="43"/>
        <v>0</v>
      </c>
    </row>
    <row r="1247" spans="1:16" ht="18" customHeight="1" x14ac:dyDescent="0.25">
      <c r="A1247" s="309"/>
      <c r="B1247" s="345"/>
      <c r="C1247" s="345"/>
      <c r="D1247" s="310"/>
      <c r="E1247" s="310"/>
      <c r="F1247" s="310"/>
      <c r="G1247" s="310"/>
      <c r="H1247" s="310"/>
      <c r="I1247" s="311"/>
      <c r="J1247" s="311"/>
      <c r="K1247" s="311"/>
      <c r="L1247" s="311"/>
      <c r="M1247" s="311"/>
      <c r="N1247" s="311"/>
      <c r="O1247" s="381">
        <f t="shared" si="42"/>
        <v>0</v>
      </c>
      <c r="P1247" s="381">
        <f t="shared" si="43"/>
        <v>0</v>
      </c>
    </row>
    <row r="1248" spans="1:16" ht="18" customHeight="1" x14ac:dyDescent="0.25">
      <c r="A1248" s="309"/>
      <c r="B1248" s="345"/>
      <c r="C1248" s="345"/>
      <c r="D1248" s="310"/>
      <c r="E1248" s="310"/>
      <c r="F1248" s="310"/>
      <c r="G1248" s="310"/>
      <c r="H1248" s="310"/>
      <c r="I1248" s="311"/>
      <c r="J1248" s="311"/>
      <c r="K1248" s="311"/>
      <c r="L1248" s="311"/>
      <c r="M1248" s="311"/>
      <c r="N1248" s="311"/>
      <c r="O1248" s="381">
        <f t="shared" si="42"/>
        <v>0</v>
      </c>
      <c r="P1248" s="381">
        <f t="shared" si="43"/>
        <v>0</v>
      </c>
    </row>
    <row r="1249" spans="1:16" ht="18" customHeight="1" x14ac:dyDescent="0.25">
      <c r="A1249" s="309"/>
      <c r="B1249" s="345"/>
      <c r="C1249" s="345"/>
      <c r="D1249" s="310"/>
      <c r="E1249" s="310"/>
      <c r="F1249" s="310"/>
      <c r="G1249" s="310"/>
      <c r="H1249" s="310"/>
      <c r="I1249" s="311"/>
      <c r="J1249" s="311"/>
      <c r="K1249" s="311"/>
      <c r="L1249" s="311"/>
      <c r="M1249" s="311"/>
      <c r="N1249" s="311"/>
      <c r="O1249" s="381">
        <f t="shared" si="42"/>
        <v>0</v>
      </c>
      <c r="P1249" s="381">
        <f t="shared" si="43"/>
        <v>0</v>
      </c>
    </row>
    <row r="1250" spans="1:16" ht="18" customHeight="1" x14ac:dyDescent="0.25">
      <c r="A1250" s="309"/>
      <c r="B1250" s="345"/>
      <c r="C1250" s="345"/>
      <c r="D1250" s="310"/>
      <c r="E1250" s="310"/>
      <c r="F1250" s="310"/>
      <c r="G1250" s="310"/>
      <c r="H1250" s="310"/>
      <c r="I1250" s="311"/>
      <c r="J1250" s="311"/>
      <c r="K1250" s="311"/>
      <c r="L1250" s="311"/>
      <c r="M1250" s="311"/>
      <c r="N1250" s="311"/>
      <c r="O1250" s="381">
        <f t="shared" si="42"/>
        <v>0</v>
      </c>
      <c r="P1250" s="381">
        <f t="shared" si="43"/>
        <v>0</v>
      </c>
    </row>
    <row r="1251" spans="1:16" ht="18" customHeight="1" x14ac:dyDescent="0.25">
      <c r="A1251" s="309"/>
      <c r="B1251" s="345"/>
      <c r="C1251" s="345"/>
      <c r="D1251" s="310"/>
      <c r="E1251" s="310"/>
      <c r="F1251" s="310"/>
      <c r="G1251" s="310"/>
      <c r="H1251" s="310"/>
      <c r="I1251" s="311"/>
      <c r="J1251" s="311"/>
      <c r="K1251" s="311"/>
      <c r="L1251" s="311"/>
      <c r="M1251" s="311"/>
      <c r="N1251" s="311"/>
      <c r="O1251" s="381">
        <f t="shared" si="42"/>
        <v>0</v>
      </c>
      <c r="P1251" s="381">
        <f t="shared" si="43"/>
        <v>0</v>
      </c>
    </row>
    <row r="1252" spans="1:16" ht="18" customHeight="1" x14ac:dyDescent="0.25">
      <c r="A1252" s="309"/>
      <c r="B1252" s="345"/>
      <c r="C1252" s="345"/>
      <c r="D1252" s="310"/>
      <c r="E1252" s="310"/>
      <c r="F1252" s="310"/>
      <c r="G1252" s="310"/>
      <c r="H1252" s="310"/>
      <c r="I1252" s="311"/>
      <c r="J1252" s="311"/>
      <c r="K1252" s="311"/>
      <c r="L1252" s="311"/>
      <c r="M1252" s="311"/>
      <c r="N1252" s="311"/>
      <c r="O1252" s="381">
        <f t="shared" si="42"/>
        <v>0</v>
      </c>
      <c r="P1252" s="381">
        <f t="shared" si="43"/>
        <v>0</v>
      </c>
    </row>
    <row r="1253" spans="1:16" ht="18" customHeight="1" x14ac:dyDescent="0.25">
      <c r="A1253" s="309"/>
      <c r="B1253" s="345"/>
      <c r="C1253" s="345"/>
      <c r="D1253" s="310"/>
      <c r="E1253" s="310"/>
      <c r="F1253" s="310"/>
      <c r="G1253" s="310"/>
      <c r="H1253" s="310"/>
      <c r="I1253" s="311"/>
      <c r="J1253" s="311"/>
      <c r="K1253" s="311"/>
      <c r="L1253" s="311"/>
      <c r="M1253" s="311"/>
      <c r="N1253" s="311"/>
      <c r="O1253" s="381">
        <f t="shared" si="42"/>
        <v>0</v>
      </c>
      <c r="P1253" s="381">
        <f t="shared" si="43"/>
        <v>0</v>
      </c>
    </row>
    <row r="1254" spans="1:16" ht="18" customHeight="1" x14ac:dyDescent="0.25">
      <c r="A1254" s="309"/>
      <c r="B1254" s="345"/>
      <c r="C1254" s="345"/>
      <c r="D1254" s="310"/>
      <c r="E1254" s="310"/>
      <c r="F1254" s="310"/>
      <c r="G1254" s="310"/>
      <c r="H1254" s="310"/>
      <c r="I1254" s="311"/>
      <c r="J1254" s="311"/>
      <c r="K1254" s="311"/>
      <c r="L1254" s="311"/>
      <c r="M1254" s="311"/>
      <c r="N1254" s="311"/>
      <c r="O1254" s="381">
        <f t="shared" si="42"/>
        <v>0</v>
      </c>
      <c r="P1254" s="381">
        <f t="shared" si="43"/>
        <v>0</v>
      </c>
    </row>
    <row r="1255" spans="1:16" ht="18" customHeight="1" x14ac:dyDescent="0.25">
      <c r="A1255" s="309"/>
      <c r="B1255" s="345"/>
      <c r="C1255" s="345"/>
      <c r="D1255" s="310"/>
      <c r="E1255" s="310"/>
      <c r="F1255" s="310"/>
      <c r="G1255" s="310"/>
      <c r="H1255" s="310"/>
      <c r="I1255" s="311"/>
      <c r="J1255" s="311"/>
      <c r="K1255" s="311"/>
      <c r="L1255" s="311"/>
      <c r="M1255" s="311"/>
      <c r="N1255" s="311"/>
      <c r="O1255" s="381">
        <f t="shared" si="42"/>
        <v>0</v>
      </c>
      <c r="P1255" s="381">
        <f t="shared" si="43"/>
        <v>0</v>
      </c>
    </row>
    <row r="1256" spans="1:16" ht="18" customHeight="1" x14ac:dyDescent="0.25">
      <c r="A1256" s="309"/>
      <c r="B1256" s="345"/>
      <c r="C1256" s="345"/>
      <c r="D1256" s="310"/>
      <c r="E1256" s="310"/>
      <c r="F1256" s="310"/>
      <c r="G1256" s="310"/>
      <c r="H1256" s="310"/>
      <c r="I1256" s="311"/>
      <c r="J1256" s="311"/>
      <c r="K1256" s="311"/>
      <c r="L1256" s="311"/>
      <c r="M1256" s="311"/>
      <c r="N1256" s="311"/>
      <c r="O1256" s="381">
        <f t="shared" si="42"/>
        <v>0</v>
      </c>
      <c r="P1256" s="381">
        <f t="shared" si="43"/>
        <v>0</v>
      </c>
    </row>
    <row r="1257" spans="1:16" ht="18" customHeight="1" x14ac:dyDescent="0.25">
      <c r="A1257" s="309"/>
      <c r="B1257" s="345"/>
      <c r="C1257" s="345"/>
      <c r="D1257" s="310"/>
      <c r="E1257" s="310"/>
      <c r="F1257" s="310"/>
      <c r="G1257" s="310"/>
      <c r="H1257" s="310"/>
      <c r="I1257" s="311"/>
      <c r="J1257" s="311"/>
      <c r="K1257" s="311"/>
      <c r="L1257" s="311"/>
      <c r="M1257" s="311"/>
      <c r="N1257" s="311"/>
      <c r="O1257" s="381">
        <f t="shared" si="42"/>
        <v>0</v>
      </c>
      <c r="P1257" s="381">
        <f t="shared" si="43"/>
        <v>0</v>
      </c>
    </row>
    <row r="1258" spans="1:16" ht="18" customHeight="1" x14ac:dyDescent="0.25">
      <c r="A1258" s="309"/>
      <c r="B1258" s="345"/>
      <c r="C1258" s="345"/>
      <c r="D1258" s="310"/>
      <c r="E1258" s="310"/>
      <c r="F1258" s="310"/>
      <c r="G1258" s="310"/>
      <c r="H1258" s="310"/>
      <c r="I1258" s="311"/>
      <c r="J1258" s="311"/>
      <c r="K1258" s="311"/>
      <c r="L1258" s="311"/>
      <c r="M1258" s="311"/>
      <c r="N1258" s="311"/>
      <c r="O1258" s="381">
        <f t="shared" si="42"/>
        <v>0</v>
      </c>
      <c r="P1258" s="381">
        <f t="shared" si="43"/>
        <v>0</v>
      </c>
    </row>
    <row r="1259" spans="1:16" ht="18" customHeight="1" x14ac:dyDescent="0.25">
      <c r="A1259" s="309"/>
      <c r="B1259" s="345"/>
      <c r="C1259" s="345"/>
      <c r="D1259" s="310"/>
      <c r="E1259" s="310"/>
      <c r="F1259" s="310"/>
      <c r="G1259" s="310"/>
      <c r="H1259" s="310"/>
      <c r="I1259" s="311"/>
      <c r="J1259" s="311"/>
      <c r="K1259" s="311"/>
      <c r="L1259" s="311"/>
      <c r="M1259" s="311"/>
      <c r="N1259" s="311"/>
      <c r="O1259" s="381">
        <f t="shared" si="42"/>
        <v>0</v>
      </c>
      <c r="P1259" s="381">
        <f t="shared" si="43"/>
        <v>0</v>
      </c>
    </row>
    <row r="1260" spans="1:16" ht="18" customHeight="1" x14ac:dyDescent="0.25">
      <c r="A1260" s="309"/>
      <c r="B1260" s="345"/>
      <c r="C1260" s="345"/>
      <c r="D1260" s="310"/>
      <c r="E1260" s="310"/>
      <c r="F1260" s="310"/>
      <c r="G1260" s="310"/>
      <c r="H1260" s="310"/>
      <c r="I1260" s="311"/>
      <c r="J1260" s="311"/>
      <c r="K1260" s="311"/>
      <c r="L1260" s="311"/>
      <c r="M1260" s="311"/>
      <c r="N1260" s="311"/>
      <c r="O1260" s="381">
        <f t="shared" si="42"/>
        <v>0</v>
      </c>
      <c r="P1260" s="381">
        <f t="shared" si="43"/>
        <v>0</v>
      </c>
    </row>
    <row r="1261" spans="1:16" ht="18" customHeight="1" x14ac:dyDescent="0.25">
      <c r="A1261" s="309"/>
      <c r="B1261" s="345"/>
      <c r="C1261" s="345"/>
      <c r="D1261" s="310"/>
      <c r="E1261" s="310"/>
      <c r="F1261" s="310"/>
      <c r="G1261" s="310"/>
      <c r="H1261" s="310"/>
      <c r="I1261" s="311"/>
      <c r="J1261" s="311"/>
      <c r="K1261" s="311"/>
      <c r="L1261" s="311"/>
      <c r="M1261" s="311"/>
      <c r="N1261" s="311"/>
      <c r="O1261" s="381">
        <f t="shared" si="42"/>
        <v>0</v>
      </c>
      <c r="P1261" s="381">
        <f t="shared" si="43"/>
        <v>0</v>
      </c>
    </row>
    <row r="1262" spans="1:16" ht="18" customHeight="1" x14ac:dyDescent="0.25">
      <c r="A1262" s="309"/>
      <c r="B1262" s="345"/>
      <c r="C1262" s="345"/>
      <c r="D1262" s="310"/>
      <c r="E1262" s="310"/>
      <c r="F1262" s="310"/>
      <c r="G1262" s="310"/>
      <c r="H1262" s="310"/>
      <c r="I1262" s="311"/>
      <c r="J1262" s="311"/>
      <c r="K1262" s="311"/>
      <c r="L1262" s="311"/>
      <c r="M1262" s="311"/>
      <c r="N1262" s="311"/>
      <c r="O1262" s="381">
        <f t="shared" si="42"/>
        <v>0</v>
      </c>
      <c r="P1262" s="381">
        <f t="shared" si="43"/>
        <v>0</v>
      </c>
    </row>
    <row r="1263" spans="1:16" ht="18" customHeight="1" x14ac:dyDescent="0.25">
      <c r="A1263" s="309"/>
      <c r="B1263" s="345"/>
      <c r="C1263" s="345"/>
      <c r="D1263" s="310"/>
      <c r="E1263" s="310"/>
      <c r="F1263" s="310"/>
      <c r="G1263" s="310"/>
      <c r="H1263" s="310"/>
      <c r="I1263" s="311"/>
      <c r="J1263" s="311"/>
      <c r="K1263" s="311"/>
      <c r="L1263" s="311"/>
      <c r="M1263" s="311"/>
      <c r="N1263" s="311"/>
      <c r="O1263" s="381">
        <f t="shared" si="42"/>
        <v>0</v>
      </c>
      <c r="P1263" s="381">
        <f t="shared" si="43"/>
        <v>0</v>
      </c>
    </row>
    <row r="1264" spans="1:16" ht="18" customHeight="1" x14ac:dyDescent="0.25">
      <c r="A1264" s="309"/>
      <c r="B1264" s="345"/>
      <c r="C1264" s="345"/>
      <c r="D1264" s="310"/>
      <c r="E1264" s="310"/>
      <c r="F1264" s="310"/>
      <c r="G1264" s="310"/>
      <c r="H1264" s="310"/>
      <c r="I1264" s="311"/>
      <c r="J1264" s="311"/>
      <c r="K1264" s="311"/>
      <c r="L1264" s="311"/>
      <c r="M1264" s="311"/>
      <c r="N1264" s="311"/>
      <c r="O1264" s="381">
        <f t="shared" si="42"/>
        <v>0</v>
      </c>
      <c r="P1264" s="381">
        <f t="shared" si="43"/>
        <v>0</v>
      </c>
    </row>
    <row r="1265" spans="1:16" ht="18" customHeight="1" x14ac:dyDescent="0.25">
      <c r="A1265" s="309"/>
      <c r="B1265" s="345"/>
      <c r="C1265" s="345"/>
      <c r="D1265" s="310"/>
      <c r="E1265" s="310"/>
      <c r="F1265" s="310"/>
      <c r="G1265" s="310"/>
      <c r="H1265" s="310"/>
      <c r="I1265" s="311"/>
      <c r="J1265" s="311"/>
      <c r="K1265" s="311"/>
      <c r="L1265" s="311"/>
      <c r="M1265" s="311"/>
      <c r="N1265" s="311"/>
      <c r="O1265" s="381">
        <f t="shared" si="42"/>
        <v>0</v>
      </c>
      <c r="P1265" s="381">
        <f t="shared" si="43"/>
        <v>0</v>
      </c>
    </row>
    <row r="1266" spans="1:16" ht="18" customHeight="1" x14ac:dyDescent="0.25">
      <c r="A1266" s="309"/>
      <c r="B1266" s="345"/>
      <c r="C1266" s="345"/>
      <c r="D1266" s="310"/>
      <c r="E1266" s="310"/>
      <c r="F1266" s="310"/>
      <c r="G1266" s="310"/>
      <c r="H1266" s="310"/>
      <c r="I1266" s="311"/>
      <c r="J1266" s="311"/>
      <c r="K1266" s="311"/>
      <c r="L1266" s="311"/>
      <c r="M1266" s="311"/>
      <c r="N1266" s="311"/>
      <c r="O1266" s="381">
        <f t="shared" si="42"/>
        <v>0</v>
      </c>
      <c r="P1266" s="381">
        <f t="shared" si="43"/>
        <v>0</v>
      </c>
    </row>
    <row r="1267" spans="1:16" ht="18" customHeight="1" x14ac:dyDescent="0.25">
      <c r="A1267" s="309"/>
      <c r="B1267" s="345"/>
      <c r="C1267" s="345"/>
      <c r="D1267" s="310"/>
      <c r="E1267" s="310"/>
      <c r="F1267" s="310"/>
      <c r="G1267" s="310"/>
      <c r="H1267" s="310"/>
      <c r="I1267" s="311"/>
      <c r="J1267" s="311"/>
      <c r="K1267" s="311"/>
      <c r="L1267" s="311"/>
      <c r="M1267" s="311"/>
      <c r="N1267" s="311"/>
      <c r="O1267" s="381">
        <f t="shared" si="42"/>
        <v>0</v>
      </c>
      <c r="P1267" s="381">
        <f t="shared" si="43"/>
        <v>0</v>
      </c>
    </row>
    <row r="1268" spans="1:16" ht="18" customHeight="1" x14ac:dyDescent="0.25">
      <c r="A1268" s="309"/>
      <c r="B1268" s="345"/>
      <c r="C1268" s="345"/>
      <c r="D1268" s="310"/>
      <c r="E1268" s="310"/>
      <c r="F1268" s="310"/>
      <c r="G1268" s="310"/>
      <c r="H1268" s="310"/>
      <c r="I1268" s="311"/>
      <c r="J1268" s="311"/>
      <c r="K1268" s="311"/>
      <c r="L1268" s="311"/>
      <c r="M1268" s="311"/>
      <c r="N1268" s="311"/>
      <c r="O1268" s="381">
        <f t="shared" si="42"/>
        <v>0</v>
      </c>
      <c r="P1268" s="381">
        <f t="shared" si="43"/>
        <v>0</v>
      </c>
    </row>
    <row r="1269" spans="1:16" ht="18" customHeight="1" x14ac:dyDescent="0.25">
      <c r="A1269" s="309"/>
      <c r="B1269" s="345"/>
      <c r="C1269" s="345"/>
      <c r="D1269" s="310"/>
      <c r="E1269" s="310"/>
      <c r="F1269" s="310"/>
      <c r="G1269" s="310"/>
      <c r="H1269" s="310"/>
      <c r="I1269" s="311"/>
      <c r="J1269" s="311"/>
      <c r="K1269" s="311"/>
      <c r="L1269" s="311"/>
      <c r="M1269" s="311"/>
      <c r="N1269" s="311"/>
      <c r="O1269" s="381">
        <f t="shared" si="42"/>
        <v>0</v>
      </c>
      <c r="P1269" s="381">
        <f t="shared" si="43"/>
        <v>0</v>
      </c>
    </row>
    <row r="1270" spans="1:16" ht="18" customHeight="1" x14ac:dyDescent="0.25">
      <c r="A1270" s="309"/>
      <c r="B1270" s="345"/>
      <c r="C1270" s="345"/>
      <c r="D1270" s="310"/>
      <c r="E1270" s="310"/>
      <c r="F1270" s="310"/>
      <c r="G1270" s="310"/>
      <c r="H1270" s="310"/>
      <c r="I1270" s="311"/>
      <c r="J1270" s="311"/>
      <c r="K1270" s="311"/>
      <c r="L1270" s="311"/>
      <c r="M1270" s="311"/>
      <c r="N1270" s="311"/>
      <c r="O1270" s="381">
        <f t="shared" si="42"/>
        <v>0</v>
      </c>
      <c r="P1270" s="381">
        <f t="shared" si="43"/>
        <v>0</v>
      </c>
    </row>
    <row r="1271" spans="1:16" ht="18" customHeight="1" x14ac:dyDescent="0.25">
      <c r="A1271" s="309"/>
      <c r="B1271" s="345"/>
      <c r="C1271" s="345"/>
      <c r="D1271" s="310"/>
      <c r="E1271" s="310"/>
      <c r="F1271" s="310"/>
      <c r="G1271" s="310"/>
      <c r="H1271" s="310"/>
      <c r="I1271" s="311"/>
      <c r="J1271" s="311"/>
      <c r="K1271" s="311"/>
      <c r="L1271" s="311"/>
      <c r="M1271" s="311"/>
      <c r="N1271" s="311"/>
      <c r="O1271" s="381">
        <f t="shared" si="42"/>
        <v>0</v>
      </c>
      <c r="P1271" s="381">
        <f t="shared" si="43"/>
        <v>0</v>
      </c>
    </row>
    <row r="1272" spans="1:16" ht="18" customHeight="1" x14ac:dyDescent="0.25">
      <c r="A1272" s="309"/>
      <c r="B1272" s="345"/>
      <c r="C1272" s="345"/>
      <c r="D1272" s="310"/>
      <c r="E1272" s="310"/>
      <c r="F1272" s="310"/>
      <c r="G1272" s="310"/>
      <c r="H1272" s="310"/>
      <c r="I1272" s="311"/>
      <c r="J1272" s="311"/>
      <c r="K1272" s="311"/>
      <c r="L1272" s="311"/>
      <c r="M1272" s="311"/>
      <c r="N1272" s="311"/>
      <c r="O1272" s="381">
        <f t="shared" si="42"/>
        <v>0</v>
      </c>
      <c r="P1272" s="381">
        <f t="shared" si="43"/>
        <v>0</v>
      </c>
    </row>
    <row r="1273" spans="1:16" ht="18" customHeight="1" x14ac:dyDescent="0.25">
      <c r="A1273" s="309"/>
      <c r="B1273" s="345"/>
      <c r="C1273" s="345"/>
      <c r="D1273" s="310"/>
      <c r="E1273" s="310"/>
      <c r="F1273" s="310"/>
      <c r="G1273" s="310"/>
      <c r="H1273" s="310"/>
      <c r="I1273" s="311"/>
      <c r="J1273" s="311"/>
      <c r="K1273" s="311"/>
      <c r="L1273" s="311"/>
      <c r="M1273" s="311"/>
      <c r="N1273" s="311"/>
      <c r="O1273" s="381">
        <f t="shared" si="42"/>
        <v>0</v>
      </c>
      <c r="P1273" s="381">
        <f t="shared" si="43"/>
        <v>0</v>
      </c>
    </row>
    <row r="1274" spans="1:16" ht="18" customHeight="1" x14ac:dyDescent="0.25">
      <c r="A1274" s="309"/>
      <c r="B1274" s="345"/>
      <c r="C1274" s="345"/>
      <c r="D1274" s="310"/>
      <c r="E1274" s="310"/>
      <c r="F1274" s="310"/>
      <c r="G1274" s="310"/>
      <c r="H1274" s="310"/>
      <c r="I1274" s="311"/>
      <c r="J1274" s="311"/>
      <c r="K1274" s="311"/>
      <c r="L1274" s="311"/>
      <c r="M1274" s="311"/>
      <c r="N1274" s="311"/>
      <c r="O1274" s="381">
        <f t="shared" si="42"/>
        <v>0</v>
      </c>
      <c r="P1274" s="381">
        <f t="shared" si="43"/>
        <v>0</v>
      </c>
    </row>
    <row r="1275" spans="1:16" ht="18" customHeight="1" x14ac:dyDescent="0.25">
      <c r="A1275" s="309"/>
      <c r="B1275" s="345"/>
      <c r="C1275" s="345"/>
      <c r="D1275" s="310"/>
      <c r="E1275" s="310"/>
      <c r="F1275" s="310"/>
      <c r="G1275" s="310"/>
      <c r="H1275" s="310"/>
      <c r="I1275" s="311"/>
      <c r="J1275" s="311"/>
      <c r="K1275" s="311"/>
      <c r="L1275" s="311"/>
      <c r="M1275" s="311"/>
      <c r="N1275" s="311"/>
      <c r="O1275" s="381">
        <f t="shared" si="42"/>
        <v>0</v>
      </c>
      <c r="P1275" s="381">
        <f t="shared" si="43"/>
        <v>0</v>
      </c>
    </row>
    <row r="1276" spans="1:16" ht="18" customHeight="1" x14ac:dyDescent="0.25">
      <c r="A1276" s="309"/>
      <c r="B1276" s="345"/>
      <c r="C1276" s="345"/>
      <c r="D1276" s="310"/>
      <c r="E1276" s="310"/>
      <c r="F1276" s="310"/>
      <c r="G1276" s="310"/>
      <c r="H1276" s="310"/>
      <c r="I1276" s="311"/>
      <c r="J1276" s="311"/>
      <c r="K1276" s="311"/>
      <c r="L1276" s="311"/>
      <c r="M1276" s="311"/>
      <c r="N1276" s="311"/>
      <c r="O1276" s="381">
        <f t="shared" si="42"/>
        <v>0</v>
      </c>
      <c r="P1276" s="381">
        <f t="shared" si="43"/>
        <v>0</v>
      </c>
    </row>
    <row r="1277" spans="1:16" ht="18" customHeight="1" x14ac:dyDescent="0.25">
      <c r="A1277" s="309"/>
      <c r="B1277" s="345"/>
      <c r="C1277" s="345"/>
      <c r="D1277" s="310"/>
      <c r="E1277" s="310"/>
      <c r="F1277" s="310"/>
      <c r="G1277" s="310"/>
      <c r="H1277" s="310"/>
      <c r="I1277" s="311"/>
      <c r="J1277" s="311"/>
      <c r="K1277" s="311"/>
      <c r="L1277" s="311"/>
      <c r="M1277" s="311"/>
      <c r="N1277" s="311"/>
      <c r="O1277" s="381">
        <f t="shared" si="42"/>
        <v>0</v>
      </c>
      <c r="P1277" s="381">
        <f t="shared" si="43"/>
        <v>0</v>
      </c>
    </row>
    <row r="1278" spans="1:16" ht="18" customHeight="1" x14ac:dyDescent="0.25">
      <c r="A1278" s="309"/>
      <c r="B1278" s="345"/>
      <c r="C1278" s="345"/>
      <c r="D1278" s="310"/>
      <c r="E1278" s="310"/>
      <c r="F1278" s="310"/>
      <c r="G1278" s="310"/>
      <c r="H1278" s="310"/>
      <c r="I1278" s="311"/>
      <c r="J1278" s="311"/>
      <c r="K1278" s="311"/>
      <c r="L1278" s="311"/>
      <c r="M1278" s="311"/>
      <c r="N1278" s="311"/>
      <c r="O1278" s="381">
        <f t="shared" si="42"/>
        <v>0</v>
      </c>
      <c r="P1278" s="381">
        <f t="shared" si="43"/>
        <v>0</v>
      </c>
    </row>
    <row r="1279" spans="1:16" ht="18" customHeight="1" x14ac:dyDescent="0.25">
      <c r="A1279" s="309"/>
      <c r="B1279" s="345"/>
      <c r="C1279" s="345"/>
      <c r="D1279" s="310"/>
      <c r="E1279" s="310"/>
      <c r="F1279" s="310"/>
      <c r="G1279" s="310"/>
      <c r="H1279" s="310"/>
      <c r="I1279" s="311"/>
      <c r="J1279" s="311"/>
      <c r="K1279" s="311"/>
      <c r="L1279" s="311"/>
      <c r="M1279" s="311"/>
      <c r="N1279" s="311"/>
      <c r="O1279" s="381">
        <f t="shared" ref="O1279:O1342" si="44">SUM(I1279,K1279,M1279)</f>
        <v>0</v>
      </c>
      <c r="P1279" s="381">
        <f t="shared" ref="P1279:P1342" si="45">SUM(J1279,L1279,N1279)</f>
        <v>0</v>
      </c>
    </row>
    <row r="1280" spans="1:16" ht="18" customHeight="1" x14ac:dyDescent="0.25">
      <c r="A1280" s="309"/>
      <c r="B1280" s="345"/>
      <c r="C1280" s="345"/>
      <c r="D1280" s="310"/>
      <c r="E1280" s="310"/>
      <c r="F1280" s="310"/>
      <c r="G1280" s="310"/>
      <c r="H1280" s="310"/>
      <c r="I1280" s="311"/>
      <c r="J1280" s="311"/>
      <c r="K1280" s="311"/>
      <c r="L1280" s="311"/>
      <c r="M1280" s="311"/>
      <c r="N1280" s="311"/>
      <c r="O1280" s="381">
        <f t="shared" si="44"/>
        <v>0</v>
      </c>
      <c r="P1280" s="381">
        <f t="shared" si="45"/>
        <v>0</v>
      </c>
    </row>
    <row r="1281" spans="1:16" ht="18" customHeight="1" x14ac:dyDescent="0.25">
      <c r="A1281" s="309"/>
      <c r="B1281" s="345"/>
      <c r="C1281" s="345"/>
      <c r="D1281" s="310"/>
      <c r="E1281" s="310"/>
      <c r="F1281" s="310"/>
      <c r="G1281" s="310"/>
      <c r="H1281" s="310"/>
      <c r="I1281" s="311"/>
      <c r="J1281" s="311"/>
      <c r="K1281" s="311"/>
      <c r="L1281" s="311"/>
      <c r="M1281" s="311"/>
      <c r="N1281" s="311"/>
      <c r="O1281" s="381">
        <f t="shared" si="44"/>
        <v>0</v>
      </c>
      <c r="P1281" s="381">
        <f t="shared" si="45"/>
        <v>0</v>
      </c>
    </row>
    <row r="1282" spans="1:16" ht="18" customHeight="1" x14ac:dyDescent="0.25">
      <c r="A1282" s="309"/>
      <c r="B1282" s="345"/>
      <c r="C1282" s="345"/>
      <c r="D1282" s="310"/>
      <c r="E1282" s="310"/>
      <c r="F1282" s="310"/>
      <c r="G1282" s="310"/>
      <c r="H1282" s="310"/>
      <c r="I1282" s="311"/>
      <c r="J1282" s="311"/>
      <c r="K1282" s="311"/>
      <c r="L1282" s="311"/>
      <c r="M1282" s="311"/>
      <c r="N1282" s="311"/>
      <c r="O1282" s="381">
        <f t="shared" si="44"/>
        <v>0</v>
      </c>
      <c r="P1282" s="381">
        <f t="shared" si="45"/>
        <v>0</v>
      </c>
    </row>
    <row r="1283" spans="1:16" ht="18" customHeight="1" x14ac:dyDescent="0.25">
      <c r="A1283" s="309"/>
      <c r="B1283" s="345"/>
      <c r="C1283" s="345"/>
      <c r="D1283" s="310"/>
      <c r="E1283" s="310"/>
      <c r="F1283" s="310"/>
      <c r="G1283" s="310"/>
      <c r="H1283" s="310"/>
      <c r="I1283" s="311"/>
      <c r="J1283" s="311"/>
      <c r="K1283" s="311"/>
      <c r="L1283" s="311"/>
      <c r="M1283" s="311"/>
      <c r="N1283" s="311"/>
      <c r="O1283" s="381">
        <f t="shared" si="44"/>
        <v>0</v>
      </c>
      <c r="P1283" s="381">
        <f t="shared" si="45"/>
        <v>0</v>
      </c>
    </row>
    <row r="1284" spans="1:16" ht="18" customHeight="1" x14ac:dyDescent="0.25">
      <c r="A1284" s="309"/>
      <c r="B1284" s="345"/>
      <c r="C1284" s="345"/>
      <c r="D1284" s="310"/>
      <c r="E1284" s="310"/>
      <c r="F1284" s="310"/>
      <c r="G1284" s="310"/>
      <c r="H1284" s="310"/>
      <c r="I1284" s="311"/>
      <c r="J1284" s="311"/>
      <c r="K1284" s="311"/>
      <c r="L1284" s="311"/>
      <c r="M1284" s="311"/>
      <c r="N1284" s="311"/>
      <c r="O1284" s="381">
        <f t="shared" si="44"/>
        <v>0</v>
      </c>
      <c r="P1284" s="381">
        <f t="shared" si="45"/>
        <v>0</v>
      </c>
    </row>
    <row r="1285" spans="1:16" ht="18" customHeight="1" x14ac:dyDescent="0.25">
      <c r="A1285" s="309"/>
      <c r="B1285" s="345"/>
      <c r="C1285" s="345"/>
      <c r="D1285" s="310"/>
      <c r="E1285" s="310"/>
      <c r="F1285" s="310"/>
      <c r="G1285" s="310"/>
      <c r="H1285" s="310"/>
      <c r="I1285" s="311"/>
      <c r="J1285" s="311"/>
      <c r="K1285" s="311"/>
      <c r="L1285" s="311"/>
      <c r="M1285" s="311"/>
      <c r="N1285" s="311"/>
      <c r="O1285" s="381">
        <f t="shared" si="44"/>
        <v>0</v>
      </c>
      <c r="P1285" s="381">
        <f t="shared" si="45"/>
        <v>0</v>
      </c>
    </row>
    <row r="1286" spans="1:16" ht="18" customHeight="1" x14ac:dyDescent="0.25">
      <c r="A1286" s="309"/>
      <c r="B1286" s="345"/>
      <c r="C1286" s="345"/>
      <c r="D1286" s="310"/>
      <c r="E1286" s="310"/>
      <c r="F1286" s="310"/>
      <c r="G1286" s="310"/>
      <c r="H1286" s="310"/>
      <c r="I1286" s="311"/>
      <c r="J1286" s="311"/>
      <c r="K1286" s="311"/>
      <c r="L1286" s="311"/>
      <c r="M1286" s="311"/>
      <c r="N1286" s="311"/>
      <c r="O1286" s="381">
        <f t="shared" si="44"/>
        <v>0</v>
      </c>
      <c r="P1286" s="381">
        <f t="shared" si="45"/>
        <v>0</v>
      </c>
    </row>
    <row r="1287" spans="1:16" ht="18" customHeight="1" x14ac:dyDescent="0.25">
      <c r="A1287" s="309"/>
      <c r="B1287" s="345"/>
      <c r="C1287" s="345"/>
      <c r="D1287" s="310"/>
      <c r="E1287" s="310"/>
      <c r="F1287" s="310"/>
      <c r="G1287" s="310"/>
      <c r="H1287" s="310"/>
      <c r="I1287" s="311"/>
      <c r="J1287" s="311"/>
      <c r="K1287" s="311"/>
      <c r="L1287" s="311"/>
      <c r="M1287" s="311"/>
      <c r="N1287" s="311"/>
      <c r="O1287" s="381">
        <f t="shared" si="44"/>
        <v>0</v>
      </c>
      <c r="P1287" s="381">
        <f t="shared" si="45"/>
        <v>0</v>
      </c>
    </row>
    <row r="1288" spans="1:16" ht="18" customHeight="1" x14ac:dyDescent="0.25">
      <c r="A1288" s="309"/>
      <c r="B1288" s="345"/>
      <c r="C1288" s="345"/>
      <c r="D1288" s="310"/>
      <c r="E1288" s="310"/>
      <c r="F1288" s="310"/>
      <c r="G1288" s="310"/>
      <c r="H1288" s="310"/>
      <c r="I1288" s="311"/>
      <c r="J1288" s="311"/>
      <c r="K1288" s="311"/>
      <c r="L1288" s="311"/>
      <c r="M1288" s="311"/>
      <c r="N1288" s="311"/>
      <c r="O1288" s="381">
        <f t="shared" si="44"/>
        <v>0</v>
      </c>
      <c r="P1288" s="381">
        <f t="shared" si="45"/>
        <v>0</v>
      </c>
    </row>
    <row r="1289" spans="1:16" ht="18" customHeight="1" x14ac:dyDescent="0.25">
      <c r="A1289" s="309"/>
      <c r="B1289" s="345"/>
      <c r="C1289" s="345"/>
      <c r="D1289" s="310"/>
      <c r="E1289" s="310"/>
      <c r="F1289" s="310"/>
      <c r="G1289" s="310"/>
      <c r="H1289" s="310"/>
      <c r="I1289" s="311"/>
      <c r="J1289" s="311"/>
      <c r="K1289" s="311"/>
      <c r="L1289" s="311"/>
      <c r="M1289" s="311"/>
      <c r="N1289" s="311"/>
      <c r="O1289" s="381">
        <f t="shared" si="44"/>
        <v>0</v>
      </c>
      <c r="P1289" s="381">
        <f t="shared" si="45"/>
        <v>0</v>
      </c>
    </row>
    <row r="1290" spans="1:16" ht="18" customHeight="1" x14ac:dyDescent="0.25">
      <c r="A1290" s="309"/>
      <c r="B1290" s="345"/>
      <c r="C1290" s="345"/>
      <c r="D1290" s="310"/>
      <c r="E1290" s="310"/>
      <c r="F1290" s="310"/>
      <c r="G1290" s="310"/>
      <c r="H1290" s="310"/>
      <c r="I1290" s="311"/>
      <c r="J1290" s="311"/>
      <c r="K1290" s="311"/>
      <c r="L1290" s="311"/>
      <c r="M1290" s="311"/>
      <c r="N1290" s="311"/>
      <c r="O1290" s="381">
        <f t="shared" si="44"/>
        <v>0</v>
      </c>
      <c r="P1290" s="381">
        <f t="shared" si="45"/>
        <v>0</v>
      </c>
    </row>
    <row r="1291" spans="1:16" ht="18" customHeight="1" x14ac:dyDescent="0.25">
      <c r="A1291" s="309"/>
      <c r="B1291" s="345"/>
      <c r="C1291" s="345"/>
      <c r="D1291" s="310"/>
      <c r="E1291" s="310"/>
      <c r="F1291" s="310"/>
      <c r="G1291" s="310"/>
      <c r="H1291" s="310"/>
      <c r="I1291" s="311"/>
      <c r="J1291" s="311"/>
      <c r="K1291" s="311"/>
      <c r="L1291" s="311"/>
      <c r="M1291" s="311"/>
      <c r="N1291" s="311"/>
      <c r="O1291" s="381">
        <f t="shared" si="44"/>
        <v>0</v>
      </c>
      <c r="P1291" s="381">
        <f t="shared" si="45"/>
        <v>0</v>
      </c>
    </row>
    <row r="1292" spans="1:16" ht="18" customHeight="1" x14ac:dyDescent="0.25">
      <c r="A1292" s="309"/>
      <c r="B1292" s="345"/>
      <c r="C1292" s="345"/>
      <c r="D1292" s="310"/>
      <c r="E1292" s="310"/>
      <c r="F1292" s="310"/>
      <c r="G1292" s="310"/>
      <c r="H1292" s="310"/>
      <c r="I1292" s="311"/>
      <c r="J1292" s="311"/>
      <c r="K1292" s="311"/>
      <c r="L1292" s="311"/>
      <c r="M1292" s="311"/>
      <c r="N1292" s="311"/>
      <c r="O1292" s="381">
        <f t="shared" si="44"/>
        <v>0</v>
      </c>
      <c r="P1292" s="381">
        <f t="shared" si="45"/>
        <v>0</v>
      </c>
    </row>
    <row r="1293" spans="1:16" ht="18" customHeight="1" x14ac:dyDescent="0.25">
      <c r="A1293" s="309"/>
      <c r="B1293" s="345"/>
      <c r="C1293" s="345"/>
      <c r="D1293" s="310"/>
      <c r="E1293" s="310"/>
      <c r="F1293" s="310"/>
      <c r="G1293" s="310"/>
      <c r="H1293" s="310"/>
      <c r="I1293" s="311"/>
      <c r="J1293" s="311"/>
      <c r="K1293" s="311"/>
      <c r="L1293" s="311"/>
      <c r="M1293" s="311"/>
      <c r="N1293" s="311"/>
      <c r="O1293" s="381">
        <f t="shared" si="44"/>
        <v>0</v>
      </c>
      <c r="P1293" s="381">
        <f t="shared" si="45"/>
        <v>0</v>
      </c>
    </row>
    <row r="1294" spans="1:16" ht="18" customHeight="1" x14ac:dyDescent="0.25">
      <c r="A1294" s="309"/>
      <c r="B1294" s="345"/>
      <c r="C1294" s="345"/>
      <c r="D1294" s="310"/>
      <c r="E1294" s="310"/>
      <c r="F1294" s="310"/>
      <c r="G1294" s="310"/>
      <c r="H1294" s="310"/>
      <c r="I1294" s="311"/>
      <c r="J1294" s="311"/>
      <c r="K1294" s="311"/>
      <c r="L1294" s="311"/>
      <c r="M1294" s="311"/>
      <c r="N1294" s="311"/>
      <c r="O1294" s="381">
        <f t="shared" si="44"/>
        <v>0</v>
      </c>
      <c r="P1294" s="381">
        <f t="shared" si="45"/>
        <v>0</v>
      </c>
    </row>
    <row r="1295" spans="1:16" ht="18" customHeight="1" x14ac:dyDescent="0.25">
      <c r="A1295" s="309"/>
      <c r="B1295" s="345"/>
      <c r="C1295" s="345"/>
      <c r="D1295" s="310"/>
      <c r="E1295" s="310"/>
      <c r="F1295" s="310"/>
      <c r="G1295" s="310"/>
      <c r="H1295" s="310"/>
      <c r="I1295" s="311"/>
      <c r="J1295" s="311"/>
      <c r="K1295" s="311"/>
      <c r="L1295" s="311"/>
      <c r="M1295" s="311"/>
      <c r="N1295" s="311"/>
      <c r="O1295" s="381">
        <f t="shared" si="44"/>
        <v>0</v>
      </c>
      <c r="P1295" s="381">
        <f t="shared" si="45"/>
        <v>0</v>
      </c>
    </row>
    <row r="1296" spans="1:16" ht="18" customHeight="1" x14ac:dyDescent="0.25">
      <c r="A1296" s="309"/>
      <c r="B1296" s="345"/>
      <c r="C1296" s="345"/>
      <c r="D1296" s="310"/>
      <c r="E1296" s="310"/>
      <c r="F1296" s="310"/>
      <c r="G1296" s="310"/>
      <c r="H1296" s="310"/>
      <c r="I1296" s="311"/>
      <c r="J1296" s="311"/>
      <c r="K1296" s="311"/>
      <c r="L1296" s="311"/>
      <c r="M1296" s="311"/>
      <c r="N1296" s="311"/>
      <c r="O1296" s="381">
        <f t="shared" si="44"/>
        <v>0</v>
      </c>
      <c r="P1296" s="381">
        <f t="shared" si="45"/>
        <v>0</v>
      </c>
    </row>
    <row r="1297" spans="1:16" ht="18" customHeight="1" x14ac:dyDescent="0.25">
      <c r="A1297" s="309"/>
      <c r="B1297" s="345"/>
      <c r="C1297" s="345"/>
      <c r="D1297" s="310"/>
      <c r="E1297" s="310"/>
      <c r="F1297" s="310"/>
      <c r="G1297" s="310"/>
      <c r="H1297" s="310"/>
      <c r="I1297" s="311"/>
      <c r="J1297" s="311"/>
      <c r="K1297" s="311"/>
      <c r="L1297" s="311"/>
      <c r="M1297" s="311"/>
      <c r="N1297" s="311"/>
      <c r="O1297" s="381">
        <f t="shared" si="44"/>
        <v>0</v>
      </c>
      <c r="P1297" s="381">
        <f t="shared" si="45"/>
        <v>0</v>
      </c>
    </row>
    <row r="1298" spans="1:16" ht="18" customHeight="1" x14ac:dyDescent="0.25">
      <c r="A1298" s="309"/>
      <c r="B1298" s="345"/>
      <c r="C1298" s="345"/>
      <c r="D1298" s="310"/>
      <c r="E1298" s="310"/>
      <c r="F1298" s="310"/>
      <c r="G1298" s="310"/>
      <c r="H1298" s="310"/>
      <c r="I1298" s="311"/>
      <c r="J1298" s="311"/>
      <c r="K1298" s="311"/>
      <c r="L1298" s="311"/>
      <c r="M1298" s="311"/>
      <c r="N1298" s="311"/>
      <c r="O1298" s="381">
        <f t="shared" si="44"/>
        <v>0</v>
      </c>
      <c r="P1298" s="381">
        <f t="shared" si="45"/>
        <v>0</v>
      </c>
    </row>
    <row r="1299" spans="1:16" ht="18" customHeight="1" x14ac:dyDescent="0.25">
      <c r="A1299" s="309"/>
      <c r="B1299" s="345"/>
      <c r="C1299" s="345"/>
      <c r="D1299" s="310"/>
      <c r="E1299" s="310"/>
      <c r="F1299" s="310"/>
      <c r="G1299" s="310"/>
      <c r="H1299" s="310"/>
      <c r="I1299" s="311"/>
      <c r="J1299" s="311"/>
      <c r="K1299" s="311"/>
      <c r="L1299" s="311"/>
      <c r="M1299" s="311"/>
      <c r="N1299" s="311"/>
      <c r="O1299" s="381">
        <f t="shared" si="44"/>
        <v>0</v>
      </c>
      <c r="P1299" s="381">
        <f t="shared" si="45"/>
        <v>0</v>
      </c>
    </row>
    <row r="1300" spans="1:16" ht="18" customHeight="1" x14ac:dyDescent="0.25">
      <c r="A1300" s="309"/>
      <c r="B1300" s="345"/>
      <c r="C1300" s="345"/>
      <c r="D1300" s="310"/>
      <c r="E1300" s="310"/>
      <c r="F1300" s="310"/>
      <c r="G1300" s="310"/>
      <c r="H1300" s="310"/>
      <c r="I1300" s="311"/>
      <c r="J1300" s="311"/>
      <c r="K1300" s="311"/>
      <c r="L1300" s="311"/>
      <c r="M1300" s="311"/>
      <c r="N1300" s="311"/>
      <c r="O1300" s="381">
        <f t="shared" si="44"/>
        <v>0</v>
      </c>
      <c r="P1300" s="381">
        <f t="shared" si="45"/>
        <v>0</v>
      </c>
    </row>
    <row r="1301" spans="1:16" ht="18" customHeight="1" x14ac:dyDescent="0.25">
      <c r="A1301" s="309"/>
      <c r="B1301" s="345"/>
      <c r="C1301" s="345"/>
      <c r="D1301" s="310"/>
      <c r="E1301" s="310"/>
      <c r="F1301" s="310"/>
      <c r="G1301" s="310"/>
      <c r="H1301" s="310"/>
      <c r="I1301" s="311"/>
      <c r="J1301" s="311"/>
      <c r="K1301" s="311"/>
      <c r="L1301" s="311"/>
      <c r="M1301" s="311"/>
      <c r="N1301" s="311"/>
      <c r="O1301" s="381">
        <f t="shared" si="44"/>
        <v>0</v>
      </c>
      <c r="P1301" s="381">
        <f t="shared" si="45"/>
        <v>0</v>
      </c>
    </row>
    <row r="1302" spans="1:16" ht="18" customHeight="1" x14ac:dyDescent="0.25">
      <c r="A1302" s="309"/>
      <c r="B1302" s="345"/>
      <c r="C1302" s="345"/>
      <c r="D1302" s="310"/>
      <c r="E1302" s="310"/>
      <c r="F1302" s="310"/>
      <c r="G1302" s="310"/>
      <c r="H1302" s="310"/>
      <c r="I1302" s="311"/>
      <c r="J1302" s="311"/>
      <c r="K1302" s="311"/>
      <c r="L1302" s="311"/>
      <c r="M1302" s="311"/>
      <c r="N1302" s="311"/>
      <c r="O1302" s="381">
        <f t="shared" si="44"/>
        <v>0</v>
      </c>
      <c r="P1302" s="381">
        <f t="shared" si="45"/>
        <v>0</v>
      </c>
    </row>
    <row r="1303" spans="1:16" ht="18" customHeight="1" x14ac:dyDescent="0.25">
      <c r="A1303" s="309"/>
      <c r="B1303" s="345"/>
      <c r="C1303" s="345"/>
      <c r="D1303" s="310"/>
      <c r="E1303" s="310"/>
      <c r="F1303" s="310"/>
      <c r="G1303" s="310"/>
      <c r="H1303" s="310"/>
      <c r="I1303" s="311"/>
      <c r="J1303" s="311"/>
      <c r="K1303" s="311"/>
      <c r="L1303" s="311"/>
      <c r="M1303" s="311"/>
      <c r="N1303" s="311"/>
      <c r="O1303" s="381">
        <f t="shared" si="44"/>
        <v>0</v>
      </c>
      <c r="P1303" s="381">
        <f t="shared" si="45"/>
        <v>0</v>
      </c>
    </row>
    <row r="1304" spans="1:16" ht="18" customHeight="1" x14ac:dyDescent="0.25">
      <c r="A1304" s="309"/>
      <c r="B1304" s="345"/>
      <c r="C1304" s="345"/>
      <c r="D1304" s="310"/>
      <c r="E1304" s="310"/>
      <c r="F1304" s="310"/>
      <c r="G1304" s="310"/>
      <c r="H1304" s="310"/>
      <c r="I1304" s="311"/>
      <c r="J1304" s="311"/>
      <c r="K1304" s="311"/>
      <c r="L1304" s="311"/>
      <c r="M1304" s="311"/>
      <c r="N1304" s="311"/>
      <c r="O1304" s="381">
        <f t="shared" si="44"/>
        <v>0</v>
      </c>
      <c r="P1304" s="381">
        <f t="shared" si="45"/>
        <v>0</v>
      </c>
    </row>
    <row r="1305" spans="1:16" ht="18" customHeight="1" x14ac:dyDescent="0.25">
      <c r="A1305" s="309"/>
      <c r="B1305" s="345"/>
      <c r="C1305" s="345"/>
      <c r="D1305" s="310"/>
      <c r="E1305" s="310"/>
      <c r="F1305" s="310"/>
      <c r="G1305" s="310"/>
      <c r="H1305" s="310"/>
      <c r="I1305" s="311"/>
      <c r="J1305" s="311"/>
      <c r="K1305" s="311"/>
      <c r="L1305" s="311"/>
      <c r="M1305" s="311"/>
      <c r="N1305" s="311"/>
      <c r="O1305" s="381">
        <f t="shared" si="44"/>
        <v>0</v>
      </c>
      <c r="P1305" s="381">
        <f t="shared" si="45"/>
        <v>0</v>
      </c>
    </row>
    <row r="1306" spans="1:16" ht="18" customHeight="1" x14ac:dyDescent="0.25">
      <c r="A1306" s="309"/>
      <c r="B1306" s="345"/>
      <c r="C1306" s="345"/>
      <c r="D1306" s="310"/>
      <c r="E1306" s="310"/>
      <c r="F1306" s="310"/>
      <c r="G1306" s="310"/>
      <c r="H1306" s="310"/>
      <c r="I1306" s="311"/>
      <c r="J1306" s="311"/>
      <c r="K1306" s="311"/>
      <c r="L1306" s="311"/>
      <c r="M1306" s="311"/>
      <c r="N1306" s="311"/>
      <c r="O1306" s="381">
        <f t="shared" si="44"/>
        <v>0</v>
      </c>
      <c r="P1306" s="381">
        <f t="shared" si="45"/>
        <v>0</v>
      </c>
    </row>
    <row r="1307" spans="1:16" ht="18" customHeight="1" x14ac:dyDescent="0.25">
      <c r="A1307" s="309"/>
      <c r="B1307" s="345"/>
      <c r="C1307" s="345"/>
      <c r="D1307" s="310"/>
      <c r="E1307" s="310"/>
      <c r="F1307" s="310"/>
      <c r="G1307" s="310"/>
      <c r="H1307" s="310"/>
      <c r="I1307" s="311"/>
      <c r="J1307" s="311"/>
      <c r="K1307" s="311"/>
      <c r="L1307" s="311"/>
      <c r="M1307" s="311"/>
      <c r="N1307" s="311"/>
      <c r="O1307" s="381">
        <f t="shared" si="44"/>
        <v>0</v>
      </c>
      <c r="P1307" s="381">
        <f t="shared" si="45"/>
        <v>0</v>
      </c>
    </row>
    <row r="1308" spans="1:16" ht="18" customHeight="1" x14ac:dyDescent="0.25">
      <c r="A1308" s="309"/>
      <c r="B1308" s="345"/>
      <c r="C1308" s="345"/>
      <c r="D1308" s="310"/>
      <c r="E1308" s="310"/>
      <c r="F1308" s="310"/>
      <c r="G1308" s="310"/>
      <c r="H1308" s="310"/>
      <c r="I1308" s="311"/>
      <c r="J1308" s="311"/>
      <c r="K1308" s="311"/>
      <c r="L1308" s="311"/>
      <c r="M1308" s="311"/>
      <c r="N1308" s="311"/>
      <c r="O1308" s="381">
        <f t="shared" si="44"/>
        <v>0</v>
      </c>
      <c r="P1308" s="381">
        <f t="shared" si="45"/>
        <v>0</v>
      </c>
    </row>
    <row r="1309" spans="1:16" ht="18" customHeight="1" x14ac:dyDescent="0.25">
      <c r="A1309" s="309"/>
      <c r="B1309" s="345"/>
      <c r="C1309" s="345"/>
      <c r="D1309" s="310"/>
      <c r="E1309" s="310"/>
      <c r="F1309" s="310"/>
      <c r="G1309" s="310"/>
      <c r="H1309" s="310"/>
      <c r="I1309" s="311"/>
      <c r="J1309" s="311"/>
      <c r="K1309" s="311"/>
      <c r="L1309" s="311"/>
      <c r="M1309" s="311"/>
      <c r="N1309" s="311"/>
      <c r="O1309" s="381">
        <f t="shared" si="44"/>
        <v>0</v>
      </c>
      <c r="P1309" s="381">
        <f t="shared" si="45"/>
        <v>0</v>
      </c>
    </row>
    <row r="1310" spans="1:16" ht="18" customHeight="1" x14ac:dyDescent="0.25">
      <c r="A1310" s="309"/>
      <c r="B1310" s="345"/>
      <c r="C1310" s="345"/>
      <c r="D1310" s="310"/>
      <c r="E1310" s="310"/>
      <c r="F1310" s="310"/>
      <c r="G1310" s="310"/>
      <c r="H1310" s="310"/>
      <c r="I1310" s="311"/>
      <c r="J1310" s="311"/>
      <c r="K1310" s="311"/>
      <c r="L1310" s="311"/>
      <c r="M1310" s="311"/>
      <c r="N1310" s="311"/>
      <c r="O1310" s="381">
        <f t="shared" si="44"/>
        <v>0</v>
      </c>
      <c r="P1310" s="381">
        <f t="shared" si="45"/>
        <v>0</v>
      </c>
    </row>
    <row r="1311" spans="1:16" ht="18" customHeight="1" x14ac:dyDescent="0.25">
      <c r="A1311" s="309"/>
      <c r="B1311" s="345"/>
      <c r="C1311" s="345"/>
      <c r="D1311" s="310"/>
      <c r="E1311" s="310"/>
      <c r="F1311" s="310"/>
      <c r="G1311" s="310"/>
      <c r="H1311" s="310"/>
      <c r="I1311" s="311"/>
      <c r="J1311" s="311"/>
      <c r="K1311" s="311"/>
      <c r="L1311" s="311"/>
      <c r="M1311" s="311"/>
      <c r="N1311" s="311"/>
      <c r="O1311" s="381">
        <f t="shared" si="44"/>
        <v>0</v>
      </c>
      <c r="P1311" s="381">
        <f t="shared" si="45"/>
        <v>0</v>
      </c>
    </row>
    <row r="1312" spans="1:16" ht="18" customHeight="1" x14ac:dyDescent="0.25">
      <c r="A1312" s="309"/>
      <c r="B1312" s="345"/>
      <c r="C1312" s="345"/>
      <c r="D1312" s="310"/>
      <c r="E1312" s="310"/>
      <c r="F1312" s="310"/>
      <c r="G1312" s="310"/>
      <c r="H1312" s="310"/>
      <c r="I1312" s="311"/>
      <c r="J1312" s="311"/>
      <c r="K1312" s="311"/>
      <c r="L1312" s="311"/>
      <c r="M1312" s="311"/>
      <c r="N1312" s="311"/>
      <c r="O1312" s="381">
        <f t="shared" si="44"/>
        <v>0</v>
      </c>
      <c r="P1312" s="381">
        <f t="shared" si="45"/>
        <v>0</v>
      </c>
    </row>
    <row r="1313" spans="1:16" ht="18" customHeight="1" x14ac:dyDescent="0.25">
      <c r="A1313" s="309"/>
      <c r="B1313" s="345"/>
      <c r="C1313" s="345"/>
      <c r="D1313" s="310"/>
      <c r="E1313" s="310"/>
      <c r="F1313" s="310"/>
      <c r="G1313" s="310"/>
      <c r="H1313" s="310"/>
      <c r="I1313" s="311"/>
      <c r="J1313" s="311"/>
      <c r="K1313" s="311"/>
      <c r="L1313" s="311"/>
      <c r="M1313" s="311"/>
      <c r="N1313" s="311"/>
      <c r="O1313" s="381">
        <f t="shared" si="44"/>
        <v>0</v>
      </c>
      <c r="P1313" s="381">
        <f t="shared" si="45"/>
        <v>0</v>
      </c>
    </row>
    <row r="1314" spans="1:16" ht="18" customHeight="1" x14ac:dyDescent="0.25">
      <c r="A1314" s="309"/>
      <c r="B1314" s="345"/>
      <c r="C1314" s="345"/>
      <c r="D1314" s="310"/>
      <c r="E1314" s="310"/>
      <c r="F1314" s="310"/>
      <c r="G1314" s="310"/>
      <c r="H1314" s="310"/>
      <c r="I1314" s="311"/>
      <c r="J1314" s="311"/>
      <c r="K1314" s="311"/>
      <c r="L1314" s="311"/>
      <c r="M1314" s="311"/>
      <c r="N1314" s="311"/>
      <c r="O1314" s="381">
        <f t="shared" si="44"/>
        <v>0</v>
      </c>
      <c r="P1314" s="381">
        <f t="shared" si="45"/>
        <v>0</v>
      </c>
    </row>
    <row r="1315" spans="1:16" ht="18" customHeight="1" x14ac:dyDescent="0.25">
      <c r="A1315" s="309"/>
      <c r="B1315" s="345"/>
      <c r="C1315" s="345"/>
      <c r="D1315" s="310"/>
      <c r="E1315" s="310"/>
      <c r="F1315" s="310"/>
      <c r="G1315" s="310"/>
      <c r="H1315" s="310"/>
      <c r="I1315" s="311"/>
      <c r="J1315" s="311"/>
      <c r="K1315" s="311"/>
      <c r="L1315" s="311"/>
      <c r="M1315" s="311"/>
      <c r="N1315" s="311"/>
      <c r="O1315" s="381">
        <f t="shared" si="44"/>
        <v>0</v>
      </c>
      <c r="P1315" s="381">
        <f t="shared" si="45"/>
        <v>0</v>
      </c>
    </row>
    <row r="1316" spans="1:16" ht="18" customHeight="1" x14ac:dyDescent="0.25">
      <c r="A1316" s="309"/>
      <c r="B1316" s="345"/>
      <c r="C1316" s="345"/>
      <c r="D1316" s="310"/>
      <c r="E1316" s="310"/>
      <c r="F1316" s="310"/>
      <c r="G1316" s="310"/>
      <c r="H1316" s="310"/>
      <c r="I1316" s="311"/>
      <c r="J1316" s="311"/>
      <c r="K1316" s="311"/>
      <c r="L1316" s="311"/>
      <c r="M1316" s="311"/>
      <c r="N1316" s="311"/>
      <c r="O1316" s="381">
        <f t="shared" si="44"/>
        <v>0</v>
      </c>
      <c r="P1316" s="381">
        <f t="shared" si="45"/>
        <v>0</v>
      </c>
    </row>
    <row r="1317" spans="1:16" ht="18" customHeight="1" x14ac:dyDescent="0.25">
      <c r="A1317" s="309"/>
      <c r="B1317" s="345"/>
      <c r="C1317" s="345"/>
      <c r="D1317" s="310"/>
      <c r="E1317" s="310"/>
      <c r="F1317" s="310"/>
      <c r="G1317" s="310"/>
      <c r="H1317" s="310"/>
      <c r="I1317" s="311"/>
      <c r="J1317" s="311"/>
      <c r="K1317" s="311"/>
      <c r="L1317" s="311"/>
      <c r="M1317" s="311"/>
      <c r="N1317" s="311"/>
      <c r="O1317" s="381">
        <f t="shared" si="44"/>
        <v>0</v>
      </c>
      <c r="P1317" s="381">
        <f t="shared" si="45"/>
        <v>0</v>
      </c>
    </row>
    <row r="1318" spans="1:16" ht="18" customHeight="1" x14ac:dyDescent="0.25">
      <c r="A1318" s="309"/>
      <c r="B1318" s="345"/>
      <c r="C1318" s="345"/>
      <c r="D1318" s="310"/>
      <c r="E1318" s="310"/>
      <c r="F1318" s="310"/>
      <c r="G1318" s="310"/>
      <c r="H1318" s="310"/>
      <c r="I1318" s="311"/>
      <c r="J1318" s="311"/>
      <c r="K1318" s="311"/>
      <c r="L1318" s="311"/>
      <c r="M1318" s="311"/>
      <c r="N1318" s="311"/>
      <c r="O1318" s="381">
        <f t="shared" si="44"/>
        <v>0</v>
      </c>
      <c r="P1318" s="381">
        <f t="shared" si="45"/>
        <v>0</v>
      </c>
    </row>
    <row r="1319" spans="1:16" ht="18" customHeight="1" x14ac:dyDescent="0.25">
      <c r="A1319" s="309"/>
      <c r="B1319" s="345"/>
      <c r="C1319" s="345"/>
      <c r="D1319" s="310"/>
      <c r="E1319" s="310"/>
      <c r="F1319" s="310"/>
      <c r="G1319" s="310"/>
      <c r="H1319" s="310"/>
      <c r="I1319" s="311"/>
      <c r="J1319" s="311"/>
      <c r="K1319" s="311"/>
      <c r="L1319" s="311"/>
      <c r="M1319" s="311"/>
      <c r="N1319" s="311"/>
      <c r="O1319" s="381">
        <f t="shared" si="44"/>
        <v>0</v>
      </c>
      <c r="P1319" s="381">
        <f t="shared" si="45"/>
        <v>0</v>
      </c>
    </row>
    <row r="1320" spans="1:16" ht="18" customHeight="1" x14ac:dyDescent="0.25">
      <c r="A1320" s="309"/>
      <c r="B1320" s="345"/>
      <c r="C1320" s="345"/>
      <c r="D1320" s="310"/>
      <c r="E1320" s="310"/>
      <c r="F1320" s="310"/>
      <c r="G1320" s="310"/>
      <c r="H1320" s="310"/>
      <c r="I1320" s="311"/>
      <c r="J1320" s="311"/>
      <c r="K1320" s="311"/>
      <c r="L1320" s="311"/>
      <c r="M1320" s="311"/>
      <c r="N1320" s="311"/>
      <c r="O1320" s="381">
        <f t="shared" si="44"/>
        <v>0</v>
      </c>
      <c r="P1320" s="381">
        <f t="shared" si="45"/>
        <v>0</v>
      </c>
    </row>
    <row r="1321" spans="1:16" ht="18" customHeight="1" x14ac:dyDescent="0.25">
      <c r="A1321" s="309"/>
      <c r="B1321" s="345"/>
      <c r="C1321" s="345"/>
      <c r="D1321" s="310"/>
      <c r="E1321" s="310"/>
      <c r="F1321" s="310"/>
      <c r="G1321" s="310"/>
      <c r="H1321" s="310"/>
      <c r="I1321" s="311"/>
      <c r="J1321" s="311"/>
      <c r="K1321" s="311"/>
      <c r="L1321" s="311"/>
      <c r="M1321" s="311"/>
      <c r="N1321" s="311"/>
      <c r="O1321" s="381">
        <f t="shared" si="44"/>
        <v>0</v>
      </c>
      <c r="P1321" s="381">
        <f t="shared" si="45"/>
        <v>0</v>
      </c>
    </row>
    <row r="1322" spans="1:16" ht="18" customHeight="1" x14ac:dyDescent="0.25">
      <c r="A1322" s="309"/>
      <c r="B1322" s="345"/>
      <c r="C1322" s="345"/>
      <c r="D1322" s="310"/>
      <c r="E1322" s="310"/>
      <c r="F1322" s="310"/>
      <c r="G1322" s="310"/>
      <c r="H1322" s="310"/>
      <c r="I1322" s="311"/>
      <c r="J1322" s="311"/>
      <c r="K1322" s="311"/>
      <c r="L1322" s="311"/>
      <c r="M1322" s="311"/>
      <c r="N1322" s="311"/>
      <c r="O1322" s="381">
        <f t="shared" si="44"/>
        <v>0</v>
      </c>
      <c r="P1322" s="381">
        <f t="shared" si="45"/>
        <v>0</v>
      </c>
    </row>
    <row r="1323" spans="1:16" ht="18" customHeight="1" x14ac:dyDescent="0.25">
      <c r="A1323" s="309"/>
      <c r="B1323" s="345"/>
      <c r="C1323" s="345"/>
      <c r="D1323" s="310"/>
      <c r="E1323" s="310"/>
      <c r="F1323" s="310"/>
      <c r="G1323" s="310"/>
      <c r="H1323" s="310"/>
      <c r="I1323" s="311"/>
      <c r="J1323" s="311"/>
      <c r="K1323" s="311"/>
      <c r="L1323" s="311"/>
      <c r="M1323" s="311"/>
      <c r="N1323" s="311"/>
      <c r="O1323" s="381">
        <f t="shared" si="44"/>
        <v>0</v>
      </c>
      <c r="P1323" s="381">
        <f t="shared" si="45"/>
        <v>0</v>
      </c>
    </row>
    <row r="1324" spans="1:16" ht="18" customHeight="1" x14ac:dyDescent="0.25">
      <c r="A1324" s="309"/>
      <c r="B1324" s="345"/>
      <c r="C1324" s="345"/>
      <c r="D1324" s="310"/>
      <c r="E1324" s="310"/>
      <c r="F1324" s="310"/>
      <c r="G1324" s="310"/>
      <c r="H1324" s="310"/>
      <c r="I1324" s="311"/>
      <c r="J1324" s="311"/>
      <c r="K1324" s="311"/>
      <c r="L1324" s="311"/>
      <c r="M1324" s="311"/>
      <c r="N1324" s="311"/>
      <c r="O1324" s="381">
        <f t="shared" si="44"/>
        <v>0</v>
      </c>
      <c r="P1324" s="381">
        <f t="shared" si="45"/>
        <v>0</v>
      </c>
    </row>
    <row r="1325" spans="1:16" ht="18" customHeight="1" x14ac:dyDescent="0.25">
      <c r="A1325" s="309"/>
      <c r="B1325" s="345"/>
      <c r="C1325" s="345"/>
      <c r="D1325" s="310"/>
      <c r="E1325" s="310"/>
      <c r="F1325" s="310"/>
      <c r="G1325" s="310"/>
      <c r="H1325" s="310"/>
      <c r="I1325" s="311"/>
      <c r="J1325" s="311"/>
      <c r="K1325" s="311"/>
      <c r="L1325" s="311"/>
      <c r="M1325" s="311"/>
      <c r="N1325" s="311"/>
      <c r="O1325" s="381">
        <f t="shared" si="44"/>
        <v>0</v>
      </c>
      <c r="P1325" s="381">
        <f t="shared" si="45"/>
        <v>0</v>
      </c>
    </row>
    <row r="1326" spans="1:16" ht="18" customHeight="1" x14ac:dyDescent="0.25">
      <c r="A1326" s="309"/>
      <c r="B1326" s="345"/>
      <c r="C1326" s="345"/>
      <c r="D1326" s="310"/>
      <c r="E1326" s="310"/>
      <c r="F1326" s="310"/>
      <c r="G1326" s="310"/>
      <c r="H1326" s="310"/>
      <c r="I1326" s="311"/>
      <c r="J1326" s="311"/>
      <c r="K1326" s="311"/>
      <c r="L1326" s="311"/>
      <c r="M1326" s="311"/>
      <c r="N1326" s="311"/>
      <c r="O1326" s="381">
        <f t="shared" si="44"/>
        <v>0</v>
      </c>
      <c r="P1326" s="381">
        <f t="shared" si="45"/>
        <v>0</v>
      </c>
    </row>
    <row r="1327" spans="1:16" ht="18" customHeight="1" x14ac:dyDescent="0.25">
      <c r="A1327" s="309"/>
      <c r="B1327" s="345"/>
      <c r="C1327" s="345"/>
      <c r="D1327" s="310"/>
      <c r="E1327" s="310"/>
      <c r="F1327" s="310"/>
      <c r="G1327" s="310"/>
      <c r="H1327" s="310"/>
      <c r="I1327" s="311"/>
      <c r="J1327" s="311"/>
      <c r="K1327" s="311"/>
      <c r="L1327" s="311"/>
      <c r="M1327" s="311"/>
      <c r="N1327" s="311"/>
      <c r="O1327" s="381">
        <f t="shared" si="44"/>
        <v>0</v>
      </c>
      <c r="P1327" s="381">
        <f t="shared" si="45"/>
        <v>0</v>
      </c>
    </row>
    <row r="1328" spans="1:16" ht="18" customHeight="1" x14ac:dyDescent="0.25">
      <c r="A1328" s="309"/>
      <c r="B1328" s="345"/>
      <c r="C1328" s="345"/>
      <c r="D1328" s="310"/>
      <c r="E1328" s="310"/>
      <c r="F1328" s="310"/>
      <c r="G1328" s="310"/>
      <c r="H1328" s="310"/>
      <c r="I1328" s="311"/>
      <c r="J1328" s="311"/>
      <c r="K1328" s="311"/>
      <c r="L1328" s="311"/>
      <c r="M1328" s="311"/>
      <c r="N1328" s="311"/>
      <c r="O1328" s="381">
        <f t="shared" si="44"/>
        <v>0</v>
      </c>
      <c r="P1328" s="381">
        <f t="shared" si="45"/>
        <v>0</v>
      </c>
    </row>
    <row r="1329" spans="1:16" ht="18" customHeight="1" x14ac:dyDescent="0.25">
      <c r="A1329" s="309"/>
      <c r="B1329" s="345"/>
      <c r="C1329" s="345"/>
      <c r="D1329" s="310"/>
      <c r="E1329" s="310"/>
      <c r="F1329" s="310"/>
      <c r="G1329" s="310"/>
      <c r="H1329" s="310"/>
      <c r="I1329" s="311"/>
      <c r="J1329" s="311"/>
      <c r="K1329" s="311"/>
      <c r="L1329" s="311"/>
      <c r="M1329" s="311"/>
      <c r="N1329" s="311"/>
      <c r="O1329" s="381">
        <f t="shared" si="44"/>
        <v>0</v>
      </c>
      <c r="P1329" s="381">
        <f t="shared" si="45"/>
        <v>0</v>
      </c>
    </row>
    <row r="1330" spans="1:16" ht="18" customHeight="1" x14ac:dyDescent="0.25">
      <c r="A1330" s="309"/>
      <c r="B1330" s="345"/>
      <c r="C1330" s="345"/>
      <c r="D1330" s="310"/>
      <c r="E1330" s="310"/>
      <c r="F1330" s="310"/>
      <c r="G1330" s="310"/>
      <c r="H1330" s="310"/>
      <c r="I1330" s="311"/>
      <c r="J1330" s="311"/>
      <c r="K1330" s="311"/>
      <c r="L1330" s="311"/>
      <c r="M1330" s="311"/>
      <c r="N1330" s="311"/>
      <c r="O1330" s="381">
        <f t="shared" si="44"/>
        <v>0</v>
      </c>
      <c r="P1330" s="381">
        <f t="shared" si="45"/>
        <v>0</v>
      </c>
    </row>
    <row r="1331" spans="1:16" ht="18" customHeight="1" x14ac:dyDescent="0.25">
      <c r="A1331" s="309"/>
      <c r="B1331" s="345"/>
      <c r="C1331" s="345"/>
      <c r="D1331" s="310"/>
      <c r="E1331" s="310"/>
      <c r="F1331" s="310"/>
      <c r="G1331" s="310"/>
      <c r="H1331" s="310"/>
      <c r="I1331" s="311"/>
      <c r="J1331" s="311"/>
      <c r="K1331" s="311"/>
      <c r="L1331" s="311"/>
      <c r="M1331" s="311"/>
      <c r="N1331" s="311"/>
      <c r="O1331" s="381">
        <f t="shared" si="44"/>
        <v>0</v>
      </c>
      <c r="P1331" s="381">
        <f t="shared" si="45"/>
        <v>0</v>
      </c>
    </row>
    <row r="1332" spans="1:16" ht="18" customHeight="1" x14ac:dyDescent="0.25">
      <c r="A1332" s="309"/>
      <c r="B1332" s="345"/>
      <c r="C1332" s="345"/>
      <c r="D1332" s="310"/>
      <c r="E1332" s="310"/>
      <c r="F1332" s="310"/>
      <c r="G1332" s="310"/>
      <c r="H1332" s="310"/>
      <c r="I1332" s="311"/>
      <c r="J1332" s="311"/>
      <c r="K1332" s="311"/>
      <c r="L1332" s="311"/>
      <c r="M1332" s="311"/>
      <c r="N1332" s="311"/>
      <c r="O1332" s="381">
        <f t="shared" si="44"/>
        <v>0</v>
      </c>
      <c r="P1332" s="381">
        <f t="shared" si="45"/>
        <v>0</v>
      </c>
    </row>
    <row r="1333" spans="1:16" ht="18" customHeight="1" x14ac:dyDescent="0.25">
      <c r="A1333" s="309"/>
      <c r="B1333" s="345"/>
      <c r="C1333" s="345"/>
      <c r="D1333" s="310"/>
      <c r="E1333" s="310"/>
      <c r="F1333" s="310"/>
      <c r="G1333" s="310"/>
      <c r="H1333" s="310"/>
      <c r="I1333" s="311"/>
      <c r="J1333" s="311"/>
      <c r="K1333" s="311"/>
      <c r="L1333" s="311"/>
      <c r="M1333" s="311"/>
      <c r="N1333" s="311"/>
      <c r="O1333" s="381">
        <f t="shared" si="44"/>
        <v>0</v>
      </c>
      <c r="P1333" s="381">
        <f t="shared" si="45"/>
        <v>0</v>
      </c>
    </row>
    <row r="1334" spans="1:16" ht="18" customHeight="1" x14ac:dyDescent="0.25">
      <c r="A1334" s="309"/>
      <c r="B1334" s="345"/>
      <c r="C1334" s="345"/>
      <c r="D1334" s="310"/>
      <c r="E1334" s="310"/>
      <c r="F1334" s="310"/>
      <c r="G1334" s="310"/>
      <c r="H1334" s="310"/>
      <c r="I1334" s="311"/>
      <c r="J1334" s="311"/>
      <c r="K1334" s="311"/>
      <c r="L1334" s="311"/>
      <c r="M1334" s="311"/>
      <c r="N1334" s="311"/>
      <c r="O1334" s="381">
        <f t="shared" si="44"/>
        <v>0</v>
      </c>
      <c r="P1334" s="381">
        <f t="shared" si="45"/>
        <v>0</v>
      </c>
    </row>
    <row r="1335" spans="1:16" ht="18" customHeight="1" x14ac:dyDescent="0.25">
      <c r="A1335" s="309"/>
      <c r="B1335" s="345"/>
      <c r="C1335" s="345"/>
      <c r="D1335" s="310"/>
      <c r="E1335" s="310"/>
      <c r="F1335" s="310"/>
      <c r="G1335" s="310"/>
      <c r="H1335" s="310"/>
      <c r="I1335" s="311"/>
      <c r="J1335" s="311"/>
      <c r="K1335" s="311"/>
      <c r="L1335" s="311"/>
      <c r="M1335" s="311"/>
      <c r="N1335" s="311"/>
      <c r="O1335" s="381">
        <f t="shared" si="44"/>
        <v>0</v>
      </c>
      <c r="P1335" s="381">
        <f t="shared" si="45"/>
        <v>0</v>
      </c>
    </row>
    <row r="1336" spans="1:16" ht="18" customHeight="1" x14ac:dyDescent="0.25">
      <c r="A1336" s="309"/>
      <c r="B1336" s="345"/>
      <c r="C1336" s="345"/>
      <c r="D1336" s="310"/>
      <c r="E1336" s="310"/>
      <c r="F1336" s="310"/>
      <c r="G1336" s="310"/>
      <c r="H1336" s="310"/>
      <c r="I1336" s="311"/>
      <c r="J1336" s="311"/>
      <c r="K1336" s="311"/>
      <c r="L1336" s="311"/>
      <c r="M1336" s="311"/>
      <c r="N1336" s="311"/>
      <c r="O1336" s="381">
        <f t="shared" si="44"/>
        <v>0</v>
      </c>
      <c r="P1336" s="381">
        <f t="shared" si="45"/>
        <v>0</v>
      </c>
    </row>
    <row r="1337" spans="1:16" ht="18" customHeight="1" x14ac:dyDescent="0.25">
      <c r="A1337" s="309"/>
      <c r="B1337" s="345"/>
      <c r="C1337" s="345"/>
      <c r="D1337" s="310"/>
      <c r="E1337" s="310"/>
      <c r="F1337" s="310"/>
      <c r="G1337" s="310"/>
      <c r="H1337" s="310"/>
      <c r="I1337" s="311"/>
      <c r="J1337" s="311"/>
      <c r="K1337" s="311"/>
      <c r="L1337" s="311"/>
      <c r="M1337" s="311"/>
      <c r="N1337" s="311"/>
      <c r="O1337" s="381">
        <f t="shared" si="44"/>
        <v>0</v>
      </c>
      <c r="P1337" s="381">
        <f t="shared" si="45"/>
        <v>0</v>
      </c>
    </row>
    <row r="1338" spans="1:16" ht="18" customHeight="1" x14ac:dyDescent="0.25">
      <c r="A1338" s="309"/>
      <c r="B1338" s="345"/>
      <c r="C1338" s="345"/>
      <c r="D1338" s="310"/>
      <c r="E1338" s="310"/>
      <c r="F1338" s="310"/>
      <c r="G1338" s="310"/>
      <c r="H1338" s="310"/>
      <c r="I1338" s="311"/>
      <c r="J1338" s="311"/>
      <c r="K1338" s="311"/>
      <c r="L1338" s="311"/>
      <c r="M1338" s="311"/>
      <c r="N1338" s="311"/>
      <c r="O1338" s="381">
        <f t="shared" si="44"/>
        <v>0</v>
      </c>
      <c r="P1338" s="381">
        <f t="shared" si="45"/>
        <v>0</v>
      </c>
    </row>
    <row r="1339" spans="1:16" ht="18" customHeight="1" x14ac:dyDescent="0.25">
      <c r="A1339" s="309"/>
      <c r="B1339" s="345"/>
      <c r="C1339" s="345"/>
      <c r="D1339" s="310"/>
      <c r="E1339" s="310"/>
      <c r="F1339" s="310"/>
      <c r="G1339" s="310"/>
      <c r="H1339" s="310"/>
      <c r="I1339" s="311"/>
      <c r="J1339" s="311"/>
      <c r="K1339" s="311"/>
      <c r="L1339" s="311"/>
      <c r="M1339" s="311"/>
      <c r="N1339" s="311"/>
      <c r="O1339" s="381">
        <f t="shared" si="44"/>
        <v>0</v>
      </c>
      <c r="P1339" s="381">
        <f t="shared" si="45"/>
        <v>0</v>
      </c>
    </row>
    <row r="1340" spans="1:16" ht="18" customHeight="1" x14ac:dyDescent="0.25">
      <c r="A1340" s="309"/>
      <c r="B1340" s="345"/>
      <c r="C1340" s="345"/>
      <c r="D1340" s="310"/>
      <c r="E1340" s="310"/>
      <c r="F1340" s="310"/>
      <c r="G1340" s="310"/>
      <c r="H1340" s="310"/>
      <c r="I1340" s="311"/>
      <c r="J1340" s="311"/>
      <c r="K1340" s="311"/>
      <c r="L1340" s="311"/>
      <c r="M1340" s="311"/>
      <c r="N1340" s="311"/>
      <c r="O1340" s="381">
        <f t="shared" si="44"/>
        <v>0</v>
      </c>
      <c r="P1340" s="381">
        <f t="shared" si="45"/>
        <v>0</v>
      </c>
    </row>
    <row r="1341" spans="1:16" ht="18" customHeight="1" x14ac:dyDescent="0.25">
      <c r="A1341" s="309"/>
      <c r="B1341" s="345"/>
      <c r="C1341" s="345"/>
      <c r="D1341" s="310"/>
      <c r="E1341" s="310"/>
      <c r="F1341" s="310"/>
      <c r="G1341" s="310"/>
      <c r="H1341" s="310"/>
      <c r="I1341" s="311"/>
      <c r="J1341" s="311"/>
      <c r="K1341" s="311"/>
      <c r="L1341" s="311"/>
      <c r="M1341" s="311"/>
      <c r="N1341" s="311"/>
      <c r="O1341" s="381">
        <f t="shared" si="44"/>
        <v>0</v>
      </c>
      <c r="P1341" s="381">
        <f t="shared" si="45"/>
        <v>0</v>
      </c>
    </row>
    <row r="1342" spans="1:16" ht="18" customHeight="1" x14ac:dyDescent="0.25">
      <c r="A1342" s="309"/>
      <c r="B1342" s="345"/>
      <c r="C1342" s="345"/>
      <c r="D1342" s="310"/>
      <c r="E1342" s="310"/>
      <c r="F1342" s="310"/>
      <c r="G1342" s="310"/>
      <c r="H1342" s="310"/>
      <c r="I1342" s="311"/>
      <c r="J1342" s="311"/>
      <c r="K1342" s="311"/>
      <c r="L1342" s="311"/>
      <c r="M1342" s="311"/>
      <c r="N1342" s="311"/>
      <c r="O1342" s="381">
        <f t="shared" si="44"/>
        <v>0</v>
      </c>
      <c r="P1342" s="381">
        <f t="shared" si="45"/>
        <v>0</v>
      </c>
    </row>
    <row r="1343" spans="1:16" ht="18" customHeight="1" x14ac:dyDescent="0.25">
      <c r="A1343" s="309"/>
      <c r="B1343" s="345"/>
      <c r="C1343" s="345"/>
      <c r="D1343" s="310"/>
      <c r="E1343" s="310"/>
      <c r="F1343" s="310"/>
      <c r="G1343" s="310"/>
      <c r="H1343" s="310"/>
      <c r="I1343" s="311"/>
      <c r="J1343" s="311"/>
      <c r="K1343" s="311"/>
      <c r="L1343" s="311"/>
      <c r="M1343" s="311"/>
      <c r="N1343" s="311"/>
      <c r="O1343" s="381">
        <f t="shared" ref="O1343:O1406" si="46">SUM(I1343,K1343,M1343)</f>
        <v>0</v>
      </c>
      <c r="P1343" s="381">
        <f t="shared" ref="P1343:P1406" si="47">SUM(J1343,L1343,N1343)</f>
        <v>0</v>
      </c>
    </row>
    <row r="1344" spans="1:16" ht="18" customHeight="1" x14ac:dyDescent="0.25">
      <c r="A1344" s="309"/>
      <c r="B1344" s="345"/>
      <c r="C1344" s="345"/>
      <c r="D1344" s="310"/>
      <c r="E1344" s="310"/>
      <c r="F1344" s="310"/>
      <c r="G1344" s="310"/>
      <c r="H1344" s="310"/>
      <c r="I1344" s="311"/>
      <c r="J1344" s="311"/>
      <c r="K1344" s="311"/>
      <c r="L1344" s="311"/>
      <c r="M1344" s="311"/>
      <c r="N1344" s="311"/>
      <c r="O1344" s="381">
        <f t="shared" si="46"/>
        <v>0</v>
      </c>
      <c r="P1344" s="381">
        <f t="shared" si="47"/>
        <v>0</v>
      </c>
    </row>
    <row r="1345" spans="1:16" ht="18" customHeight="1" x14ac:dyDescent="0.25">
      <c r="A1345" s="309"/>
      <c r="B1345" s="345"/>
      <c r="C1345" s="345"/>
      <c r="D1345" s="310"/>
      <c r="E1345" s="310"/>
      <c r="F1345" s="310"/>
      <c r="G1345" s="310"/>
      <c r="H1345" s="310"/>
      <c r="I1345" s="311"/>
      <c r="J1345" s="311"/>
      <c r="K1345" s="311"/>
      <c r="L1345" s="311"/>
      <c r="M1345" s="311"/>
      <c r="N1345" s="311"/>
      <c r="O1345" s="381">
        <f t="shared" si="46"/>
        <v>0</v>
      </c>
      <c r="P1345" s="381">
        <f t="shared" si="47"/>
        <v>0</v>
      </c>
    </row>
    <row r="1346" spans="1:16" ht="18" customHeight="1" x14ac:dyDescent="0.25">
      <c r="A1346" s="309"/>
      <c r="B1346" s="345"/>
      <c r="C1346" s="345"/>
      <c r="D1346" s="310"/>
      <c r="E1346" s="310"/>
      <c r="F1346" s="310"/>
      <c r="G1346" s="310"/>
      <c r="H1346" s="310"/>
      <c r="I1346" s="311"/>
      <c r="J1346" s="311"/>
      <c r="K1346" s="311"/>
      <c r="L1346" s="311"/>
      <c r="M1346" s="311"/>
      <c r="N1346" s="311"/>
      <c r="O1346" s="381">
        <f t="shared" si="46"/>
        <v>0</v>
      </c>
      <c r="P1346" s="381">
        <f t="shared" si="47"/>
        <v>0</v>
      </c>
    </row>
    <row r="1347" spans="1:16" ht="18" customHeight="1" x14ac:dyDescent="0.25">
      <c r="A1347" s="309"/>
      <c r="B1347" s="345"/>
      <c r="C1347" s="345"/>
      <c r="D1347" s="310"/>
      <c r="E1347" s="310"/>
      <c r="F1347" s="310"/>
      <c r="G1347" s="310"/>
      <c r="H1347" s="310"/>
      <c r="I1347" s="311"/>
      <c r="J1347" s="311"/>
      <c r="K1347" s="311"/>
      <c r="L1347" s="311"/>
      <c r="M1347" s="311"/>
      <c r="N1347" s="311"/>
      <c r="O1347" s="381">
        <f t="shared" si="46"/>
        <v>0</v>
      </c>
      <c r="P1347" s="381">
        <f t="shared" si="47"/>
        <v>0</v>
      </c>
    </row>
    <row r="1348" spans="1:16" ht="18" customHeight="1" x14ac:dyDescent="0.25">
      <c r="A1348" s="309"/>
      <c r="B1348" s="345"/>
      <c r="C1348" s="345"/>
      <c r="D1348" s="310"/>
      <c r="E1348" s="310"/>
      <c r="F1348" s="310"/>
      <c r="G1348" s="310"/>
      <c r="H1348" s="310"/>
      <c r="I1348" s="311"/>
      <c r="J1348" s="311"/>
      <c r="K1348" s="311"/>
      <c r="L1348" s="311"/>
      <c r="M1348" s="311"/>
      <c r="N1348" s="311"/>
      <c r="O1348" s="381">
        <f t="shared" si="46"/>
        <v>0</v>
      </c>
      <c r="P1348" s="381">
        <f t="shared" si="47"/>
        <v>0</v>
      </c>
    </row>
    <row r="1349" spans="1:16" ht="18" customHeight="1" x14ac:dyDescent="0.25">
      <c r="A1349" s="309"/>
      <c r="B1349" s="345"/>
      <c r="C1349" s="345"/>
      <c r="D1349" s="310"/>
      <c r="E1349" s="310"/>
      <c r="F1349" s="310"/>
      <c r="G1349" s="310"/>
      <c r="H1349" s="310"/>
      <c r="I1349" s="311"/>
      <c r="J1349" s="311"/>
      <c r="K1349" s="311"/>
      <c r="L1349" s="311"/>
      <c r="M1349" s="311"/>
      <c r="N1349" s="311"/>
      <c r="O1349" s="381">
        <f t="shared" si="46"/>
        <v>0</v>
      </c>
      <c r="P1349" s="381">
        <f t="shared" si="47"/>
        <v>0</v>
      </c>
    </row>
    <row r="1350" spans="1:16" ht="18" customHeight="1" x14ac:dyDescent="0.25">
      <c r="A1350" s="309"/>
      <c r="B1350" s="345"/>
      <c r="C1350" s="345"/>
      <c r="D1350" s="310"/>
      <c r="E1350" s="310"/>
      <c r="F1350" s="310"/>
      <c r="G1350" s="310"/>
      <c r="H1350" s="310"/>
      <c r="I1350" s="311"/>
      <c r="J1350" s="311"/>
      <c r="K1350" s="311"/>
      <c r="L1350" s="311"/>
      <c r="M1350" s="311"/>
      <c r="N1350" s="311"/>
      <c r="O1350" s="381">
        <f t="shared" si="46"/>
        <v>0</v>
      </c>
      <c r="P1350" s="381">
        <f t="shared" si="47"/>
        <v>0</v>
      </c>
    </row>
    <row r="1351" spans="1:16" ht="18" customHeight="1" x14ac:dyDescent="0.25">
      <c r="A1351" s="309"/>
      <c r="B1351" s="345"/>
      <c r="C1351" s="345"/>
      <c r="D1351" s="310"/>
      <c r="E1351" s="310"/>
      <c r="F1351" s="310"/>
      <c r="G1351" s="310"/>
      <c r="H1351" s="310"/>
      <c r="I1351" s="311"/>
      <c r="J1351" s="311"/>
      <c r="K1351" s="311"/>
      <c r="L1351" s="311"/>
      <c r="M1351" s="311"/>
      <c r="N1351" s="311"/>
      <c r="O1351" s="381">
        <f t="shared" si="46"/>
        <v>0</v>
      </c>
      <c r="P1351" s="381">
        <f t="shared" si="47"/>
        <v>0</v>
      </c>
    </row>
    <row r="1352" spans="1:16" ht="18" customHeight="1" x14ac:dyDescent="0.25">
      <c r="A1352" s="309"/>
      <c r="B1352" s="345"/>
      <c r="C1352" s="345"/>
      <c r="D1352" s="310"/>
      <c r="E1352" s="310"/>
      <c r="F1352" s="310"/>
      <c r="G1352" s="310"/>
      <c r="H1352" s="310"/>
      <c r="I1352" s="311"/>
      <c r="J1352" s="311"/>
      <c r="K1352" s="311"/>
      <c r="L1352" s="311"/>
      <c r="M1352" s="311"/>
      <c r="N1352" s="311"/>
      <c r="O1352" s="381">
        <f t="shared" si="46"/>
        <v>0</v>
      </c>
      <c r="P1352" s="381">
        <f t="shared" si="47"/>
        <v>0</v>
      </c>
    </row>
    <row r="1353" spans="1:16" ht="18" customHeight="1" x14ac:dyDescent="0.25">
      <c r="A1353" s="309"/>
      <c r="B1353" s="345"/>
      <c r="C1353" s="345"/>
      <c r="D1353" s="310"/>
      <c r="E1353" s="310"/>
      <c r="F1353" s="310"/>
      <c r="G1353" s="310"/>
      <c r="H1353" s="310"/>
      <c r="I1353" s="311"/>
      <c r="J1353" s="311"/>
      <c r="K1353" s="311"/>
      <c r="L1353" s="311"/>
      <c r="M1353" s="311"/>
      <c r="N1353" s="311"/>
      <c r="O1353" s="381">
        <f t="shared" si="46"/>
        <v>0</v>
      </c>
      <c r="P1353" s="381">
        <f t="shared" si="47"/>
        <v>0</v>
      </c>
    </row>
    <row r="1354" spans="1:16" ht="18" customHeight="1" x14ac:dyDescent="0.25">
      <c r="A1354" s="309"/>
      <c r="B1354" s="345"/>
      <c r="C1354" s="345"/>
      <c r="D1354" s="310"/>
      <c r="E1354" s="310"/>
      <c r="F1354" s="310"/>
      <c r="G1354" s="310"/>
      <c r="H1354" s="310"/>
      <c r="I1354" s="311"/>
      <c r="J1354" s="311"/>
      <c r="K1354" s="311"/>
      <c r="L1354" s="311"/>
      <c r="M1354" s="311"/>
      <c r="N1354" s="311"/>
      <c r="O1354" s="381">
        <f t="shared" si="46"/>
        <v>0</v>
      </c>
      <c r="P1354" s="381">
        <f t="shared" si="47"/>
        <v>0</v>
      </c>
    </row>
    <row r="1355" spans="1:16" ht="18" customHeight="1" x14ac:dyDescent="0.25">
      <c r="A1355" s="309"/>
      <c r="B1355" s="345"/>
      <c r="C1355" s="345"/>
      <c r="D1355" s="310"/>
      <c r="E1355" s="310"/>
      <c r="F1355" s="310"/>
      <c r="G1355" s="310"/>
      <c r="H1355" s="310"/>
      <c r="I1355" s="311"/>
      <c r="J1355" s="311"/>
      <c r="K1355" s="311"/>
      <c r="L1355" s="311"/>
      <c r="M1355" s="311"/>
      <c r="N1355" s="311"/>
      <c r="O1355" s="381">
        <f t="shared" si="46"/>
        <v>0</v>
      </c>
      <c r="P1355" s="381">
        <f t="shared" si="47"/>
        <v>0</v>
      </c>
    </row>
    <row r="1356" spans="1:16" ht="18" customHeight="1" x14ac:dyDescent="0.25">
      <c r="A1356" s="309"/>
      <c r="B1356" s="345"/>
      <c r="C1356" s="345"/>
      <c r="D1356" s="310"/>
      <c r="E1356" s="310"/>
      <c r="F1356" s="310"/>
      <c r="G1356" s="310"/>
      <c r="H1356" s="310"/>
      <c r="I1356" s="311"/>
      <c r="J1356" s="311"/>
      <c r="K1356" s="311"/>
      <c r="L1356" s="311"/>
      <c r="M1356" s="311"/>
      <c r="N1356" s="311"/>
      <c r="O1356" s="381">
        <f t="shared" si="46"/>
        <v>0</v>
      </c>
      <c r="P1356" s="381">
        <f t="shared" si="47"/>
        <v>0</v>
      </c>
    </row>
    <row r="1357" spans="1:16" ht="18" customHeight="1" x14ac:dyDescent="0.25">
      <c r="A1357" s="309"/>
      <c r="B1357" s="345"/>
      <c r="C1357" s="345"/>
      <c r="D1357" s="310"/>
      <c r="E1357" s="310"/>
      <c r="F1357" s="310"/>
      <c r="G1357" s="310"/>
      <c r="H1357" s="310"/>
      <c r="I1357" s="311"/>
      <c r="J1357" s="311"/>
      <c r="K1357" s="311"/>
      <c r="L1357" s="311"/>
      <c r="M1357" s="311"/>
      <c r="N1357" s="311"/>
      <c r="O1357" s="381">
        <f t="shared" si="46"/>
        <v>0</v>
      </c>
      <c r="P1357" s="381">
        <f t="shared" si="47"/>
        <v>0</v>
      </c>
    </row>
    <row r="1358" spans="1:16" ht="18" customHeight="1" x14ac:dyDescent="0.25">
      <c r="A1358" s="309"/>
      <c r="B1358" s="345"/>
      <c r="C1358" s="345"/>
      <c r="D1358" s="310"/>
      <c r="E1358" s="310"/>
      <c r="F1358" s="310"/>
      <c r="G1358" s="310"/>
      <c r="H1358" s="310"/>
      <c r="I1358" s="311"/>
      <c r="J1358" s="311"/>
      <c r="K1358" s="311"/>
      <c r="L1358" s="311"/>
      <c r="M1358" s="311"/>
      <c r="N1358" s="311"/>
      <c r="O1358" s="381">
        <f t="shared" si="46"/>
        <v>0</v>
      </c>
      <c r="P1358" s="381">
        <f t="shared" si="47"/>
        <v>0</v>
      </c>
    </row>
    <row r="1359" spans="1:16" ht="18" customHeight="1" x14ac:dyDescent="0.25">
      <c r="A1359" s="309"/>
      <c r="B1359" s="345"/>
      <c r="C1359" s="345"/>
      <c r="D1359" s="310"/>
      <c r="E1359" s="310"/>
      <c r="F1359" s="310"/>
      <c r="G1359" s="310"/>
      <c r="H1359" s="310"/>
      <c r="I1359" s="311"/>
      <c r="J1359" s="311"/>
      <c r="K1359" s="311"/>
      <c r="L1359" s="311"/>
      <c r="M1359" s="311"/>
      <c r="N1359" s="311"/>
      <c r="O1359" s="381">
        <f t="shared" si="46"/>
        <v>0</v>
      </c>
      <c r="P1359" s="381">
        <f t="shared" si="47"/>
        <v>0</v>
      </c>
    </row>
    <row r="1360" spans="1:16" ht="18" customHeight="1" x14ac:dyDescent="0.25">
      <c r="A1360" s="309"/>
      <c r="B1360" s="345"/>
      <c r="C1360" s="345"/>
      <c r="D1360" s="310"/>
      <c r="E1360" s="310"/>
      <c r="F1360" s="310"/>
      <c r="G1360" s="310"/>
      <c r="H1360" s="310"/>
      <c r="I1360" s="311"/>
      <c r="J1360" s="311"/>
      <c r="K1360" s="311"/>
      <c r="L1360" s="311"/>
      <c r="M1360" s="311"/>
      <c r="N1360" s="311"/>
      <c r="O1360" s="381">
        <f t="shared" si="46"/>
        <v>0</v>
      </c>
      <c r="P1360" s="381">
        <f t="shared" si="47"/>
        <v>0</v>
      </c>
    </row>
    <row r="1361" spans="1:16" ht="18" customHeight="1" x14ac:dyDescent="0.25">
      <c r="A1361" s="309"/>
      <c r="B1361" s="345"/>
      <c r="C1361" s="345"/>
      <c r="D1361" s="310"/>
      <c r="E1361" s="310"/>
      <c r="F1361" s="310"/>
      <c r="G1361" s="310"/>
      <c r="H1361" s="310"/>
      <c r="I1361" s="311"/>
      <c r="J1361" s="311"/>
      <c r="K1361" s="311"/>
      <c r="L1361" s="311"/>
      <c r="M1361" s="311"/>
      <c r="N1361" s="311"/>
      <c r="O1361" s="381">
        <f t="shared" si="46"/>
        <v>0</v>
      </c>
      <c r="P1361" s="381">
        <f t="shared" si="47"/>
        <v>0</v>
      </c>
    </row>
    <row r="1362" spans="1:16" ht="18" customHeight="1" x14ac:dyDescent="0.25">
      <c r="A1362" s="309"/>
      <c r="B1362" s="345"/>
      <c r="C1362" s="345"/>
      <c r="D1362" s="310"/>
      <c r="E1362" s="310"/>
      <c r="F1362" s="310"/>
      <c r="G1362" s="310"/>
      <c r="H1362" s="310"/>
      <c r="I1362" s="311"/>
      <c r="J1362" s="311"/>
      <c r="K1362" s="311"/>
      <c r="L1362" s="311"/>
      <c r="M1362" s="311"/>
      <c r="N1362" s="311"/>
      <c r="O1362" s="381">
        <f t="shared" si="46"/>
        <v>0</v>
      </c>
      <c r="P1362" s="381">
        <f t="shared" si="47"/>
        <v>0</v>
      </c>
    </row>
    <row r="1363" spans="1:16" ht="18" customHeight="1" x14ac:dyDescent="0.25">
      <c r="A1363" s="309"/>
      <c r="B1363" s="345"/>
      <c r="C1363" s="345"/>
      <c r="D1363" s="310"/>
      <c r="E1363" s="310"/>
      <c r="F1363" s="310"/>
      <c r="G1363" s="310"/>
      <c r="H1363" s="310"/>
      <c r="I1363" s="311"/>
      <c r="J1363" s="311"/>
      <c r="K1363" s="311"/>
      <c r="L1363" s="311"/>
      <c r="M1363" s="311"/>
      <c r="N1363" s="311"/>
      <c r="O1363" s="381">
        <f t="shared" si="46"/>
        <v>0</v>
      </c>
      <c r="P1363" s="381">
        <f t="shared" si="47"/>
        <v>0</v>
      </c>
    </row>
    <row r="1364" spans="1:16" ht="18" customHeight="1" x14ac:dyDescent="0.25">
      <c r="A1364" s="309"/>
      <c r="B1364" s="345"/>
      <c r="C1364" s="345"/>
      <c r="D1364" s="310"/>
      <c r="E1364" s="310"/>
      <c r="F1364" s="310"/>
      <c r="G1364" s="310"/>
      <c r="H1364" s="310"/>
      <c r="I1364" s="311"/>
      <c r="J1364" s="311"/>
      <c r="K1364" s="311"/>
      <c r="L1364" s="311"/>
      <c r="M1364" s="311"/>
      <c r="N1364" s="311"/>
      <c r="O1364" s="381">
        <f t="shared" si="46"/>
        <v>0</v>
      </c>
      <c r="P1364" s="381">
        <f t="shared" si="47"/>
        <v>0</v>
      </c>
    </row>
    <row r="1365" spans="1:16" ht="18" customHeight="1" x14ac:dyDescent="0.25">
      <c r="A1365" s="309"/>
      <c r="B1365" s="345"/>
      <c r="C1365" s="345"/>
      <c r="D1365" s="310"/>
      <c r="E1365" s="310"/>
      <c r="F1365" s="310"/>
      <c r="G1365" s="310"/>
      <c r="H1365" s="310"/>
      <c r="I1365" s="311"/>
      <c r="J1365" s="311"/>
      <c r="K1365" s="311"/>
      <c r="L1365" s="311"/>
      <c r="M1365" s="311"/>
      <c r="N1365" s="311"/>
      <c r="O1365" s="381">
        <f t="shared" si="46"/>
        <v>0</v>
      </c>
      <c r="P1365" s="381">
        <f t="shared" si="47"/>
        <v>0</v>
      </c>
    </row>
    <row r="1366" spans="1:16" ht="18" customHeight="1" x14ac:dyDescent="0.25">
      <c r="A1366" s="309"/>
      <c r="B1366" s="345"/>
      <c r="C1366" s="345"/>
      <c r="D1366" s="310"/>
      <c r="E1366" s="310"/>
      <c r="F1366" s="310"/>
      <c r="G1366" s="310"/>
      <c r="H1366" s="310"/>
      <c r="I1366" s="311"/>
      <c r="J1366" s="311"/>
      <c r="K1366" s="311"/>
      <c r="L1366" s="311"/>
      <c r="M1366" s="311"/>
      <c r="N1366" s="311"/>
      <c r="O1366" s="381">
        <f t="shared" si="46"/>
        <v>0</v>
      </c>
      <c r="P1366" s="381">
        <f t="shared" si="47"/>
        <v>0</v>
      </c>
    </row>
    <row r="1367" spans="1:16" ht="18" customHeight="1" x14ac:dyDescent="0.25">
      <c r="A1367" s="309"/>
      <c r="B1367" s="345"/>
      <c r="C1367" s="345"/>
      <c r="D1367" s="310"/>
      <c r="E1367" s="310"/>
      <c r="F1367" s="310"/>
      <c r="G1367" s="310"/>
      <c r="H1367" s="310"/>
      <c r="I1367" s="311"/>
      <c r="J1367" s="311"/>
      <c r="K1367" s="311"/>
      <c r="L1367" s="311"/>
      <c r="M1367" s="311"/>
      <c r="N1367" s="311"/>
      <c r="O1367" s="381">
        <f t="shared" si="46"/>
        <v>0</v>
      </c>
      <c r="P1367" s="381">
        <f t="shared" si="47"/>
        <v>0</v>
      </c>
    </row>
    <row r="1368" spans="1:16" ht="18" customHeight="1" x14ac:dyDescent="0.25">
      <c r="A1368" s="309"/>
      <c r="B1368" s="345"/>
      <c r="C1368" s="345"/>
      <c r="D1368" s="310"/>
      <c r="E1368" s="310"/>
      <c r="F1368" s="310"/>
      <c r="G1368" s="310"/>
      <c r="H1368" s="310"/>
      <c r="I1368" s="311"/>
      <c r="J1368" s="311"/>
      <c r="K1368" s="311"/>
      <c r="L1368" s="311"/>
      <c r="M1368" s="311"/>
      <c r="N1368" s="311"/>
      <c r="O1368" s="381">
        <f t="shared" si="46"/>
        <v>0</v>
      </c>
      <c r="P1368" s="381">
        <f t="shared" si="47"/>
        <v>0</v>
      </c>
    </row>
    <row r="1369" spans="1:16" ht="18" customHeight="1" x14ac:dyDescent="0.25">
      <c r="A1369" s="309"/>
      <c r="B1369" s="345"/>
      <c r="C1369" s="345"/>
      <c r="D1369" s="310"/>
      <c r="E1369" s="310"/>
      <c r="F1369" s="310"/>
      <c r="G1369" s="310"/>
      <c r="H1369" s="310"/>
      <c r="I1369" s="311"/>
      <c r="J1369" s="311"/>
      <c r="K1369" s="311"/>
      <c r="L1369" s="311"/>
      <c r="M1369" s="311"/>
      <c r="N1369" s="311"/>
      <c r="O1369" s="381">
        <f t="shared" si="46"/>
        <v>0</v>
      </c>
      <c r="P1369" s="381">
        <f t="shared" si="47"/>
        <v>0</v>
      </c>
    </row>
    <row r="1370" spans="1:16" ht="18" customHeight="1" x14ac:dyDescent="0.25">
      <c r="A1370" s="309"/>
      <c r="B1370" s="345"/>
      <c r="C1370" s="345"/>
      <c r="D1370" s="310"/>
      <c r="E1370" s="310"/>
      <c r="F1370" s="310"/>
      <c r="G1370" s="310"/>
      <c r="H1370" s="310"/>
      <c r="I1370" s="311"/>
      <c r="J1370" s="311"/>
      <c r="K1370" s="311"/>
      <c r="L1370" s="311"/>
      <c r="M1370" s="311"/>
      <c r="N1370" s="311"/>
      <c r="O1370" s="381">
        <f t="shared" si="46"/>
        <v>0</v>
      </c>
      <c r="P1370" s="381">
        <f t="shared" si="47"/>
        <v>0</v>
      </c>
    </row>
    <row r="1371" spans="1:16" ht="18" customHeight="1" x14ac:dyDescent="0.25">
      <c r="A1371" s="309"/>
      <c r="B1371" s="345"/>
      <c r="C1371" s="345"/>
      <c r="D1371" s="310"/>
      <c r="E1371" s="310"/>
      <c r="F1371" s="310"/>
      <c r="G1371" s="310"/>
      <c r="H1371" s="310"/>
      <c r="I1371" s="311"/>
      <c r="J1371" s="311"/>
      <c r="K1371" s="311"/>
      <c r="L1371" s="311"/>
      <c r="M1371" s="311"/>
      <c r="N1371" s="311"/>
      <c r="O1371" s="381">
        <f t="shared" si="46"/>
        <v>0</v>
      </c>
      <c r="P1371" s="381">
        <f t="shared" si="47"/>
        <v>0</v>
      </c>
    </row>
    <row r="1372" spans="1:16" ht="18" customHeight="1" x14ac:dyDescent="0.25">
      <c r="A1372" s="309"/>
      <c r="B1372" s="345"/>
      <c r="C1372" s="345"/>
      <c r="D1372" s="310"/>
      <c r="E1372" s="310"/>
      <c r="F1372" s="310"/>
      <c r="G1372" s="310"/>
      <c r="H1372" s="310"/>
      <c r="I1372" s="311"/>
      <c r="J1372" s="311"/>
      <c r="K1372" s="311"/>
      <c r="L1372" s="311"/>
      <c r="M1372" s="311"/>
      <c r="N1372" s="311"/>
      <c r="O1372" s="381">
        <f t="shared" si="46"/>
        <v>0</v>
      </c>
      <c r="P1372" s="381">
        <f t="shared" si="47"/>
        <v>0</v>
      </c>
    </row>
    <row r="1373" spans="1:16" ht="18" customHeight="1" x14ac:dyDescent="0.25">
      <c r="A1373" s="309"/>
      <c r="B1373" s="345"/>
      <c r="C1373" s="345"/>
      <c r="D1373" s="310"/>
      <c r="E1373" s="310"/>
      <c r="F1373" s="310"/>
      <c r="G1373" s="310"/>
      <c r="H1373" s="310"/>
      <c r="I1373" s="311"/>
      <c r="J1373" s="311"/>
      <c r="K1373" s="311"/>
      <c r="L1373" s="311"/>
      <c r="M1373" s="311"/>
      <c r="N1373" s="311"/>
      <c r="O1373" s="381">
        <f t="shared" si="46"/>
        <v>0</v>
      </c>
      <c r="P1373" s="381">
        <f t="shared" si="47"/>
        <v>0</v>
      </c>
    </row>
    <row r="1374" spans="1:16" ht="18" customHeight="1" x14ac:dyDescent="0.25">
      <c r="A1374" s="309"/>
      <c r="B1374" s="345"/>
      <c r="C1374" s="345"/>
      <c r="D1374" s="310"/>
      <c r="E1374" s="310"/>
      <c r="F1374" s="310"/>
      <c r="G1374" s="310"/>
      <c r="H1374" s="310"/>
      <c r="I1374" s="311"/>
      <c r="J1374" s="311"/>
      <c r="K1374" s="311"/>
      <c r="L1374" s="311"/>
      <c r="M1374" s="311"/>
      <c r="N1374" s="311"/>
      <c r="O1374" s="381">
        <f t="shared" si="46"/>
        <v>0</v>
      </c>
      <c r="P1374" s="381">
        <f t="shared" si="47"/>
        <v>0</v>
      </c>
    </row>
    <row r="1375" spans="1:16" ht="18" customHeight="1" x14ac:dyDescent="0.25">
      <c r="A1375" s="309"/>
      <c r="B1375" s="345"/>
      <c r="C1375" s="345"/>
      <c r="D1375" s="310"/>
      <c r="E1375" s="310"/>
      <c r="F1375" s="310"/>
      <c r="G1375" s="310"/>
      <c r="H1375" s="310"/>
      <c r="I1375" s="311"/>
      <c r="J1375" s="311"/>
      <c r="K1375" s="311"/>
      <c r="L1375" s="311"/>
      <c r="M1375" s="311"/>
      <c r="N1375" s="311"/>
      <c r="O1375" s="381">
        <f t="shared" si="46"/>
        <v>0</v>
      </c>
      <c r="P1375" s="381">
        <f t="shared" si="47"/>
        <v>0</v>
      </c>
    </row>
    <row r="1376" spans="1:16" ht="18" customHeight="1" x14ac:dyDescent="0.25">
      <c r="A1376" s="309"/>
      <c r="B1376" s="345"/>
      <c r="C1376" s="345"/>
      <c r="D1376" s="310"/>
      <c r="E1376" s="310"/>
      <c r="F1376" s="310"/>
      <c r="G1376" s="310"/>
      <c r="H1376" s="310"/>
      <c r="I1376" s="311"/>
      <c r="J1376" s="311"/>
      <c r="K1376" s="311"/>
      <c r="L1376" s="311"/>
      <c r="M1376" s="311"/>
      <c r="N1376" s="311"/>
      <c r="O1376" s="381">
        <f t="shared" si="46"/>
        <v>0</v>
      </c>
      <c r="P1376" s="381">
        <f t="shared" si="47"/>
        <v>0</v>
      </c>
    </row>
    <row r="1377" spans="1:16" ht="18" customHeight="1" x14ac:dyDescent="0.25">
      <c r="A1377" s="309"/>
      <c r="B1377" s="345"/>
      <c r="C1377" s="345"/>
      <c r="D1377" s="310"/>
      <c r="E1377" s="310"/>
      <c r="F1377" s="310"/>
      <c r="G1377" s="310"/>
      <c r="H1377" s="310"/>
      <c r="I1377" s="311"/>
      <c r="J1377" s="311"/>
      <c r="K1377" s="311"/>
      <c r="L1377" s="311"/>
      <c r="M1377" s="311"/>
      <c r="N1377" s="311"/>
      <c r="O1377" s="381">
        <f t="shared" si="46"/>
        <v>0</v>
      </c>
      <c r="P1377" s="381">
        <f t="shared" si="47"/>
        <v>0</v>
      </c>
    </row>
    <row r="1378" spans="1:16" ht="18" customHeight="1" x14ac:dyDescent="0.25">
      <c r="A1378" s="309"/>
      <c r="B1378" s="345"/>
      <c r="C1378" s="345"/>
      <c r="D1378" s="310"/>
      <c r="E1378" s="310"/>
      <c r="F1378" s="310"/>
      <c r="G1378" s="310"/>
      <c r="H1378" s="310"/>
      <c r="I1378" s="311"/>
      <c r="J1378" s="311"/>
      <c r="K1378" s="311"/>
      <c r="L1378" s="311"/>
      <c r="M1378" s="311"/>
      <c r="N1378" s="311"/>
      <c r="O1378" s="381">
        <f t="shared" si="46"/>
        <v>0</v>
      </c>
      <c r="P1378" s="381">
        <f t="shared" si="47"/>
        <v>0</v>
      </c>
    </row>
    <row r="1379" spans="1:16" ht="18" customHeight="1" x14ac:dyDescent="0.25">
      <c r="A1379" s="309"/>
      <c r="B1379" s="345"/>
      <c r="C1379" s="345"/>
      <c r="D1379" s="310"/>
      <c r="E1379" s="310"/>
      <c r="F1379" s="310"/>
      <c r="G1379" s="310"/>
      <c r="H1379" s="310"/>
      <c r="I1379" s="311"/>
      <c r="J1379" s="311"/>
      <c r="K1379" s="311"/>
      <c r="L1379" s="311"/>
      <c r="M1379" s="311"/>
      <c r="N1379" s="311"/>
      <c r="O1379" s="381">
        <f t="shared" si="46"/>
        <v>0</v>
      </c>
      <c r="P1379" s="381">
        <f t="shared" si="47"/>
        <v>0</v>
      </c>
    </row>
    <row r="1380" spans="1:16" ht="18" customHeight="1" x14ac:dyDescent="0.25">
      <c r="A1380" s="309"/>
      <c r="B1380" s="345"/>
      <c r="C1380" s="345"/>
      <c r="D1380" s="310"/>
      <c r="E1380" s="310"/>
      <c r="F1380" s="310"/>
      <c r="G1380" s="310"/>
      <c r="H1380" s="310"/>
      <c r="I1380" s="311"/>
      <c r="J1380" s="311"/>
      <c r="K1380" s="311"/>
      <c r="L1380" s="311"/>
      <c r="M1380" s="311"/>
      <c r="N1380" s="311"/>
      <c r="O1380" s="381">
        <f t="shared" si="46"/>
        <v>0</v>
      </c>
      <c r="P1380" s="381">
        <f t="shared" si="47"/>
        <v>0</v>
      </c>
    </row>
    <row r="1381" spans="1:16" ht="18" customHeight="1" x14ac:dyDescent="0.25">
      <c r="A1381" s="309"/>
      <c r="B1381" s="345"/>
      <c r="C1381" s="345"/>
      <c r="D1381" s="310"/>
      <c r="E1381" s="310"/>
      <c r="F1381" s="310"/>
      <c r="G1381" s="310"/>
      <c r="H1381" s="310"/>
      <c r="I1381" s="311"/>
      <c r="J1381" s="311"/>
      <c r="K1381" s="311"/>
      <c r="L1381" s="311"/>
      <c r="M1381" s="311"/>
      <c r="N1381" s="311"/>
      <c r="O1381" s="381">
        <f t="shared" si="46"/>
        <v>0</v>
      </c>
      <c r="P1381" s="381">
        <f t="shared" si="47"/>
        <v>0</v>
      </c>
    </row>
    <row r="1382" spans="1:16" ht="18" customHeight="1" x14ac:dyDescent="0.25">
      <c r="A1382" s="309"/>
      <c r="B1382" s="345"/>
      <c r="C1382" s="345"/>
      <c r="D1382" s="310"/>
      <c r="E1382" s="310"/>
      <c r="F1382" s="310"/>
      <c r="G1382" s="310"/>
      <c r="H1382" s="310"/>
      <c r="I1382" s="311"/>
      <c r="J1382" s="311"/>
      <c r="K1382" s="311"/>
      <c r="L1382" s="311"/>
      <c r="M1382" s="311"/>
      <c r="N1382" s="311"/>
      <c r="O1382" s="381">
        <f t="shared" si="46"/>
        <v>0</v>
      </c>
      <c r="P1382" s="381">
        <f t="shared" si="47"/>
        <v>0</v>
      </c>
    </row>
    <row r="1383" spans="1:16" ht="18" customHeight="1" x14ac:dyDescent="0.25">
      <c r="A1383" s="309"/>
      <c r="B1383" s="345"/>
      <c r="C1383" s="345"/>
      <c r="D1383" s="310"/>
      <c r="E1383" s="310"/>
      <c r="F1383" s="310"/>
      <c r="G1383" s="310"/>
      <c r="H1383" s="310"/>
      <c r="I1383" s="311"/>
      <c r="J1383" s="311"/>
      <c r="K1383" s="311"/>
      <c r="L1383" s="311"/>
      <c r="M1383" s="311"/>
      <c r="N1383" s="311"/>
      <c r="O1383" s="381">
        <f t="shared" si="46"/>
        <v>0</v>
      </c>
      <c r="P1383" s="381">
        <f t="shared" si="47"/>
        <v>0</v>
      </c>
    </row>
    <row r="1384" spans="1:16" ht="18" customHeight="1" x14ac:dyDescent="0.25">
      <c r="A1384" s="309"/>
      <c r="B1384" s="345"/>
      <c r="C1384" s="345"/>
      <c r="D1384" s="310"/>
      <c r="E1384" s="310"/>
      <c r="F1384" s="310"/>
      <c r="G1384" s="310"/>
      <c r="H1384" s="310"/>
      <c r="I1384" s="311"/>
      <c r="J1384" s="311"/>
      <c r="K1384" s="311"/>
      <c r="L1384" s="311"/>
      <c r="M1384" s="311"/>
      <c r="N1384" s="311"/>
      <c r="O1384" s="381">
        <f t="shared" si="46"/>
        <v>0</v>
      </c>
      <c r="P1384" s="381">
        <f t="shared" si="47"/>
        <v>0</v>
      </c>
    </row>
    <row r="1385" spans="1:16" ht="18" customHeight="1" x14ac:dyDescent="0.25">
      <c r="A1385" s="309"/>
      <c r="B1385" s="345"/>
      <c r="C1385" s="345"/>
      <c r="D1385" s="310"/>
      <c r="E1385" s="310"/>
      <c r="F1385" s="310"/>
      <c r="G1385" s="310"/>
      <c r="H1385" s="310"/>
      <c r="I1385" s="311"/>
      <c r="J1385" s="311"/>
      <c r="K1385" s="311"/>
      <c r="L1385" s="311"/>
      <c r="M1385" s="311"/>
      <c r="N1385" s="311"/>
      <c r="O1385" s="381">
        <f t="shared" si="46"/>
        <v>0</v>
      </c>
      <c r="P1385" s="381">
        <f t="shared" si="47"/>
        <v>0</v>
      </c>
    </row>
    <row r="1386" spans="1:16" ht="18" customHeight="1" x14ac:dyDescent="0.25">
      <c r="A1386" s="309"/>
      <c r="B1386" s="345"/>
      <c r="C1386" s="345"/>
      <c r="D1386" s="310"/>
      <c r="E1386" s="310"/>
      <c r="F1386" s="310"/>
      <c r="G1386" s="310"/>
      <c r="H1386" s="310"/>
      <c r="I1386" s="311"/>
      <c r="J1386" s="311"/>
      <c r="K1386" s="311"/>
      <c r="L1386" s="311"/>
      <c r="M1386" s="311"/>
      <c r="N1386" s="311"/>
      <c r="O1386" s="381">
        <f t="shared" si="46"/>
        <v>0</v>
      </c>
      <c r="P1386" s="381">
        <f t="shared" si="47"/>
        <v>0</v>
      </c>
    </row>
    <row r="1387" spans="1:16" ht="18" customHeight="1" x14ac:dyDescent="0.25">
      <c r="A1387" s="309"/>
      <c r="B1387" s="345"/>
      <c r="C1387" s="345"/>
      <c r="D1387" s="310"/>
      <c r="E1387" s="310"/>
      <c r="F1387" s="310"/>
      <c r="G1387" s="310"/>
      <c r="H1387" s="310"/>
      <c r="I1387" s="311"/>
      <c r="J1387" s="311"/>
      <c r="K1387" s="311"/>
      <c r="L1387" s="311"/>
      <c r="M1387" s="311"/>
      <c r="N1387" s="311"/>
      <c r="O1387" s="381">
        <f t="shared" si="46"/>
        <v>0</v>
      </c>
      <c r="P1387" s="381">
        <f t="shared" si="47"/>
        <v>0</v>
      </c>
    </row>
    <row r="1388" spans="1:16" ht="18" customHeight="1" x14ac:dyDescent="0.25">
      <c r="A1388" s="309"/>
      <c r="B1388" s="345"/>
      <c r="C1388" s="345"/>
      <c r="D1388" s="310"/>
      <c r="E1388" s="310"/>
      <c r="F1388" s="310"/>
      <c r="G1388" s="310"/>
      <c r="H1388" s="310"/>
      <c r="I1388" s="311"/>
      <c r="J1388" s="311"/>
      <c r="K1388" s="311"/>
      <c r="L1388" s="311"/>
      <c r="M1388" s="311"/>
      <c r="N1388" s="311"/>
      <c r="O1388" s="381">
        <f t="shared" si="46"/>
        <v>0</v>
      </c>
      <c r="P1388" s="381">
        <f t="shared" si="47"/>
        <v>0</v>
      </c>
    </row>
    <row r="1389" spans="1:16" ht="18" customHeight="1" x14ac:dyDescent="0.25">
      <c r="A1389" s="309"/>
      <c r="B1389" s="345"/>
      <c r="C1389" s="345"/>
      <c r="D1389" s="310"/>
      <c r="E1389" s="310"/>
      <c r="F1389" s="310"/>
      <c r="G1389" s="310"/>
      <c r="H1389" s="310"/>
      <c r="I1389" s="311"/>
      <c r="J1389" s="311"/>
      <c r="K1389" s="311"/>
      <c r="L1389" s="311"/>
      <c r="M1389" s="311"/>
      <c r="N1389" s="311"/>
      <c r="O1389" s="381">
        <f t="shared" si="46"/>
        <v>0</v>
      </c>
      <c r="P1389" s="381">
        <f t="shared" si="47"/>
        <v>0</v>
      </c>
    </row>
    <row r="1390" spans="1:16" ht="18" customHeight="1" x14ac:dyDescent="0.25">
      <c r="A1390" s="309"/>
      <c r="B1390" s="345"/>
      <c r="C1390" s="345"/>
      <c r="D1390" s="310"/>
      <c r="E1390" s="310"/>
      <c r="F1390" s="310"/>
      <c r="G1390" s="310"/>
      <c r="H1390" s="310"/>
      <c r="I1390" s="311"/>
      <c r="J1390" s="311"/>
      <c r="K1390" s="311"/>
      <c r="L1390" s="311"/>
      <c r="M1390" s="311"/>
      <c r="N1390" s="311"/>
      <c r="O1390" s="381">
        <f t="shared" si="46"/>
        <v>0</v>
      </c>
      <c r="P1390" s="381">
        <f t="shared" si="47"/>
        <v>0</v>
      </c>
    </row>
    <row r="1391" spans="1:16" ht="18" customHeight="1" x14ac:dyDescent="0.25">
      <c r="A1391" s="309"/>
      <c r="B1391" s="345"/>
      <c r="C1391" s="345"/>
      <c r="D1391" s="310"/>
      <c r="E1391" s="310"/>
      <c r="F1391" s="310"/>
      <c r="G1391" s="310"/>
      <c r="H1391" s="310"/>
      <c r="I1391" s="311"/>
      <c r="J1391" s="311"/>
      <c r="K1391" s="311"/>
      <c r="L1391" s="311"/>
      <c r="M1391" s="311"/>
      <c r="N1391" s="311"/>
      <c r="O1391" s="381">
        <f t="shared" si="46"/>
        <v>0</v>
      </c>
      <c r="P1391" s="381">
        <f t="shared" si="47"/>
        <v>0</v>
      </c>
    </row>
    <row r="1392" spans="1:16" ht="18" customHeight="1" x14ac:dyDescent="0.25">
      <c r="A1392" s="309"/>
      <c r="B1392" s="345"/>
      <c r="C1392" s="345"/>
      <c r="D1392" s="310"/>
      <c r="E1392" s="310"/>
      <c r="F1392" s="310"/>
      <c r="G1392" s="310"/>
      <c r="H1392" s="310"/>
      <c r="I1392" s="311"/>
      <c r="J1392" s="311"/>
      <c r="K1392" s="311"/>
      <c r="L1392" s="311"/>
      <c r="M1392" s="311"/>
      <c r="N1392" s="311"/>
      <c r="O1392" s="381">
        <f t="shared" si="46"/>
        <v>0</v>
      </c>
      <c r="P1392" s="381">
        <f t="shared" si="47"/>
        <v>0</v>
      </c>
    </row>
    <row r="1393" spans="1:16" ht="18" customHeight="1" x14ac:dyDescent="0.25">
      <c r="A1393" s="309"/>
      <c r="B1393" s="345"/>
      <c r="C1393" s="345"/>
      <c r="D1393" s="310"/>
      <c r="E1393" s="310"/>
      <c r="F1393" s="310"/>
      <c r="G1393" s="310"/>
      <c r="H1393" s="310"/>
      <c r="I1393" s="311"/>
      <c r="J1393" s="311"/>
      <c r="K1393" s="311"/>
      <c r="L1393" s="311"/>
      <c r="M1393" s="311"/>
      <c r="N1393" s="311"/>
      <c r="O1393" s="381">
        <f t="shared" si="46"/>
        <v>0</v>
      </c>
      <c r="P1393" s="381">
        <f t="shared" si="47"/>
        <v>0</v>
      </c>
    </row>
    <row r="1394" spans="1:16" ht="18" customHeight="1" x14ac:dyDescent="0.25">
      <c r="A1394" s="309"/>
      <c r="B1394" s="345"/>
      <c r="C1394" s="345"/>
      <c r="D1394" s="310"/>
      <c r="E1394" s="310"/>
      <c r="F1394" s="310"/>
      <c r="G1394" s="310"/>
      <c r="H1394" s="310"/>
      <c r="I1394" s="311"/>
      <c r="J1394" s="311"/>
      <c r="K1394" s="311"/>
      <c r="L1394" s="311"/>
      <c r="M1394" s="311"/>
      <c r="N1394" s="311"/>
      <c r="O1394" s="381">
        <f t="shared" si="46"/>
        <v>0</v>
      </c>
      <c r="P1394" s="381">
        <f t="shared" si="47"/>
        <v>0</v>
      </c>
    </row>
    <row r="1395" spans="1:16" ht="18" customHeight="1" x14ac:dyDescent="0.25">
      <c r="A1395" s="309"/>
      <c r="B1395" s="345"/>
      <c r="C1395" s="345"/>
      <c r="D1395" s="310"/>
      <c r="E1395" s="310"/>
      <c r="F1395" s="310"/>
      <c r="G1395" s="310"/>
      <c r="H1395" s="310"/>
      <c r="I1395" s="311"/>
      <c r="J1395" s="311"/>
      <c r="K1395" s="311"/>
      <c r="L1395" s="311"/>
      <c r="M1395" s="311"/>
      <c r="N1395" s="311"/>
      <c r="O1395" s="381">
        <f t="shared" si="46"/>
        <v>0</v>
      </c>
      <c r="P1395" s="381">
        <f t="shared" si="47"/>
        <v>0</v>
      </c>
    </row>
    <row r="1396" spans="1:16" ht="18" customHeight="1" x14ac:dyDescent="0.25">
      <c r="A1396" s="309"/>
      <c r="B1396" s="345"/>
      <c r="C1396" s="345"/>
      <c r="D1396" s="310"/>
      <c r="E1396" s="310"/>
      <c r="F1396" s="310"/>
      <c r="G1396" s="310"/>
      <c r="H1396" s="310"/>
      <c r="I1396" s="311"/>
      <c r="J1396" s="311"/>
      <c r="K1396" s="311"/>
      <c r="L1396" s="311"/>
      <c r="M1396" s="311"/>
      <c r="N1396" s="311"/>
      <c r="O1396" s="381">
        <f t="shared" si="46"/>
        <v>0</v>
      </c>
      <c r="P1396" s="381">
        <f t="shared" si="47"/>
        <v>0</v>
      </c>
    </row>
    <row r="1397" spans="1:16" ht="18" customHeight="1" x14ac:dyDescent="0.25">
      <c r="A1397" s="309"/>
      <c r="B1397" s="345"/>
      <c r="C1397" s="345"/>
      <c r="D1397" s="310"/>
      <c r="E1397" s="310"/>
      <c r="F1397" s="310"/>
      <c r="G1397" s="310"/>
      <c r="H1397" s="310"/>
      <c r="I1397" s="311"/>
      <c r="J1397" s="311"/>
      <c r="K1397" s="311"/>
      <c r="L1397" s="311"/>
      <c r="M1397" s="311"/>
      <c r="N1397" s="311"/>
      <c r="O1397" s="381">
        <f t="shared" si="46"/>
        <v>0</v>
      </c>
      <c r="P1397" s="381">
        <f t="shared" si="47"/>
        <v>0</v>
      </c>
    </row>
    <row r="1398" spans="1:16" ht="18" customHeight="1" x14ac:dyDescent="0.25">
      <c r="A1398" s="309"/>
      <c r="B1398" s="345"/>
      <c r="C1398" s="345"/>
      <c r="D1398" s="310"/>
      <c r="E1398" s="310"/>
      <c r="F1398" s="310"/>
      <c r="G1398" s="310"/>
      <c r="H1398" s="310"/>
      <c r="I1398" s="311"/>
      <c r="J1398" s="311"/>
      <c r="K1398" s="311"/>
      <c r="L1398" s="311"/>
      <c r="M1398" s="311"/>
      <c r="N1398" s="311"/>
      <c r="O1398" s="381">
        <f t="shared" si="46"/>
        <v>0</v>
      </c>
      <c r="P1398" s="381">
        <f t="shared" si="47"/>
        <v>0</v>
      </c>
    </row>
    <row r="1399" spans="1:16" ht="18" customHeight="1" x14ac:dyDescent="0.25">
      <c r="A1399" s="309"/>
      <c r="B1399" s="345"/>
      <c r="C1399" s="345"/>
      <c r="D1399" s="310"/>
      <c r="E1399" s="310"/>
      <c r="F1399" s="310"/>
      <c r="G1399" s="310"/>
      <c r="H1399" s="310"/>
      <c r="I1399" s="311"/>
      <c r="J1399" s="311"/>
      <c r="K1399" s="311"/>
      <c r="L1399" s="311"/>
      <c r="M1399" s="311"/>
      <c r="N1399" s="311"/>
      <c r="O1399" s="381">
        <f t="shared" si="46"/>
        <v>0</v>
      </c>
      <c r="P1399" s="381">
        <f t="shared" si="47"/>
        <v>0</v>
      </c>
    </row>
    <row r="1400" spans="1:16" ht="18" customHeight="1" x14ac:dyDescent="0.25">
      <c r="A1400" s="309"/>
      <c r="B1400" s="345"/>
      <c r="C1400" s="345"/>
      <c r="D1400" s="310"/>
      <c r="E1400" s="310"/>
      <c r="F1400" s="310"/>
      <c r="G1400" s="310"/>
      <c r="H1400" s="310"/>
      <c r="I1400" s="311"/>
      <c r="J1400" s="311"/>
      <c r="K1400" s="311"/>
      <c r="L1400" s="311"/>
      <c r="M1400" s="311"/>
      <c r="N1400" s="311"/>
      <c r="O1400" s="381">
        <f t="shared" si="46"/>
        <v>0</v>
      </c>
      <c r="P1400" s="381">
        <f t="shared" si="47"/>
        <v>0</v>
      </c>
    </row>
    <row r="1401" spans="1:16" ht="18" customHeight="1" x14ac:dyDescent="0.25">
      <c r="A1401" s="309"/>
      <c r="B1401" s="345"/>
      <c r="C1401" s="345"/>
      <c r="D1401" s="310"/>
      <c r="E1401" s="310"/>
      <c r="F1401" s="310"/>
      <c r="G1401" s="310"/>
      <c r="H1401" s="310"/>
      <c r="I1401" s="311"/>
      <c r="J1401" s="311"/>
      <c r="K1401" s="311"/>
      <c r="L1401" s="311"/>
      <c r="M1401" s="311"/>
      <c r="N1401" s="311"/>
      <c r="O1401" s="381">
        <f t="shared" si="46"/>
        <v>0</v>
      </c>
      <c r="P1401" s="381">
        <f t="shared" si="47"/>
        <v>0</v>
      </c>
    </row>
    <row r="1402" spans="1:16" ht="18" customHeight="1" x14ac:dyDescent="0.25">
      <c r="A1402" s="309"/>
      <c r="B1402" s="345"/>
      <c r="C1402" s="345"/>
      <c r="D1402" s="310"/>
      <c r="E1402" s="310"/>
      <c r="F1402" s="310"/>
      <c r="G1402" s="310"/>
      <c r="H1402" s="310"/>
      <c r="I1402" s="311"/>
      <c r="J1402" s="311"/>
      <c r="K1402" s="311"/>
      <c r="L1402" s="311"/>
      <c r="M1402" s="311"/>
      <c r="N1402" s="311"/>
      <c r="O1402" s="381">
        <f t="shared" si="46"/>
        <v>0</v>
      </c>
      <c r="P1402" s="381">
        <f t="shared" si="47"/>
        <v>0</v>
      </c>
    </row>
    <row r="1403" spans="1:16" ht="18" customHeight="1" x14ac:dyDescent="0.25">
      <c r="A1403" s="309"/>
      <c r="B1403" s="345"/>
      <c r="C1403" s="345"/>
      <c r="D1403" s="310"/>
      <c r="E1403" s="310"/>
      <c r="F1403" s="310"/>
      <c r="G1403" s="310"/>
      <c r="H1403" s="310"/>
      <c r="I1403" s="311"/>
      <c r="J1403" s="311"/>
      <c r="K1403" s="311"/>
      <c r="L1403" s="311"/>
      <c r="M1403" s="311"/>
      <c r="N1403" s="311"/>
      <c r="O1403" s="381">
        <f t="shared" si="46"/>
        <v>0</v>
      </c>
      <c r="P1403" s="381">
        <f t="shared" si="47"/>
        <v>0</v>
      </c>
    </row>
    <row r="1404" spans="1:16" ht="18" customHeight="1" x14ac:dyDescent="0.25">
      <c r="A1404" s="309"/>
      <c r="B1404" s="345"/>
      <c r="C1404" s="345"/>
      <c r="D1404" s="310"/>
      <c r="E1404" s="310"/>
      <c r="F1404" s="310"/>
      <c r="G1404" s="310"/>
      <c r="H1404" s="310"/>
      <c r="I1404" s="311"/>
      <c r="J1404" s="311"/>
      <c r="K1404" s="311"/>
      <c r="L1404" s="311"/>
      <c r="M1404" s="311"/>
      <c r="N1404" s="311"/>
      <c r="O1404" s="381">
        <f t="shared" si="46"/>
        <v>0</v>
      </c>
      <c r="P1404" s="381">
        <f t="shared" si="47"/>
        <v>0</v>
      </c>
    </row>
    <row r="1405" spans="1:16" ht="18" customHeight="1" x14ac:dyDescent="0.25">
      <c r="A1405" s="309"/>
      <c r="B1405" s="345"/>
      <c r="C1405" s="345"/>
      <c r="D1405" s="310"/>
      <c r="E1405" s="310"/>
      <c r="F1405" s="310"/>
      <c r="G1405" s="310"/>
      <c r="H1405" s="310"/>
      <c r="I1405" s="311"/>
      <c r="J1405" s="311"/>
      <c r="K1405" s="311"/>
      <c r="L1405" s="311"/>
      <c r="M1405" s="311"/>
      <c r="N1405" s="311"/>
      <c r="O1405" s="381">
        <f t="shared" si="46"/>
        <v>0</v>
      </c>
      <c r="P1405" s="381">
        <f t="shared" si="47"/>
        <v>0</v>
      </c>
    </row>
    <row r="1406" spans="1:16" ht="18" customHeight="1" x14ac:dyDescent="0.25">
      <c r="A1406" s="309"/>
      <c r="B1406" s="345"/>
      <c r="C1406" s="345"/>
      <c r="D1406" s="310"/>
      <c r="E1406" s="310"/>
      <c r="F1406" s="310"/>
      <c r="G1406" s="310"/>
      <c r="H1406" s="310"/>
      <c r="I1406" s="311"/>
      <c r="J1406" s="311"/>
      <c r="K1406" s="311"/>
      <c r="L1406" s="311"/>
      <c r="M1406" s="311"/>
      <c r="N1406" s="311"/>
      <c r="O1406" s="381">
        <f t="shared" si="46"/>
        <v>0</v>
      </c>
      <c r="P1406" s="381">
        <f t="shared" si="47"/>
        <v>0</v>
      </c>
    </row>
    <row r="1407" spans="1:16" ht="18" customHeight="1" x14ac:dyDescent="0.25">
      <c r="A1407" s="309"/>
      <c r="B1407" s="345"/>
      <c r="C1407" s="345"/>
      <c r="D1407" s="310"/>
      <c r="E1407" s="310"/>
      <c r="F1407" s="310"/>
      <c r="G1407" s="310"/>
      <c r="H1407" s="310"/>
      <c r="I1407" s="311"/>
      <c r="J1407" s="311"/>
      <c r="K1407" s="311"/>
      <c r="L1407" s="311"/>
      <c r="M1407" s="311"/>
      <c r="N1407" s="311"/>
      <c r="O1407" s="381">
        <f t="shared" ref="O1407:O1470" si="48">SUM(I1407,K1407,M1407)</f>
        <v>0</v>
      </c>
      <c r="P1407" s="381">
        <f t="shared" ref="P1407:P1470" si="49">SUM(J1407,L1407,N1407)</f>
        <v>0</v>
      </c>
    </row>
    <row r="1408" spans="1:16" ht="18" customHeight="1" x14ac:dyDescent="0.25">
      <c r="A1408" s="309"/>
      <c r="B1408" s="345"/>
      <c r="C1408" s="345"/>
      <c r="D1408" s="310"/>
      <c r="E1408" s="310"/>
      <c r="F1408" s="310"/>
      <c r="G1408" s="310"/>
      <c r="H1408" s="310"/>
      <c r="I1408" s="311"/>
      <c r="J1408" s="311"/>
      <c r="K1408" s="311"/>
      <c r="L1408" s="311"/>
      <c r="M1408" s="311"/>
      <c r="N1408" s="311"/>
      <c r="O1408" s="381">
        <f t="shared" si="48"/>
        <v>0</v>
      </c>
      <c r="P1408" s="381">
        <f t="shared" si="49"/>
        <v>0</v>
      </c>
    </row>
    <row r="1409" spans="1:16" ht="18" customHeight="1" x14ac:dyDescent="0.25">
      <c r="A1409" s="309"/>
      <c r="B1409" s="345"/>
      <c r="C1409" s="345"/>
      <c r="D1409" s="310"/>
      <c r="E1409" s="310"/>
      <c r="F1409" s="310"/>
      <c r="G1409" s="310"/>
      <c r="H1409" s="310"/>
      <c r="I1409" s="311"/>
      <c r="J1409" s="311"/>
      <c r="K1409" s="311"/>
      <c r="L1409" s="311"/>
      <c r="M1409" s="311"/>
      <c r="N1409" s="311"/>
      <c r="O1409" s="381">
        <f t="shared" si="48"/>
        <v>0</v>
      </c>
      <c r="P1409" s="381">
        <f t="shared" si="49"/>
        <v>0</v>
      </c>
    </row>
    <row r="1410" spans="1:16" ht="18" customHeight="1" x14ac:dyDescent="0.25">
      <c r="A1410" s="309"/>
      <c r="B1410" s="345"/>
      <c r="C1410" s="345"/>
      <c r="D1410" s="310"/>
      <c r="E1410" s="310"/>
      <c r="F1410" s="310"/>
      <c r="G1410" s="310"/>
      <c r="H1410" s="310"/>
      <c r="I1410" s="311"/>
      <c r="J1410" s="311"/>
      <c r="K1410" s="311"/>
      <c r="L1410" s="311"/>
      <c r="M1410" s="311"/>
      <c r="N1410" s="311"/>
      <c r="O1410" s="381">
        <f t="shared" si="48"/>
        <v>0</v>
      </c>
      <c r="P1410" s="381">
        <f t="shared" si="49"/>
        <v>0</v>
      </c>
    </row>
    <row r="1411" spans="1:16" ht="18" customHeight="1" x14ac:dyDescent="0.25">
      <c r="A1411" s="309"/>
      <c r="B1411" s="345"/>
      <c r="C1411" s="345"/>
      <c r="D1411" s="310"/>
      <c r="E1411" s="310"/>
      <c r="F1411" s="310"/>
      <c r="G1411" s="310"/>
      <c r="H1411" s="310"/>
      <c r="I1411" s="311"/>
      <c r="J1411" s="311"/>
      <c r="K1411" s="311"/>
      <c r="L1411" s="311"/>
      <c r="M1411" s="311"/>
      <c r="N1411" s="311"/>
      <c r="O1411" s="381">
        <f t="shared" si="48"/>
        <v>0</v>
      </c>
      <c r="P1411" s="381">
        <f t="shared" si="49"/>
        <v>0</v>
      </c>
    </row>
    <row r="1412" spans="1:16" ht="18" customHeight="1" x14ac:dyDescent="0.25">
      <c r="A1412" s="309"/>
      <c r="B1412" s="345"/>
      <c r="C1412" s="345"/>
      <c r="D1412" s="310"/>
      <c r="E1412" s="310"/>
      <c r="F1412" s="310"/>
      <c r="G1412" s="310"/>
      <c r="H1412" s="310"/>
      <c r="I1412" s="311"/>
      <c r="J1412" s="311"/>
      <c r="K1412" s="311"/>
      <c r="L1412" s="311"/>
      <c r="M1412" s="311"/>
      <c r="N1412" s="311"/>
      <c r="O1412" s="381">
        <f t="shared" si="48"/>
        <v>0</v>
      </c>
      <c r="P1412" s="381">
        <f t="shared" si="49"/>
        <v>0</v>
      </c>
    </row>
    <row r="1413" spans="1:16" ht="18" customHeight="1" x14ac:dyDescent="0.25">
      <c r="A1413" s="309"/>
      <c r="B1413" s="345"/>
      <c r="C1413" s="345"/>
      <c r="D1413" s="310"/>
      <c r="E1413" s="310"/>
      <c r="F1413" s="310"/>
      <c r="G1413" s="310"/>
      <c r="H1413" s="310"/>
      <c r="I1413" s="311"/>
      <c r="J1413" s="311"/>
      <c r="K1413" s="311"/>
      <c r="L1413" s="311"/>
      <c r="M1413" s="311"/>
      <c r="N1413" s="311"/>
      <c r="O1413" s="381">
        <f t="shared" si="48"/>
        <v>0</v>
      </c>
      <c r="P1413" s="381">
        <f t="shared" si="49"/>
        <v>0</v>
      </c>
    </row>
    <row r="1414" spans="1:16" ht="18" customHeight="1" x14ac:dyDescent="0.25">
      <c r="A1414" s="309"/>
      <c r="B1414" s="345"/>
      <c r="C1414" s="345"/>
      <c r="D1414" s="310"/>
      <c r="E1414" s="310"/>
      <c r="F1414" s="310"/>
      <c r="G1414" s="310"/>
      <c r="H1414" s="310"/>
      <c r="I1414" s="311"/>
      <c r="J1414" s="311"/>
      <c r="K1414" s="311"/>
      <c r="L1414" s="311"/>
      <c r="M1414" s="311"/>
      <c r="N1414" s="311"/>
      <c r="O1414" s="381">
        <f t="shared" si="48"/>
        <v>0</v>
      </c>
      <c r="P1414" s="381">
        <f t="shared" si="49"/>
        <v>0</v>
      </c>
    </row>
    <row r="1415" spans="1:16" ht="18" customHeight="1" x14ac:dyDescent="0.25">
      <c r="A1415" s="309"/>
      <c r="B1415" s="345"/>
      <c r="C1415" s="345"/>
      <c r="D1415" s="310"/>
      <c r="E1415" s="310"/>
      <c r="F1415" s="310"/>
      <c r="G1415" s="310"/>
      <c r="H1415" s="310"/>
      <c r="I1415" s="311"/>
      <c r="J1415" s="311"/>
      <c r="K1415" s="311"/>
      <c r="L1415" s="311"/>
      <c r="M1415" s="311"/>
      <c r="N1415" s="311"/>
      <c r="O1415" s="381">
        <f t="shared" si="48"/>
        <v>0</v>
      </c>
      <c r="P1415" s="381">
        <f t="shared" si="49"/>
        <v>0</v>
      </c>
    </row>
    <row r="1416" spans="1:16" ht="18" customHeight="1" x14ac:dyDescent="0.25">
      <c r="A1416" s="309"/>
      <c r="B1416" s="345"/>
      <c r="C1416" s="345"/>
      <c r="D1416" s="310"/>
      <c r="E1416" s="310"/>
      <c r="F1416" s="310"/>
      <c r="G1416" s="310"/>
      <c r="H1416" s="310"/>
      <c r="I1416" s="311"/>
      <c r="J1416" s="311"/>
      <c r="K1416" s="311"/>
      <c r="L1416" s="311"/>
      <c r="M1416" s="311"/>
      <c r="N1416" s="311"/>
      <c r="O1416" s="381">
        <f t="shared" si="48"/>
        <v>0</v>
      </c>
      <c r="P1416" s="381">
        <f t="shared" si="49"/>
        <v>0</v>
      </c>
    </row>
    <row r="1417" spans="1:16" ht="18" customHeight="1" x14ac:dyDescent="0.25">
      <c r="A1417" s="309"/>
      <c r="B1417" s="345"/>
      <c r="C1417" s="345"/>
      <c r="D1417" s="310"/>
      <c r="E1417" s="310"/>
      <c r="F1417" s="310"/>
      <c r="G1417" s="310"/>
      <c r="H1417" s="310"/>
      <c r="I1417" s="311"/>
      <c r="J1417" s="311"/>
      <c r="K1417" s="311"/>
      <c r="L1417" s="311"/>
      <c r="M1417" s="311"/>
      <c r="N1417" s="311"/>
      <c r="O1417" s="381">
        <f t="shared" si="48"/>
        <v>0</v>
      </c>
      <c r="P1417" s="381">
        <f t="shared" si="49"/>
        <v>0</v>
      </c>
    </row>
    <row r="1418" spans="1:16" ht="18" customHeight="1" x14ac:dyDescent="0.25">
      <c r="A1418" s="309"/>
      <c r="B1418" s="345"/>
      <c r="C1418" s="345"/>
      <c r="D1418" s="310"/>
      <c r="E1418" s="310"/>
      <c r="F1418" s="310"/>
      <c r="G1418" s="310"/>
      <c r="H1418" s="310"/>
      <c r="I1418" s="311"/>
      <c r="J1418" s="311"/>
      <c r="K1418" s="311"/>
      <c r="L1418" s="311"/>
      <c r="M1418" s="311"/>
      <c r="N1418" s="311"/>
      <c r="O1418" s="381">
        <f t="shared" si="48"/>
        <v>0</v>
      </c>
      <c r="P1418" s="381">
        <f t="shared" si="49"/>
        <v>0</v>
      </c>
    </row>
    <row r="1419" spans="1:16" ht="18" customHeight="1" x14ac:dyDescent="0.25">
      <c r="A1419" s="309"/>
      <c r="B1419" s="345"/>
      <c r="C1419" s="345"/>
      <c r="D1419" s="310"/>
      <c r="E1419" s="310"/>
      <c r="F1419" s="310"/>
      <c r="G1419" s="310"/>
      <c r="H1419" s="310"/>
      <c r="I1419" s="311"/>
      <c r="J1419" s="311"/>
      <c r="K1419" s="311"/>
      <c r="L1419" s="311"/>
      <c r="M1419" s="311"/>
      <c r="N1419" s="311"/>
      <c r="O1419" s="381">
        <f t="shared" si="48"/>
        <v>0</v>
      </c>
      <c r="P1419" s="381">
        <f t="shared" si="49"/>
        <v>0</v>
      </c>
    </row>
    <row r="1420" spans="1:16" ht="18" customHeight="1" x14ac:dyDescent="0.25">
      <c r="A1420" s="309"/>
      <c r="B1420" s="345"/>
      <c r="C1420" s="345"/>
      <c r="D1420" s="310"/>
      <c r="E1420" s="310"/>
      <c r="F1420" s="310"/>
      <c r="G1420" s="310"/>
      <c r="H1420" s="310"/>
      <c r="I1420" s="311"/>
      <c r="J1420" s="311"/>
      <c r="K1420" s="311"/>
      <c r="L1420" s="311"/>
      <c r="M1420" s="311"/>
      <c r="N1420" s="311"/>
      <c r="O1420" s="381">
        <f t="shared" si="48"/>
        <v>0</v>
      </c>
      <c r="P1420" s="381">
        <f t="shared" si="49"/>
        <v>0</v>
      </c>
    </row>
    <row r="1421" spans="1:16" ht="18" customHeight="1" x14ac:dyDescent="0.25">
      <c r="A1421" s="309"/>
      <c r="B1421" s="345"/>
      <c r="C1421" s="345"/>
      <c r="D1421" s="310"/>
      <c r="E1421" s="310"/>
      <c r="F1421" s="310"/>
      <c r="G1421" s="310"/>
      <c r="H1421" s="310"/>
      <c r="I1421" s="311"/>
      <c r="J1421" s="311"/>
      <c r="K1421" s="311"/>
      <c r="L1421" s="311"/>
      <c r="M1421" s="311"/>
      <c r="N1421" s="311"/>
      <c r="O1421" s="381">
        <f t="shared" si="48"/>
        <v>0</v>
      </c>
      <c r="P1421" s="381">
        <f t="shared" si="49"/>
        <v>0</v>
      </c>
    </row>
    <row r="1422" spans="1:16" ht="18" customHeight="1" x14ac:dyDescent="0.25">
      <c r="A1422" s="309"/>
      <c r="B1422" s="345"/>
      <c r="C1422" s="345"/>
      <c r="D1422" s="310"/>
      <c r="E1422" s="310"/>
      <c r="F1422" s="310"/>
      <c r="G1422" s="310"/>
      <c r="H1422" s="310"/>
      <c r="I1422" s="311"/>
      <c r="J1422" s="311"/>
      <c r="K1422" s="311"/>
      <c r="L1422" s="311"/>
      <c r="M1422" s="311"/>
      <c r="N1422" s="311"/>
      <c r="O1422" s="381">
        <f t="shared" si="48"/>
        <v>0</v>
      </c>
      <c r="P1422" s="381">
        <f t="shared" si="49"/>
        <v>0</v>
      </c>
    </row>
    <row r="1423" spans="1:16" ht="18" customHeight="1" x14ac:dyDescent="0.25">
      <c r="A1423" s="309"/>
      <c r="B1423" s="345"/>
      <c r="C1423" s="345"/>
      <c r="D1423" s="310"/>
      <c r="E1423" s="310"/>
      <c r="F1423" s="310"/>
      <c r="G1423" s="310"/>
      <c r="H1423" s="310"/>
      <c r="I1423" s="311"/>
      <c r="J1423" s="311"/>
      <c r="K1423" s="311"/>
      <c r="L1423" s="311"/>
      <c r="M1423" s="311"/>
      <c r="N1423" s="311"/>
      <c r="O1423" s="381">
        <f t="shared" si="48"/>
        <v>0</v>
      </c>
      <c r="P1423" s="381">
        <f t="shared" si="49"/>
        <v>0</v>
      </c>
    </row>
    <row r="1424" spans="1:16" ht="18" customHeight="1" x14ac:dyDescent="0.25">
      <c r="A1424" s="309"/>
      <c r="B1424" s="345"/>
      <c r="C1424" s="345"/>
      <c r="D1424" s="310"/>
      <c r="E1424" s="310"/>
      <c r="F1424" s="310"/>
      <c r="G1424" s="310"/>
      <c r="H1424" s="310"/>
      <c r="I1424" s="311"/>
      <c r="J1424" s="311"/>
      <c r="K1424" s="311"/>
      <c r="L1424" s="311"/>
      <c r="M1424" s="311"/>
      <c r="N1424" s="311"/>
      <c r="O1424" s="381">
        <f t="shared" si="48"/>
        <v>0</v>
      </c>
      <c r="P1424" s="381">
        <f t="shared" si="49"/>
        <v>0</v>
      </c>
    </row>
    <row r="1425" spans="1:16" ht="18" customHeight="1" x14ac:dyDescent="0.25">
      <c r="A1425" s="309"/>
      <c r="B1425" s="345"/>
      <c r="C1425" s="345"/>
      <c r="D1425" s="310"/>
      <c r="E1425" s="310"/>
      <c r="F1425" s="310"/>
      <c r="G1425" s="310"/>
      <c r="H1425" s="310"/>
      <c r="I1425" s="311"/>
      <c r="J1425" s="311"/>
      <c r="K1425" s="311"/>
      <c r="L1425" s="311"/>
      <c r="M1425" s="311"/>
      <c r="N1425" s="311"/>
      <c r="O1425" s="381">
        <f t="shared" si="48"/>
        <v>0</v>
      </c>
      <c r="P1425" s="381">
        <f t="shared" si="49"/>
        <v>0</v>
      </c>
    </row>
    <row r="1426" spans="1:16" ht="18" customHeight="1" x14ac:dyDescent="0.25">
      <c r="A1426" s="309"/>
      <c r="B1426" s="345"/>
      <c r="C1426" s="345"/>
      <c r="D1426" s="310"/>
      <c r="E1426" s="310"/>
      <c r="F1426" s="310"/>
      <c r="G1426" s="310"/>
      <c r="H1426" s="310"/>
      <c r="I1426" s="311"/>
      <c r="J1426" s="311"/>
      <c r="K1426" s="311"/>
      <c r="L1426" s="311"/>
      <c r="M1426" s="311"/>
      <c r="N1426" s="311"/>
      <c r="O1426" s="381">
        <f t="shared" si="48"/>
        <v>0</v>
      </c>
      <c r="P1426" s="381">
        <f t="shared" si="49"/>
        <v>0</v>
      </c>
    </row>
    <row r="1427" spans="1:16" ht="18" customHeight="1" x14ac:dyDescent="0.25">
      <c r="A1427" s="309"/>
      <c r="B1427" s="345"/>
      <c r="C1427" s="345"/>
      <c r="D1427" s="310"/>
      <c r="E1427" s="310"/>
      <c r="F1427" s="310"/>
      <c r="G1427" s="310"/>
      <c r="H1427" s="310"/>
      <c r="I1427" s="311"/>
      <c r="J1427" s="311"/>
      <c r="K1427" s="311"/>
      <c r="L1427" s="311"/>
      <c r="M1427" s="311"/>
      <c r="N1427" s="311"/>
      <c r="O1427" s="381">
        <f t="shared" si="48"/>
        <v>0</v>
      </c>
      <c r="P1427" s="381">
        <f t="shared" si="49"/>
        <v>0</v>
      </c>
    </row>
    <row r="1428" spans="1:16" ht="18" customHeight="1" x14ac:dyDescent="0.25">
      <c r="A1428" s="309"/>
      <c r="B1428" s="345"/>
      <c r="C1428" s="345"/>
      <c r="D1428" s="310"/>
      <c r="E1428" s="310"/>
      <c r="F1428" s="310"/>
      <c r="G1428" s="310"/>
      <c r="H1428" s="310"/>
      <c r="I1428" s="311"/>
      <c r="J1428" s="311"/>
      <c r="K1428" s="311"/>
      <c r="L1428" s="311"/>
      <c r="M1428" s="311"/>
      <c r="N1428" s="311"/>
      <c r="O1428" s="381">
        <f t="shared" si="48"/>
        <v>0</v>
      </c>
      <c r="P1428" s="381">
        <f t="shared" si="49"/>
        <v>0</v>
      </c>
    </row>
    <row r="1429" spans="1:16" ht="18" customHeight="1" x14ac:dyDescent="0.25">
      <c r="A1429" s="309"/>
      <c r="B1429" s="345"/>
      <c r="C1429" s="345"/>
      <c r="D1429" s="310"/>
      <c r="E1429" s="310"/>
      <c r="F1429" s="310"/>
      <c r="G1429" s="310"/>
      <c r="H1429" s="310"/>
      <c r="I1429" s="311"/>
      <c r="J1429" s="311"/>
      <c r="K1429" s="311"/>
      <c r="L1429" s="311"/>
      <c r="M1429" s="311"/>
      <c r="N1429" s="311"/>
      <c r="O1429" s="381">
        <f t="shared" si="48"/>
        <v>0</v>
      </c>
      <c r="P1429" s="381">
        <f t="shared" si="49"/>
        <v>0</v>
      </c>
    </row>
    <row r="1430" spans="1:16" ht="18" customHeight="1" x14ac:dyDescent="0.25">
      <c r="A1430" s="309"/>
      <c r="B1430" s="345"/>
      <c r="C1430" s="345"/>
      <c r="D1430" s="310"/>
      <c r="E1430" s="310"/>
      <c r="F1430" s="310"/>
      <c r="G1430" s="310"/>
      <c r="H1430" s="310"/>
      <c r="I1430" s="311"/>
      <c r="J1430" s="311"/>
      <c r="K1430" s="311"/>
      <c r="L1430" s="311"/>
      <c r="M1430" s="311"/>
      <c r="N1430" s="311"/>
      <c r="O1430" s="381">
        <f t="shared" si="48"/>
        <v>0</v>
      </c>
      <c r="P1430" s="381">
        <f t="shared" si="49"/>
        <v>0</v>
      </c>
    </row>
    <row r="1431" spans="1:16" ht="18" customHeight="1" x14ac:dyDescent="0.25">
      <c r="A1431" s="309"/>
      <c r="B1431" s="345"/>
      <c r="C1431" s="345"/>
      <c r="D1431" s="310"/>
      <c r="E1431" s="310"/>
      <c r="F1431" s="310"/>
      <c r="G1431" s="310"/>
      <c r="H1431" s="310"/>
      <c r="I1431" s="311"/>
      <c r="J1431" s="311"/>
      <c r="K1431" s="311"/>
      <c r="L1431" s="311"/>
      <c r="M1431" s="311"/>
      <c r="N1431" s="311"/>
      <c r="O1431" s="381">
        <f t="shared" si="48"/>
        <v>0</v>
      </c>
      <c r="P1431" s="381">
        <f t="shared" si="49"/>
        <v>0</v>
      </c>
    </row>
    <row r="1432" spans="1:16" ht="18" customHeight="1" x14ac:dyDescent="0.25">
      <c r="A1432" s="309"/>
      <c r="B1432" s="345"/>
      <c r="C1432" s="345"/>
      <c r="D1432" s="310"/>
      <c r="E1432" s="310"/>
      <c r="F1432" s="310"/>
      <c r="G1432" s="310"/>
      <c r="H1432" s="310"/>
      <c r="I1432" s="311"/>
      <c r="J1432" s="311"/>
      <c r="K1432" s="311"/>
      <c r="L1432" s="311"/>
      <c r="M1432" s="311"/>
      <c r="N1432" s="311"/>
      <c r="O1432" s="381">
        <f t="shared" si="48"/>
        <v>0</v>
      </c>
      <c r="P1432" s="381">
        <f t="shared" si="49"/>
        <v>0</v>
      </c>
    </row>
    <row r="1433" spans="1:16" ht="18" customHeight="1" x14ac:dyDescent="0.25">
      <c r="A1433" s="309"/>
      <c r="B1433" s="345"/>
      <c r="C1433" s="345"/>
      <c r="D1433" s="310"/>
      <c r="E1433" s="310"/>
      <c r="F1433" s="310"/>
      <c r="G1433" s="310"/>
      <c r="H1433" s="310"/>
      <c r="I1433" s="311"/>
      <c r="J1433" s="311"/>
      <c r="K1433" s="311"/>
      <c r="L1433" s="311"/>
      <c r="M1433" s="311"/>
      <c r="N1433" s="311"/>
      <c r="O1433" s="381">
        <f t="shared" si="48"/>
        <v>0</v>
      </c>
      <c r="P1433" s="381">
        <f t="shared" si="49"/>
        <v>0</v>
      </c>
    </row>
    <row r="1434" spans="1:16" ht="18" customHeight="1" x14ac:dyDescent="0.25">
      <c r="A1434" s="309"/>
      <c r="B1434" s="345"/>
      <c r="C1434" s="345"/>
      <c r="D1434" s="310"/>
      <c r="E1434" s="310"/>
      <c r="F1434" s="310"/>
      <c r="G1434" s="310"/>
      <c r="H1434" s="310"/>
      <c r="I1434" s="311"/>
      <c r="J1434" s="311"/>
      <c r="K1434" s="311"/>
      <c r="L1434" s="311"/>
      <c r="M1434" s="311"/>
      <c r="N1434" s="311"/>
      <c r="O1434" s="381">
        <f t="shared" si="48"/>
        <v>0</v>
      </c>
      <c r="P1434" s="381">
        <f t="shared" si="49"/>
        <v>0</v>
      </c>
    </row>
    <row r="1435" spans="1:16" ht="18" customHeight="1" x14ac:dyDescent="0.25">
      <c r="A1435" s="309"/>
      <c r="B1435" s="345"/>
      <c r="C1435" s="345"/>
      <c r="D1435" s="310"/>
      <c r="E1435" s="310"/>
      <c r="F1435" s="310"/>
      <c r="G1435" s="310"/>
      <c r="H1435" s="310"/>
      <c r="I1435" s="311"/>
      <c r="J1435" s="311"/>
      <c r="K1435" s="311"/>
      <c r="L1435" s="311"/>
      <c r="M1435" s="311"/>
      <c r="N1435" s="311"/>
      <c r="O1435" s="381">
        <f t="shared" si="48"/>
        <v>0</v>
      </c>
      <c r="P1435" s="381">
        <f t="shared" si="49"/>
        <v>0</v>
      </c>
    </row>
    <row r="1436" spans="1:16" ht="18" customHeight="1" x14ac:dyDescent="0.25">
      <c r="A1436" s="309"/>
      <c r="B1436" s="345"/>
      <c r="C1436" s="345"/>
      <c r="D1436" s="310"/>
      <c r="E1436" s="310"/>
      <c r="F1436" s="310"/>
      <c r="G1436" s="310"/>
      <c r="H1436" s="310"/>
      <c r="I1436" s="311"/>
      <c r="J1436" s="311"/>
      <c r="K1436" s="311"/>
      <c r="L1436" s="311"/>
      <c r="M1436" s="311"/>
      <c r="N1436" s="311"/>
      <c r="O1436" s="381">
        <f t="shared" si="48"/>
        <v>0</v>
      </c>
      <c r="P1436" s="381">
        <f t="shared" si="49"/>
        <v>0</v>
      </c>
    </row>
    <row r="1437" spans="1:16" ht="18" customHeight="1" x14ac:dyDescent="0.25">
      <c r="A1437" s="309"/>
      <c r="B1437" s="345"/>
      <c r="C1437" s="345"/>
      <c r="D1437" s="310"/>
      <c r="E1437" s="310"/>
      <c r="F1437" s="310"/>
      <c r="G1437" s="310"/>
      <c r="H1437" s="310"/>
      <c r="I1437" s="311"/>
      <c r="J1437" s="311"/>
      <c r="K1437" s="311"/>
      <c r="L1437" s="311"/>
      <c r="M1437" s="311"/>
      <c r="N1437" s="311"/>
      <c r="O1437" s="381">
        <f t="shared" si="48"/>
        <v>0</v>
      </c>
      <c r="P1437" s="381">
        <f t="shared" si="49"/>
        <v>0</v>
      </c>
    </row>
    <row r="1438" spans="1:16" ht="18" customHeight="1" x14ac:dyDescent="0.25">
      <c r="A1438" s="309"/>
      <c r="B1438" s="345"/>
      <c r="C1438" s="345"/>
      <c r="D1438" s="310"/>
      <c r="E1438" s="310"/>
      <c r="F1438" s="310"/>
      <c r="G1438" s="310"/>
      <c r="H1438" s="310"/>
      <c r="I1438" s="311"/>
      <c r="J1438" s="311"/>
      <c r="K1438" s="311"/>
      <c r="L1438" s="311"/>
      <c r="M1438" s="311"/>
      <c r="N1438" s="311"/>
      <c r="O1438" s="381">
        <f t="shared" si="48"/>
        <v>0</v>
      </c>
      <c r="P1438" s="381">
        <f t="shared" si="49"/>
        <v>0</v>
      </c>
    </row>
    <row r="1439" spans="1:16" ht="18" customHeight="1" x14ac:dyDescent="0.25">
      <c r="A1439" s="309"/>
      <c r="B1439" s="345"/>
      <c r="C1439" s="345"/>
      <c r="D1439" s="310"/>
      <c r="E1439" s="310"/>
      <c r="F1439" s="310"/>
      <c r="G1439" s="310"/>
      <c r="H1439" s="310"/>
      <c r="I1439" s="311"/>
      <c r="J1439" s="311"/>
      <c r="K1439" s="311"/>
      <c r="L1439" s="311"/>
      <c r="M1439" s="311"/>
      <c r="N1439" s="311"/>
      <c r="O1439" s="381">
        <f t="shared" si="48"/>
        <v>0</v>
      </c>
      <c r="P1439" s="381">
        <f t="shared" si="49"/>
        <v>0</v>
      </c>
    </row>
    <row r="1440" spans="1:16" ht="18" customHeight="1" x14ac:dyDescent="0.25">
      <c r="A1440" s="309"/>
      <c r="B1440" s="345"/>
      <c r="C1440" s="345"/>
      <c r="D1440" s="310"/>
      <c r="E1440" s="310"/>
      <c r="F1440" s="310"/>
      <c r="G1440" s="310"/>
      <c r="H1440" s="310"/>
      <c r="I1440" s="311"/>
      <c r="J1440" s="311"/>
      <c r="K1440" s="311"/>
      <c r="L1440" s="311"/>
      <c r="M1440" s="311"/>
      <c r="N1440" s="311"/>
      <c r="O1440" s="381">
        <f t="shared" si="48"/>
        <v>0</v>
      </c>
      <c r="P1440" s="381">
        <f t="shared" si="49"/>
        <v>0</v>
      </c>
    </row>
    <row r="1441" spans="1:16" ht="18" customHeight="1" x14ac:dyDescent="0.25">
      <c r="A1441" s="309"/>
      <c r="B1441" s="345"/>
      <c r="C1441" s="345"/>
      <c r="D1441" s="310"/>
      <c r="E1441" s="310"/>
      <c r="F1441" s="310"/>
      <c r="G1441" s="310"/>
      <c r="H1441" s="310"/>
      <c r="I1441" s="311"/>
      <c r="J1441" s="311"/>
      <c r="K1441" s="311"/>
      <c r="L1441" s="311"/>
      <c r="M1441" s="311"/>
      <c r="N1441" s="311"/>
      <c r="O1441" s="381">
        <f t="shared" si="48"/>
        <v>0</v>
      </c>
      <c r="P1441" s="381">
        <f t="shared" si="49"/>
        <v>0</v>
      </c>
    </row>
    <row r="1442" spans="1:16" ht="18" customHeight="1" x14ac:dyDescent="0.25">
      <c r="A1442" s="309"/>
      <c r="B1442" s="345"/>
      <c r="C1442" s="345"/>
      <c r="D1442" s="310"/>
      <c r="E1442" s="310"/>
      <c r="F1442" s="310"/>
      <c r="G1442" s="310"/>
      <c r="H1442" s="310"/>
      <c r="I1442" s="311"/>
      <c r="J1442" s="311"/>
      <c r="K1442" s="311"/>
      <c r="L1442" s="311"/>
      <c r="M1442" s="311"/>
      <c r="N1442" s="311"/>
      <c r="O1442" s="381">
        <f t="shared" si="48"/>
        <v>0</v>
      </c>
      <c r="P1442" s="381">
        <f t="shared" si="49"/>
        <v>0</v>
      </c>
    </row>
    <row r="1443" spans="1:16" ht="18" customHeight="1" x14ac:dyDescent="0.25">
      <c r="A1443" s="309"/>
      <c r="B1443" s="345"/>
      <c r="C1443" s="345"/>
      <c r="D1443" s="310"/>
      <c r="E1443" s="310"/>
      <c r="F1443" s="310"/>
      <c r="G1443" s="310"/>
      <c r="H1443" s="310"/>
      <c r="I1443" s="311"/>
      <c r="J1443" s="311"/>
      <c r="K1443" s="311"/>
      <c r="L1443" s="311"/>
      <c r="M1443" s="311"/>
      <c r="N1443" s="311"/>
      <c r="O1443" s="381">
        <f t="shared" si="48"/>
        <v>0</v>
      </c>
      <c r="P1443" s="381">
        <f t="shared" si="49"/>
        <v>0</v>
      </c>
    </row>
    <row r="1444" spans="1:16" ht="18" customHeight="1" x14ac:dyDescent="0.25">
      <c r="A1444" s="309"/>
      <c r="B1444" s="345"/>
      <c r="C1444" s="345"/>
      <c r="D1444" s="310"/>
      <c r="E1444" s="310"/>
      <c r="F1444" s="310"/>
      <c r="G1444" s="310"/>
      <c r="H1444" s="310"/>
      <c r="I1444" s="311"/>
      <c r="J1444" s="311"/>
      <c r="K1444" s="311"/>
      <c r="L1444" s="311"/>
      <c r="M1444" s="311"/>
      <c r="N1444" s="311"/>
      <c r="O1444" s="381">
        <f t="shared" si="48"/>
        <v>0</v>
      </c>
      <c r="P1444" s="381">
        <f t="shared" si="49"/>
        <v>0</v>
      </c>
    </row>
    <row r="1445" spans="1:16" ht="18" customHeight="1" x14ac:dyDescent="0.25">
      <c r="A1445" s="309"/>
      <c r="B1445" s="345"/>
      <c r="C1445" s="345"/>
      <c r="D1445" s="310"/>
      <c r="E1445" s="310"/>
      <c r="F1445" s="310"/>
      <c r="G1445" s="310"/>
      <c r="H1445" s="310"/>
      <c r="I1445" s="311"/>
      <c r="J1445" s="311"/>
      <c r="K1445" s="311"/>
      <c r="L1445" s="311"/>
      <c r="M1445" s="311"/>
      <c r="N1445" s="311"/>
      <c r="O1445" s="381">
        <f t="shared" si="48"/>
        <v>0</v>
      </c>
      <c r="P1445" s="381">
        <f t="shared" si="49"/>
        <v>0</v>
      </c>
    </row>
    <row r="1446" spans="1:16" ht="18" customHeight="1" x14ac:dyDescent="0.25">
      <c r="A1446" s="309"/>
      <c r="B1446" s="345"/>
      <c r="C1446" s="345"/>
      <c r="D1446" s="310"/>
      <c r="E1446" s="310"/>
      <c r="F1446" s="310"/>
      <c r="G1446" s="310"/>
      <c r="H1446" s="310"/>
      <c r="I1446" s="311"/>
      <c r="J1446" s="311"/>
      <c r="K1446" s="311"/>
      <c r="L1446" s="311"/>
      <c r="M1446" s="311"/>
      <c r="N1446" s="311"/>
      <c r="O1446" s="381">
        <f t="shared" si="48"/>
        <v>0</v>
      </c>
      <c r="P1446" s="381">
        <f t="shared" si="49"/>
        <v>0</v>
      </c>
    </row>
    <row r="1447" spans="1:16" ht="18" customHeight="1" x14ac:dyDescent="0.25">
      <c r="A1447" s="309"/>
      <c r="B1447" s="345"/>
      <c r="C1447" s="345"/>
      <c r="D1447" s="310"/>
      <c r="E1447" s="310"/>
      <c r="F1447" s="310"/>
      <c r="G1447" s="310"/>
      <c r="H1447" s="310"/>
      <c r="I1447" s="311"/>
      <c r="J1447" s="311"/>
      <c r="K1447" s="311"/>
      <c r="L1447" s="311"/>
      <c r="M1447" s="311"/>
      <c r="N1447" s="311"/>
      <c r="O1447" s="381">
        <f t="shared" si="48"/>
        <v>0</v>
      </c>
      <c r="P1447" s="381">
        <f t="shared" si="49"/>
        <v>0</v>
      </c>
    </row>
    <row r="1448" spans="1:16" ht="18" customHeight="1" x14ac:dyDescent="0.25">
      <c r="A1448" s="309"/>
      <c r="B1448" s="345"/>
      <c r="C1448" s="345"/>
      <c r="D1448" s="310"/>
      <c r="E1448" s="310"/>
      <c r="F1448" s="310"/>
      <c r="G1448" s="310"/>
      <c r="H1448" s="310"/>
      <c r="I1448" s="311"/>
      <c r="J1448" s="311"/>
      <c r="K1448" s="311"/>
      <c r="L1448" s="311"/>
      <c r="M1448" s="311"/>
      <c r="N1448" s="311"/>
      <c r="O1448" s="381">
        <f t="shared" si="48"/>
        <v>0</v>
      </c>
      <c r="P1448" s="381">
        <f t="shared" si="49"/>
        <v>0</v>
      </c>
    </row>
    <row r="1449" spans="1:16" ht="18" customHeight="1" x14ac:dyDescent="0.25">
      <c r="A1449" s="309"/>
      <c r="B1449" s="345"/>
      <c r="C1449" s="345"/>
      <c r="D1449" s="310"/>
      <c r="E1449" s="310"/>
      <c r="F1449" s="310"/>
      <c r="G1449" s="310"/>
      <c r="H1449" s="310"/>
      <c r="I1449" s="311"/>
      <c r="J1449" s="311"/>
      <c r="K1449" s="311"/>
      <c r="L1449" s="311"/>
      <c r="M1449" s="311"/>
      <c r="N1449" s="311"/>
      <c r="O1449" s="381">
        <f t="shared" si="48"/>
        <v>0</v>
      </c>
      <c r="P1449" s="381">
        <f t="shared" si="49"/>
        <v>0</v>
      </c>
    </row>
    <row r="1450" spans="1:16" ht="18" customHeight="1" x14ac:dyDescent="0.25">
      <c r="A1450" s="309"/>
      <c r="B1450" s="345"/>
      <c r="C1450" s="345"/>
      <c r="D1450" s="310"/>
      <c r="E1450" s="310"/>
      <c r="F1450" s="310"/>
      <c r="G1450" s="310"/>
      <c r="H1450" s="310"/>
      <c r="I1450" s="311"/>
      <c r="J1450" s="311"/>
      <c r="K1450" s="311"/>
      <c r="L1450" s="311"/>
      <c r="M1450" s="311"/>
      <c r="N1450" s="311"/>
      <c r="O1450" s="381">
        <f t="shared" si="48"/>
        <v>0</v>
      </c>
      <c r="P1450" s="381">
        <f t="shared" si="49"/>
        <v>0</v>
      </c>
    </row>
    <row r="1451" spans="1:16" ht="18" customHeight="1" x14ac:dyDescent="0.25">
      <c r="A1451" s="309"/>
      <c r="B1451" s="345"/>
      <c r="C1451" s="345"/>
      <c r="D1451" s="310"/>
      <c r="E1451" s="310"/>
      <c r="F1451" s="310"/>
      <c r="G1451" s="310"/>
      <c r="H1451" s="310"/>
      <c r="I1451" s="311"/>
      <c r="J1451" s="311"/>
      <c r="K1451" s="311"/>
      <c r="L1451" s="311"/>
      <c r="M1451" s="311"/>
      <c r="N1451" s="311"/>
      <c r="O1451" s="381">
        <f t="shared" si="48"/>
        <v>0</v>
      </c>
      <c r="P1451" s="381">
        <f t="shared" si="49"/>
        <v>0</v>
      </c>
    </row>
    <row r="1452" spans="1:16" ht="18" customHeight="1" x14ac:dyDescent="0.25">
      <c r="A1452" s="309"/>
      <c r="B1452" s="345"/>
      <c r="C1452" s="345"/>
      <c r="D1452" s="310"/>
      <c r="E1452" s="310"/>
      <c r="F1452" s="310"/>
      <c r="G1452" s="310"/>
      <c r="H1452" s="310"/>
      <c r="I1452" s="311"/>
      <c r="J1452" s="311"/>
      <c r="K1452" s="311"/>
      <c r="L1452" s="311"/>
      <c r="M1452" s="311"/>
      <c r="N1452" s="311"/>
      <c r="O1452" s="381">
        <f t="shared" si="48"/>
        <v>0</v>
      </c>
      <c r="P1452" s="381">
        <f t="shared" si="49"/>
        <v>0</v>
      </c>
    </row>
    <row r="1453" spans="1:16" ht="18" customHeight="1" x14ac:dyDescent="0.25">
      <c r="A1453" s="309"/>
      <c r="B1453" s="345"/>
      <c r="C1453" s="345"/>
      <c r="D1453" s="310"/>
      <c r="E1453" s="310"/>
      <c r="F1453" s="310"/>
      <c r="G1453" s="310"/>
      <c r="H1453" s="310"/>
      <c r="I1453" s="311"/>
      <c r="J1453" s="311"/>
      <c r="K1453" s="311"/>
      <c r="L1453" s="311"/>
      <c r="M1453" s="311"/>
      <c r="N1453" s="311"/>
      <c r="O1453" s="381">
        <f t="shared" si="48"/>
        <v>0</v>
      </c>
      <c r="P1453" s="381">
        <f t="shared" si="49"/>
        <v>0</v>
      </c>
    </row>
    <row r="1454" spans="1:16" ht="18" customHeight="1" x14ac:dyDescent="0.25">
      <c r="A1454" s="309"/>
      <c r="B1454" s="345"/>
      <c r="C1454" s="345"/>
      <c r="D1454" s="310"/>
      <c r="E1454" s="310"/>
      <c r="F1454" s="310"/>
      <c r="G1454" s="310"/>
      <c r="H1454" s="310"/>
      <c r="I1454" s="311"/>
      <c r="J1454" s="311"/>
      <c r="K1454" s="311"/>
      <c r="L1454" s="311"/>
      <c r="M1454" s="311"/>
      <c r="N1454" s="311"/>
      <c r="O1454" s="381">
        <f t="shared" si="48"/>
        <v>0</v>
      </c>
      <c r="P1454" s="381">
        <f t="shared" si="49"/>
        <v>0</v>
      </c>
    </row>
    <row r="1455" spans="1:16" ht="18" customHeight="1" x14ac:dyDescent="0.25">
      <c r="A1455" s="309"/>
      <c r="B1455" s="345"/>
      <c r="C1455" s="345"/>
      <c r="D1455" s="310"/>
      <c r="E1455" s="310"/>
      <c r="F1455" s="310"/>
      <c r="G1455" s="310"/>
      <c r="H1455" s="310"/>
      <c r="I1455" s="311"/>
      <c r="J1455" s="311"/>
      <c r="K1455" s="311"/>
      <c r="L1455" s="311"/>
      <c r="M1455" s="311"/>
      <c r="N1455" s="311"/>
      <c r="O1455" s="381">
        <f t="shared" si="48"/>
        <v>0</v>
      </c>
      <c r="P1455" s="381">
        <f t="shared" si="49"/>
        <v>0</v>
      </c>
    </row>
    <row r="1456" spans="1:16" ht="18" customHeight="1" x14ac:dyDescent="0.25">
      <c r="A1456" s="309"/>
      <c r="B1456" s="345"/>
      <c r="C1456" s="345"/>
      <c r="D1456" s="310"/>
      <c r="E1456" s="310"/>
      <c r="F1456" s="310"/>
      <c r="G1456" s="310"/>
      <c r="H1456" s="310"/>
      <c r="I1456" s="311"/>
      <c r="J1456" s="311"/>
      <c r="K1456" s="311"/>
      <c r="L1456" s="311"/>
      <c r="M1456" s="311"/>
      <c r="N1456" s="311"/>
      <c r="O1456" s="381">
        <f t="shared" si="48"/>
        <v>0</v>
      </c>
      <c r="P1456" s="381">
        <f t="shared" si="49"/>
        <v>0</v>
      </c>
    </row>
    <row r="1457" spans="1:16" ht="18" customHeight="1" x14ac:dyDescent="0.25">
      <c r="A1457" s="309"/>
      <c r="B1457" s="345"/>
      <c r="C1457" s="345"/>
      <c r="D1457" s="310"/>
      <c r="E1457" s="310"/>
      <c r="F1457" s="310"/>
      <c r="G1457" s="310"/>
      <c r="H1457" s="310"/>
      <c r="I1457" s="311"/>
      <c r="J1457" s="311"/>
      <c r="K1457" s="311"/>
      <c r="L1457" s="311"/>
      <c r="M1457" s="311"/>
      <c r="N1457" s="311"/>
      <c r="O1457" s="381">
        <f t="shared" si="48"/>
        <v>0</v>
      </c>
      <c r="P1457" s="381">
        <f t="shared" si="49"/>
        <v>0</v>
      </c>
    </row>
    <row r="1458" spans="1:16" ht="18" customHeight="1" x14ac:dyDescent="0.25">
      <c r="A1458" s="309"/>
      <c r="B1458" s="345"/>
      <c r="C1458" s="345"/>
      <c r="D1458" s="310"/>
      <c r="E1458" s="310"/>
      <c r="F1458" s="310"/>
      <c r="G1458" s="310"/>
      <c r="H1458" s="310"/>
      <c r="I1458" s="311"/>
      <c r="J1458" s="311"/>
      <c r="K1458" s="311"/>
      <c r="L1458" s="311"/>
      <c r="M1458" s="311"/>
      <c r="N1458" s="311"/>
      <c r="O1458" s="381">
        <f t="shared" si="48"/>
        <v>0</v>
      </c>
      <c r="P1458" s="381">
        <f t="shared" si="49"/>
        <v>0</v>
      </c>
    </row>
    <row r="1459" spans="1:16" ht="18" customHeight="1" x14ac:dyDescent="0.25">
      <c r="A1459" s="309"/>
      <c r="B1459" s="345"/>
      <c r="C1459" s="345"/>
      <c r="D1459" s="310"/>
      <c r="E1459" s="310"/>
      <c r="F1459" s="310"/>
      <c r="G1459" s="310"/>
      <c r="H1459" s="310"/>
      <c r="I1459" s="311"/>
      <c r="J1459" s="311"/>
      <c r="K1459" s="311"/>
      <c r="L1459" s="311"/>
      <c r="M1459" s="311"/>
      <c r="N1459" s="311"/>
      <c r="O1459" s="381">
        <f t="shared" si="48"/>
        <v>0</v>
      </c>
      <c r="P1459" s="381">
        <f t="shared" si="49"/>
        <v>0</v>
      </c>
    </row>
    <row r="1460" spans="1:16" ht="18" customHeight="1" x14ac:dyDescent="0.25">
      <c r="A1460" s="309"/>
      <c r="B1460" s="345"/>
      <c r="C1460" s="345"/>
      <c r="D1460" s="310"/>
      <c r="E1460" s="310"/>
      <c r="F1460" s="310"/>
      <c r="G1460" s="310"/>
      <c r="H1460" s="310"/>
      <c r="I1460" s="311"/>
      <c r="J1460" s="311"/>
      <c r="K1460" s="311"/>
      <c r="L1460" s="311"/>
      <c r="M1460" s="311"/>
      <c r="N1460" s="311"/>
      <c r="O1460" s="381">
        <f t="shared" si="48"/>
        <v>0</v>
      </c>
      <c r="P1460" s="381">
        <f t="shared" si="49"/>
        <v>0</v>
      </c>
    </row>
    <row r="1461" spans="1:16" ht="18" customHeight="1" x14ac:dyDescent="0.25">
      <c r="A1461" s="309"/>
      <c r="B1461" s="345"/>
      <c r="C1461" s="345"/>
      <c r="D1461" s="310"/>
      <c r="E1461" s="310"/>
      <c r="F1461" s="310"/>
      <c r="G1461" s="310"/>
      <c r="H1461" s="310"/>
      <c r="I1461" s="311"/>
      <c r="J1461" s="311"/>
      <c r="K1461" s="311"/>
      <c r="L1461" s="311"/>
      <c r="M1461" s="311"/>
      <c r="N1461" s="311"/>
      <c r="O1461" s="381">
        <f t="shared" si="48"/>
        <v>0</v>
      </c>
      <c r="P1461" s="381">
        <f t="shared" si="49"/>
        <v>0</v>
      </c>
    </row>
    <row r="1462" spans="1:16" ht="18" customHeight="1" x14ac:dyDescent="0.25">
      <c r="A1462" s="309"/>
      <c r="B1462" s="345"/>
      <c r="C1462" s="345"/>
      <c r="D1462" s="310"/>
      <c r="E1462" s="310"/>
      <c r="F1462" s="310"/>
      <c r="G1462" s="310"/>
      <c r="H1462" s="310"/>
      <c r="I1462" s="311"/>
      <c r="J1462" s="311"/>
      <c r="K1462" s="311"/>
      <c r="L1462" s="311"/>
      <c r="M1462" s="311"/>
      <c r="N1462" s="311"/>
      <c r="O1462" s="381">
        <f t="shared" si="48"/>
        <v>0</v>
      </c>
      <c r="P1462" s="381">
        <f t="shared" si="49"/>
        <v>0</v>
      </c>
    </row>
    <row r="1463" spans="1:16" ht="18" customHeight="1" x14ac:dyDescent="0.25">
      <c r="A1463" s="309"/>
      <c r="B1463" s="345"/>
      <c r="C1463" s="345"/>
      <c r="D1463" s="310"/>
      <c r="E1463" s="310"/>
      <c r="F1463" s="310"/>
      <c r="G1463" s="310"/>
      <c r="H1463" s="310"/>
      <c r="I1463" s="311"/>
      <c r="J1463" s="311"/>
      <c r="K1463" s="311"/>
      <c r="L1463" s="311"/>
      <c r="M1463" s="311"/>
      <c r="N1463" s="311"/>
      <c r="O1463" s="381">
        <f t="shared" si="48"/>
        <v>0</v>
      </c>
      <c r="P1463" s="381">
        <f t="shared" si="49"/>
        <v>0</v>
      </c>
    </row>
    <row r="1464" spans="1:16" ht="18" customHeight="1" x14ac:dyDescent="0.25">
      <c r="A1464" s="309"/>
      <c r="B1464" s="345"/>
      <c r="C1464" s="345"/>
      <c r="D1464" s="310"/>
      <c r="E1464" s="310"/>
      <c r="F1464" s="310"/>
      <c r="G1464" s="310"/>
      <c r="H1464" s="310"/>
      <c r="I1464" s="311"/>
      <c r="J1464" s="311"/>
      <c r="K1464" s="311"/>
      <c r="L1464" s="311"/>
      <c r="M1464" s="311"/>
      <c r="N1464" s="311"/>
      <c r="O1464" s="381">
        <f t="shared" si="48"/>
        <v>0</v>
      </c>
      <c r="P1464" s="381">
        <f t="shared" si="49"/>
        <v>0</v>
      </c>
    </row>
    <row r="1465" spans="1:16" ht="18" customHeight="1" x14ac:dyDescent="0.25">
      <c r="A1465" s="309"/>
      <c r="B1465" s="345"/>
      <c r="C1465" s="345"/>
      <c r="D1465" s="310"/>
      <c r="E1465" s="310"/>
      <c r="F1465" s="310"/>
      <c r="G1465" s="310"/>
      <c r="H1465" s="310"/>
      <c r="I1465" s="311"/>
      <c r="J1465" s="311"/>
      <c r="K1465" s="311"/>
      <c r="L1465" s="311"/>
      <c r="M1465" s="311"/>
      <c r="N1465" s="311"/>
      <c r="O1465" s="381">
        <f t="shared" si="48"/>
        <v>0</v>
      </c>
      <c r="P1465" s="381">
        <f t="shared" si="49"/>
        <v>0</v>
      </c>
    </row>
    <row r="1466" spans="1:16" ht="18" customHeight="1" x14ac:dyDescent="0.25">
      <c r="A1466" s="309"/>
      <c r="B1466" s="345"/>
      <c r="C1466" s="345"/>
      <c r="D1466" s="310"/>
      <c r="E1466" s="310"/>
      <c r="F1466" s="310"/>
      <c r="G1466" s="310"/>
      <c r="H1466" s="310"/>
      <c r="I1466" s="311"/>
      <c r="J1466" s="311"/>
      <c r="K1466" s="311"/>
      <c r="L1466" s="311"/>
      <c r="M1466" s="311"/>
      <c r="N1466" s="311"/>
      <c r="O1466" s="381">
        <f t="shared" si="48"/>
        <v>0</v>
      </c>
      <c r="P1466" s="381">
        <f t="shared" si="49"/>
        <v>0</v>
      </c>
    </row>
    <row r="1467" spans="1:16" ht="18" customHeight="1" x14ac:dyDescent="0.25">
      <c r="A1467" s="309"/>
      <c r="B1467" s="345"/>
      <c r="C1467" s="345"/>
      <c r="D1467" s="310"/>
      <c r="E1467" s="310"/>
      <c r="F1467" s="310"/>
      <c r="G1467" s="310"/>
      <c r="H1467" s="310"/>
      <c r="I1467" s="311"/>
      <c r="J1467" s="311"/>
      <c r="K1467" s="311"/>
      <c r="L1467" s="311"/>
      <c r="M1467" s="311"/>
      <c r="N1467" s="311"/>
      <c r="O1467" s="381">
        <f t="shared" si="48"/>
        <v>0</v>
      </c>
      <c r="P1467" s="381">
        <f t="shared" si="49"/>
        <v>0</v>
      </c>
    </row>
    <row r="1468" spans="1:16" ht="18" customHeight="1" x14ac:dyDescent="0.25">
      <c r="A1468" s="309"/>
      <c r="B1468" s="345"/>
      <c r="C1468" s="345"/>
      <c r="D1468" s="310"/>
      <c r="E1468" s="310"/>
      <c r="F1468" s="310"/>
      <c r="G1468" s="310"/>
      <c r="H1468" s="310"/>
      <c r="I1468" s="311"/>
      <c r="J1468" s="311"/>
      <c r="K1468" s="311"/>
      <c r="L1468" s="311"/>
      <c r="M1468" s="311"/>
      <c r="N1468" s="311"/>
      <c r="O1468" s="381">
        <f t="shared" si="48"/>
        <v>0</v>
      </c>
      <c r="P1468" s="381">
        <f t="shared" si="49"/>
        <v>0</v>
      </c>
    </row>
    <row r="1469" spans="1:16" ht="18" customHeight="1" x14ac:dyDescent="0.25">
      <c r="A1469" s="309"/>
      <c r="B1469" s="345"/>
      <c r="C1469" s="345"/>
      <c r="D1469" s="310"/>
      <c r="E1469" s="310"/>
      <c r="F1469" s="310"/>
      <c r="G1469" s="310"/>
      <c r="H1469" s="310"/>
      <c r="I1469" s="311"/>
      <c r="J1469" s="311"/>
      <c r="K1469" s="311"/>
      <c r="L1469" s="311"/>
      <c r="M1469" s="311"/>
      <c r="N1469" s="311"/>
      <c r="O1469" s="381">
        <f t="shared" si="48"/>
        <v>0</v>
      </c>
      <c r="P1469" s="381">
        <f t="shared" si="49"/>
        <v>0</v>
      </c>
    </row>
    <row r="1470" spans="1:16" ht="18" customHeight="1" x14ac:dyDescent="0.25">
      <c r="A1470" s="309"/>
      <c r="B1470" s="345"/>
      <c r="C1470" s="345"/>
      <c r="D1470" s="310"/>
      <c r="E1470" s="310"/>
      <c r="F1470" s="310"/>
      <c r="G1470" s="310"/>
      <c r="H1470" s="310"/>
      <c r="I1470" s="311"/>
      <c r="J1470" s="311"/>
      <c r="K1470" s="311"/>
      <c r="L1470" s="311"/>
      <c r="M1470" s="311"/>
      <c r="N1470" s="311"/>
      <c r="O1470" s="381">
        <f t="shared" si="48"/>
        <v>0</v>
      </c>
      <c r="P1470" s="381">
        <f t="shared" si="49"/>
        <v>0</v>
      </c>
    </row>
    <row r="1471" spans="1:16" ht="18" customHeight="1" x14ac:dyDescent="0.25">
      <c r="A1471" s="309"/>
      <c r="B1471" s="345"/>
      <c r="C1471" s="345"/>
      <c r="D1471" s="310"/>
      <c r="E1471" s="310"/>
      <c r="F1471" s="310"/>
      <c r="G1471" s="310"/>
      <c r="H1471" s="310"/>
      <c r="I1471" s="311"/>
      <c r="J1471" s="311"/>
      <c r="K1471" s="311"/>
      <c r="L1471" s="311"/>
      <c r="M1471" s="311"/>
      <c r="N1471" s="311"/>
      <c r="O1471" s="381">
        <f t="shared" ref="O1471:O1514" si="50">SUM(I1471,K1471,M1471)</f>
        <v>0</v>
      </c>
      <c r="P1471" s="381">
        <f t="shared" ref="P1471:P1514" si="51">SUM(J1471,L1471,N1471)</f>
        <v>0</v>
      </c>
    </row>
    <row r="1472" spans="1:16" ht="18" customHeight="1" x14ac:dyDescent="0.25">
      <c r="A1472" s="309"/>
      <c r="B1472" s="345"/>
      <c r="C1472" s="345"/>
      <c r="D1472" s="310"/>
      <c r="E1472" s="310"/>
      <c r="F1472" s="310"/>
      <c r="G1472" s="310"/>
      <c r="H1472" s="310"/>
      <c r="I1472" s="311"/>
      <c r="J1472" s="311"/>
      <c r="K1472" s="311"/>
      <c r="L1472" s="311"/>
      <c r="M1472" s="311"/>
      <c r="N1472" s="311"/>
      <c r="O1472" s="381">
        <f t="shared" si="50"/>
        <v>0</v>
      </c>
      <c r="P1472" s="381">
        <f t="shared" si="51"/>
        <v>0</v>
      </c>
    </row>
    <row r="1473" spans="1:16" ht="18" customHeight="1" x14ac:dyDescent="0.25">
      <c r="A1473" s="309"/>
      <c r="B1473" s="345"/>
      <c r="C1473" s="345"/>
      <c r="D1473" s="310"/>
      <c r="E1473" s="310"/>
      <c r="F1473" s="310"/>
      <c r="G1473" s="310"/>
      <c r="H1473" s="310"/>
      <c r="I1473" s="311"/>
      <c r="J1473" s="311"/>
      <c r="K1473" s="311"/>
      <c r="L1473" s="311"/>
      <c r="M1473" s="311"/>
      <c r="N1473" s="311"/>
      <c r="O1473" s="381">
        <f t="shared" si="50"/>
        <v>0</v>
      </c>
      <c r="P1473" s="381">
        <f t="shared" si="51"/>
        <v>0</v>
      </c>
    </row>
    <row r="1474" spans="1:16" ht="18" customHeight="1" x14ac:dyDescent="0.25">
      <c r="A1474" s="309"/>
      <c r="B1474" s="345"/>
      <c r="C1474" s="345"/>
      <c r="D1474" s="310"/>
      <c r="E1474" s="310"/>
      <c r="F1474" s="310"/>
      <c r="G1474" s="310"/>
      <c r="H1474" s="310"/>
      <c r="I1474" s="311"/>
      <c r="J1474" s="311"/>
      <c r="K1474" s="311"/>
      <c r="L1474" s="311"/>
      <c r="M1474" s="311"/>
      <c r="N1474" s="311"/>
      <c r="O1474" s="381">
        <f t="shared" si="50"/>
        <v>0</v>
      </c>
      <c r="P1474" s="381">
        <f t="shared" si="51"/>
        <v>0</v>
      </c>
    </row>
    <row r="1475" spans="1:16" ht="18" customHeight="1" x14ac:dyDescent="0.25">
      <c r="A1475" s="309"/>
      <c r="B1475" s="345"/>
      <c r="C1475" s="345"/>
      <c r="D1475" s="310"/>
      <c r="E1475" s="310"/>
      <c r="F1475" s="310"/>
      <c r="G1475" s="310"/>
      <c r="H1475" s="310"/>
      <c r="I1475" s="311"/>
      <c r="J1475" s="311"/>
      <c r="K1475" s="311"/>
      <c r="L1475" s="311"/>
      <c r="M1475" s="311"/>
      <c r="N1475" s="311"/>
      <c r="O1475" s="381">
        <f t="shared" si="50"/>
        <v>0</v>
      </c>
      <c r="P1475" s="381">
        <f t="shared" si="51"/>
        <v>0</v>
      </c>
    </row>
    <row r="1476" spans="1:16" ht="18" customHeight="1" x14ac:dyDescent="0.25">
      <c r="A1476" s="309"/>
      <c r="B1476" s="345"/>
      <c r="C1476" s="345"/>
      <c r="D1476" s="310"/>
      <c r="E1476" s="310"/>
      <c r="F1476" s="310"/>
      <c r="G1476" s="310"/>
      <c r="H1476" s="310"/>
      <c r="I1476" s="311"/>
      <c r="J1476" s="311"/>
      <c r="K1476" s="311"/>
      <c r="L1476" s="311"/>
      <c r="M1476" s="311"/>
      <c r="N1476" s="311"/>
      <c r="O1476" s="381">
        <f t="shared" si="50"/>
        <v>0</v>
      </c>
      <c r="P1476" s="381">
        <f t="shared" si="51"/>
        <v>0</v>
      </c>
    </row>
    <row r="1477" spans="1:16" ht="18" customHeight="1" x14ac:dyDescent="0.25">
      <c r="A1477" s="309"/>
      <c r="B1477" s="345"/>
      <c r="C1477" s="345"/>
      <c r="D1477" s="310"/>
      <c r="E1477" s="310"/>
      <c r="F1477" s="310"/>
      <c r="G1477" s="310"/>
      <c r="H1477" s="310"/>
      <c r="I1477" s="311"/>
      <c r="J1477" s="311"/>
      <c r="K1477" s="311"/>
      <c r="L1477" s="311"/>
      <c r="M1477" s="311"/>
      <c r="N1477" s="311"/>
      <c r="O1477" s="381">
        <f t="shared" si="50"/>
        <v>0</v>
      </c>
      <c r="P1477" s="381">
        <f t="shared" si="51"/>
        <v>0</v>
      </c>
    </row>
    <row r="1478" spans="1:16" ht="18" customHeight="1" x14ac:dyDescent="0.25">
      <c r="A1478" s="309"/>
      <c r="B1478" s="345"/>
      <c r="C1478" s="345"/>
      <c r="D1478" s="310"/>
      <c r="E1478" s="310"/>
      <c r="F1478" s="310"/>
      <c r="G1478" s="310"/>
      <c r="H1478" s="310"/>
      <c r="I1478" s="311"/>
      <c r="J1478" s="311"/>
      <c r="K1478" s="311"/>
      <c r="L1478" s="311"/>
      <c r="M1478" s="311"/>
      <c r="N1478" s="311"/>
      <c r="O1478" s="381">
        <f t="shared" si="50"/>
        <v>0</v>
      </c>
      <c r="P1478" s="381">
        <f t="shared" si="51"/>
        <v>0</v>
      </c>
    </row>
    <row r="1479" spans="1:16" ht="18" customHeight="1" x14ac:dyDescent="0.25">
      <c r="A1479" s="309"/>
      <c r="B1479" s="345"/>
      <c r="C1479" s="345"/>
      <c r="D1479" s="310"/>
      <c r="E1479" s="310"/>
      <c r="F1479" s="310"/>
      <c r="G1479" s="310"/>
      <c r="H1479" s="310"/>
      <c r="I1479" s="311"/>
      <c r="J1479" s="311"/>
      <c r="K1479" s="311"/>
      <c r="L1479" s="311"/>
      <c r="M1479" s="311"/>
      <c r="N1479" s="311"/>
      <c r="O1479" s="381">
        <f t="shared" si="50"/>
        <v>0</v>
      </c>
      <c r="P1479" s="381">
        <f t="shared" si="51"/>
        <v>0</v>
      </c>
    </row>
    <row r="1480" spans="1:16" ht="18" customHeight="1" x14ac:dyDescent="0.25">
      <c r="A1480" s="309"/>
      <c r="B1480" s="345"/>
      <c r="C1480" s="345"/>
      <c r="D1480" s="310"/>
      <c r="E1480" s="310"/>
      <c r="F1480" s="310"/>
      <c r="G1480" s="310"/>
      <c r="H1480" s="310"/>
      <c r="I1480" s="311"/>
      <c r="J1480" s="311"/>
      <c r="K1480" s="311"/>
      <c r="L1480" s="311"/>
      <c r="M1480" s="311"/>
      <c r="N1480" s="311"/>
      <c r="O1480" s="381">
        <f t="shared" si="50"/>
        <v>0</v>
      </c>
      <c r="P1480" s="381">
        <f t="shared" si="51"/>
        <v>0</v>
      </c>
    </row>
    <row r="1481" spans="1:16" ht="18" customHeight="1" x14ac:dyDescent="0.25">
      <c r="A1481" s="309"/>
      <c r="B1481" s="345"/>
      <c r="C1481" s="345"/>
      <c r="D1481" s="310"/>
      <c r="E1481" s="310"/>
      <c r="F1481" s="310"/>
      <c r="G1481" s="310"/>
      <c r="H1481" s="310"/>
      <c r="I1481" s="311"/>
      <c r="J1481" s="311"/>
      <c r="K1481" s="311"/>
      <c r="L1481" s="311"/>
      <c r="M1481" s="311"/>
      <c r="N1481" s="311"/>
      <c r="O1481" s="381">
        <f t="shared" si="50"/>
        <v>0</v>
      </c>
      <c r="P1481" s="381">
        <f t="shared" si="51"/>
        <v>0</v>
      </c>
    </row>
    <row r="1482" spans="1:16" ht="18" customHeight="1" x14ac:dyDescent="0.25">
      <c r="A1482" s="309"/>
      <c r="B1482" s="345"/>
      <c r="C1482" s="345"/>
      <c r="D1482" s="310"/>
      <c r="E1482" s="310"/>
      <c r="F1482" s="310"/>
      <c r="G1482" s="310"/>
      <c r="H1482" s="310"/>
      <c r="I1482" s="311"/>
      <c r="J1482" s="311"/>
      <c r="K1482" s="311"/>
      <c r="L1482" s="311"/>
      <c r="M1482" s="311"/>
      <c r="N1482" s="311"/>
      <c r="O1482" s="381">
        <f t="shared" si="50"/>
        <v>0</v>
      </c>
      <c r="P1482" s="381">
        <f t="shared" si="51"/>
        <v>0</v>
      </c>
    </row>
    <row r="1483" spans="1:16" ht="18" customHeight="1" x14ac:dyDescent="0.25">
      <c r="A1483" s="309"/>
      <c r="B1483" s="345"/>
      <c r="C1483" s="345"/>
      <c r="D1483" s="310"/>
      <c r="E1483" s="310"/>
      <c r="F1483" s="310"/>
      <c r="G1483" s="310"/>
      <c r="H1483" s="310"/>
      <c r="I1483" s="311"/>
      <c r="J1483" s="311"/>
      <c r="K1483" s="311"/>
      <c r="L1483" s="311"/>
      <c r="M1483" s="311"/>
      <c r="N1483" s="311"/>
      <c r="O1483" s="381">
        <f t="shared" si="50"/>
        <v>0</v>
      </c>
      <c r="P1483" s="381">
        <f t="shared" si="51"/>
        <v>0</v>
      </c>
    </row>
    <row r="1484" spans="1:16" ht="18" customHeight="1" x14ac:dyDescent="0.25">
      <c r="A1484" s="309"/>
      <c r="B1484" s="345"/>
      <c r="C1484" s="345"/>
      <c r="D1484" s="310"/>
      <c r="E1484" s="310"/>
      <c r="F1484" s="310"/>
      <c r="G1484" s="310"/>
      <c r="H1484" s="310"/>
      <c r="I1484" s="311"/>
      <c r="J1484" s="311"/>
      <c r="K1484" s="311"/>
      <c r="L1484" s="311"/>
      <c r="M1484" s="311"/>
      <c r="N1484" s="311"/>
      <c r="O1484" s="381">
        <f t="shared" si="50"/>
        <v>0</v>
      </c>
      <c r="P1484" s="381">
        <f t="shared" si="51"/>
        <v>0</v>
      </c>
    </row>
    <row r="1485" spans="1:16" ht="18" customHeight="1" x14ac:dyDescent="0.25">
      <c r="A1485" s="309"/>
      <c r="B1485" s="345"/>
      <c r="C1485" s="345"/>
      <c r="D1485" s="310"/>
      <c r="E1485" s="310"/>
      <c r="F1485" s="310"/>
      <c r="G1485" s="310"/>
      <c r="H1485" s="310"/>
      <c r="I1485" s="311"/>
      <c r="J1485" s="311"/>
      <c r="K1485" s="311"/>
      <c r="L1485" s="311"/>
      <c r="M1485" s="311"/>
      <c r="N1485" s="311"/>
      <c r="O1485" s="381">
        <f t="shared" si="50"/>
        <v>0</v>
      </c>
      <c r="P1485" s="381">
        <f t="shared" si="51"/>
        <v>0</v>
      </c>
    </row>
    <row r="1486" spans="1:16" ht="18" customHeight="1" x14ac:dyDescent="0.25">
      <c r="A1486" s="309"/>
      <c r="B1486" s="345"/>
      <c r="C1486" s="345"/>
      <c r="D1486" s="310"/>
      <c r="E1486" s="310"/>
      <c r="F1486" s="310"/>
      <c r="G1486" s="310"/>
      <c r="H1486" s="310"/>
      <c r="I1486" s="311"/>
      <c r="J1486" s="311"/>
      <c r="K1486" s="311"/>
      <c r="L1486" s="311"/>
      <c r="M1486" s="311"/>
      <c r="N1486" s="311"/>
      <c r="O1486" s="381">
        <f t="shared" si="50"/>
        <v>0</v>
      </c>
      <c r="P1486" s="381">
        <f t="shared" si="51"/>
        <v>0</v>
      </c>
    </row>
    <row r="1487" spans="1:16" ht="18" customHeight="1" x14ac:dyDescent="0.25">
      <c r="A1487" s="309"/>
      <c r="B1487" s="345"/>
      <c r="C1487" s="345"/>
      <c r="D1487" s="310"/>
      <c r="E1487" s="310"/>
      <c r="F1487" s="310"/>
      <c r="G1487" s="310"/>
      <c r="H1487" s="310"/>
      <c r="I1487" s="311"/>
      <c r="J1487" s="311"/>
      <c r="K1487" s="311"/>
      <c r="L1487" s="311"/>
      <c r="M1487" s="311"/>
      <c r="N1487" s="311"/>
      <c r="O1487" s="381">
        <f t="shared" si="50"/>
        <v>0</v>
      </c>
      <c r="P1487" s="381">
        <f t="shared" si="51"/>
        <v>0</v>
      </c>
    </row>
    <row r="1488" spans="1:16" ht="18" customHeight="1" x14ac:dyDescent="0.25">
      <c r="A1488" s="309"/>
      <c r="B1488" s="345"/>
      <c r="C1488" s="345"/>
      <c r="D1488" s="310"/>
      <c r="E1488" s="310"/>
      <c r="F1488" s="310"/>
      <c r="G1488" s="310"/>
      <c r="H1488" s="310"/>
      <c r="I1488" s="311"/>
      <c r="J1488" s="311"/>
      <c r="K1488" s="311"/>
      <c r="L1488" s="311"/>
      <c r="M1488" s="311"/>
      <c r="N1488" s="311"/>
      <c r="O1488" s="381">
        <f t="shared" si="50"/>
        <v>0</v>
      </c>
      <c r="P1488" s="381">
        <f t="shared" si="51"/>
        <v>0</v>
      </c>
    </row>
    <row r="1489" spans="1:16" ht="18" customHeight="1" x14ac:dyDescent="0.25">
      <c r="A1489" s="309"/>
      <c r="B1489" s="345"/>
      <c r="C1489" s="345"/>
      <c r="D1489" s="310"/>
      <c r="E1489" s="310"/>
      <c r="F1489" s="310"/>
      <c r="G1489" s="310"/>
      <c r="H1489" s="310"/>
      <c r="I1489" s="311"/>
      <c r="J1489" s="311"/>
      <c r="K1489" s="311"/>
      <c r="L1489" s="311"/>
      <c r="M1489" s="311"/>
      <c r="N1489" s="311"/>
      <c r="O1489" s="381">
        <f t="shared" si="50"/>
        <v>0</v>
      </c>
      <c r="P1489" s="381">
        <f t="shared" si="51"/>
        <v>0</v>
      </c>
    </row>
    <row r="1490" spans="1:16" ht="18" customHeight="1" x14ac:dyDescent="0.25">
      <c r="A1490" s="309"/>
      <c r="B1490" s="345"/>
      <c r="C1490" s="345"/>
      <c r="D1490" s="310"/>
      <c r="E1490" s="310"/>
      <c r="F1490" s="310"/>
      <c r="G1490" s="310"/>
      <c r="H1490" s="310"/>
      <c r="I1490" s="311"/>
      <c r="J1490" s="311"/>
      <c r="K1490" s="311"/>
      <c r="L1490" s="311"/>
      <c r="M1490" s="311"/>
      <c r="N1490" s="311"/>
      <c r="O1490" s="381">
        <f t="shared" si="50"/>
        <v>0</v>
      </c>
      <c r="P1490" s="381">
        <f t="shared" si="51"/>
        <v>0</v>
      </c>
    </row>
    <row r="1491" spans="1:16" ht="18" customHeight="1" x14ac:dyDescent="0.25">
      <c r="A1491" s="309"/>
      <c r="B1491" s="345"/>
      <c r="C1491" s="345"/>
      <c r="D1491" s="310"/>
      <c r="E1491" s="310"/>
      <c r="F1491" s="310"/>
      <c r="G1491" s="310"/>
      <c r="H1491" s="310"/>
      <c r="I1491" s="311"/>
      <c r="J1491" s="311"/>
      <c r="K1491" s="311"/>
      <c r="L1491" s="311"/>
      <c r="M1491" s="311"/>
      <c r="N1491" s="311"/>
      <c r="O1491" s="381">
        <f t="shared" si="50"/>
        <v>0</v>
      </c>
      <c r="P1491" s="381">
        <f t="shared" si="51"/>
        <v>0</v>
      </c>
    </row>
    <row r="1492" spans="1:16" ht="18" customHeight="1" x14ac:dyDescent="0.25">
      <c r="A1492" s="309"/>
      <c r="B1492" s="345"/>
      <c r="C1492" s="345"/>
      <c r="D1492" s="310"/>
      <c r="E1492" s="310"/>
      <c r="F1492" s="310"/>
      <c r="G1492" s="310"/>
      <c r="H1492" s="310"/>
      <c r="I1492" s="311"/>
      <c r="J1492" s="311"/>
      <c r="K1492" s="311"/>
      <c r="L1492" s="311"/>
      <c r="M1492" s="311"/>
      <c r="N1492" s="311"/>
      <c r="O1492" s="381">
        <f t="shared" si="50"/>
        <v>0</v>
      </c>
      <c r="P1492" s="381">
        <f t="shared" si="51"/>
        <v>0</v>
      </c>
    </row>
    <row r="1493" spans="1:16" ht="18" customHeight="1" x14ac:dyDescent="0.25">
      <c r="A1493" s="309"/>
      <c r="B1493" s="345"/>
      <c r="C1493" s="345"/>
      <c r="D1493" s="310"/>
      <c r="E1493" s="310"/>
      <c r="F1493" s="310"/>
      <c r="G1493" s="310"/>
      <c r="H1493" s="310"/>
      <c r="I1493" s="311"/>
      <c r="J1493" s="311"/>
      <c r="K1493" s="311"/>
      <c r="L1493" s="311"/>
      <c r="M1493" s="311"/>
      <c r="N1493" s="311"/>
      <c r="O1493" s="381">
        <f t="shared" si="50"/>
        <v>0</v>
      </c>
      <c r="P1493" s="381">
        <f t="shared" si="51"/>
        <v>0</v>
      </c>
    </row>
    <row r="1494" spans="1:16" ht="18" customHeight="1" x14ac:dyDescent="0.25">
      <c r="A1494" s="309"/>
      <c r="B1494" s="345"/>
      <c r="C1494" s="345"/>
      <c r="D1494" s="310"/>
      <c r="E1494" s="310"/>
      <c r="F1494" s="310"/>
      <c r="G1494" s="310"/>
      <c r="H1494" s="310"/>
      <c r="I1494" s="311"/>
      <c r="J1494" s="311"/>
      <c r="K1494" s="311"/>
      <c r="L1494" s="311"/>
      <c r="M1494" s="311"/>
      <c r="N1494" s="311"/>
      <c r="O1494" s="381">
        <f t="shared" si="50"/>
        <v>0</v>
      </c>
      <c r="P1494" s="381">
        <f t="shared" si="51"/>
        <v>0</v>
      </c>
    </row>
    <row r="1495" spans="1:16" ht="18" customHeight="1" x14ac:dyDescent="0.25">
      <c r="A1495" s="309"/>
      <c r="B1495" s="345"/>
      <c r="C1495" s="345"/>
      <c r="D1495" s="310"/>
      <c r="E1495" s="310"/>
      <c r="F1495" s="310"/>
      <c r="G1495" s="310"/>
      <c r="H1495" s="310"/>
      <c r="I1495" s="311"/>
      <c r="J1495" s="311"/>
      <c r="K1495" s="311"/>
      <c r="L1495" s="311"/>
      <c r="M1495" s="311"/>
      <c r="N1495" s="311"/>
      <c r="O1495" s="381">
        <f t="shared" si="50"/>
        <v>0</v>
      </c>
      <c r="P1495" s="381">
        <f t="shared" si="51"/>
        <v>0</v>
      </c>
    </row>
    <row r="1496" spans="1:16" ht="18" customHeight="1" x14ac:dyDescent="0.25">
      <c r="A1496" s="309"/>
      <c r="B1496" s="345"/>
      <c r="C1496" s="345"/>
      <c r="D1496" s="310"/>
      <c r="E1496" s="310"/>
      <c r="F1496" s="310"/>
      <c r="G1496" s="310"/>
      <c r="H1496" s="310"/>
      <c r="I1496" s="311"/>
      <c r="J1496" s="311"/>
      <c r="K1496" s="311"/>
      <c r="L1496" s="311"/>
      <c r="M1496" s="311"/>
      <c r="N1496" s="311"/>
      <c r="O1496" s="381">
        <f t="shared" si="50"/>
        <v>0</v>
      </c>
      <c r="P1496" s="381">
        <f t="shared" si="51"/>
        <v>0</v>
      </c>
    </row>
    <row r="1497" spans="1:16" ht="18" customHeight="1" x14ac:dyDescent="0.25">
      <c r="A1497" s="309"/>
      <c r="B1497" s="345"/>
      <c r="C1497" s="345"/>
      <c r="D1497" s="310"/>
      <c r="E1497" s="310"/>
      <c r="F1497" s="310"/>
      <c r="G1497" s="310"/>
      <c r="H1497" s="310"/>
      <c r="I1497" s="311"/>
      <c r="J1497" s="311"/>
      <c r="K1497" s="311"/>
      <c r="L1497" s="311"/>
      <c r="M1497" s="311"/>
      <c r="N1497" s="311"/>
      <c r="O1497" s="381">
        <f t="shared" si="50"/>
        <v>0</v>
      </c>
      <c r="P1497" s="381">
        <f t="shared" si="51"/>
        <v>0</v>
      </c>
    </row>
    <row r="1498" spans="1:16" ht="18" customHeight="1" x14ac:dyDescent="0.25">
      <c r="A1498" s="309"/>
      <c r="B1498" s="345"/>
      <c r="C1498" s="345"/>
      <c r="D1498" s="310"/>
      <c r="E1498" s="310"/>
      <c r="F1498" s="310"/>
      <c r="G1498" s="310"/>
      <c r="H1498" s="310"/>
      <c r="I1498" s="311"/>
      <c r="J1498" s="311"/>
      <c r="K1498" s="311"/>
      <c r="L1498" s="311"/>
      <c r="M1498" s="311"/>
      <c r="N1498" s="311"/>
      <c r="O1498" s="381">
        <f t="shared" si="50"/>
        <v>0</v>
      </c>
      <c r="P1498" s="381">
        <f t="shared" si="51"/>
        <v>0</v>
      </c>
    </row>
    <row r="1499" spans="1:16" ht="18" customHeight="1" x14ac:dyDescent="0.25">
      <c r="A1499" s="309"/>
      <c r="B1499" s="345"/>
      <c r="C1499" s="345"/>
      <c r="D1499" s="310"/>
      <c r="E1499" s="310"/>
      <c r="F1499" s="310"/>
      <c r="G1499" s="310"/>
      <c r="H1499" s="310"/>
      <c r="I1499" s="311"/>
      <c r="J1499" s="311"/>
      <c r="K1499" s="311"/>
      <c r="L1499" s="311"/>
      <c r="M1499" s="311"/>
      <c r="N1499" s="311"/>
      <c r="O1499" s="381">
        <f t="shared" si="50"/>
        <v>0</v>
      </c>
      <c r="P1499" s="381">
        <f t="shared" si="51"/>
        <v>0</v>
      </c>
    </row>
    <row r="1500" spans="1:16" ht="18" customHeight="1" x14ac:dyDescent="0.25">
      <c r="A1500" s="309"/>
      <c r="B1500" s="345"/>
      <c r="C1500" s="345"/>
      <c r="D1500" s="310"/>
      <c r="E1500" s="310"/>
      <c r="F1500" s="310"/>
      <c r="G1500" s="310"/>
      <c r="H1500" s="310"/>
      <c r="I1500" s="311"/>
      <c r="J1500" s="311"/>
      <c r="K1500" s="311"/>
      <c r="L1500" s="311"/>
      <c r="M1500" s="311"/>
      <c r="N1500" s="311"/>
      <c r="O1500" s="381">
        <f t="shared" si="50"/>
        <v>0</v>
      </c>
      <c r="P1500" s="381">
        <f t="shared" si="51"/>
        <v>0</v>
      </c>
    </row>
    <row r="1501" spans="1:16" ht="18" customHeight="1" x14ac:dyDescent="0.25">
      <c r="A1501" s="309"/>
      <c r="B1501" s="345"/>
      <c r="C1501" s="345"/>
      <c r="D1501" s="310"/>
      <c r="E1501" s="310"/>
      <c r="F1501" s="310"/>
      <c r="G1501" s="310"/>
      <c r="H1501" s="310"/>
      <c r="I1501" s="311"/>
      <c r="J1501" s="311"/>
      <c r="K1501" s="311"/>
      <c r="L1501" s="311"/>
      <c r="M1501" s="311"/>
      <c r="N1501" s="311"/>
      <c r="O1501" s="381">
        <f t="shared" si="50"/>
        <v>0</v>
      </c>
      <c r="P1501" s="381">
        <f t="shared" si="51"/>
        <v>0</v>
      </c>
    </row>
    <row r="1502" spans="1:16" ht="18" customHeight="1" x14ac:dyDescent="0.25">
      <c r="A1502" s="309"/>
      <c r="B1502" s="345"/>
      <c r="C1502" s="345"/>
      <c r="D1502" s="310"/>
      <c r="E1502" s="310"/>
      <c r="F1502" s="310"/>
      <c r="G1502" s="310"/>
      <c r="H1502" s="310"/>
      <c r="I1502" s="311"/>
      <c r="J1502" s="311"/>
      <c r="K1502" s="311"/>
      <c r="L1502" s="311"/>
      <c r="M1502" s="311"/>
      <c r="N1502" s="311"/>
      <c r="O1502" s="381">
        <f t="shared" si="50"/>
        <v>0</v>
      </c>
      <c r="P1502" s="381">
        <f t="shared" si="51"/>
        <v>0</v>
      </c>
    </row>
    <row r="1503" spans="1:16" ht="18" customHeight="1" x14ac:dyDescent="0.25">
      <c r="A1503" s="309"/>
      <c r="B1503" s="345"/>
      <c r="C1503" s="345"/>
      <c r="D1503" s="310"/>
      <c r="E1503" s="310"/>
      <c r="F1503" s="310"/>
      <c r="G1503" s="310"/>
      <c r="H1503" s="310"/>
      <c r="I1503" s="311"/>
      <c r="J1503" s="311"/>
      <c r="K1503" s="311"/>
      <c r="L1503" s="311"/>
      <c r="M1503" s="311"/>
      <c r="N1503" s="311"/>
      <c r="O1503" s="381">
        <f t="shared" si="50"/>
        <v>0</v>
      </c>
      <c r="P1503" s="381">
        <f t="shared" si="51"/>
        <v>0</v>
      </c>
    </row>
    <row r="1504" spans="1:16" ht="18" customHeight="1" x14ac:dyDescent="0.25">
      <c r="A1504" s="309"/>
      <c r="B1504" s="345"/>
      <c r="C1504" s="345"/>
      <c r="D1504" s="310"/>
      <c r="E1504" s="310"/>
      <c r="F1504" s="310"/>
      <c r="G1504" s="310"/>
      <c r="H1504" s="310"/>
      <c r="I1504" s="311"/>
      <c r="J1504" s="311"/>
      <c r="K1504" s="311"/>
      <c r="L1504" s="311"/>
      <c r="M1504" s="311"/>
      <c r="N1504" s="311"/>
      <c r="O1504" s="381">
        <f t="shared" si="50"/>
        <v>0</v>
      </c>
      <c r="P1504" s="381">
        <f t="shared" si="51"/>
        <v>0</v>
      </c>
    </row>
    <row r="1505" spans="1:16" ht="18" customHeight="1" x14ac:dyDescent="0.25">
      <c r="A1505" s="309"/>
      <c r="B1505" s="345"/>
      <c r="C1505" s="345"/>
      <c r="D1505" s="310"/>
      <c r="E1505" s="310"/>
      <c r="F1505" s="310"/>
      <c r="G1505" s="310"/>
      <c r="H1505" s="310"/>
      <c r="I1505" s="311"/>
      <c r="J1505" s="311"/>
      <c r="K1505" s="311"/>
      <c r="L1505" s="311"/>
      <c r="M1505" s="311"/>
      <c r="N1505" s="311"/>
      <c r="O1505" s="381">
        <f t="shared" si="50"/>
        <v>0</v>
      </c>
      <c r="P1505" s="381">
        <f t="shared" si="51"/>
        <v>0</v>
      </c>
    </row>
    <row r="1506" spans="1:16" ht="18" customHeight="1" x14ac:dyDescent="0.25">
      <c r="A1506" s="309"/>
      <c r="B1506" s="345"/>
      <c r="C1506" s="345"/>
      <c r="D1506" s="310"/>
      <c r="E1506" s="310"/>
      <c r="F1506" s="310"/>
      <c r="G1506" s="310"/>
      <c r="H1506" s="310"/>
      <c r="I1506" s="311"/>
      <c r="J1506" s="311"/>
      <c r="K1506" s="311"/>
      <c r="L1506" s="311"/>
      <c r="M1506" s="311"/>
      <c r="N1506" s="311"/>
      <c r="O1506" s="381">
        <f t="shared" si="50"/>
        <v>0</v>
      </c>
      <c r="P1506" s="381">
        <f t="shared" si="51"/>
        <v>0</v>
      </c>
    </row>
    <row r="1507" spans="1:16" ht="18" customHeight="1" x14ac:dyDescent="0.25">
      <c r="A1507" s="309"/>
      <c r="B1507" s="345"/>
      <c r="C1507" s="345"/>
      <c r="D1507" s="310"/>
      <c r="E1507" s="310"/>
      <c r="F1507" s="310"/>
      <c r="G1507" s="310"/>
      <c r="H1507" s="310"/>
      <c r="I1507" s="311"/>
      <c r="J1507" s="311"/>
      <c r="K1507" s="311"/>
      <c r="L1507" s="311"/>
      <c r="M1507" s="311"/>
      <c r="N1507" s="311"/>
      <c r="O1507" s="381">
        <f t="shared" si="50"/>
        <v>0</v>
      </c>
      <c r="P1507" s="381">
        <f t="shared" si="51"/>
        <v>0</v>
      </c>
    </row>
    <row r="1508" spans="1:16" ht="18" customHeight="1" x14ac:dyDescent="0.25">
      <c r="A1508" s="309"/>
      <c r="B1508" s="345"/>
      <c r="C1508" s="345"/>
      <c r="D1508" s="310"/>
      <c r="E1508" s="310"/>
      <c r="F1508" s="310"/>
      <c r="G1508" s="310"/>
      <c r="H1508" s="310"/>
      <c r="I1508" s="311"/>
      <c r="J1508" s="311"/>
      <c r="K1508" s="311"/>
      <c r="L1508" s="311"/>
      <c r="M1508" s="311"/>
      <c r="N1508" s="311"/>
      <c r="O1508" s="381">
        <f t="shared" si="50"/>
        <v>0</v>
      </c>
      <c r="P1508" s="381">
        <f t="shared" si="51"/>
        <v>0</v>
      </c>
    </row>
    <row r="1509" spans="1:16" ht="18" customHeight="1" x14ac:dyDescent="0.25">
      <c r="A1509" s="309"/>
      <c r="B1509" s="345"/>
      <c r="C1509" s="345"/>
      <c r="D1509" s="310"/>
      <c r="E1509" s="310"/>
      <c r="F1509" s="310"/>
      <c r="G1509" s="310"/>
      <c r="H1509" s="310"/>
      <c r="I1509" s="311"/>
      <c r="J1509" s="311"/>
      <c r="K1509" s="311"/>
      <c r="L1509" s="311"/>
      <c r="M1509" s="311"/>
      <c r="N1509" s="311"/>
      <c r="O1509" s="381">
        <f t="shared" si="50"/>
        <v>0</v>
      </c>
      <c r="P1509" s="381">
        <f t="shared" si="51"/>
        <v>0</v>
      </c>
    </row>
    <row r="1510" spans="1:16" ht="18" customHeight="1" x14ac:dyDescent="0.25">
      <c r="A1510" s="309"/>
      <c r="B1510" s="345"/>
      <c r="C1510" s="345"/>
      <c r="D1510" s="310"/>
      <c r="E1510" s="310"/>
      <c r="F1510" s="310"/>
      <c r="G1510" s="310"/>
      <c r="H1510" s="310"/>
      <c r="I1510" s="311"/>
      <c r="J1510" s="311"/>
      <c r="K1510" s="311"/>
      <c r="L1510" s="311"/>
      <c r="M1510" s="311"/>
      <c r="N1510" s="311"/>
      <c r="O1510" s="381">
        <f t="shared" si="50"/>
        <v>0</v>
      </c>
      <c r="P1510" s="381">
        <f t="shared" si="51"/>
        <v>0</v>
      </c>
    </row>
    <row r="1511" spans="1:16" ht="18" customHeight="1" x14ac:dyDescent="0.25">
      <c r="A1511" s="309"/>
      <c r="B1511" s="345"/>
      <c r="C1511" s="345"/>
      <c r="D1511" s="310"/>
      <c r="E1511" s="310"/>
      <c r="F1511" s="310"/>
      <c r="G1511" s="310"/>
      <c r="H1511" s="310"/>
      <c r="I1511" s="311"/>
      <c r="J1511" s="311"/>
      <c r="K1511" s="311"/>
      <c r="L1511" s="311"/>
      <c r="M1511" s="311"/>
      <c r="N1511" s="311"/>
      <c r="O1511" s="381">
        <f t="shared" si="50"/>
        <v>0</v>
      </c>
      <c r="P1511" s="381">
        <f t="shared" si="51"/>
        <v>0</v>
      </c>
    </row>
    <row r="1512" spans="1:16" ht="18" customHeight="1" x14ac:dyDescent="0.25">
      <c r="A1512" s="309"/>
      <c r="B1512" s="345"/>
      <c r="C1512" s="345"/>
      <c r="D1512" s="310"/>
      <c r="E1512" s="310"/>
      <c r="F1512" s="310"/>
      <c r="G1512" s="310"/>
      <c r="H1512" s="310"/>
      <c r="I1512" s="311"/>
      <c r="J1512" s="311"/>
      <c r="K1512" s="311"/>
      <c r="L1512" s="311"/>
      <c r="M1512" s="311"/>
      <c r="N1512" s="311"/>
      <c r="O1512" s="381">
        <f t="shared" si="50"/>
        <v>0</v>
      </c>
      <c r="P1512" s="381">
        <f t="shared" si="51"/>
        <v>0</v>
      </c>
    </row>
    <row r="1513" spans="1:16" ht="18" customHeight="1" x14ac:dyDescent="0.25">
      <c r="A1513" s="309"/>
      <c r="B1513" s="345"/>
      <c r="C1513" s="345"/>
      <c r="D1513" s="310"/>
      <c r="E1513" s="310"/>
      <c r="F1513" s="310"/>
      <c r="G1513" s="310"/>
      <c r="H1513" s="310"/>
      <c r="I1513" s="311"/>
      <c r="J1513" s="311"/>
      <c r="K1513" s="311"/>
      <c r="L1513" s="311"/>
      <c r="M1513" s="311"/>
      <c r="N1513" s="311"/>
      <c r="O1513" s="381">
        <f t="shared" si="50"/>
        <v>0</v>
      </c>
      <c r="P1513" s="381">
        <f t="shared" si="51"/>
        <v>0</v>
      </c>
    </row>
    <row r="1514" spans="1:16" ht="18" customHeight="1" x14ac:dyDescent="0.25">
      <c r="A1514" s="309"/>
      <c r="B1514" s="345"/>
      <c r="C1514" s="345"/>
      <c r="D1514" s="310"/>
      <c r="E1514" s="310"/>
      <c r="F1514" s="310"/>
      <c r="G1514" s="310"/>
      <c r="H1514" s="310"/>
      <c r="I1514" s="311"/>
      <c r="J1514" s="311"/>
      <c r="K1514" s="311"/>
      <c r="L1514" s="311"/>
      <c r="M1514" s="311"/>
      <c r="N1514" s="311"/>
      <c r="O1514" s="381">
        <f t="shared" si="50"/>
        <v>0</v>
      </c>
      <c r="P1514" s="381">
        <f t="shared" si="51"/>
        <v>0</v>
      </c>
    </row>
    <row r="1515" spans="1:16" ht="18" customHeight="1" x14ac:dyDescent="0.25">
      <c r="A1515" s="309"/>
      <c r="B1515" s="345"/>
      <c r="C1515" s="345"/>
      <c r="D1515" s="310"/>
      <c r="E1515" s="310"/>
      <c r="F1515" s="310"/>
      <c r="G1515" s="310"/>
      <c r="H1515" s="310"/>
      <c r="I1515" s="311"/>
      <c r="J1515" s="311"/>
      <c r="K1515" s="311"/>
      <c r="L1515" s="311"/>
      <c r="M1515" s="311"/>
      <c r="N1515" s="311"/>
      <c r="O1515" s="381">
        <f t="shared" ref="O1515:O1578" si="52">SUM(I1515,K1515,M1515)</f>
        <v>0</v>
      </c>
      <c r="P1515" s="381">
        <f t="shared" ref="P1515:P1578" si="53">SUM(J1515,L1515,N1515)</f>
        <v>0</v>
      </c>
    </row>
    <row r="1516" spans="1:16" ht="18" customHeight="1" x14ac:dyDescent="0.25">
      <c r="A1516" s="309"/>
      <c r="B1516" s="345"/>
      <c r="C1516" s="345"/>
      <c r="D1516" s="310"/>
      <c r="E1516" s="310"/>
      <c r="F1516" s="310"/>
      <c r="G1516" s="310"/>
      <c r="H1516" s="310"/>
      <c r="I1516" s="311"/>
      <c r="J1516" s="311"/>
      <c r="K1516" s="311"/>
      <c r="L1516" s="311"/>
      <c r="M1516" s="311"/>
      <c r="N1516" s="311"/>
      <c r="O1516" s="381">
        <f t="shared" si="52"/>
        <v>0</v>
      </c>
      <c r="P1516" s="381">
        <f t="shared" si="53"/>
        <v>0</v>
      </c>
    </row>
    <row r="1517" spans="1:16" ht="18" customHeight="1" x14ac:dyDescent="0.25">
      <c r="A1517" s="309"/>
      <c r="B1517" s="345"/>
      <c r="C1517" s="345"/>
      <c r="D1517" s="310"/>
      <c r="E1517" s="310"/>
      <c r="F1517" s="310"/>
      <c r="G1517" s="310"/>
      <c r="H1517" s="310"/>
      <c r="I1517" s="311"/>
      <c r="J1517" s="311"/>
      <c r="K1517" s="311"/>
      <c r="L1517" s="311"/>
      <c r="M1517" s="311"/>
      <c r="N1517" s="311"/>
      <c r="O1517" s="381">
        <f t="shared" si="52"/>
        <v>0</v>
      </c>
      <c r="P1517" s="381">
        <f t="shared" si="53"/>
        <v>0</v>
      </c>
    </row>
    <row r="1518" spans="1:16" ht="18" customHeight="1" x14ac:dyDescent="0.25">
      <c r="A1518" s="309"/>
      <c r="B1518" s="345"/>
      <c r="C1518" s="345"/>
      <c r="D1518" s="310"/>
      <c r="E1518" s="310"/>
      <c r="F1518" s="310"/>
      <c r="G1518" s="310"/>
      <c r="H1518" s="310"/>
      <c r="I1518" s="311"/>
      <c r="J1518" s="311"/>
      <c r="K1518" s="311"/>
      <c r="L1518" s="311"/>
      <c r="M1518" s="311"/>
      <c r="N1518" s="311"/>
      <c r="O1518" s="381">
        <f t="shared" si="52"/>
        <v>0</v>
      </c>
      <c r="P1518" s="381">
        <f t="shared" si="53"/>
        <v>0</v>
      </c>
    </row>
    <row r="1519" spans="1:16" ht="18" customHeight="1" x14ac:dyDescent="0.25">
      <c r="A1519" s="309"/>
      <c r="B1519" s="345"/>
      <c r="C1519" s="345"/>
      <c r="D1519" s="310"/>
      <c r="E1519" s="310"/>
      <c r="F1519" s="310"/>
      <c r="G1519" s="310"/>
      <c r="H1519" s="310"/>
      <c r="I1519" s="311"/>
      <c r="J1519" s="311"/>
      <c r="K1519" s="311"/>
      <c r="L1519" s="311"/>
      <c r="M1519" s="311"/>
      <c r="N1519" s="311"/>
      <c r="O1519" s="381">
        <f t="shared" si="52"/>
        <v>0</v>
      </c>
      <c r="P1519" s="381">
        <f t="shared" si="53"/>
        <v>0</v>
      </c>
    </row>
    <row r="1520" spans="1:16" ht="18" customHeight="1" x14ac:dyDescent="0.25">
      <c r="A1520" s="309"/>
      <c r="B1520" s="345"/>
      <c r="C1520" s="345"/>
      <c r="D1520" s="310"/>
      <c r="E1520" s="310"/>
      <c r="F1520" s="310"/>
      <c r="G1520" s="310"/>
      <c r="H1520" s="310"/>
      <c r="I1520" s="311"/>
      <c r="J1520" s="311"/>
      <c r="K1520" s="311"/>
      <c r="L1520" s="311"/>
      <c r="M1520" s="311"/>
      <c r="N1520" s="311"/>
      <c r="O1520" s="381">
        <f t="shared" si="52"/>
        <v>0</v>
      </c>
      <c r="P1520" s="381">
        <f t="shared" si="53"/>
        <v>0</v>
      </c>
    </row>
    <row r="1521" spans="1:16" ht="18" customHeight="1" x14ac:dyDescent="0.25">
      <c r="A1521" s="309"/>
      <c r="B1521" s="345"/>
      <c r="C1521" s="345"/>
      <c r="D1521" s="310"/>
      <c r="E1521" s="310"/>
      <c r="F1521" s="310"/>
      <c r="G1521" s="310"/>
      <c r="H1521" s="310"/>
      <c r="I1521" s="311"/>
      <c r="J1521" s="311"/>
      <c r="K1521" s="311"/>
      <c r="L1521" s="311"/>
      <c r="M1521" s="311"/>
      <c r="N1521" s="311"/>
      <c r="O1521" s="381">
        <f t="shared" si="52"/>
        <v>0</v>
      </c>
      <c r="P1521" s="381">
        <f t="shared" si="53"/>
        <v>0</v>
      </c>
    </row>
    <row r="1522" spans="1:16" ht="18" customHeight="1" x14ac:dyDescent="0.25">
      <c r="A1522" s="309"/>
      <c r="B1522" s="345"/>
      <c r="C1522" s="345"/>
      <c r="D1522" s="310"/>
      <c r="E1522" s="310"/>
      <c r="F1522" s="310"/>
      <c r="G1522" s="310"/>
      <c r="H1522" s="310"/>
      <c r="I1522" s="311"/>
      <c r="J1522" s="311"/>
      <c r="K1522" s="311"/>
      <c r="L1522" s="311"/>
      <c r="M1522" s="311"/>
      <c r="N1522" s="311"/>
      <c r="O1522" s="381">
        <f t="shared" si="52"/>
        <v>0</v>
      </c>
      <c r="P1522" s="381">
        <f t="shared" si="53"/>
        <v>0</v>
      </c>
    </row>
    <row r="1523" spans="1:16" ht="18" customHeight="1" x14ac:dyDescent="0.25">
      <c r="A1523" s="309"/>
      <c r="B1523" s="345"/>
      <c r="C1523" s="345"/>
      <c r="D1523" s="310"/>
      <c r="E1523" s="310"/>
      <c r="F1523" s="310"/>
      <c r="G1523" s="310"/>
      <c r="H1523" s="310"/>
      <c r="I1523" s="311"/>
      <c r="J1523" s="311"/>
      <c r="K1523" s="311"/>
      <c r="L1523" s="311"/>
      <c r="M1523" s="311"/>
      <c r="N1523" s="311"/>
      <c r="O1523" s="381">
        <f t="shared" si="52"/>
        <v>0</v>
      </c>
      <c r="P1523" s="381">
        <f t="shared" si="53"/>
        <v>0</v>
      </c>
    </row>
    <row r="1524" spans="1:16" ht="18" customHeight="1" x14ac:dyDescent="0.25">
      <c r="A1524" s="309"/>
      <c r="B1524" s="345"/>
      <c r="C1524" s="345"/>
      <c r="D1524" s="310"/>
      <c r="E1524" s="310"/>
      <c r="F1524" s="310"/>
      <c r="G1524" s="310"/>
      <c r="H1524" s="310"/>
      <c r="I1524" s="311"/>
      <c r="J1524" s="311"/>
      <c r="K1524" s="311"/>
      <c r="L1524" s="311"/>
      <c r="M1524" s="311"/>
      <c r="N1524" s="311"/>
      <c r="O1524" s="381">
        <f t="shared" si="52"/>
        <v>0</v>
      </c>
      <c r="P1524" s="381">
        <f t="shared" si="53"/>
        <v>0</v>
      </c>
    </row>
    <row r="1525" spans="1:16" ht="18" customHeight="1" x14ac:dyDescent="0.25">
      <c r="A1525" s="309"/>
      <c r="B1525" s="345"/>
      <c r="C1525" s="345"/>
      <c r="D1525" s="310"/>
      <c r="E1525" s="310"/>
      <c r="F1525" s="310"/>
      <c r="G1525" s="310"/>
      <c r="H1525" s="310"/>
      <c r="I1525" s="311"/>
      <c r="J1525" s="311"/>
      <c r="K1525" s="311"/>
      <c r="L1525" s="311"/>
      <c r="M1525" s="311"/>
      <c r="N1525" s="311"/>
      <c r="O1525" s="381">
        <f t="shared" si="52"/>
        <v>0</v>
      </c>
      <c r="P1525" s="381">
        <f t="shared" si="53"/>
        <v>0</v>
      </c>
    </row>
    <row r="1526" spans="1:16" ht="18" customHeight="1" x14ac:dyDescent="0.25">
      <c r="A1526" s="309"/>
      <c r="B1526" s="345"/>
      <c r="C1526" s="345"/>
      <c r="D1526" s="310"/>
      <c r="E1526" s="310"/>
      <c r="F1526" s="310"/>
      <c r="G1526" s="310"/>
      <c r="H1526" s="310"/>
      <c r="I1526" s="311"/>
      <c r="J1526" s="311"/>
      <c r="K1526" s="311"/>
      <c r="L1526" s="311"/>
      <c r="M1526" s="311"/>
      <c r="N1526" s="311"/>
      <c r="O1526" s="381">
        <f t="shared" si="52"/>
        <v>0</v>
      </c>
      <c r="P1526" s="381">
        <f t="shared" si="53"/>
        <v>0</v>
      </c>
    </row>
    <row r="1527" spans="1:16" ht="18" customHeight="1" x14ac:dyDescent="0.25">
      <c r="A1527" s="309"/>
      <c r="B1527" s="345"/>
      <c r="C1527" s="345"/>
      <c r="D1527" s="310"/>
      <c r="E1527" s="310"/>
      <c r="F1527" s="310"/>
      <c r="G1527" s="310"/>
      <c r="H1527" s="310"/>
      <c r="I1527" s="311"/>
      <c r="J1527" s="311"/>
      <c r="K1527" s="311"/>
      <c r="L1527" s="311"/>
      <c r="M1527" s="311"/>
      <c r="N1527" s="311"/>
      <c r="O1527" s="381">
        <f t="shared" si="52"/>
        <v>0</v>
      </c>
      <c r="P1527" s="381">
        <f t="shared" si="53"/>
        <v>0</v>
      </c>
    </row>
    <row r="1528" spans="1:16" ht="18" customHeight="1" x14ac:dyDescent="0.25">
      <c r="A1528" s="309"/>
      <c r="B1528" s="345"/>
      <c r="C1528" s="345"/>
      <c r="D1528" s="310"/>
      <c r="E1528" s="310"/>
      <c r="F1528" s="310"/>
      <c r="G1528" s="310"/>
      <c r="H1528" s="310"/>
      <c r="I1528" s="311"/>
      <c r="J1528" s="311"/>
      <c r="K1528" s="311"/>
      <c r="L1528" s="311"/>
      <c r="M1528" s="311"/>
      <c r="N1528" s="311"/>
      <c r="O1528" s="381">
        <f t="shared" si="52"/>
        <v>0</v>
      </c>
      <c r="P1528" s="381">
        <f t="shared" si="53"/>
        <v>0</v>
      </c>
    </row>
    <row r="1529" spans="1:16" ht="18" customHeight="1" x14ac:dyDescent="0.25">
      <c r="A1529" s="309"/>
      <c r="B1529" s="345"/>
      <c r="C1529" s="345"/>
      <c r="D1529" s="310"/>
      <c r="E1529" s="310"/>
      <c r="F1529" s="310"/>
      <c r="G1529" s="310"/>
      <c r="H1529" s="310"/>
      <c r="I1529" s="311"/>
      <c r="J1529" s="311"/>
      <c r="K1529" s="311"/>
      <c r="L1529" s="311"/>
      <c r="M1529" s="311"/>
      <c r="N1529" s="311"/>
      <c r="O1529" s="381">
        <f t="shared" si="52"/>
        <v>0</v>
      </c>
      <c r="P1529" s="381">
        <f t="shared" si="53"/>
        <v>0</v>
      </c>
    </row>
    <row r="1530" spans="1:16" ht="18" customHeight="1" x14ac:dyDescent="0.25">
      <c r="A1530" s="309"/>
      <c r="B1530" s="345"/>
      <c r="C1530" s="345"/>
      <c r="D1530" s="310"/>
      <c r="E1530" s="310"/>
      <c r="F1530" s="310"/>
      <c r="G1530" s="310"/>
      <c r="H1530" s="310"/>
      <c r="I1530" s="311"/>
      <c r="J1530" s="311"/>
      <c r="K1530" s="311"/>
      <c r="L1530" s="311"/>
      <c r="M1530" s="311"/>
      <c r="N1530" s="311"/>
      <c r="O1530" s="381">
        <f t="shared" si="52"/>
        <v>0</v>
      </c>
      <c r="P1530" s="381">
        <f t="shared" si="53"/>
        <v>0</v>
      </c>
    </row>
    <row r="1531" spans="1:16" ht="18" customHeight="1" x14ac:dyDescent="0.25">
      <c r="A1531" s="309"/>
      <c r="B1531" s="345"/>
      <c r="C1531" s="345"/>
      <c r="D1531" s="310"/>
      <c r="E1531" s="310"/>
      <c r="F1531" s="310"/>
      <c r="G1531" s="310"/>
      <c r="H1531" s="310"/>
      <c r="I1531" s="311"/>
      <c r="J1531" s="311"/>
      <c r="K1531" s="311"/>
      <c r="L1531" s="311"/>
      <c r="M1531" s="311"/>
      <c r="N1531" s="311"/>
      <c r="O1531" s="381">
        <f t="shared" si="52"/>
        <v>0</v>
      </c>
      <c r="P1531" s="381">
        <f t="shared" si="53"/>
        <v>0</v>
      </c>
    </row>
    <row r="1532" spans="1:16" ht="18" customHeight="1" x14ac:dyDescent="0.25">
      <c r="A1532" s="309"/>
      <c r="B1532" s="345"/>
      <c r="C1532" s="345"/>
      <c r="D1532" s="310"/>
      <c r="E1532" s="310"/>
      <c r="F1532" s="310"/>
      <c r="G1532" s="310"/>
      <c r="H1532" s="310"/>
      <c r="I1532" s="311"/>
      <c r="J1532" s="311"/>
      <c r="K1532" s="311"/>
      <c r="L1532" s="311"/>
      <c r="M1532" s="311"/>
      <c r="N1532" s="311"/>
      <c r="O1532" s="381">
        <f t="shared" si="52"/>
        <v>0</v>
      </c>
      <c r="P1532" s="381">
        <f t="shared" si="53"/>
        <v>0</v>
      </c>
    </row>
    <row r="1533" spans="1:16" ht="18" customHeight="1" x14ac:dyDescent="0.25">
      <c r="A1533" s="309"/>
      <c r="B1533" s="345"/>
      <c r="C1533" s="345"/>
      <c r="D1533" s="310"/>
      <c r="E1533" s="310"/>
      <c r="F1533" s="310"/>
      <c r="G1533" s="310"/>
      <c r="H1533" s="310"/>
      <c r="I1533" s="311"/>
      <c r="J1533" s="311"/>
      <c r="K1533" s="311"/>
      <c r="L1533" s="311"/>
      <c r="M1533" s="311"/>
      <c r="N1533" s="311"/>
      <c r="O1533" s="381">
        <f t="shared" si="52"/>
        <v>0</v>
      </c>
      <c r="P1533" s="381">
        <f t="shared" si="53"/>
        <v>0</v>
      </c>
    </row>
    <row r="1534" spans="1:16" ht="18" customHeight="1" x14ac:dyDescent="0.25">
      <c r="A1534" s="309"/>
      <c r="B1534" s="345"/>
      <c r="C1534" s="345"/>
      <c r="D1534" s="310"/>
      <c r="E1534" s="310"/>
      <c r="F1534" s="310"/>
      <c r="G1534" s="310"/>
      <c r="H1534" s="310"/>
      <c r="I1534" s="311"/>
      <c r="J1534" s="311"/>
      <c r="K1534" s="311"/>
      <c r="L1534" s="311"/>
      <c r="M1534" s="311"/>
      <c r="N1534" s="311"/>
      <c r="O1534" s="381">
        <f t="shared" si="52"/>
        <v>0</v>
      </c>
      <c r="P1534" s="381">
        <f t="shared" si="53"/>
        <v>0</v>
      </c>
    </row>
    <row r="1535" spans="1:16" ht="18" customHeight="1" x14ac:dyDescent="0.25">
      <c r="A1535" s="309"/>
      <c r="B1535" s="345"/>
      <c r="C1535" s="345"/>
      <c r="D1535" s="310"/>
      <c r="E1535" s="310"/>
      <c r="F1535" s="310"/>
      <c r="G1535" s="310"/>
      <c r="H1535" s="310"/>
      <c r="I1535" s="311"/>
      <c r="J1535" s="311"/>
      <c r="K1535" s="311"/>
      <c r="L1535" s="311"/>
      <c r="M1535" s="311"/>
      <c r="N1535" s="311"/>
      <c r="O1535" s="381">
        <f t="shared" si="52"/>
        <v>0</v>
      </c>
      <c r="P1535" s="381">
        <f t="shared" si="53"/>
        <v>0</v>
      </c>
    </row>
    <row r="1536" spans="1:16" ht="18" customHeight="1" x14ac:dyDescent="0.25">
      <c r="A1536" s="309"/>
      <c r="B1536" s="345"/>
      <c r="C1536" s="345"/>
      <c r="D1536" s="310"/>
      <c r="E1536" s="310"/>
      <c r="F1536" s="310"/>
      <c r="G1536" s="310"/>
      <c r="H1536" s="310"/>
      <c r="I1536" s="311"/>
      <c r="J1536" s="311"/>
      <c r="K1536" s="311"/>
      <c r="L1536" s="311"/>
      <c r="M1536" s="311"/>
      <c r="N1536" s="311"/>
      <c r="O1536" s="381">
        <f t="shared" si="52"/>
        <v>0</v>
      </c>
      <c r="P1536" s="381">
        <f t="shared" si="53"/>
        <v>0</v>
      </c>
    </row>
    <row r="1537" spans="1:16" ht="18" customHeight="1" x14ac:dyDescent="0.25">
      <c r="A1537" s="309"/>
      <c r="B1537" s="345"/>
      <c r="C1537" s="345"/>
      <c r="D1537" s="310"/>
      <c r="E1537" s="310"/>
      <c r="F1537" s="310"/>
      <c r="G1537" s="310"/>
      <c r="H1537" s="310"/>
      <c r="I1537" s="311"/>
      <c r="J1537" s="311"/>
      <c r="K1537" s="311"/>
      <c r="L1537" s="311"/>
      <c r="M1537" s="311"/>
      <c r="N1537" s="311"/>
      <c r="O1537" s="381">
        <f t="shared" si="52"/>
        <v>0</v>
      </c>
      <c r="P1537" s="381">
        <f t="shared" si="53"/>
        <v>0</v>
      </c>
    </row>
    <row r="1538" spans="1:16" ht="18" customHeight="1" x14ac:dyDescent="0.25">
      <c r="A1538" s="309"/>
      <c r="B1538" s="345"/>
      <c r="C1538" s="345"/>
      <c r="D1538" s="310"/>
      <c r="E1538" s="310"/>
      <c r="F1538" s="310"/>
      <c r="G1538" s="310"/>
      <c r="H1538" s="310"/>
      <c r="I1538" s="311"/>
      <c r="J1538" s="311"/>
      <c r="K1538" s="311"/>
      <c r="L1538" s="311"/>
      <c r="M1538" s="311"/>
      <c r="N1538" s="311"/>
      <c r="O1538" s="381">
        <f t="shared" si="52"/>
        <v>0</v>
      </c>
      <c r="P1538" s="381">
        <f t="shared" si="53"/>
        <v>0</v>
      </c>
    </row>
    <row r="1539" spans="1:16" ht="18" customHeight="1" x14ac:dyDescent="0.25">
      <c r="A1539" s="309"/>
      <c r="B1539" s="345"/>
      <c r="C1539" s="345"/>
      <c r="D1539" s="310"/>
      <c r="E1539" s="310"/>
      <c r="F1539" s="310"/>
      <c r="G1539" s="310"/>
      <c r="H1539" s="310"/>
      <c r="I1539" s="311"/>
      <c r="J1539" s="311"/>
      <c r="K1539" s="311"/>
      <c r="L1539" s="311"/>
      <c r="M1539" s="311"/>
      <c r="N1539" s="311"/>
      <c r="O1539" s="381">
        <f t="shared" si="52"/>
        <v>0</v>
      </c>
      <c r="P1539" s="381">
        <f t="shared" si="53"/>
        <v>0</v>
      </c>
    </row>
    <row r="1540" spans="1:16" ht="18" customHeight="1" x14ac:dyDescent="0.25">
      <c r="A1540" s="309"/>
      <c r="B1540" s="345"/>
      <c r="C1540" s="345"/>
      <c r="D1540" s="310"/>
      <c r="E1540" s="310"/>
      <c r="F1540" s="310"/>
      <c r="G1540" s="310"/>
      <c r="H1540" s="310"/>
      <c r="I1540" s="311"/>
      <c r="J1540" s="311"/>
      <c r="K1540" s="311"/>
      <c r="L1540" s="311"/>
      <c r="M1540" s="311"/>
      <c r="N1540" s="311"/>
      <c r="O1540" s="381">
        <f t="shared" si="52"/>
        <v>0</v>
      </c>
      <c r="P1540" s="381">
        <f t="shared" si="53"/>
        <v>0</v>
      </c>
    </row>
    <row r="1541" spans="1:16" ht="18" customHeight="1" x14ac:dyDescent="0.25">
      <c r="A1541" s="309"/>
      <c r="B1541" s="345"/>
      <c r="C1541" s="345"/>
      <c r="D1541" s="310"/>
      <c r="E1541" s="310"/>
      <c r="F1541" s="310"/>
      <c r="G1541" s="310"/>
      <c r="H1541" s="310"/>
      <c r="I1541" s="311"/>
      <c r="J1541" s="311"/>
      <c r="K1541" s="311"/>
      <c r="L1541" s="311"/>
      <c r="M1541" s="311"/>
      <c r="N1541" s="311"/>
      <c r="O1541" s="381">
        <f t="shared" si="52"/>
        <v>0</v>
      </c>
      <c r="P1541" s="381">
        <f t="shared" si="53"/>
        <v>0</v>
      </c>
    </row>
    <row r="1542" spans="1:16" ht="18" customHeight="1" x14ac:dyDescent="0.25">
      <c r="A1542" s="309"/>
      <c r="B1542" s="345"/>
      <c r="C1542" s="345"/>
      <c r="D1542" s="310"/>
      <c r="E1542" s="310"/>
      <c r="F1542" s="310"/>
      <c r="G1542" s="310"/>
      <c r="H1542" s="310"/>
      <c r="I1542" s="311"/>
      <c r="J1542" s="311"/>
      <c r="K1542" s="311"/>
      <c r="L1542" s="311"/>
      <c r="M1542" s="311"/>
      <c r="N1542" s="311"/>
      <c r="O1542" s="381">
        <f t="shared" si="52"/>
        <v>0</v>
      </c>
      <c r="P1542" s="381">
        <f t="shared" si="53"/>
        <v>0</v>
      </c>
    </row>
    <row r="1543" spans="1:16" ht="18" customHeight="1" x14ac:dyDescent="0.25">
      <c r="A1543" s="309"/>
      <c r="B1543" s="345"/>
      <c r="C1543" s="345"/>
      <c r="D1543" s="310"/>
      <c r="E1543" s="310"/>
      <c r="F1543" s="310"/>
      <c r="G1543" s="310"/>
      <c r="H1543" s="310"/>
      <c r="I1543" s="311"/>
      <c r="J1543" s="311"/>
      <c r="K1543" s="311"/>
      <c r="L1543" s="311"/>
      <c r="M1543" s="311"/>
      <c r="N1543" s="311"/>
      <c r="O1543" s="381">
        <f t="shared" si="52"/>
        <v>0</v>
      </c>
      <c r="P1543" s="381">
        <f t="shared" si="53"/>
        <v>0</v>
      </c>
    </row>
    <row r="1544" spans="1:16" ht="18" customHeight="1" x14ac:dyDescent="0.25">
      <c r="A1544" s="309"/>
      <c r="B1544" s="345"/>
      <c r="C1544" s="345"/>
      <c r="D1544" s="310"/>
      <c r="E1544" s="310"/>
      <c r="F1544" s="310"/>
      <c r="G1544" s="310"/>
      <c r="H1544" s="310"/>
      <c r="I1544" s="311"/>
      <c r="J1544" s="311"/>
      <c r="K1544" s="311"/>
      <c r="L1544" s="311"/>
      <c r="M1544" s="311"/>
      <c r="N1544" s="311"/>
      <c r="O1544" s="381">
        <f t="shared" si="52"/>
        <v>0</v>
      </c>
      <c r="P1544" s="381">
        <f t="shared" si="53"/>
        <v>0</v>
      </c>
    </row>
    <row r="1545" spans="1:16" ht="18" customHeight="1" x14ac:dyDescent="0.25">
      <c r="A1545" s="309"/>
      <c r="B1545" s="345"/>
      <c r="C1545" s="345"/>
      <c r="D1545" s="310"/>
      <c r="E1545" s="310"/>
      <c r="F1545" s="310"/>
      <c r="G1545" s="310"/>
      <c r="H1545" s="310"/>
      <c r="I1545" s="311"/>
      <c r="J1545" s="311"/>
      <c r="K1545" s="311"/>
      <c r="L1545" s="311"/>
      <c r="M1545" s="311"/>
      <c r="N1545" s="311"/>
      <c r="O1545" s="381">
        <f t="shared" si="52"/>
        <v>0</v>
      </c>
      <c r="P1545" s="381">
        <f t="shared" si="53"/>
        <v>0</v>
      </c>
    </row>
    <row r="1546" spans="1:16" ht="18" customHeight="1" x14ac:dyDescent="0.25">
      <c r="A1546" s="309"/>
      <c r="B1546" s="345"/>
      <c r="C1546" s="345"/>
      <c r="D1546" s="310"/>
      <c r="E1546" s="310"/>
      <c r="F1546" s="310"/>
      <c r="G1546" s="310"/>
      <c r="H1546" s="310"/>
      <c r="I1546" s="311"/>
      <c r="J1546" s="311"/>
      <c r="K1546" s="311"/>
      <c r="L1546" s="311"/>
      <c r="M1546" s="311"/>
      <c r="N1546" s="311"/>
      <c r="O1546" s="381">
        <f t="shared" si="52"/>
        <v>0</v>
      </c>
      <c r="P1546" s="381">
        <f t="shared" si="53"/>
        <v>0</v>
      </c>
    </row>
    <row r="1547" spans="1:16" ht="18" customHeight="1" x14ac:dyDescent="0.25">
      <c r="A1547" s="309"/>
      <c r="B1547" s="345"/>
      <c r="C1547" s="345"/>
      <c r="D1547" s="310"/>
      <c r="E1547" s="310"/>
      <c r="F1547" s="310"/>
      <c r="G1547" s="310"/>
      <c r="H1547" s="310"/>
      <c r="I1547" s="311"/>
      <c r="J1547" s="311"/>
      <c r="K1547" s="311"/>
      <c r="L1547" s="311"/>
      <c r="M1547" s="311"/>
      <c r="N1547" s="311"/>
      <c r="O1547" s="381">
        <f t="shared" si="52"/>
        <v>0</v>
      </c>
      <c r="P1547" s="381">
        <f t="shared" si="53"/>
        <v>0</v>
      </c>
    </row>
    <row r="1548" spans="1:16" ht="18" customHeight="1" x14ac:dyDescent="0.25">
      <c r="A1548" s="309"/>
      <c r="B1548" s="345"/>
      <c r="C1548" s="345"/>
      <c r="D1548" s="310"/>
      <c r="E1548" s="310"/>
      <c r="F1548" s="310"/>
      <c r="G1548" s="310"/>
      <c r="H1548" s="310"/>
      <c r="I1548" s="311"/>
      <c r="J1548" s="311"/>
      <c r="K1548" s="311"/>
      <c r="L1548" s="311"/>
      <c r="M1548" s="311"/>
      <c r="N1548" s="311"/>
      <c r="O1548" s="381">
        <f t="shared" si="52"/>
        <v>0</v>
      </c>
      <c r="P1548" s="381">
        <f t="shared" si="53"/>
        <v>0</v>
      </c>
    </row>
    <row r="1549" spans="1:16" ht="18" customHeight="1" x14ac:dyDescent="0.25">
      <c r="A1549" s="309"/>
      <c r="B1549" s="345"/>
      <c r="C1549" s="345"/>
      <c r="D1549" s="310"/>
      <c r="E1549" s="310"/>
      <c r="F1549" s="310"/>
      <c r="G1549" s="310"/>
      <c r="H1549" s="310"/>
      <c r="I1549" s="311"/>
      <c r="J1549" s="311"/>
      <c r="K1549" s="311"/>
      <c r="L1549" s="311"/>
      <c r="M1549" s="311"/>
      <c r="N1549" s="311"/>
      <c r="O1549" s="381">
        <f t="shared" si="52"/>
        <v>0</v>
      </c>
      <c r="P1549" s="381">
        <f t="shared" si="53"/>
        <v>0</v>
      </c>
    </row>
    <row r="1550" spans="1:16" ht="18" customHeight="1" x14ac:dyDescent="0.25">
      <c r="A1550" s="309"/>
      <c r="B1550" s="345"/>
      <c r="C1550" s="345"/>
      <c r="D1550" s="310"/>
      <c r="E1550" s="310"/>
      <c r="F1550" s="310"/>
      <c r="G1550" s="310"/>
      <c r="H1550" s="310"/>
      <c r="I1550" s="311"/>
      <c r="J1550" s="311"/>
      <c r="K1550" s="311"/>
      <c r="L1550" s="311"/>
      <c r="M1550" s="311"/>
      <c r="N1550" s="311"/>
      <c r="O1550" s="381">
        <f t="shared" si="52"/>
        <v>0</v>
      </c>
      <c r="P1550" s="381">
        <f t="shared" si="53"/>
        <v>0</v>
      </c>
    </row>
    <row r="1551" spans="1:16" ht="18" customHeight="1" x14ac:dyDescent="0.25">
      <c r="A1551" s="309"/>
      <c r="B1551" s="345"/>
      <c r="C1551" s="345"/>
      <c r="D1551" s="310"/>
      <c r="E1551" s="310"/>
      <c r="F1551" s="310"/>
      <c r="G1551" s="310"/>
      <c r="H1551" s="310"/>
      <c r="I1551" s="311"/>
      <c r="J1551" s="311"/>
      <c r="K1551" s="311"/>
      <c r="L1551" s="311"/>
      <c r="M1551" s="311"/>
      <c r="N1551" s="311"/>
      <c r="O1551" s="381">
        <f t="shared" si="52"/>
        <v>0</v>
      </c>
      <c r="P1551" s="381">
        <f t="shared" si="53"/>
        <v>0</v>
      </c>
    </row>
    <row r="1552" spans="1:16" ht="18" customHeight="1" x14ac:dyDescent="0.25">
      <c r="A1552" s="309"/>
      <c r="B1552" s="345"/>
      <c r="C1552" s="345"/>
      <c r="D1552" s="310"/>
      <c r="E1552" s="310"/>
      <c r="F1552" s="310"/>
      <c r="G1552" s="310"/>
      <c r="H1552" s="310"/>
      <c r="I1552" s="311"/>
      <c r="J1552" s="311"/>
      <c r="K1552" s="311"/>
      <c r="L1552" s="311"/>
      <c r="M1552" s="311"/>
      <c r="N1552" s="311"/>
      <c r="O1552" s="381">
        <f t="shared" si="52"/>
        <v>0</v>
      </c>
      <c r="P1552" s="381">
        <f t="shared" si="53"/>
        <v>0</v>
      </c>
    </row>
    <row r="1553" spans="1:16" ht="18" customHeight="1" x14ac:dyDescent="0.25">
      <c r="A1553" s="309"/>
      <c r="B1553" s="345"/>
      <c r="C1553" s="345"/>
      <c r="D1553" s="310"/>
      <c r="E1553" s="310"/>
      <c r="F1553" s="310"/>
      <c r="G1553" s="310"/>
      <c r="H1553" s="310"/>
      <c r="I1553" s="311"/>
      <c r="J1553" s="311"/>
      <c r="K1553" s="311"/>
      <c r="L1553" s="311"/>
      <c r="M1553" s="311"/>
      <c r="N1553" s="311"/>
      <c r="O1553" s="381">
        <f t="shared" si="52"/>
        <v>0</v>
      </c>
      <c r="P1553" s="381">
        <f t="shared" si="53"/>
        <v>0</v>
      </c>
    </row>
    <row r="1554" spans="1:16" ht="18" customHeight="1" x14ac:dyDescent="0.25">
      <c r="A1554" s="309"/>
      <c r="B1554" s="345"/>
      <c r="C1554" s="345"/>
      <c r="D1554" s="310"/>
      <c r="E1554" s="310"/>
      <c r="F1554" s="310"/>
      <c r="G1554" s="310"/>
      <c r="H1554" s="310"/>
      <c r="I1554" s="311"/>
      <c r="J1554" s="311"/>
      <c r="K1554" s="311"/>
      <c r="L1554" s="311"/>
      <c r="M1554" s="311"/>
      <c r="N1554" s="311"/>
      <c r="O1554" s="381">
        <f t="shared" si="52"/>
        <v>0</v>
      </c>
      <c r="P1554" s="381">
        <f t="shared" si="53"/>
        <v>0</v>
      </c>
    </row>
    <row r="1555" spans="1:16" ht="18" customHeight="1" x14ac:dyDescent="0.25">
      <c r="A1555" s="309"/>
      <c r="B1555" s="345"/>
      <c r="C1555" s="345"/>
      <c r="D1555" s="310"/>
      <c r="E1555" s="310"/>
      <c r="F1555" s="310"/>
      <c r="G1555" s="310"/>
      <c r="H1555" s="310"/>
      <c r="I1555" s="311"/>
      <c r="J1555" s="311"/>
      <c r="K1555" s="311"/>
      <c r="L1555" s="311"/>
      <c r="M1555" s="311"/>
      <c r="N1555" s="311"/>
      <c r="O1555" s="381">
        <f t="shared" si="52"/>
        <v>0</v>
      </c>
      <c r="P1555" s="381">
        <f t="shared" si="53"/>
        <v>0</v>
      </c>
    </row>
    <row r="1556" spans="1:16" ht="18" customHeight="1" x14ac:dyDescent="0.25">
      <c r="A1556" s="309"/>
      <c r="B1556" s="345"/>
      <c r="C1556" s="345"/>
      <c r="D1556" s="310"/>
      <c r="E1556" s="310"/>
      <c r="F1556" s="310"/>
      <c r="G1556" s="310"/>
      <c r="H1556" s="310"/>
      <c r="I1556" s="311"/>
      <c r="J1556" s="311"/>
      <c r="K1556" s="311"/>
      <c r="L1556" s="311"/>
      <c r="M1556" s="311"/>
      <c r="N1556" s="311"/>
      <c r="O1556" s="381">
        <f t="shared" si="52"/>
        <v>0</v>
      </c>
      <c r="P1556" s="381">
        <f t="shared" si="53"/>
        <v>0</v>
      </c>
    </row>
    <row r="1557" spans="1:16" ht="18" customHeight="1" x14ac:dyDescent="0.25">
      <c r="A1557" s="309"/>
      <c r="B1557" s="345"/>
      <c r="C1557" s="345"/>
      <c r="D1557" s="310"/>
      <c r="E1557" s="310"/>
      <c r="F1557" s="310"/>
      <c r="G1557" s="310"/>
      <c r="H1557" s="310"/>
      <c r="I1557" s="311"/>
      <c r="J1557" s="311"/>
      <c r="K1557" s="311"/>
      <c r="L1557" s="311"/>
      <c r="M1557" s="311"/>
      <c r="N1557" s="311"/>
      <c r="O1557" s="381">
        <f t="shared" si="52"/>
        <v>0</v>
      </c>
      <c r="P1557" s="381">
        <f t="shared" si="53"/>
        <v>0</v>
      </c>
    </row>
    <row r="1558" spans="1:16" ht="18" customHeight="1" x14ac:dyDescent="0.25">
      <c r="A1558" s="309"/>
      <c r="B1558" s="345"/>
      <c r="C1558" s="345"/>
      <c r="D1558" s="310"/>
      <c r="E1558" s="310"/>
      <c r="F1558" s="310"/>
      <c r="G1558" s="310"/>
      <c r="H1558" s="310"/>
      <c r="I1558" s="311"/>
      <c r="J1558" s="311"/>
      <c r="K1558" s="311"/>
      <c r="L1558" s="311"/>
      <c r="M1558" s="311"/>
      <c r="N1558" s="311"/>
      <c r="O1558" s="381">
        <f t="shared" si="52"/>
        <v>0</v>
      </c>
      <c r="P1558" s="381">
        <f t="shared" si="53"/>
        <v>0</v>
      </c>
    </row>
    <row r="1559" spans="1:16" ht="18" customHeight="1" x14ac:dyDescent="0.25">
      <c r="A1559" s="309"/>
      <c r="B1559" s="345"/>
      <c r="C1559" s="345"/>
      <c r="D1559" s="310"/>
      <c r="E1559" s="310"/>
      <c r="F1559" s="310"/>
      <c r="G1559" s="310"/>
      <c r="H1559" s="310"/>
      <c r="I1559" s="311"/>
      <c r="J1559" s="311"/>
      <c r="K1559" s="311"/>
      <c r="L1559" s="311"/>
      <c r="M1559" s="311"/>
      <c r="N1559" s="311"/>
      <c r="O1559" s="381">
        <f t="shared" si="52"/>
        <v>0</v>
      </c>
      <c r="P1559" s="381">
        <f t="shared" si="53"/>
        <v>0</v>
      </c>
    </row>
    <row r="1560" spans="1:16" ht="18" customHeight="1" x14ac:dyDescent="0.25">
      <c r="A1560" s="309"/>
      <c r="B1560" s="345"/>
      <c r="C1560" s="345"/>
      <c r="D1560" s="310"/>
      <c r="E1560" s="310"/>
      <c r="F1560" s="310"/>
      <c r="G1560" s="310"/>
      <c r="H1560" s="310"/>
      <c r="I1560" s="311"/>
      <c r="J1560" s="311"/>
      <c r="K1560" s="311"/>
      <c r="L1560" s="311"/>
      <c r="M1560" s="311"/>
      <c r="N1560" s="311"/>
      <c r="O1560" s="381">
        <f t="shared" si="52"/>
        <v>0</v>
      </c>
      <c r="P1560" s="381">
        <f t="shared" si="53"/>
        <v>0</v>
      </c>
    </row>
    <row r="1561" spans="1:16" ht="18" customHeight="1" x14ac:dyDescent="0.25">
      <c r="A1561" s="309"/>
      <c r="B1561" s="345"/>
      <c r="C1561" s="345"/>
      <c r="D1561" s="310"/>
      <c r="E1561" s="310"/>
      <c r="F1561" s="310"/>
      <c r="G1561" s="310"/>
      <c r="H1561" s="310"/>
      <c r="I1561" s="311"/>
      <c r="J1561" s="311"/>
      <c r="K1561" s="311"/>
      <c r="L1561" s="311"/>
      <c r="M1561" s="311"/>
      <c r="N1561" s="311"/>
      <c r="O1561" s="381">
        <f t="shared" si="52"/>
        <v>0</v>
      </c>
      <c r="P1561" s="381">
        <f t="shared" si="53"/>
        <v>0</v>
      </c>
    </row>
    <row r="1562" spans="1:16" ht="18" customHeight="1" x14ac:dyDescent="0.25">
      <c r="A1562" s="309"/>
      <c r="B1562" s="345"/>
      <c r="C1562" s="345"/>
      <c r="D1562" s="310"/>
      <c r="E1562" s="310"/>
      <c r="F1562" s="310"/>
      <c r="G1562" s="310"/>
      <c r="H1562" s="310"/>
      <c r="I1562" s="311"/>
      <c r="J1562" s="311"/>
      <c r="K1562" s="311"/>
      <c r="L1562" s="311"/>
      <c r="M1562" s="311"/>
      <c r="N1562" s="311"/>
      <c r="O1562" s="381">
        <f t="shared" si="52"/>
        <v>0</v>
      </c>
      <c r="P1562" s="381">
        <f t="shared" si="53"/>
        <v>0</v>
      </c>
    </row>
    <row r="1563" spans="1:16" ht="18" customHeight="1" x14ac:dyDescent="0.25">
      <c r="A1563" s="309"/>
      <c r="B1563" s="345"/>
      <c r="C1563" s="345"/>
      <c r="D1563" s="310"/>
      <c r="E1563" s="310"/>
      <c r="F1563" s="310"/>
      <c r="G1563" s="310"/>
      <c r="H1563" s="310"/>
      <c r="I1563" s="311"/>
      <c r="J1563" s="311"/>
      <c r="K1563" s="311"/>
      <c r="L1563" s="311"/>
      <c r="M1563" s="311"/>
      <c r="N1563" s="311"/>
      <c r="O1563" s="381">
        <f t="shared" si="52"/>
        <v>0</v>
      </c>
      <c r="P1563" s="381">
        <f t="shared" si="53"/>
        <v>0</v>
      </c>
    </row>
    <row r="1564" spans="1:16" ht="18" customHeight="1" x14ac:dyDescent="0.25">
      <c r="A1564" s="309"/>
      <c r="B1564" s="345"/>
      <c r="C1564" s="345"/>
      <c r="D1564" s="310"/>
      <c r="E1564" s="310"/>
      <c r="F1564" s="310"/>
      <c r="G1564" s="310"/>
      <c r="H1564" s="310"/>
      <c r="I1564" s="311"/>
      <c r="J1564" s="311"/>
      <c r="K1564" s="311"/>
      <c r="L1564" s="311"/>
      <c r="M1564" s="311"/>
      <c r="N1564" s="311"/>
      <c r="O1564" s="381">
        <f t="shared" si="52"/>
        <v>0</v>
      </c>
      <c r="P1564" s="381">
        <f t="shared" si="53"/>
        <v>0</v>
      </c>
    </row>
    <row r="1565" spans="1:16" ht="18" customHeight="1" x14ac:dyDescent="0.25">
      <c r="A1565" s="309"/>
      <c r="B1565" s="345"/>
      <c r="C1565" s="345"/>
      <c r="D1565" s="310"/>
      <c r="E1565" s="310"/>
      <c r="F1565" s="310"/>
      <c r="G1565" s="310"/>
      <c r="H1565" s="310"/>
      <c r="I1565" s="311"/>
      <c r="J1565" s="311"/>
      <c r="K1565" s="311"/>
      <c r="L1565" s="311"/>
      <c r="M1565" s="311"/>
      <c r="N1565" s="311"/>
      <c r="O1565" s="381">
        <f t="shared" si="52"/>
        <v>0</v>
      </c>
      <c r="P1565" s="381">
        <f t="shared" si="53"/>
        <v>0</v>
      </c>
    </row>
    <row r="1566" spans="1:16" ht="18" customHeight="1" x14ac:dyDescent="0.25">
      <c r="A1566" s="309"/>
      <c r="B1566" s="345"/>
      <c r="C1566" s="345"/>
      <c r="D1566" s="310"/>
      <c r="E1566" s="310"/>
      <c r="F1566" s="310"/>
      <c r="G1566" s="310"/>
      <c r="H1566" s="310"/>
      <c r="I1566" s="311"/>
      <c r="J1566" s="311"/>
      <c r="K1566" s="311"/>
      <c r="L1566" s="311"/>
      <c r="M1566" s="311"/>
      <c r="N1566" s="311"/>
      <c r="O1566" s="381">
        <f t="shared" si="52"/>
        <v>0</v>
      </c>
      <c r="P1566" s="381">
        <f t="shared" si="53"/>
        <v>0</v>
      </c>
    </row>
    <row r="1567" spans="1:16" ht="18" customHeight="1" x14ac:dyDescent="0.25">
      <c r="A1567" s="309"/>
      <c r="B1567" s="345"/>
      <c r="C1567" s="345"/>
      <c r="D1567" s="310"/>
      <c r="E1567" s="310"/>
      <c r="F1567" s="310"/>
      <c r="G1567" s="310"/>
      <c r="H1567" s="310"/>
      <c r="I1567" s="311"/>
      <c r="J1567" s="311"/>
      <c r="K1567" s="311"/>
      <c r="L1567" s="311"/>
      <c r="M1567" s="311"/>
      <c r="N1567" s="311"/>
      <c r="O1567" s="381">
        <f t="shared" si="52"/>
        <v>0</v>
      </c>
      <c r="P1567" s="381">
        <f t="shared" si="53"/>
        <v>0</v>
      </c>
    </row>
    <row r="1568" spans="1:16" ht="18" customHeight="1" x14ac:dyDescent="0.25">
      <c r="A1568" s="309"/>
      <c r="B1568" s="345"/>
      <c r="C1568" s="345"/>
      <c r="D1568" s="310"/>
      <c r="E1568" s="310"/>
      <c r="F1568" s="310"/>
      <c r="G1568" s="310"/>
      <c r="H1568" s="310"/>
      <c r="I1568" s="311"/>
      <c r="J1568" s="311"/>
      <c r="K1568" s="311"/>
      <c r="L1568" s="311"/>
      <c r="M1568" s="311"/>
      <c r="N1568" s="311"/>
      <c r="O1568" s="381">
        <f t="shared" si="52"/>
        <v>0</v>
      </c>
      <c r="P1568" s="381">
        <f t="shared" si="53"/>
        <v>0</v>
      </c>
    </row>
    <row r="1569" spans="1:16" ht="18" customHeight="1" x14ac:dyDescent="0.25">
      <c r="A1569" s="309"/>
      <c r="B1569" s="345"/>
      <c r="C1569" s="345"/>
      <c r="D1569" s="310"/>
      <c r="E1569" s="310"/>
      <c r="F1569" s="310"/>
      <c r="G1569" s="310"/>
      <c r="H1569" s="310"/>
      <c r="I1569" s="311"/>
      <c r="J1569" s="311"/>
      <c r="K1569" s="311"/>
      <c r="L1569" s="311"/>
      <c r="M1569" s="311"/>
      <c r="N1569" s="311"/>
      <c r="O1569" s="381">
        <f t="shared" si="52"/>
        <v>0</v>
      </c>
      <c r="P1569" s="381">
        <f t="shared" si="53"/>
        <v>0</v>
      </c>
    </row>
    <row r="1570" spans="1:16" ht="18" customHeight="1" x14ac:dyDescent="0.25">
      <c r="A1570" s="309"/>
      <c r="B1570" s="345"/>
      <c r="C1570" s="345"/>
      <c r="D1570" s="310"/>
      <c r="E1570" s="310"/>
      <c r="F1570" s="310"/>
      <c r="G1570" s="310"/>
      <c r="H1570" s="310"/>
      <c r="I1570" s="311"/>
      <c r="J1570" s="311"/>
      <c r="K1570" s="311"/>
      <c r="L1570" s="311"/>
      <c r="M1570" s="311"/>
      <c r="N1570" s="311"/>
      <c r="O1570" s="381">
        <f t="shared" si="52"/>
        <v>0</v>
      </c>
      <c r="P1570" s="381">
        <f t="shared" si="53"/>
        <v>0</v>
      </c>
    </row>
    <row r="1571" spans="1:16" ht="18" customHeight="1" x14ac:dyDescent="0.25">
      <c r="A1571" s="309"/>
      <c r="B1571" s="345"/>
      <c r="C1571" s="345"/>
      <c r="D1571" s="310"/>
      <c r="E1571" s="310"/>
      <c r="F1571" s="310"/>
      <c r="G1571" s="310"/>
      <c r="H1571" s="310"/>
      <c r="I1571" s="311"/>
      <c r="J1571" s="311"/>
      <c r="K1571" s="311"/>
      <c r="L1571" s="311"/>
      <c r="M1571" s="311"/>
      <c r="N1571" s="311"/>
      <c r="O1571" s="381">
        <f t="shared" si="52"/>
        <v>0</v>
      </c>
      <c r="P1571" s="381">
        <f t="shared" si="53"/>
        <v>0</v>
      </c>
    </row>
    <row r="1572" spans="1:16" ht="18" customHeight="1" x14ac:dyDescent="0.25">
      <c r="A1572" s="309"/>
      <c r="B1572" s="345"/>
      <c r="C1572" s="345"/>
      <c r="D1572" s="310"/>
      <c r="E1572" s="310"/>
      <c r="F1572" s="310"/>
      <c r="G1572" s="310"/>
      <c r="H1572" s="310"/>
      <c r="I1572" s="311"/>
      <c r="J1572" s="311"/>
      <c r="K1572" s="311"/>
      <c r="L1572" s="311"/>
      <c r="M1572" s="311"/>
      <c r="N1572" s="311"/>
      <c r="O1572" s="381">
        <f t="shared" si="52"/>
        <v>0</v>
      </c>
      <c r="P1572" s="381">
        <f t="shared" si="53"/>
        <v>0</v>
      </c>
    </row>
    <row r="1573" spans="1:16" ht="18" customHeight="1" x14ac:dyDescent="0.25">
      <c r="A1573" s="309"/>
      <c r="B1573" s="345"/>
      <c r="C1573" s="345"/>
      <c r="D1573" s="310"/>
      <c r="E1573" s="310"/>
      <c r="F1573" s="310"/>
      <c r="G1573" s="310"/>
      <c r="H1573" s="310"/>
      <c r="I1573" s="311"/>
      <c r="J1573" s="311"/>
      <c r="K1573" s="311"/>
      <c r="L1573" s="311"/>
      <c r="M1573" s="311"/>
      <c r="N1573" s="311"/>
      <c r="O1573" s="381">
        <f t="shared" si="52"/>
        <v>0</v>
      </c>
      <c r="P1573" s="381">
        <f t="shared" si="53"/>
        <v>0</v>
      </c>
    </row>
    <row r="1574" spans="1:16" ht="18" customHeight="1" x14ac:dyDescent="0.25">
      <c r="A1574" s="309"/>
      <c r="B1574" s="345"/>
      <c r="C1574" s="345"/>
      <c r="D1574" s="310"/>
      <c r="E1574" s="310"/>
      <c r="F1574" s="310"/>
      <c r="G1574" s="310"/>
      <c r="H1574" s="310"/>
      <c r="I1574" s="311"/>
      <c r="J1574" s="311"/>
      <c r="K1574" s="311"/>
      <c r="L1574" s="311"/>
      <c r="M1574" s="311"/>
      <c r="N1574" s="311"/>
      <c r="O1574" s="381">
        <f t="shared" si="52"/>
        <v>0</v>
      </c>
      <c r="P1574" s="381">
        <f t="shared" si="53"/>
        <v>0</v>
      </c>
    </row>
    <row r="1575" spans="1:16" ht="18" customHeight="1" x14ac:dyDescent="0.25">
      <c r="A1575" s="309"/>
      <c r="B1575" s="345"/>
      <c r="C1575" s="345"/>
      <c r="D1575" s="310"/>
      <c r="E1575" s="310"/>
      <c r="F1575" s="310"/>
      <c r="G1575" s="310"/>
      <c r="H1575" s="310"/>
      <c r="I1575" s="311"/>
      <c r="J1575" s="311"/>
      <c r="K1575" s="311"/>
      <c r="L1575" s="311"/>
      <c r="M1575" s="311"/>
      <c r="N1575" s="311"/>
      <c r="O1575" s="381">
        <f t="shared" si="52"/>
        <v>0</v>
      </c>
      <c r="P1575" s="381">
        <f t="shared" si="53"/>
        <v>0</v>
      </c>
    </row>
    <row r="1576" spans="1:16" ht="18" customHeight="1" x14ac:dyDescent="0.25">
      <c r="A1576" s="309"/>
      <c r="B1576" s="345"/>
      <c r="C1576" s="345"/>
      <c r="D1576" s="310"/>
      <c r="E1576" s="310"/>
      <c r="F1576" s="310"/>
      <c r="G1576" s="310"/>
      <c r="H1576" s="310"/>
      <c r="I1576" s="311"/>
      <c r="J1576" s="311"/>
      <c r="K1576" s="311"/>
      <c r="L1576" s="311"/>
      <c r="M1576" s="311"/>
      <c r="N1576" s="311"/>
      <c r="O1576" s="381">
        <f t="shared" si="52"/>
        <v>0</v>
      </c>
      <c r="P1576" s="381">
        <f t="shared" si="53"/>
        <v>0</v>
      </c>
    </row>
    <row r="1577" spans="1:16" ht="18" customHeight="1" x14ac:dyDescent="0.25">
      <c r="A1577" s="309"/>
      <c r="B1577" s="345"/>
      <c r="C1577" s="345"/>
      <c r="D1577" s="310"/>
      <c r="E1577" s="310"/>
      <c r="F1577" s="310"/>
      <c r="G1577" s="310"/>
      <c r="H1577" s="310"/>
      <c r="I1577" s="311"/>
      <c r="J1577" s="311"/>
      <c r="K1577" s="311"/>
      <c r="L1577" s="311"/>
      <c r="M1577" s="311"/>
      <c r="N1577" s="311"/>
      <c r="O1577" s="381">
        <f t="shared" si="52"/>
        <v>0</v>
      </c>
      <c r="P1577" s="381">
        <f t="shared" si="53"/>
        <v>0</v>
      </c>
    </row>
    <row r="1578" spans="1:16" ht="18" customHeight="1" x14ac:dyDescent="0.25">
      <c r="A1578" s="309"/>
      <c r="B1578" s="345"/>
      <c r="C1578" s="345"/>
      <c r="D1578" s="310"/>
      <c r="E1578" s="310"/>
      <c r="F1578" s="310"/>
      <c r="G1578" s="310"/>
      <c r="H1578" s="310"/>
      <c r="I1578" s="311"/>
      <c r="J1578" s="311"/>
      <c r="K1578" s="311"/>
      <c r="L1578" s="311"/>
      <c r="M1578" s="311"/>
      <c r="N1578" s="311"/>
      <c r="O1578" s="381">
        <f t="shared" si="52"/>
        <v>0</v>
      </c>
      <c r="P1578" s="381">
        <f t="shared" si="53"/>
        <v>0</v>
      </c>
    </row>
    <row r="1579" spans="1:16" ht="18" customHeight="1" x14ac:dyDescent="0.25">
      <c r="A1579" s="309"/>
      <c r="B1579" s="345"/>
      <c r="C1579" s="345"/>
      <c r="D1579" s="310"/>
      <c r="E1579" s="310"/>
      <c r="F1579" s="310"/>
      <c r="G1579" s="310"/>
      <c r="H1579" s="310"/>
      <c r="I1579" s="311"/>
      <c r="J1579" s="311"/>
      <c r="K1579" s="311"/>
      <c r="L1579" s="311"/>
      <c r="M1579" s="311"/>
      <c r="N1579" s="311"/>
      <c r="O1579" s="381">
        <f t="shared" ref="O1579:O1642" si="54">SUM(I1579,K1579,M1579)</f>
        <v>0</v>
      </c>
      <c r="P1579" s="381">
        <f t="shared" ref="P1579:P1642" si="55">SUM(J1579,L1579,N1579)</f>
        <v>0</v>
      </c>
    </row>
    <row r="1580" spans="1:16" ht="18" customHeight="1" x14ac:dyDescent="0.25">
      <c r="A1580" s="309"/>
      <c r="B1580" s="345"/>
      <c r="C1580" s="345"/>
      <c r="D1580" s="310"/>
      <c r="E1580" s="310"/>
      <c r="F1580" s="310"/>
      <c r="G1580" s="310"/>
      <c r="H1580" s="310"/>
      <c r="I1580" s="311"/>
      <c r="J1580" s="311"/>
      <c r="K1580" s="311"/>
      <c r="L1580" s="311"/>
      <c r="M1580" s="311"/>
      <c r="N1580" s="311"/>
      <c r="O1580" s="381">
        <f t="shared" si="54"/>
        <v>0</v>
      </c>
      <c r="P1580" s="381">
        <f t="shared" si="55"/>
        <v>0</v>
      </c>
    </row>
    <row r="1581" spans="1:16" ht="18" customHeight="1" x14ac:dyDescent="0.25">
      <c r="A1581" s="309"/>
      <c r="B1581" s="345"/>
      <c r="C1581" s="345"/>
      <c r="D1581" s="310"/>
      <c r="E1581" s="310"/>
      <c r="F1581" s="310"/>
      <c r="G1581" s="310"/>
      <c r="H1581" s="310"/>
      <c r="I1581" s="311"/>
      <c r="J1581" s="311"/>
      <c r="K1581" s="311"/>
      <c r="L1581" s="311"/>
      <c r="M1581" s="311"/>
      <c r="N1581" s="311"/>
      <c r="O1581" s="381">
        <f t="shared" si="54"/>
        <v>0</v>
      </c>
      <c r="P1581" s="381">
        <f t="shared" si="55"/>
        <v>0</v>
      </c>
    </row>
    <row r="1582" spans="1:16" ht="18" customHeight="1" x14ac:dyDescent="0.25">
      <c r="A1582" s="309"/>
      <c r="B1582" s="345"/>
      <c r="C1582" s="345"/>
      <c r="D1582" s="310"/>
      <c r="E1582" s="310"/>
      <c r="F1582" s="310"/>
      <c r="G1582" s="310"/>
      <c r="H1582" s="310"/>
      <c r="I1582" s="311"/>
      <c r="J1582" s="311"/>
      <c r="K1582" s="311"/>
      <c r="L1582" s="311"/>
      <c r="M1582" s="311"/>
      <c r="N1582" s="311"/>
      <c r="O1582" s="381">
        <f t="shared" si="54"/>
        <v>0</v>
      </c>
      <c r="P1582" s="381">
        <f t="shared" si="55"/>
        <v>0</v>
      </c>
    </row>
    <row r="1583" spans="1:16" ht="18" customHeight="1" x14ac:dyDescent="0.25">
      <c r="A1583" s="309"/>
      <c r="B1583" s="345"/>
      <c r="C1583" s="345"/>
      <c r="D1583" s="310"/>
      <c r="E1583" s="310"/>
      <c r="F1583" s="310"/>
      <c r="G1583" s="310"/>
      <c r="H1583" s="310"/>
      <c r="I1583" s="311"/>
      <c r="J1583" s="311"/>
      <c r="K1583" s="311"/>
      <c r="L1583" s="311"/>
      <c r="M1583" s="311"/>
      <c r="N1583" s="311"/>
      <c r="O1583" s="381">
        <f t="shared" si="54"/>
        <v>0</v>
      </c>
      <c r="P1583" s="381">
        <f t="shared" si="55"/>
        <v>0</v>
      </c>
    </row>
    <row r="1584" spans="1:16" ht="18" customHeight="1" x14ac:dyDescent="0.25">
      <c r="A1584" s="309"/>
      <c r="B1584" s="345"/>
      <c r="C1584" s="345"/>
      <c r="D1584" s="310"/>
      <c r="E1584" s="310"/>
      <c r="F1584" s="310"/>
      <c r="G1584" s="310"/>
      <c r="H1584" s="310"/>
      <c r="I1584" s="311"/>
      <c r="J1584" s="311"/>
      <c r="K1584" s="311"/>
      <c r="L1584" s="311"/>
      <c r="M1584" s="311"/>
      <c r="N1584" s="311"/>
      <c r="O1584" s="381">
        <f t="shared" si="54"/>
        <v>0</v>
      </c>
      <c r="P1584" s="381">
        <f t="shared" si="55"/>
        <v>0</v>
      </c>
    </row>
    <row r="1585" spans="1:16" ht="18" customHeight="1" x14ac:dyDescent="0.25">
      <c r="A1585" s="309"/>
      <c r="B1585" s="345"/>
      <c r="C1585" s="345"/>
      <c r="D1585" s="310"/>
      <c r="E1585" s="310"/>
      <c r="F1585" s="310"/>
      <c r="G1585" s="310"/>
      <c r="H1585" s="310"/>
      <c r="I1585" s="311"/>
      <c r="J1585" s="311"/>
      <c r="K1585" s="311"/>
      <c r="L1585" s="311"/>
      <c r="M1585" s="311"/>
      <c r="N1585" s="311"/>
      <c r="O1585" s="381">
        <f t="shared" si="54"/>
        <v>0</v>
      </c>
      <c r="P1585" s="381">
        <f t="shared" si="55"/>
        <v>0</v>
      </c>
    </row>
    <row r="1586" spans="1:16" ht="18" customHeight="1" x14ac:dyDescent="0.25">
      <c r="A1586" s="309"/>
      <c r="B1586" s="345"/>
      <c r="C1586" s="345"/>
      <c r="D1586" s="310"/>
      <c r="E1586" s="310"/>
      <c r="F1586" s="310"/>
      <c r="G1586" s="310"/>
      <c r="H1586" s="310"/>
      <c r="I1586" s="311"/>
      <c r="J1586" s="311"/>
      <c r="K1586" s="311"/>
      <c r="L1586" s="311"/>
      <c r="M1586" s="311"/>
      <c r="N1586" s="311"/>
      <c r="O1586" s="381">
        <f t="shared" si="54"/>
        <v>0</v>
      </c>
      <c r="P1586" s="381">
        <f t="shared" si="55"/>
        <v>0</v>
      </c>
    </row>
    <row r="1587" spans="1:16" ht="18" customHeight="1" x14ac:dyDescent="0.25">
      <c r="A1587" s="309"/>
      <c r="B1587" s="345"/>
      <c r="C1587" s="345"/>
      <c r="D1587" s="310"/>
      <c r="E1587" s="310"/>
      <c r="F1587" s="310"/>
      <c r="G1587" s="310"/>
      <c r="H1587" s="310"/>
      <c r="I1587" s="311"/>
      <c r="J1587" s="311"/>
      <c r="K1587" s="311"/>
      <c r="L1587" s="311"/>
      <c r="M1587" s="311"/>
      <c r="N1587" s="311"/>
      <c r="O1587" s="381">
        <f t="shared" si="54"/>
        <v>0</v>
      </c>
      <c r="P1587" s="381">
        <f t="shared" si="55"/>
        <v>0</v>
      </c>
    </row>
    <row r="1588" spans="1:16" ht="18" customHeight="1" x14ac:dyDescent="0.25">
      <c r="A1588" s="309"/>
      <c r="B1588" s="345"/>
      <c r="C1588" s="345"/>
      <c r="D1588" s="310"/>
      <c r="E1588" s="310"/>
      <c r="F1588" s="310"/>
      <c r="G1588" s="310"/>
      <c r="H1588" s="310"/>
      <c r="I1588" s="311"/>
      <c r="J1588" s="311"/>
      <c r="K1588" s="311"/>
      <c r="L1588" s="311"/>
      <c r="M1588" s="311"/>
      <c r="N1588" s="311"/>
      <c r="O1588" s="381">
        <f t="shared" si="54"/>
        <v>0</v>
      </c>
      <c r="P1588" s="381">
        <f t="shared" si="55"/>
        <v>0</v>
      </c>
    </row>
    <row r="1589" spans="1:16" ht="18" customHeight="1" x14ac:dyDescent="0.25">
      <c r="A1589" s="309"/>
      <c r="B1589" s="345"/>
      <c r="C1589" s="345"/>
      <c r="D1589" s="310"/>
      <c r="E1589" s="310"/>
      <c r="F1589" s="310"/>
      <c r="G1589" s="310"/>
      <c r="H1589" s="310"/>
      <c r="I1589" s="311"/>
      <c r="J1589" s="311"/>
      <c r="K1589" s="311"/>
      <c r="L1589" s="311"/>
      <c r="M1589" s="311"/>
      <c r="N1589" s="311"/>
      <c r="O1589" s="381">
        <f t="shared" si="54"/>
        <v>0</v>
      </c>
      <c r="P1589" s="381">
        <f t="shared" si="55"/>
        <v>0</v>
      </c>
    </row>
    <row r="1590" spans="1:16" ht="18" customHeight="1" x14ac:dyDescent="0.25">
      <c r="A1590" s="309"/>
      <c r="B1590" s="345"/>
      <c r="C1590" s="345"/>
      <c r="D1590" s="310"/>
      <c r="E1590" s="310"/>
      <c r="F1590" s="310"/>
      <c r="G1590" s="310"/>
      <c r="H1590" s="310"/>
      <c r="I1590" s="311"/>
      <c r="J1590" s="311"/>
      <c r="K1590" s="311"/>
      <c r="L1590" s="311"/>
      <c r="M1590" s="311"/>
      <c r="N1590" s="311"/>
      <c r="O1590" s="381">
        <f t="shared" si="54"/>
        <v>0</v>
      </c>
      <c r="P1590" s="381">
        <f t="shared" si="55"/>
        <v>0</v>
      </c>
    </row>
    <row r="1591" spans="1:16" ht="18" customHeight="1" x14ac:dyDescent="0.25">
      <c r="A1591" s="309"/>
      <c r="B1591" s="345"/>
      <c r="C1591" s="345"/>
      <c r="D1591" s="310"/>
      <c r="E1591" s="310"/>
      <c r="F1591" s="310"/>
      <c r="G1591" s="310"/>
      <c r="H1591" s="310"/>
      <c r="I1591" s="311"/>
      <c r="J1591" s="311"/>
      <c r="K1591" s="311"/>
      <c r="L1591" s="311"/>
      <c r="M1591" s="311"/>
      <c r="N1591" s="311"/>
      <c r="O1591" s="381">
        <f t="shared" si="54"/>
        <v>0</v>
      </c>
      <c r="P1591" s="381">
        <f t="shared" si="55"/>
        <v>0</v>
      </c>
    </row>
    <row r="1592" spans="1:16" ht="18" customHeight="1" x14ac:dyDescent="0.25">
      <c r="A1592" s="309"/>
      <c r="B1592" s="345"/>
      <c r="C1592" s="345"/>
      <c r="D1592" s="310"/>
      <c r="E1592" s="310"/>
      <c r="F1592" s="310"/>
      <c r="G1592" s="310"/>
      <c r="H1592" s="310"/>
      <c r="I1592" s="311"/>
      <c r="J1592" s="311"/>
      <c r="K1592" s="311"/>
      <c r="L1592" s="311"/>
      <c r="M1592" s="311"/>
      <c r="N1592" s="311"/>
      <c r="O1592" s="381">
        <f t="shared" si="54"/>
        <v>0</v>
      </c>
      <c r="P1592" s="381">
        <f t="shared" si="55"/>
        <v>0</v>
      </c>
    </row>
    <row r="1593" spans="1:16" ht="18" customHeight="1" x14ac:dyDescent="0.25">
      <c r="A1593" s="309"/>
      <c r="B1593" s="345"/>
      <c r="C1593" s="345"/>
      <c r="D1593" s="310"/>
      <c r="E1593" s="310"/>
      <c r="F1593" s="310"/>
      <c r="G1593" s="310"/>
      <c r="H1593" s="310"/>
      <c r="I1593" s="311"/>
      <c r="J1593" s="311"/>
      <c r="K1593" s="311"/>
      <c r="L1593" s="311"/>
      <c r="M1593" s="311"/>
      <c r="N1593" s="311"/>
      <c r="O1593" s="381">
        <f t="shared" si="54"/>
        <v>0</v>
      </c>
      <c r="P1593" s="381">
        <f t="shared" si="55"/>
        <v>0</v>
      </c>
    </row>
    <row r="1594" spans="1:16" ht="18" customHeight="1" x14ac:dyDescent="0.25">
      <c r="A1594" s="309"/>
      <c r="B1594" s="345"/>
      <c r="C1594" s="345"/>
      <c r="D1594" s="310"/>
      <c r="E1594" s="310"/>
      <c r="F1594" s="310"/>
      <c r="G1594" s="310"/>
      <c r="H1594" s="310"/>
      <c r="I1594" s="311"/>
      <c r="J1594" s="311"/>
      <c r="K1594" s="311"/>
      <c r="L1594" s="311"/>
      <c r="M1594" s="311"/>
      <c r="N1594" s="311"/>
      <c r="O1594" s="381">
        <f t="shared" si="54"/>
        <v>0</v>
      </c>
      <c r="P1594" s="381">
        <f t="shared" si="55"/>
        <v>0</v>
      </c>
    </row>
    <row r="1595" spans="1:16" ht="18" customHeight="1" x14ac:dyDescent="0.25">
      <c r="A1595" s="309"/>
      <c r="B1595" s="345"/>
      <c r="C1595" s="345"/>
      <c r="D1595" s="310"/>
      <c r="E1595" s="310"/>
      <c r="F1595" s="310"/>
      <c r="G1595" s="310"/>
      <c r="H1595" s="310"/>
      <c r="I1595" s="311"/>
      <c r="J1595" s="311"/>
      <c r="K1595" s="311"/>
      <c r="L1595" s="311"/>
      <c r="M1595" s="311"/>
      <c r="N1595" s="311"/>
      <c r="O1595" s="381">
        <f t="shared" si="54"/>
        <v>0</v>
      </c>
      <c r="P1595" s="381">
        <f t="shared" si="55"/>
        <v>0</v>
      </c>
    </row>
    <row r="1596" spans="1:16" ht="18" customHeight="1" x14ac:dyDescent="0.25">
      <c r="A1596" s="309"/>
      <c r="B1596" s="345"/>
      <c r="C1596" s="345"/>
      <c r="D1596" s="310"/>
      <c r="E1596" s="310"/>
      <c r="F1596" s="310"/>
      <c r="G1596" s="310"/>
      <c r="H1596" s="310"/>
      <c r="I1596" s="311"/>
      <c r="J1596" s="311"/>
      <c r="K1596" s="311"/>
      <c r="L1596" s="311"/>
      <c r="M1596" s="311"/>
      <c r="N1596" s="311"/>
      <c r="O1596" s="381">
        <f t="shared" si="54"/>
        <v>0</v>
      </c>
      <c r="P1596" s="381">
        <f t="shared" si="55"/>
        <v>0</v>
      </c>
    </row>
    <row r="1597" spans="1:16" ht="18" customHeight="1" x14ac:dyDescent="0.25">
      <c r="A1597" s="309"/>
      <c r="B1597" s="345"/>
      <c r="C1597" s="345"/>
      <c r="D1597" s="310"/>
      <c r="E1597" s="310"/>
      <c r="F1597" s="310"/>
      <c r="G1597" s="310"/>
      <c r="H1597" s="310"/>
      <c r="I1597" s="311"/>
      <c r="J1597" s="311"/>
      <c r="K1597" s="311"/>
      <c r="L1597" s="311"/>
      <c r="M1597" s="311"/>
      <c r="N1597" s="311"/>
      <c r="O1597" s="381">
        <f t="shared" si="54"/>
        <v>0</v>
      </c>
      <c r="P1597" s="381">
        <f t="shared" si="55"/>
        <v>0</v>
      </c>
    </row>
    <row r="1598" spans="1:16" ht="18" customHeight="1" x14ac:dyDescent="0.25">
      <c r="A1598" s="309"/>
      <c r="B1598" s="345"/>
      <c r="C1598" s="345"/>
      <c r="D1598" s="310"/>
      <c r="E1598" s="310"/>
      <c r="F1598" s="310"/>
      <c r="G1598" s="310"/>
      <c r="H1598" s="310"/>
      <c r="I1598" s="311"/>
      <c r="J1598" s="311"/>
      <c r="K1598" s="311"/>
      <c r="L1598" s="311"/>
      <c r="M1598" s="311"/>
      <c r="N1598" s="311"/>
      <c r="O1598" s="381">
        <f t="shared" si="54"/>
        <v>0</v>
      </c>
      <c r="P1598" s="381">
        <f t="shared" si="55"/>
        <v>0</v>
      </c>
    </row>
    <row r="1599" spans="1:16" ht="18" customHeight="1" x14ac:dyDescent="0.25">
      <c r="A1599" s="309"/>
      <c r="B1599" s="345"/>
      <c r="C1599" s="345"/>
      <c r="D1599" s="310"/>
      <c r="E1599" s="310"/>
      <c r="F1599" s="310"/>
      <c r="G1599" s="310"/>
      <c r="H1599" s="310"/>
      <c r="I1599" s="311"/>
      <c r="J1599" s="311"/>
      <c r="K1599" s="311"/>
      <c r="L1599" s="311"/>
      <c r="M1599" s="311"/>
      <c r="N1599" s="311"/>
      <c r="O1599" s="381">
        <f t="shared" si="54"/>
        <v>0</v>
      </c>
      <c r="P1599" s="381">
        <f t="shared" si="55"/>
        <v>0</v>
      </c>
    </row>
    <row r="1600" spans="1:16" ht="18" customHeight="1" x14ac:dyDescent="0.25">
      <c r="A1600" s="309"/>
      <c r="B1600" s="345"/>
      <c r="C1600" s="345"/>
      <c r="D1600" s="310"/>
      <c r="E1600" s="310"/>
      <c r="F1600" s="310"/>
      <c r="G1600" s="310"/>
      <c r="H1600" s="310"/>
      <c r="I1600" s="311"/>
      <c r="J1600" s="311"/>
      <c r="K1600" s="311"/>
      <c r="L1600" s="311"/>
      <c r="M1600" s="311"/>
      <c r="N1600" s="311"/>
      <c r="O1600" s="381">
        <f t="shared" si="54"/>
        <v>0</v>
      </c>
      <c r="P1600" s="381">
        <f t="shared" si="55"/>
        <v>0</v>
      </c>
    </row>
    <row r="1601" spans="1:16" ht="18" customHeight="1" x14ac:dyDescent="0.25">
      <c r="A1601" s="309"/>
      <c r="B1601" s="345"/>
      <c r="C1601" s="345"/>
      <c r="D1601" s="310"/>
      <c r="E1601" s="310"/>
      <c r="F1601" s="310"/>
      <c r="G1601" s="310"/>
      <c r="H1601" s="310"/>
      <c r="I1601" s="311"/>
      <c r="J1601" s="311"/>
      <c r="K1601" s="311"/>
      <c r="L1601" s="311"/>
      <c r="M1601" s="311"/>
      <c r="N1601" s="311"/>
      <c r="O1601" s="381">
        <f t="shared" si="54"/>
        <v>0</v>
      </c>
      <c r="P1601" s="381">
        <f t="shared" si="55"/>
        <v>0</v>
      </c>
    </row>
    <row r="1602" spans="1:16" ht="18" customHeight="1" x14ac:dyDescent="0.25">
      <c r="A1602" s="309"/>
      <c r="B1602" s="345"/>
      <c r="C1602" s="345"/>
      <c r="D1602" s="310"/>
      <c r="E1602" s="310"/>
      <c r="F1602" s="310"/>
      <c r="G1602" s="310"/>
      <c r="H1602" s="310"/>
      <c r="I1602" s="311"/>
      <c r="J1602" s="311"/>
      <c r="K1602" s="311"/>
      <c r="L1602" s="311"/>
      <c r="M1602" s="311"/>
      <c r="N1602" s="311"/>
      <c r="O1602" s="381">
        <f t="shared" si="54"/>
        <v>0</v>
      </c>
      <c r="P1602" s="381">
        <f t="shared" si="55"/>
        <v>0</v>
      </c>
    </row>
    <row r="1603" spans="1:16" ht="18" customHeight="1" x14ac:dyDescent="0.25">
      <c r="A1603" s="309"/>
      <c r="B1603" s="345"/>
      <c r="C1603" s="345"/>
      <c r="D1603" s="310"/>
      <c r="E1603" s="310"/>
      <c r="F1603" s="310"/>
      <c r="G1603" s="310"/>
      <c r="H1603" s="310"/>
      <c r="I1603" s="311"/>
      <c r="J1603" s="311"/>
      <c r="K1603" s="311"/>
      <c r="L1603" s="311"/>
      <c r="M1603" s="311"/>
      <c r="N1603" s="311"/>
      <c r="O1603" s="381">
        <f t="shared" si="54"/>
        <v>0</v>
      </c>
      <c r="P1603" s="381">
        <f t="shared" si="55"/>
        <v>0</v>
      </c>
    </row>
    <row r="1604" spans="1:16" ht="18" customHeight="1" x14ac:dyDescent="0.25">
      <c r="A1604" s="309"/>
      <c r="B1604" s="345"/>
      <c r="C1604" s="345"/>
      <c r="D1604" s="310"/>
      <c r="E1604" s="310"/>
      <c r="F1604" s="310"/>
      <c r="G1604" s="310"/>
      <c r="H1604" s="310"/>
      <c r="I1604" s="311"/>
      <c r="J1604" s="311"/>
      <c r="K1604" s="311"/>
      <c r="L1604" s="311"/>
      <c r="M1604" s="311"/>
      <c r="N1604" s="311"/>
      <c r="O1604" s="381">
        <f t="shared" si="54"/>
        <v>0</v>
      </c>
      <c r="P1604" s="381">
        <f t="shared" si="55"/>
        <v>0</v>
      </c>
    </row>
    <row r="1605" spans="1:16" ht="18" customHeight="1" x14ac:dyDescent="0.25">
      <c r="A1605" s="309"/>
      <c r="B1605" s="345"/>
      <c r="C1605" s="345"/>
      <c r="D1605" s="310"/>
      <c r="E1605" s="310"/>
      <c r="F1605" s="310"/>
      <c r="G1605" s="310"/>
      <c r="H1605" s="310"/>
      <c r="I1605" s="311"/>
      <c r="J1605" s="311"/>
      <c r="K1605" s="311"/>
      <c r="L1605" s="311"/>
      <c r="M1605" s="311"/>
      <c r="N1605" s="311"/>
      <c r="O1605" s="381">
        <f t="shared" si="54"/>
        <v>0</v>
      </c>
      <c r="P1605" s="381">
        <f t="shared" si="55"/>
        <v>0</v>
      </c>
    </row>
    <row r="1606" spans="1:16" ht="18" customHeight="1" x14ac:dyDescent="0.25">
      <c r="A1606" s="309"/>
      <c r="B1606" s="345"/>
      <c r="C1606" s="345"/>
      <c r="D1606" s="310"/>
      <c r="E1606" s="310"/>
      <c r="F1606" s="310"/>
      <c r="G1606" s="310"/>
      <c r="H1606" s="310"/>
      <c r="I1606" s="311"/>
      <c r="J1606" s="311"/>
      <c r="K1606" s="311"/>
      <c r="L1606" s="311"/>
      <c r="M1606" s="311"/>
      <c r="N1606" s="311"/>
      <c r="O1606" s="381">
        <f t="shared" si="54"/>
        <v>0</v>
      </c>
      <c r="P1606" s="381">
        <f t="shared" si="55"/>
        <v>0</v>
      </c>
    </row>
    <row r="1607" spans="1:16" ht="18" customHeight="1" x14ac:dyDescent="0.25">
      <c r="A1607" s="309"/>
      <c r="B1607" s="345"/>
      <c r="C1607" s="345"/>
      <c r="D1607" s="310"/>
      <c r="E1607" s="310"/>
      <c r="F1607" s="310"/>
      <c r="G1607" s="310"/>
      <c r="H1607" s="310"/>
      <c r="I1607" s="311"/>
      <c r="J1607" s="311"/>
      <c r="K1607" s="311"/>
      <c r="L1607" s="311"/>
      <c r="M1607" s="311"/>
      <c r="N1607" s="311"/>
      <c r="O1607" s="381">
        <f t="shared" si="54"/>
        <v>0</v>
      </c>
      <c r="P1607" s="381">
        <f t="shared" si="55"/>
        <v>0</v>
      </c>
    </row>
    <row r="1608" spans="1:16" ht="18" customHeight="1" x14ac:dyDescent="0.25">
      <c r="A1608" s="309"/>
      <c r="B1608" s="345"/>
      <c r="C1608" s="345"/>
      <c r="D1608" s="310"/>
      <c r="E1608" s="310"/>
      <c r="F1608" s="310"/>
      <c r="G1608" s="310"/>
      <c r="H1608" s="310"/>
      <c r="I1608" s="311"/>
      <c r="J1608" s="311"/>
      <c r="K1608" s="311"/>
      <c r="L1608" s="311"/>
      <c r="M1608" s="311"/>
      <c r="N1608" s="311"/>
      <c r="O1608" s="381">
        <f t="shared" si="54"/>
        <v>0</v>
      </c>
      <c r="P1608" s="381">
        <f t="shared" si="55"/>
        <v>0</v>
      </c>
    </row>
    <row r="1609" spans="1:16" ht="18" customHeight="1" x14ac:dyDescent="0.25">
      <c r="A1609" s="309"/>
      <c r="B1609" s="345"/>
      <c r="C1609" s="345"/>
      <c r="D1609" s="310"/>
      <c r="E1609" s="310"/>
      <c r="F1609" s="310"/>
      <c r="G1609" s="310"/>
      <c r="H1609" s="310"/>
      <c r="I1609" s="311"/>
      <c r="J1609" s="311"/>
      <c r="K1609" s="311"/>
      <c r="L1609" s="311"/>
      <c r="M1609" s="311"/>
      <c r="N1609" s="311"/>
      <c r="O1609" s="381">
        <f t="shared" si="54"/>
        <v>0</v>
      </c>
      <c r="P1609" s="381">
        <f t="shared" si="55"/>
        <v>0</v>
      </c>
    </row>
    <row r="1610" spans="1:16" ht="18" customHeight="1" x14ac:dyDescent="0.25">
      <c r="A1610" s="309"/>
      <c r="B1610" s="345"/>
      <c r="C1610" s="345"/>
      <c r="D1610" s="310"/>
      <c r="E1610" s="310"/>
      <c r="F1610" s="310"/>
      <c r="G1610" s="310"/>
      <c r="H1610" s="310"/>
      <c r="I1610" s="311"/>
      <c r="J1610" s="311"/>
      <c r="K1610" s="311"/>
      <c r="L1610" s="311"/>
      <c r="M1610" s="311"/>
      <c r="N1610" s="311"/>
      <c r="O1610" s="381">
        <f t="shared" si="54"/>
        <v>0</v>
      </c>
      <c r="P1610" s="381">
        <f t="shared" si="55"/>
        <v>0</v>
      </c>
    </row>
    <row r="1611" spans="1:16" ht="18" customHeight="1" x14ac:dyDescent="0.25">
      <c r="A1611" s="309"/>
      <c r="B1611" s="345"/>
      <c r="C1611" s="345"/>
      <c r="D1611" s="310"/>
      <c r="E1611" s="310"/>
      <c r="F1611" s="310"/>
      <c r="G1611" s="310"/>
      <c r="H1611" s="310"/>
      <c r="I1611" s="311"/>
      <c r="J1611" s="311"/>
      <c r="K1611" s="311"/>
      <c r="L1611" s="311"/>
      <c r="M1611" s="311"/>
      <c r="N1611" s="311"/>
      <c r="O1611" s="381">
        <f t="shared" si="54"/>
        <v>0</v>
      </c>
      <c r="P1611" s="381">
        <f t="shared" si="55"/>
        <v>0</v>
      </c>
    </row>
    <row r="1612" spans="1:16" ht="18" customHeight="1" x14ac:dyDescent="0.25">
      <c r="A1612" s="309"/>
      <c r="B1612" s="345"/>
      <c r="C1612" s="345"/>
      <c r="D1612" s="310"/>
      <c r="E1612" s="310"/>
      <c r="F1612" s="310"/>
      <c r="G1612" s="310"/>
      <c r="H1612" s="310"/>
      <c r="I1612" s="311"/>
      <c r="J1612" s="311"/>
      <c r="K1612" s="311"/>
      <c r="L1612" s="311"/>
      <c r="M1612" s="311"/>
      <c r="N1612" s="311"/>
      <c r="O1612" s="381">
        <f t="shared" si="54"/>
        <v>0</v>
      </c>
      <c r="P1612" s="381">
        <f t="shared" si="55"/>
        <v>0</v>
      </c>
    </row>
    <row r="1613" spans="1:16" ht="18" customHeight="1" x14ac:dyDescent="0.25">
      <c r="A1613" s="309"/>
      <c r="B1613" s="345"/>
      <c r="C1613" s="345"/>
      <c r="D1613" s="310"/>
      <c r="E1613" s="310"/>
      <c r="F1613" s="310"/>
      <c r="G1613" s="310"/>
      <c r="H1613" s="310"/>
      <c r="I1613" s="311"/>
      <c r="J1613" s="311"/>
      <c r="K1613" s="311"/>
      <c r="L1613" s="311"/>
      <c r="M1613" s="311"/>
      <c r="N1613" s="311"/>
      <c r="O1613" s="381">
        <f t="shared" si="54"/>
        <v>0</v>
      </c>
      <c r="P1613" s="381">
        <f t="shared" si="55"/>
        <v>0</v>
      </c>
    </row>
    <row r="1614" spans="1:16" ht="18" customHeight="1" x14ac:dyDescent="0.25">
      <c r="A1614" s="309"/>
      <c r="B1614" s="345"/>
      <c r="C1614" s="345"/>
      <c r="D1614" s="310"/>
      <c r="E1614" s="310"/>
      <c r="F1614" s="310"/>
      <c r="G1614" s="310"/>
      <c r="H1614" s="310"/>
      <c r="I1614" s="311"/>
      <c r="J1614" s="311"/>
      <c r="K1614" s="311"/>
      <c r="L1614" s="311"/>
      <c r="M1614" s="311"/>
      <c r="N1614" s="311"/>
      <c r="O1614" s="381">
        <f t="shared" si="54"/>
        <v>0</v>
      </c>
      <c r="P1614" s="381">
        <f t="shared" si="55"/>
        <v>0</v>
      </c>
    </row>
    <row r="1615" spans="1:16" ht="18" customHeight="1" x14ac:dyDescent="0.25">
      <c r="A1615" s="309"/>
      <c r="B1615" s="345"/>
      <c r="C1615" s="345"/>
      <c r="D1615" s="310"/>
      <c r="E1615" s="310"/>
      <c r="F1615" s="310"/>
      <c r="G1615" s="310"/>
      <c r="H1615" s="310"/>
      <c r="I1615" s="311"/>
      <c r="J1615" s="311"/>
      <c r="K1615" s="311"/>
      <c r="L1615" s="311"/>
      <c r="M1615" s="311"/>
      <c r="N1615" s="311"/>
      <c r="O1615" s="381">
        <f t="shared" si="54"/>
        <v>0</v>
      </c>
      <c r="P1615" s="381">
        <f t="shared" si="55"/>
        <v>0</v>
      </c>
    </row>
    <row r="1616" spans="1:16" ht="18" customHeight="1" x14ac:dyDescent="0.25">
      <c r="A1616" s="309"/>
      <c r="B1616" s="345"/>
      <c r="C1616" s="345"/>
      <c r="D1616" s="310"/>
      <c r="E1616" s="310"/>
      <c r="F1616" s="310"/>
      <c r="G1616" s="310"/>
      <c r="H1616" s="310"/>
      <c r="I1616" s="311"/>
      <c r="J1616" s="311"/>
      <c r="K1616" s="311"/>
      <c r="L1616" s="311"/>
      <c r="M1616" s="311"/>
      <c r="N1616" s="311"/>
      <c r="O1616" s="381">
        <f t="shared" si="54"/>
        <v>0</v>
      </c>
      <c r="P1616" s="381">
        <f t="shared" si="55"/>
        <v>0</v>
      </c>
    </row>
    <row r="1617" spans="1:16" ht="18" customHeight="1" x14ac:dyDescent="0.25">
      <c r="A1617" s="309"/>
      <c r="B1617" s="345"/>
      <c r="C1617" s="345"/>
      <c r="D1617" s="310"/>
      <c r="E1617" s="310"/>
      <c r="F1617" s="310"/>
      <c r="G1617" s="310"/>
      <c r="H1617" s="310"/>
      <c r="I1617" s="311"/>
      <c r="J1617" s="311"/>
      <c r="K1617" s="311"/>
      <c r="L1617" s="311"/>
      <c r="M1617" s="311"/>
      <c r="N1617" s="311"/>
      <c r="O1617" s="381">
        <f t="shared" si="54"/>
        <v>0</v>
      </c>
      <c r="P1617" s="381">
        <f t="shared" si="55"/>
        <v>0</v>
      </c>
    </row>
    <row r="1618" spans="1:16" ht="18" customHeight="1" x14ac:dyDescent="0.25">
      <c r="A1618" s="309"/>
      <c r="B1618" s="345"/>
      <c r="C1618" s="345"/>
      <c r="D1618" s="310"/>
      <c r="E1618" s="310"/>
      <c r="F1618" s="310"/>
      <c r="G1618" s="310"/>
      <c r="H1618" s="310"/>
      <c r="I1618" s="311"/>
      <c r="J1618" s="311"/>
      <c r="K1618" s="311"/>
      <c r="L1618" s="311"/>
      <c r="M1618" s="311"/>
      <c r="N1618" s="311"/>
      <c r="O1618" s="381">
        <f t="shared" si="54"/>
        <v>0</v>
      </c>
      <c r="P1618" s="381">
        <f t="shared" si="55"/>
        <v>0</v>
      </c>
    </row>
    <row r="1619" spans="1:16" ht="18" customHeight="1" x14ac:dyDescent="0.25">
      <c r="A1619" s="309"/>
      <c r="B1619" s="345"/>
      <c r="C1619" s="345"/>
      <c r="D1619" s="310"/>
      <c r="E1619" s="310"/>
      <c r="F1619" s="310"/>
      <c r="G1619" s="310"/>
      <c r="H1619" s="310"/>
      <c r="I1619" s="311"/>
      <c r="J1619" s="311"/>
      <c r="K1619" s="311"/>
      <c r="L1619" s="311"/>
      <c r="M1619" s="311"/>
      <c r="N1619" s="311"/>
      <c r="O1619" s="381">
        <f t="shared" si="54"/>
        <v>0</v>
      </c>
      <c r="P1619" s="381">
        <f t="shared" si="55"/>
        <v>0</v>
      </c>
    </row>
    <row r="1620" spans="1:16" ht="18" customHeight="1" x14ac:dyDescent="0.25">
      <c r="A1620" s="309"/>
      <c r="B1620" s="345"/>
      <c r="C1620" s="345"/>
      <c r="D1620" s="310"/>
      <c r="E1620" s="310"/>
      <c r="F1620" s="310"/>
      <c r="G1620" s="310"/>
      <c r="H1620" s="310"/>
      <c r="I1620" s="311"/>
      <c r="J1620" s="311"/>
      <c r="K1620" s="311"/>
      <c r="L1620" s="311"/>
      <c r="M1620" s="311"/>
      <c r="N1620" s="311"/>
      <c r="O1620" s="381">
        <f t="shared" si="54"/>
        <v>0</v>
      </c>
      <c r="P1620" s="381">
        <f t="shared" si="55"/>
        <v>0</v>
      </c>
    </row>
    <row r="1621" spans="1:16" ht="18" customHeight="1" x14ac:dyDescent="0.25">
      <c r="A1621" s="309"/>
      <c r="B1621" s="345"/>
      <c r="C1621" s="345"/>
      <c r="D1621" s="310"/>
      <c r="E1621" s="310"/>
      <c r="F1621" s="310"/>
      <c r="G1621" s="310"/>
      <c r="H1621" s="310"/>
      <c r="I1621" s="311"/>
      <c r="J1621" s="311"/>
      <c r="K1621" s="311"/>
      <c r="L1621" s="311"/>
      <c r="M1621" s="311"/>
      <c r="N1621" s="311"/>
      <c r="O1621" s="381">
        <f t="shared" si="54"/>
        <v>0</v>
      </c>
      <c r="P1621" s="381">
        <f t="shared" si="55"/>
        <v>0</v>
      </c>
    </row>
    <row r="1622" spans="1:16" ht="18" customHeight="1" x14ac:dyDescent="0.25">
      <c r="A1622" s="309"/>
      <c r="B1622" s="345"/>
      <c r="C1622" s="345"/>
      <c r="D1622" s="310"/>
      <c r="E1622" s="310"/>
      <c r="F1622" s="310"/>
      <c r="G1622" s="310"/>
      <c r="H1622" s="310"/>
      <c r="I1622" s="311"/>
      <c r="J1622" s="311"/>
      <c r="K1622" s="311"/>
      <c r="L1622" s="311"/>
      <c r="M1622" s="311"/>
      <c r="N1622" s="311"/>
      <c r="O1622" s="381">
        <f t="shared" si="54"/>
        <v>0</v>
      </c>
      <c r="P1622" s="381">
        <f t="shared" si="55"/>
        <v>0</v>
      </c>
    </row>
    <row r="1623" spans="1:16" ht="18" customHeight="1" x14ac:dyDescent="0.25">
      <c r="A1623" s="309"/>
      <c r="B1623" s="345"/>
      <c r="C1623" s="345"/>
      <c r="D1623" s="310"/>
      <c r="E1623" s="310"/>
      <c r="F1623" s="310"/>
      <c r="G1623" s="310"/>
      <c r="H1623" s="310"/>
      <c r="I1623" s="311"/>
      <c r="J1623" s="311"/>
      <c r="K1623" s="311"/>
      <c r="L1623" s="311"/>
      <c r="M1623" s="311"/>
      <c r="N1623" s="311"/>
      <c r="O1623" s="381">
        <f t="shared" si="54"/>
        <v>0</v>
      </c>
      <c r="P1623" s="381">
        <f t="shared" si="55"/>
        <v>0</v>
      </c>
    </row>
    <row r="1624" spans="1:16" ht="18" customHeight="1" x14ac:dyDescent="0.25">
      <c r="A1624" s="309"/>
      <c r="B1624" s="345"/>
      <c r="C1624" s="345"/>
      <c r="D1624" s="310"/>
      <c r="E1624" s="310"/>
      <c r="F1624" s="310"/>
      <c r="G1624" s="310"/>
      <c r="H1624" s="310"/>
      <c r="I1624" s="311"/>
      <c r="J1624" s="311"/>
      <c r="K1624" s="311"/>
      <c r="L1624" s="311"/>
      <c r="M1624" s="311"/>
      <c r="N1624" s="311"/>
      <c r="O1624" s="381">
        <f t="shared" si="54"/>
        <v>0</v>
      </c>
      <c r="P1624" s="381">
        <f t="shared" si="55"/>
        <v>0</v>
      </c>
    </row>
    <row r="1625" spans="1:16" ht="18" customHeight="1" x14ac:dyDescent="0.25">
      <c r="A1625" s="309"/>
      <c r="B1625" s="345"/>
      <c r="C1625" s="345"/>
      <c r="D1625" s="310"/>
      <c r="E1625" s="310"/>
      <c r="F1625" s="310"/>
      <c r="G1625" s="310"/>
      <c r="H1625" s="310"/>
      <c r="I1625" s="311"/>
      <c r="J1625" s="311"/>
      <c r="K1625" s="311"/>
      <c r="L1625" s="311"/>
      <c r="M1625" s="311"/>
      <c r="N1625" s="311"/>
      <c r="O1625" s="381">
        <f t="shared" si="54"/>
        <v>0</v>
      </c>
      <c r="P1625" s="381">
        <f t="shared" si="55"/>
        <v>0</v>
      </c>
    </row>
    <row r="1626" spans="1:16" ht="18" customHeight="1" x14ac:dyDescent="0.25">
      <c r="A1626" s="309"/>
      <c r="B1626" s="345"/>
      <c r="C1626" s="345"/>
      <c r="D1626" s="310"/>
      <c r="E1626" s="310"/>
      <c r="F1626" s="310"/>
      <c r="G1626" s="310"/>
      <c r="H1626" s="310"/>
      <c r="I1626" s="311"/>
      <c r="J1626" s="311"/>
      <c r="K1626" s="311"/>
      <c r="L1626" s="311"/>
      <c r="M1626" s="311"/>
      <c r="N1626" s="311"/>
      <c r="O1626" s="381">
        <f t="shared" si="54"/>
        <v>0</v>
      </c>
      <c r="P1626" s="381">
        <f t="shared" si="55"/>
        <v>0</v>
      </c>
    </row>
    <row r="1627" spans="1:16" ht="18" customHeight="1" x14ac:dyDescent="0.25">
      <c r="A1627" s="309"/>
      <c r="B1627" s="345"/>
      <c r="C1627" s="345"/>
      <c r="D1627" s="310"/>
      <c r="E1627" s="310"/>
      <c r="F1627" s="310"/>
      <c r="G1627" s="310"/>
      <c r="H1627" s="310"/>
      <c r="I1627" s="311"/>
      <c r="J1627" s="311"/>
      <c r="K1627" s="311"/>
      <c r="L1627" s="311"/>
      <c r="M1627" s="311"/>
      <c r="N1627" s="311"/>
      <c r="O1627" s="381">
        <f t="shared" si="54"/>
        <v>0</v>
      </c>
      <c r="P1627" s="381">
        <f t="shared" si="55"/>
        <v>0</v>
      </c>
    </row>
    <row r="1628" spans="1:16" ht="18" customHeight="1" x14ac:dyDescent="0.25">
      <c r="A1628" s="309"/>
      <c r="B1628" s="345"/>
      <c r="C1628" s="345"/>
      <c r="D1628" s="310"/>
      <c r="E1628" s="310"/>
      <c r="F1628" s="310"/>
      <c r="G1628" s="310"/>
      <c r="H1628" s="310"/>
      <c r="I1628" s="311"/>
      <c r="J1628" s="311"/>
      <c r="K1628" s="311"/>
      <c r="L1628" s="311"/>
      <c r="M1628" s="311"/>
      <c r="N1628" s="311"/>
      <c r="O1628" s="381">
        <f t="shared" si="54"/>
        <v>0</v>
      </c>
      <c r="P1628" s="381">
        <f t="shared" si="55"/>
        <v>0</v>
      </c>
    </row>
    <row r="1629" spans="1:16" ht="18" customHeight="1" x14ac:dyDescent="0.25">
      <c r="A1629" s="309"/>
      <c r="B1629" s="345"/>
      <c r="C1629" s="345"/>
      <c r="D1629" s="310"/>
      <c r="E1629" s="310"/>
      <c r="F1629" s="310"/>
      <c r="G1629" s="310"/>
      <c r="H1629" s="310"/>
      <c r="I1629" s="311"/>
      <c r="J1629" s="311"/>
      <c r="K1629" s="311"/>
      <c r="L1629" s="311"/>
      <c r="M1629" s="311"/>
      <c r="N1629" s="311"/>
      <c r="O1629" s="381">
        <f t="shared" si="54"/>
        <v>0</v>
      </c>
      <c r="P1629" s="381">
        <f t="shared" si="55"/>
        <v>0</v>
      </c>
    </row>
    <row r="1630" spans="1:16" ht="18" customHeight="1" x14ac:dyDescent="0.25">
      <c r="A1630" s="309"/>
      <c r="B1630" s="345"/>
      <c r="C1630" s="345"/>
      <c r="D1630" s="310"/>
      <c r="E1630" s="310"/>
      <c r="F1630" s="310"/>
      <c r="G1630" s="310"/>
      <c r="H1630" s="310"/>
      <c r="I1630" s="311"/>
      <c r="J1630" s="311"/>
      <c r="K1630" s="311"/>
      <c r="L1630" s="311"/>
      <c r="M1630" s="311"/>
      <c r="N1630" s="311"/>
      <c r="O1630" s="381">
        <f t="shared" si="54"/>
        <v>0</v>
      </c>
      <c r="P1630" s="381">
        <f t="shared" si="55"/>
        <v>0</v>
      </c>
    </row>
    <row r="1631" spans="1:16" ht="18" customHeight="1" x14ac:dyDescent="0.25">
      <c r="A1631" s="309"/>
      <c r="B1631" s="345"/>
      <c r="C1631" s="345"/>
      <c r="D1631" s="310"/>
      <c r="E1631" s="310"/>
      <c r="F1631" s="310"/>
      <c r="G1631" s="310"/>
      <c r="H1631" s="310"/>
      <c r="I1631" s="311"/>
      <c r="J1631" s="311"/>
      <c r="K1631" s="311"/>
      <c r="L1631" s="311"/>
      <c r="M1631" s="311"/>
      <c r="N1631" s="311"/>
      <c r="O1631" s="381">
        <f t="shared" si="54"/>
        <v>0</v>
      </c>
      <c r="P1631" s="381">
        <f t="shared" si="55"/>
        <v>0</v>
      </c>
    </row>
    <row r="1632" spans="1:16" ht="18" customHeight="1" x14ac:dyDescent="0.25">
      <c r="A1632" s="309"/>
      <c r="B1632" s="345"/>
      <c r="C1632" s="345"/>
      <c r="D1632" s="310"/>
      <c r="E1632" s="310"/>
      <c r="F1632" s="310"/>
      <c r="G1632" s="310"/>
      <c r="H1632" s="310"/>
      <c r="I1632" s="311"/>
      <c r="J1632" s="311"/>
      <c r="K1632" s="311"/>
      <c r="L1632" s="311"/>
      <c r="M1632" s="311"/>
      <c r="N1632" s="311"/>
      <c r="O1632" s="381">
        <f t="shared" si="54"/>
        <v>0</v>
      </c>
      <c r="P1632" s="381">
        <f t="shared" si="55"/>
        <v>0</v>
      </c>
    </row>
    <row r="1633" spans="1:16" ht="18" customHeight="1" x14ac:dyDescent="0.25">
      <c r="A1633" s="309"/>
      <c r="B1633" s="345"/>
      <c r="C1633" s="345"/>
      <c r="D1633" s="310"/>
      <c r="E1633" s="310"/>
      <c r="F1633" s="310"/>
      <c r="G1633" s="310"/>
      <c r="H1633" s="310"/>
      <c r="I1633" s="311"/>
      <c r="J1633" s="311"/>
      <c r="K1633" s="311"/>
      <c r="L1633" s="311"/>
      <c r="M1633" s="311"/>
      <c r="N1633" s="311"/>
      <c r="O1633" s="381">
        <f t="shared" si="54"/>
        <v>0</v>
      </c>
      <c r="P1633" s="381">
        <f t="shared" si="55"/>
        <v>0</v>
      </c>
    </row>
    <row r="1634" spans="1:16" ht="18" customHeight="1" x14ac:dyDescent="0.25">
      <c r="A1634" s="309"/>
      <c r="B1634" s="345"/>
      <c r="C1634" s="345"/>
      <c r="D1634" s="310"/>
      <c r="E1634" s="310"/>
      <c r="F1634" s="310"/>
      <c r="G1634" s="310"/>
      <c r="H1634" s="310"/>
      <c r="I1634" s="311"/>
      <c r="J1634" s="311"/>
      <c r="K1634" s="311"/>
      <c r="L1634" s="311"/>
      <c r="M1634" s="311"/>
      <c r="N1634" s="311"/>
      <c r="O1634" s="381">
        <f t="shared" si="54"/>
        <v>0</v>
      </c>
      <c r="P1634" s="381">
        <f t="shared" si="55"/>
        <v>0</v>
      </c>
    </row>
    <row r="1635" spans="1:16" ht="18" customHeight="1" x14ac:dyDescent="0.25">
      <c r="A1635" s="309"/>
      <c r="B1635" s="345"/>
      <c r="C1635" s="345"/>
      <c r="D1635" s="310"/>
      <c r="E1635" s="310"/>
      <c r="F1635" s="310"/>
      <c r="G1635" s="310"/>
      <c r="H1635" s="310"/>
      <c r="I1635" s="311"/>
      <c r="J1635" s="311"/>
      <c r="K1635" s="311"/>
      <c r="L1635" s="311"/>
      <c r="M1635" s="311"/>
      <c r="N1635" s="311"/>
      <c r="O1635" s="381">
        <f t="shared" si="54"/>
        <v>0</v>
      </c>
      <c r="P1635" s="381">
        <f t="shared" si="55"/>
        <v>0</v>
      </c>
    </row>
    <row r="1636" spans="1:16" ht="18" customHeight="1" x14ac:dyDescent="0.25">
      <c r="A1636" s="309"/>
      <c r="B1636" s="345"/>
      <c r="C1636" s="345"/>
      <c r="D1636" s="310"/>
      <c r="E1636" s="310"/>
      <c r="F1636" s="310"/>
      <c r="G1636" s="310"/>
      <c r="H1636" s="310"/>
      <c r="I1636" s="311"/>
      <c r="J1636" s="311"/>
      <c r="K1636" s="311"/>
      <c r="L1636" s="311"/>
      <c r="M1636" s="311"/>
      <c r="N1636" s="311"/>
      <c r="O1636" s="381">
        <f t="shared" si="54"/>
        <v>0</v>
      </c>
      <c r="P1636" s="381">
        <f t="shared" si="55"/>
        <v>0</v>
      </c>
    </row>
    <row r="1637" spans="1:16" ht="18" customHeight="1" x14ac:dyDescent="0.25">
      <c r="A1637" s="309"/>
      <c r="B1637" s="345"/>
      <c r="C1637" s="345"/>
      <c r="D1637" s="310"/>
      <c r="E1637" s="310"/>
      <c r="F1637" s="310"/>
      <c r="G1637" s="310"/>
      <c r="H1637" s="310"/>
      <c r="I1637" s="311"/>
      <c r="J1637" s="311"/>
      <c r="K1637" s="311"/>
      <c r="L1637" s="311"/>
      <c r="M1637" s="311"/>
      <c r="N1637" s="311"/>
      <c r="O1637" s="381">
        <f t="shared" si="54"/>
        <v>0</v>
      </c>
      <c r="P1637" s="381">
        <f t="shared" si="55"/>
        <v>0</v>
      </c>
    </row>
    <row r="1638" spans="1:16" ht="18" customHeight="1" x14ac:dyDescent="0.25">
      <c r="A1638" s="309"/>
      <c r="B1638" s="345"/>
      <c r="C1638" s="345"/>
      <c r="D1638" s="310"/>
      <c r="E1638" s="310"/>
      <c r="F1638" s="310"/>
      <c r="G1638" s="310"/>
      <c r="H1638" s="310"/>
      <c r="I1638" s="311"/>
      <c r="J1638" s="311"/>
      <c r="K1638" s="311"/>
      <c r="L1638" s="311"/>
      <c r="M1638" s="311"/>
      <c r="N1638" s="311"/>
      <c r="O1638" s="381">
        <f t="shared" si="54"/>
        <v>0</v>
      </c>
      <c r="P1638" s="381">
        <f t="shared" si="55"/>
        <v>0</v>
      </c>
    </row>
    <row r="1639" spans="1:16" ht="18" customHeight="1" x14ac:dyDescent="0.25">
      <c r="A1639" s="309"/>
      <c r="B1639" s="345"/>
      <c r="C1639" s="345"/>
      <c r="D1639" s="310"/>
      <c r="E1639" s="310"/>
      <c r="F1639" s="310"/>
      <c r="G1639" s="310"/>
      <c r="H1639" s="310"/>
      <c r="I1639" s="311"/>
      <c r="J1639" s="311"/>
      <c r="K1639" s="311"/>
      <c r="L1639" s="311"/>
      <c r="M1639" s="311"/>
      <c r="N1639" s="311"/>
      <c r="O1639" s="381">
        <f t="shared" si="54"/>
        <v>0</v>
      </c>
      <c r="P1639" s="381">
        <f t="shared" si="55"/>
        <v>0</v>
      </c>
    </row>
    <row r="1640" spans="1:16" ht="18" customHeight="1" x14ac:dyDescent="0.25">
      <c r="A1640" s="309"/>
      <c r="B1640" s="345"/>
      <c r="C1640" s="345"/>
      <c r="D1640" s="310"/>
      <c r="E1640" s="310"/>
      <c r="F1640" s="310"/>
      <c r="G1640" s="310"/>
      <c r="H1640" s="310"/>
      <c r="I1640" s="311"/>
      <c r="J1640" s="311"/>
      <c r="K1640" s="311"/>
      <c r="L1640" s="311"/>
      <c r="M1640" s="311"/>
      <c r="N1640" s="311"/>
      <c r="O1640" s="381">
        <f t="shared" si="54"/>
        <v>0</v>
      </c>
      <c r="P1640" s="381">
        <f t="shared" si="55"/>
        <v>0</v>
      </c>
    </row>
    <row r="1641" spans="1:16" ht="18" customHeight="1" x14ac:dyDescent="0.25">
      <c r="A1641" s="309"/>
      <c r="B1641" s="345"/>
      <c r="C1641" s="345"/>
      <c r="D1641" s="310"/>
      <c r="E1641" s="310"/>
      <c r="F1641" s="310"/>
      <c r="G1641" s="310"/>
      <c r="H1641" s="310"/>
      <c r="I1641" s="311"/>
      <c r="J1641" s="311"/>
      <c r="K1641" s="311"/>
      <c r="L1641" s="311"/>
      <c r="M1641" s="311"/>
      <c r="N1641" s="311"/>
      <c r="O1641" s="381">
        <f t="shared" si="54"/>
        <v>0</v>
      </c>
      <c r="P1641" s="381">
        <f t="shared" si="55"/>
        <v>0</v>
      </c>
    </row>
    <row r="1642" spans="1:16" ht="18" customHeight="1" x14ac:dyDescent="0.25">
      <c r="A1642" s="309"/>
      <c r="B1642" s="345"/>
      <c r="C1642" s="345"/>
      <c r="D1642" s="310"/>
      <c r="E1642" s="310"/>
      <c r="F1642" s="310"/>
      <c r="G1642" s="310"/>
      <c r="H1642" s="310"/>
      <c r="I1642" s="311"/>
      <c r="J1642" s="311"/>
      <c r="K1642" s="311"/>
      <c r="L1642" s="311"/>
      <c r="M1642" s="311"/>
      <c r="N1642" s="311"/>
      <c r="O1642" s="381">
        <f t="shared" si="54"/>
        <v>0</v>
      </c>
      <c r="P1642" s="381">
        <f t="shared" si="55"/>
        <v>0</v>
      </c>
    </row>
    <row r="1643" spans="1:16" ht="18" customHeight="1" x14ac:dyDescent="0.25">
      <c r="A1643" s="309"/>
      <c r="B1643" s="345"/>
      <c r="C1643" s="345"/>
      <c r="D1643" s="310"/>
      <c r="E1643" s="310"/>
      <c r="F1643" s="310"/>
      <c r="G1643" s="310"/>
      <c r="H1643" s="310"/>
      <c r="I1643" s="311"/>
      <c r="J1643" s="311"/>
      <c r="K1643" s="311"/>
      <c r="L1643" s="311"/>
      <c r="M1643" s="311"/>
      <c r="N1643" s="311"/>
      <c r="O1643" s="381">
        <f t="shared" ref="O1643:O1706" si="56">SUM(I1643,K1643,M1643)</f>
        <v>0</v>
      </c>
      <c r="P1643" s="381">
        <f t="shared" ref="P1643:P1706" si="57">SUM(J1643,L1643,N1643)</f>
        <v>0</v>
      </c>
    </row>
    <row r="1644" spans="1:16" ht="18" customHeight="1" x14ac:dyDescent="0.25">
      <c r="A1644" s="309"/>
      <c r="B1644" s="345"/>
      <c r="C1644" s="345"/>
      <c r="D1644" s="310"/>
      <c r="E1644" s="310"/>
      <c r="F1644" s="310"/>
      <c r="G1644" s="310"/>
      <c r="H1644" s="310"/>
      <c r="I1644" s="311"/>
      <c r="J1644" s="311"/>
      <c r="K1644" s="311"/>
      <c r="L1644" s="311"/>
      <c r="M1644" s="311"/>
      <c r="N1644" s="311"/>
      <c r="O1644" s="381">
        <f t="shared" si="56"/>
        <v>0</v>
      </c>
      <c r="P1644" s="381">
        <f t="shared" si="57"/>
        <v>0</v>
      </c>
    </row>
    <row r="1645" spans="1:16" ht="18" customHeight="1" x14ac:dyDescent="0.25">
      <c r="A1645" s="309"/>
      <c r="B1645" s="345"/>
      <c r="C1645" s="345"/>
      <c r="D1645" s="310"/>
      <c r="E1645" s="310"/>
      <c r="F1645" s="310"/>
      <c r="G1645" s="310"/>
      <c r="H1645" s="310"/>
      <c r="I1645" s="311"/>
      <c r="J1645" s="311"/>
      <c r="K1645" s="311"/>
      <c r="L1645" s="311"/>
      <c r="M1645" s="311"/>
      <c r="N1645" s="311"/>
      <c r="O1645" s="381">
        <f t="shared" si="56"/>
        <v>0</v>
      </c>
      <c r="P1645" s="381">
        <f t="shared" si="57"/>
        <v>0</v>
      </c>
    </row>
    <row r="1646" spans="1:16" ht="18" customHeight="1" x14ac:dyDescent="0.25">
      <c r="A1646" s="309"/>
      <c r="B1646" s="345"/>
      <c r="C1646" s="345"/>
      <c r="D1646" s="310"/>
      <c r="E1646" s="310"/>
      <c r="F1646" s="310"/>
      <c r="G1646" s="310"/>
      <c r="H1646" s="310"/>
      <c r="I1646" s="311"/>
      <c r="J1646" s="311"/>
      <c r="K1646" s="311"/>
      <c r="L1646" s="311"/>
      <c r="M1646" s="311"/>
      <c r="N1646" s="311"/>
      <c r="O1646" s="381">
        <f t="shared" si="56"/>
        <v>0</v>
      </c>
      <c r="P1646" s="381">
        <f t="shared" si="57"/>
        <v>0</v>
      </c>
    </row>
    <row r="1647" spans="1:16" ht="18" customHeight="1" x14ac:dyDescent="0.25">
      <c r="A1647" s="309"/>
      <c r="B1647" s="345"/>
      <c r="C1647" s="345"/>
      <c r="D1647" s="310"/>
      <c r="E1647" s="310"/>
      <c r="F1647" s="310"/>
      <c r="G1647" s="310"/>
      <c r="H1647" s="310"/>
      <c r="I1647" s="311"/>
      <c r="J1647" s="311"/>
      <c r="K1647" s="311"/>
      <c r="L1647" s="311"/>
      <c r="M1647" s="311"/>
      <c r="N1647" s="311"/>
      <c r="O1647" s="381">
        <f t="shared" si="56"/>
        <v>0</v>
      </c>
      <c r="P1647" s="381">
        <f t="shared" si="57"/>
        <v>0</v>
      </c>
    </row>
    <row r="1648" spans="1:16" ht="18" customHeight="1" x14ac:dyDescent="0.25">
      <c r="A1648" s="309"/>
      <c r="B1648" s="345"/>
      <c r="C1648" s="345"/>
      <c r="D1648" s="310"/>
      <c r="E1648" s="310"/>
      <c r="F1648" s="310"/>
      <c r="G1648" s="310"/>
      <c r="H1648" s="310"/>
      <c r="I1648" s="311"/>
      <c r="J1648" s="311"/>
      <c r="K1648" s="311"/>
      <c r="L1648" s="311"/>
      <c r="M1648" s="311"/>
      <c r="N1648" s="311"/>
      <c r="O1648" s="381">
        <f t="shared" si="56"/>
        <v>0</v>
      </c>
      <c r="P1648" s="381">
        <f t="shared" si="57"/>
        <v>0</v>
      </c>
    </row>
    <row r="1649" spans="1:16" ht="18" customHeight="1" x14ac:dyDescent="0.25">
      <c r="A1649" s="309"/>
      <c r="B1649" s="345"/>
      <c r="C1649" s="345"/>
      <c r="D1649" s="310"/>
      <c r="E1649" s="310"/>
      <c r="F1649" s="310"/>
      <c r="G1649" s="310"/>
      <c r="H1649" s="310"/>
      <c r="I1649" s="311"/>
      <c r="J1649" s="311"/>
      <c r="K1649" s="311"/>
      <c r="L1649" s="311"/>
      <c r="M1649" s="311"/>
      <c r="N1649" s="311"/>
      <c r="O1649" s="381">
        <f t="shared" si="56"/>
        <v>0</v>
      </c>
      <c r="P1649" s="381">
        <f t="shared" si="57"/>
        <v>0</v>
      </c>
    </row>
    <row r="1650" spans="1:16" ht="18" customHeight="1" x14ac:dyDescent="0.25">
      <c r="A1650" s="309"/>
      <c r="B1650" s="345"/>
      <c r="C1650" s="345"/>
      <c r="D1650" s="310"/>
      <c r="E1650" s="310"/>
      <c r="F1650" s="310"/>
      <c r="G1650" s="310"/>
      <c r="H1650" s="310"/>
      <c r="I1650" s="311"/>
      <c r="J1650" s="311"/>
      <c r="K1650" s="311"/>
      <c r="L1650" s="311"/>
      <c r="M1650" s="311"/>
      <c r="N1650" s="311"/>
      <c r="O1650" s="381">
        <f t="shared" si="56"/>
        <v>0</v>
      </c>
      <c r="P1650" s="381">
        <f t="shared" si="57"/>
        <v>0</v>
      </c>
    </row>
    <row r="1651" spans="1:16" ht="18" customHeight="1" x14ac:dyDescent="0.25">
      <c r="A1651" s="309"/>
      <c r="B1651" s="345"/>
      <c r="C1651" s="345"/>
      <c r="D1651" s="310"/>
      <c r="E1651" s="310"/>
      <c r="F1651" s="310"/>
      <c r="G1651" s="310"/>
      <c r="H1651" s="310"/>
      <c r="I1651" s="311"/>
      <c r="J1651" s="311"/>
      <c r="K1651" s="311"/>
      <c r="L1651" s="311"/>
      <c r="M1651" s="311"/>
      <c r="N1651" s="311"/>
      <c r="O1651" s="381">
        <f t="shared" si="56"/>
        <v>0</v>
      </c>
      <c r="P1651" s="381">
        <f t="shared" si="57"/>
        <v>0</v>
      </c>
    </row>
    <row r="1652" spans="1:16" ht="18" customHeight="1" x14ac:dyDescent="0.25">
      <c r="A1652" s="309"/>
      <c r="B1652" s="345"/>
      <c r="C1652" s="345"/>
      <c r="D1652" s="310"/>
      <c r="E1652" s="310"/>
      <c r="F1652" s="310"/>
      <c r="G1652" s="310"/>
      <c r="H1652" s="310"/>
      <c r="I1652" s="311"/>
      <c r="J1652" s="311"/>
      <c r="K1652" s="311"/>
      <c r="L1652" s="311"/>
      <c r="M1652" s="311"/>
      <c r="N1652" s="311"/>
      <c r="O1652" s="381">
        <f t="shared" si="56"/>
        <v>0</v>
      </c>
      <c r="P1652" s="381">
        <f t="shared" si="57"/>
        <v>0</v>
      </c>
    </row>
    <row r="1653" spans="1:16" ht="18" customHeight="1" x14ac:dyDescent="0.25">
      <c r="A1653" s="309"/>
      <c r="B1653" s="345"/>
      <c r="C1653" s="345"/>
      <c r="D1653" s="310"/>
      <c r="E1653" s="310"/>
      <c r="F1653" s="310"/>
      <c r="G1653" s="310"/>
      <c r="H1653" s="310"/>
      <c r="I1653" s="311"/>
      <c r="J1653" s="311"/>
      <c r="K1653" s="311"/>
      <c r="L1653" s="311"/>
      <c r="M1653" s="311"/>
      <c r="N1653" s="311"/>
      <c r="O1653" s="381">
        <f t="shared" si="56"/>
        <v>0</v>
      </c>
      <c r="P1653" s="381">
        <f t="shared" si="57"/>
        <v>0</v>
      </c>
    </row>
    <row r="1654" spans="1:16" ht="18" customHeight="1" x14ac:dyDescent="0.25">
      <c r="A1654" s="309"/>
      <c r="B1654" s="345"/>
      <c r="C1654" s="345"/>
      <c r="D1654" s="310"/>
      <c r="E1654" s="310"/>
      <c r="F1654" s="310"/>
      <c r="G1654" s="310"/>
      <c r="H1654" s="310"/>
      <c r="I1654" s="311"/>
      <c r="J1654" s="311"/>
      <c r="K1654" s="311"/>
      <c r="L1654" s="311"/>
      <c r="M1654" s="311"/>
      <c r="N1654" s="311"/>
      <c r="O1654" s="381">
        <f t="shared" si="56"/>
        <v>0</v>
      </c>
      <c r="P1654" s="381">
        <f t="shared" si="57"/>
        <v>0</v>
      </c>
    </row>
    <row r="1655" spans="1:16" ht="18" customHeight="1" x14ac:dyDescent="0.25">
      <c r="A1655" s="309"/>
      <c r="B1655" s="345"/>
      <c r="C1655" s="345"/>
      <c r="D1655" s="310"/>
      <c r="E1655" s="310"/>
      <c r="F1655" s="310"/>
      <c r="G1655" s="310"/>
      <c r="H1655" s="310"/>
      <c r="I1655" s="311"/>
      <c r="J1655" s="311"/>
      <c r="K1655" s="311"/>
      <c r="L1655" s="311"/>
      <c r="M1655" s="311"/>
      <c r="N1655" s="311"/>
      <c r="O1655" s="381">
        <f t="shared" si="56"/>
        <v>0</v>
      </c>
      <c r="P1655" s="381">
        <f t="shared" si="57"/>
        <v>0</v>
      </c>
    </row>
    <row r="1656" spans="1:16" ht="18" customHeight="1" x14ac:dyDescent="0.25">
      <c r="A1656" s="309"/>
      <c r="B1656" s="345"/>
      <c r="C1656" s="345"/>
      <c r="D1656" s="310"/>
      <c r="E1656" s="310"/>
      <c r="F1656" s="310"/>
      <c r="G1656" s="310"/>
      <c r="H1656" s="310"/>
      <c r="I1656" s="311"/>
      <c r="J1656" s="311"/>
      <c r="K1656" s="311"/>
      <c r="L1656" s="311"/>
      <c r="M1656" s="311"/>
      <c r="N1656" s="311"/>
      <c r="O1656" s="381">
        <f t="shared" si="56"/>
        <v>0</v>
      </c>
      <c r="P1656" s="381">
        <f t="shared" si="57"/>
        <v>0</v>
      </c>
    </row>
    <row r="1657" spans="1:16" ht="18" customHeight="1" x14ac:dyDescent="0.25">
      <c r="A1657" s="309"/>
      <c r="B1657" s="345"/>
      <c r="C1657" s="345"/>
      <c r="D1657" s="310"/>
      <c r="E1657" s="310"/>
      <c r="F1657" s="310"/>
      <c r="G1657" s="310"/>
      <c r="H1657" s="310"/>
      <c r="I1657" s="311"/>
      <c r="J1657" s="311"/>
      <c r="K1657" s="311"/>
      <c r="L1657" s="311"/>
      <c r="M1657" s="311"/>
      <c r="N1657" s="311"/>
      <c r="O1657" s="381">
        <f t="shared" si="56"/>
        <v>0</v>
      </c>
      <c r="P1657" s="381">
        <f t="shared" si="57"/>
        <v>0</v>
      </c>
    </row>
    <row r="1658" spans="1:16" ht="18" customHeight="1" x14ac:dyDescent="0.25">
      <c r="A1658" s="309"/>
      <c r="B1658" s="345"/>
      <c r="C1658" s="345"/>
      <c r="D1658" s="310"/>
      <c r="E1658" s="310"/>
      <c r="F1658" s="310"/>
      <c r="G1658" s="310"/>
      <c r="H1658" s="310"/>
      <c r="I1658" s="311"/>
      <c r="J1658" s="311"/>
      <c r="K1658" s="311"/>
      <c r="L1658" s="311"/>
      <c r="M1658" s="311"/>
      <c r="N1658" s="311"/>
      <c r="O1658" s="381">
        <f t="shared" si="56"/>
        <v>0</v>
      </c>
      <c r="P1658" s="381">
        <f t="shared" si="57"/>
        <v>0</v>
      </c>
    </row>
    <row r="1659" spans="1:16" ht="18" customHeight="1" x14ac:dyDescent="0.25">
      <c r="A1659" s="309"/>
      <c r="B1659" s="345"/>
      <c r="C1659" s="345"/>
      <c r="D1659" s="310"/>
      <c r="E1659" s="310"/>
      <c r="F1659" s="310"/>
      <c r="G1659" s="310"/>
      <c r="H1659" s="310"/>
      <c r="I1659" s="311"/>
      <c r="J1659" s="311"/>
      <c r="K1659" s="311"/>
      <c r="L1659" s="311"/>
      <c r="M1659" s="311"/>
      <c r="N1659" s="311"/>
      <c r="O1659" s="381">
        <f t="shared" si="56"/>
        <v>0</v>
      </c>
      <c r="P1659" s="381">
        <f t="shared" si="57"/>
        <v>0</v>
      </c>
    </row>
    <row r="1660" spans="1:16" ht="18" customHeight="1" x14ac:dyDescent="0.25">
      <c r="A1660" s="309"/>
      <c r="B1660" s="345"/>
      <c r="C1660" s="345"/>
      <c r="D1660" s="310"/>
      <c r="E1660" s="310"/>
      <c r="F1660" s="310"/>
      <c r="G1660" s="310"/>
      <c r="H1660" s="310"/>
      <c r="I1660" s="311"/>
      <c r="J1660" s="311"/>
      <c r="K1660" s="311"/>
      <c r="L1660" s="311"/>
      <c r="M1660" s="311"/>
      <c r="N1660" s="311"/>
      <c r="O1660" s="381">
        <f t="shared" si="56"/>
        <v>0</v>
      </c>
      <c r="P1660" s="381">
        <f t="shared" si="57"/>
        <v>0</v>
      </c>
    </row>
    <row r="1661" spans="1:16" ht="18" customHeight="1" x14ac:dyDescent="0.25">
      <c r="A1661" s="309"/>
      <c r="B1661" s="345"/>
      <c r="C1661" s="345"/>
      <c r="D1661" s="310"/>
      <c r="E1661" s="310"/>
      <c r="F1661" s="310"/>
      <c r="G1661" s="310"/>
      <c r="H1661" s="310"/>
      <c r="I1661" s="311"/>
      <c r="J1661" s="311"/>
      <c r="K1661" s="311"/>
      <c r="L1661" s="311"/>
      <c r="M1661" s="311"/>
      <c r="N1661" s="311"/>
      <c r="O1661" s="381">
        <f t="shared" si="56"/>
        <v>0</v>
      </c>
      <c r="P1661" s="381">
        <f t="shared" si="57"/>
        <v>0</v>
      </c>
    </row>
    <row r="1662" spans="1:16" ht="18" customHeight="1" x14ac:dyDescent="0.25">
      <c r="A1662" s="309"/>
      <c r="B1662" s="345"/>
      <c r="C1662" s="345"/>
      <c r="D1662" s="310"/>
      <c r="E1662" s="310"/>
      <c r="F1662" s="310"/>
      <c r="G1662" s="310"/>
      <c r="H1662" s="310"/>
      <c r="I1662" s="311"/>
      <c r="J1662" s="311"/>
      <c r="K1662" s="311"/>
      <c r="L1662" s="311"/>
      <c r="M1662" s="311"/>
      <c r="N1662" s="311"/>
      <c r="O1662" s="381">
        <f t="shared" si="56"/>
        <v>0</v>
      </c>
      <c r="P1662" s="381">
        <f t="shared" si="57"/>
        <v>0</v>
      </c>
    </row>
    <row r="1663" spans="1:16" ht="18" customHeight="1" x14ac:dyDescent="0.25">
      <c r="A1663" s="309"/>
      <c r="B1663" s="345"/>
      <c r="C1663" s="345"/>
      <c r="D1663" s="310"/>
      <c r="E1663" s="310"/>
      <c r="F1663" s="310"/>
      <c r="G1663" s="310"/>
      <c r="H1663" s="310"/>
      <c r="I1663" s="311"/>
      <c r="J1663" s="311"/>
      <c r="K1663" s="311"/>
      <c r="L1663" s="311"/>
      <c r="M1663" s="311"/>
      <c r="N1663" s="311"/>
      <c r="O1663" s="381">
        <f t="shared" si="56"/>
        <v>0</v>
      </c>
      <c r="P1663" s="381">
        <f t="shared" si="57"/>
        <v>0</v>
      </c>
    </row>
    <row r="1664" spans="1:16" ht="18" customHeight="1" x14ac:dyDescent="0.25">
      <c r="A1664" s="309"/>
      <c r="B1664" s="345"/>
      <c r="C1664" s="345"/>
      <c r="D1664" s="310"/>
      <c r="E1664" s="310"/>
      <c r="F1664" s="310"/>
      <c r="G1664" s="310"/>
      <c r="H1664" s="310"/>
      <c r="I1664" s="311"/>
      <c r="J1664" s="311"/>
      <c r="K1664" s="311"/>
      <c r="L1664" s="311"/>
      <c r="M1664" s="311"/>
      <c r="N1664" s="311"/>
      <c r="O1664" s="381">
        <f t="shared" si="56"/>
        <v>0</v>
      </c>
      <c r="P1664" s="381">
        <f t="shared" si="57"/>
        <v>0</v>
      </c>
    </row>
    <row r="1665" spans="1:16" ht="18" customHeight="1" x14ac:dyDescent="0.25">
      <c r="A1665" s="309"/>
      <c r="B1665" s="345"/>
      <c r="C1665" s="345"/>
      <c r="D1665" s="310"/>
      <c r="E1665" s="310"/>
      <c r="F1665" s="310"/>
      <c r="G1665" s="310"/>
      <c r="H1665" s="310"/>
      <c r="I1665" s="311"/>
      <c r="J1665" s="311"/>
      <c r="K1665" s="311"/>
      <c r="L1665" s="311"/>
      <c r="M1665" s="311"/>
      <c r="N1665" s="311"/>
      <c r="O1665" s="381">
        <f t="shared" si="56"/>
        <v>0</v>
      </c>
      <c r="P1665" s="381">
        <f t="shared" si="57"/>
        <v>0</v>
      </c>
    </row>
    <row r="1666" spans="1:16" ht="18" customHeight="1" x14ac:dyDescent="0.25">
      <c r="A1666" s="309"/>
      <c r="B1666" s="345"/>
      <c r="C1666" s="345"/>
      <c r="D1666" s="310"/>
      <c r="E1666" s="310"/>
      <c r="F1666" s="310"/>
      <c r="G1666" s="310"/>
      <c r="H1666" s="310"/>
      <c r="I1666" s="311"/>
      <c r="J1666" s="311"/>
      <c r="K1666" s="311"/>
      <c r="L1666" s="311"/>
      <c r="M1666" s="311"/>
      <c r="N1666" s="311"/>
      <c r="O1666" s="381">
        <f t="shared" si="56"/>
        <v>0</v>
      </c>
      <c r="P1666" s="381">
        <f t="shared" si="57"/>
        <v>0</v>
      </c>
    </row>
    <row r="1667" spans="1:16" ht="18" customHeight="1" x14ac:dyDescent="0.25">
      <c r="A1667" s="309"/>
      <c r="B1667" s="345"/>
      <c r="C1667" s="345"/>
      <c r="D1667" s="310"/>
      <c r="E1667" s="310"/>
      <c r="F1667" s="310"/>
      <c r="G1667" s="310"/>
      <c r="H1667" s="310"/>
      <c r="I1667" s="311"/>
      <c r="J1667" s="311"/>
      <c r="K1667" s="311"/>
      <c r="L1667" s="311"/>
      <c r="M1667" s="311"/>
      <c r="N1667" s="311"/>
      <c r="O1667" s="381">
        <f t="shared" si="56"/>
        <v>0</v>
      </c>
      <c r="P1667" s="381">
        <f t="shared" si="57"/>
        <v>0</v>
      </c>
    </row>
    <row r="1668" spans="1:16" ht="18" customHeight="1" x14ac:dyDescent="0.25">
      <c r="A1668" s="309"/>
      <c r="B1668" s="345"/>
      <c r="C1668" s="345"/>
      <c r="D1668" s="310"/>
      <c r="E1668" s="310"/>
      <c r="F1668" s="310"/>
      <c r="G1668" s="310"/>
      <c r="H1668" s="310"/>
      <c r="I1668" s="311"/>
      <c r="J1668" s="311"/>
      <c r="K1668" s="311"/>
      <c r="L1668" s="311"/>
      <c r="M1668" s="311"/>
      <c r="N1668" s="311"/>
      <c r="O1668" s="381">
        <f t="shared" si="56"/>
        <v>0</v>
      </c>
      <c r="P1668" s="381">
        <f t="shared" si="57"/>
        <v>0</v>
      </c>
    </row>
    <row r="1669" spans="1:16" ht="18" customHeight="1" x14ac:dyDescent="0.25">
      <c r="A1669" s="309"/>
      <c r="B1669" s="345"/>
      <c r="C1669" s="345"/>
      <c r="D1669" s="310"/>
      <c r="E1669" s="310"/>
      <c r="F1669" s="310"/>
      <c r="G1669" s="310"/>
      <c r="H1669" s="310"/>
      <c r="I1669" s="311"/>
      <c r="J1669" s="311"/>
      <c r="K1669" s="311"/>
      <c r="L1669" s="311"/>
      <c r="M1669" s="311"/>
      <c r="N1669" s="311"/>
      <c r="O1669" s="381">
        <f t="shared" si="56"/>
        <v>0</v>
      </c>
      <c r="P1669" s="381">
        <f t="shared" si="57"/>
        <v>0</v>
      </c>
    </row>
    <row r="1670" spans="1:16" ht="18" customHeight="1" x14ac:dyDescent="0.25">
      <c r="A1670" s="309"/>
      <c r="B1670" s="345"/>
      <c r="C1670" s="345"/>
      <c r="D1670" s="310"/>
      <c r="E1670" s="310"/>
      <c r="F1670" s="310"/>
      <c r="G1670" s="310"/>
      <c r="H1670" s="310"/>
      <c r="I1670" s="311"/>
      <c r="J1670" s="311"/>
      <c r="K1670" s="311"/>
      <c r="L1670" s="311"/>
      <c r="M1670" s="311"/>
      <c r="N1670" s="311"/>
      <c r="O1670" s="381">
        <f t="shared" si="56"/>
        <v>0</v>
      </c>
      <c r="P1670" s="381">
        <f t="shared" si="57"/>
        <v>0</v>
      </c>
    </row>
    <row r="1671" spans="1:16" ht="18" customHeight="1" x14ac:dyDescent="0.25">
      <c r="A1671" s="309"/>
      <c r="B1671" s="345"/>
      <c r="C1671" s="345"/>
      <c r="D1671" s="310"/>
      <c r="E1671" s="310"/>
      <c r="F1671" s="310"/>
      <c r="G1671" s="310"/>
      <c r="H1671" s="310"/>
      <c r="I1671" s="311"/>
      <c r="J1671" s="311"/>
      <c r="K1671" s="311"/>
      <c r="L1671" s="311"/>
      <c r="M1671" s="311"/>
      <c r="N1671" s="311"/>
      <c r="O1671" s="381">
        <f t="shared" si="56"/>
        <v>0</v>
      </c>
      <c r="P1671" s="381">
        <f t="shared" si="57"/>
        <v>0</v>
      </c>
    </row>
    <row r="1672" spans="1:16" ht="18" customHeight="1" x14ac:dyDescent="0.25">
      <c r="A1672" s="309"/>
      <c r="B1672" s="345"/>
      <c r="C1672" s="345"/>
      <c r="D1672" s="310"/>
      <c r="E1672" s="310"/>
      <c r="F1672" s="310"/>
      <c r="G1672" s="310"/>
      <c r="H1672" s="310"/>
      <c r="I1672" s="311"/>
      <c r="J1672" s="311"/>
      <c r="K1672" s="311"/>
      <c r="L1672" s="311"/>
      <c r="M1672" s="311"/>
      <c r="N1672" s="311"/>
      <c r="O1672" s="381">
        <f t="shared" si="56"/>
        <v>0</v>
      </c>
      <c r="P1672" s="381">
        <f t="shared" si="57"/>
        <v>0</v>
      </c>
    </row>
    <row r="1673" spans="1:16" ht="18" customHeight="1" x14ac:dyDescent="0.25">
      <c r="A1673" s="309"/>
      <c r="B1673" s="345"/>
      <c r="C1673" s="345"/>
      <c r="D1673" s="310"/>
      <c r="E1673" s="310"/>
      <c r="F1673" s="310"/>
      <c r="G1673" s="310"/>
      <c r="H1673" s="310"/>
      <c r="I1673" s="311"/>
      <c r="J1673" s="311"/>
      <c r="K1673" s="311"/>
      <c r="L1673" s="311"/>
      <c r="M1673" s="311"/>
      <c r="N1673" s="311"/>
      <c r="O1673" s="381">
        <f t="shared" si="56"/>
        <v>0</v>
      </c>
      <c r="P1673" s="381">
        <f t="shared" si="57"/>
        <v>0</v>
      </c>
    </row>
    <row r="1674" spans="1:16" ht="18" customHeight="1" x14ac:dyDescent="0.25">
      <c r="A1674" s="309"/>
      <c r="B1674" s="345"/>
      <c r="C1674" s="345"/>
      <c r="D1674" s="310"/>
      <c r="E1674" s="310"/>
      <c r="F1674" s="310"/>
      <c r="G1674" s="310"/>
      <c r="H1674" s="310"/>
      <c r="I1674" s="311"/>
      <c r="J1674" s="311"/>
      <c r="K1674" s="311"/>
      <c r="L1674" s="311"/>
      <c r="M1674" s="311"/>
      <c r="N1674" s="311"/>
      <c r="O1674" s="381">
        <f t="shared" si="56"/>
        <v>0</v>
      </c>
      <c r="P1674" s="381">
        <f t="shared" si="57"/>
        <v>0</v>
      </c>
    </row>
    <row r="1675" spans="1:16" ht="18" customHeight="1" x14ac:dyDescent="0.25">
      <c r="A1675" s="309"/>
      <c r="B1675" s="345"/>
      <c r="C1675" s="345"/>
      <c r="D1675" s="310"/>
      <c r="E1675" s="310"/>
      <c r="F1675" s="310"/>
      <c r="G1675" s="310"/>
      <c r="H1675" s="310"/>
      <c r="I1675" s="311"/>
      <c r="J1675" s="311"/>
      <c r="K1675" s="311"/>
      <c r="L1675" s="311"/>
      <c r="M1675" s="311"/>
      <c r="N1675" s="311"/>
      <c r="O1675" s="381">
        <f t="shared" si="56"/>
        <v>0</v>
      </c>
      <c r="P1675" s="381">
        <f t="shared" si="57"/>
        <v>0</v>
      </c>
    </row>
    <row r="1676" spans="1:16" ht="18" customHeight="1" x14ac:dyDescent="0.25">
      <c r="A1676" s="309"/>
      <c r="B1676" s="345"/>
      <c r="C1676" s="345"/>
      <c r="D1676" s="310"/>
      <c r="E1676" s="310"/>
      <c r="F1676" s="310"/>
      <c r="G1676" s="310"/>
      <c r="H1676" s="310"/>
      <c r="I1676" s="311"/>
      <c r="J1676" s="311"/>
      <c r="K1676" s="311"/>
      <c r="L1676" s="311"/>
      <c r="M1676" s="311"/>
      <c r="N1676" s="311"/>
      <c r="O1676" s="381">
        <f t="shared" si="56"/>
        <v>0</v>
      </c>
      <c r="P1676" s="381">
        <f t="shared" si="57"/>
        <v>0</v>
      </c>
    </row>
    <row r="1677" spans="1:16" ht="18" customHeight="1" x14ac:dyDescent="0.25">
      <c r="A1677" s="309"/>
      <c r="B1677" s="345"/>
      <c r="C1677" s="345"/>
      <c r="D1677" s="310"/>
      <c r="E1677" s="310"/>
      <c r="F1677" s="310"/>
      <c r="G1677" s="310"/>
      <c r="H1677" s="310"/>
      <c r="I1677" s="311"/>
      <c r="J1677" s="311"/>
      <c r="K1677" s="311"/>
      <c r="L1677" s="311"/>
      <c r="M1677" s="311"/>
      <c r="N1677" s="311"/>
      <c r="O1677" s="381">
        <f t="shared" si="56"/>
        <v>0</v>
      </c>
      <c r="P1677" s="381">
        <f t="shared" si="57"/>
        <v>0</v>
      </c>
    </row>
    <row r="1678" spans="1:16" ht="18" customHeight="1" x14ac:dyDescent="0.25">
      <c r="A1678" s="309"/>
      <c r="B1678" s="345"/>
      <c r="C1678" s="345"/>
      <c r="D1678" s="310"/>
      <c r="E1678" s="310"/>
      <c r="F1678" s="310"/>
      <c r="G1678" s="310"/>
      <c r="H1678" s="310"/>
      <c r="I1678" s="311"/>
      <c r="J1678" s="311"/>
      <c r="K1678" s="311"/>
      <c r="L1678" s="311"/>
      <c r="M1678" s="311"/>
      <c r="N1678" s="311"/>
      <c r="O1678" s="381">
        <f t="shared" si="56"/>
        <v>0</v>
      </c>
      <c r="P1678" s="381">
        <f t="shared" si="57"/>
        <v>0</v>
      </c>
    </row>
    <row r="1679" spans="1:16" ht="18" customHeight="1" x14ac:dyDescent="0.25">
      <c r="A1679" s="309"/>
      <c r="B1679" s="345"/>
      <c r="C1679" s="345"/>
      <c r="D1679" s="310"/>
      <c r="E1679" s="310"/>
      <c r="F1679" s="310"/>
      <c r="G1679" s="310"/>
      <c r="H1679" s="310"/>
      <c r="I1679" s="311"/>
      <c r="J1679" s="311"/>
      <c r="K1679" s="311"/>
      <c r="L1679" s="311"/>
      <c r="M1679" s="311"/>
      <c r="N1679" s="311"/>
      <c r="O1679" s="381">
        <f t="shared" si="56"/>
        <v>0</v>
      </c>
      <c r="P1679" s="381">
        <f t="shared" si="57"/>
        <v>0</v>
      </c>
    </row>
    <row r="1680" spans="1:16" ht="18" customHeight="1" x14ac:dyDescent="0.25">
      <c r="A1680" s="309"/>
      <c r="B1680" s="345"/>
      <c r="C1680" s="345"/>
      <c r="D1680" s="310"/>
      <c r="E1680" s="310"/>
      <c r="F1680" s="310"/>
      <c r="G1680" s="310"/>
      <c r="H1680" s="310"/>
      <c r="I1680" s="311"/>
      <c r="J1680" s="311"/>
      <c r="K1680" s="311"/>
      <c r="L1680" s="311"/>
      <c r="M1680" s="311"/>
      <c r="N1680" s="311"/>
      <c r="O1680" s="381">
        <f t="shared" si="56"/>
        <v>0</v>
      </c>
      <c r="P1680" s="381">
        <f t="shared" si="57"/>
        <v>0</v>
      </c>
    </row>
    <row r="1681" spans="1:16" ht="18" customHeight="1" x14ac:dyDescent="0.25">
      <c r="A1681" s="309"/>
      <c r="B1681" s="345"/>
      <c r="C1681" s="345"/>
      <c r="D1681" s="310"/>
      <c r="E1681" s="310"/>
      <c r="F1681" s="310"/>
      <c r="G1681" s="310"/>
      <c r="H1681" s="310"/>
      <c r="I1681" s="311"/>
      <c r="J1681" s="311"/>
      <c r="K1681" s="311"/>
      <c r="L1681" s="311"/>
      <c r="M1681" s="311"/>
      <c r="N1681" s="311"/>
      <c r="O1681" s="381">
        <f t="shared" si="56"/>
        <v>0</v>
      </c>
      <c r="P1681" s="381">
        <f t="shared" si="57"/>
        <v>0</v>
      </c>
    </row>
    <row r="1682" spans="1:16" ht="18" customHeight="1" x14ac:dyDescent="0.25">
      <c r="A1682" s="309"/>
      <c r="B1682" s="345"/>
      <c r="C1682" s="345"/>
      <c r="D1682" s="310"/>
      <c r="E1682" s="310"/>
      <c r="F1682" s="310"/>
      <c r="G1682" s="310"/>
      <c r="H1682" s="310"/>
      <c r="I1682" s="311"/>
      <c r="J1682" s="311"/>
      <c r="K1682" s="311"/>
      <c r="L1682" s="311"/>
      <c r="M1682" s="311"/>
      <c r="N1682" s="311"/>
      <c r="O1682" s="381">
        <f t="shared" si="56"/>
        <v>0</v>
      </c>
      <c r="P1682" s="381">
        <f t="shared" si="57"/>
        <v>0</v>
      </c>
    </row>
    <row r="1683" spans="1:16" ht="18" customHeight="1" x14ac:dyDescent="0.25">
      <c r="A1683" s="309"/>
      <c r="B1683" s="345"/>
      <c r="C1683" s="345"/>
      <c r="D1683" s="310"/>
      <c r="E1683" s="310"/>
      <c r="F1683" s="310"/>
      <c r="G1683" s="310"/>
      <c r="H1683" s="310"/>
      <c r="I1683" s="311"/>
      <c r="J1683" s="311"/>
      <c r="K1683" s="311"/>
      <c r="L1683" s="311"/>
      <c r="M1683" s="311"/>
      <c r="N1683" s="311"/>
      <c r="O1683" s="381">
        <f t="shared" si="56"/>
        <v>0</v>
      </c>
      <c r="P1683" s="381">
        <f t="shared" si="57"/>
        <v>0</v>
      </c>
    </row>
    <row r="1684" spans="1:16" ht="18" customHeight="1" x14ac:dyDescent="0.25">
      <c r="A1684" s="309"/>
      <c r="B1684" s="345"/>
      <c r="C1684" s="345"/>
      <c r="D1684" s="310"/>
      <c r="E1684" s="310"/>
      <c r="F1684" s="310"/>
      <c r="G1684" s="310"/>
      <c r="H1684" s="310"/>
      <c r="I1684" s="311"/>
      <c r="J1684" s="311"/>
      <c r="K1684" s="311"/>
      <c r="L1684" s="311"/>
      <c r="M1684" s="311"/>
      <c r="N1684" s="311"/>
      <c r="O1684" s="381">
        <f t="shared" si="56"/>
        <v>0</v>
      </c>
      <c r="P1684" s="381">
        <f t="shared" si="57"/>
        <v>0</v>
      </c>
    </row>
    <row r="1685" spans="1:16" ht="18" customHeight="1" x14ac:dyDescent="0.25">
      <c r="A1685" s="309"/>
      <c r="B1685" s="345"/>
      <c r="C1685" s="345"/>
      <c r="D1685" s="310"/>
      <c r="E1685" s="310"/>
      <c r="F1685" s="310"/>
      <c r="G1685" s="310"/>
      <c r="H1685" s="310"/>
      <c r="I1685" s="311"/>
      <c r="J1685" s="311"/>
      <c r="K1685" s="311"/>
      <c r="L1685" s="311"/>
      <c r="M1685" s="311"/>
      <c r="N1685" s="311"/>
      <c r="O1685" s="381">
        <f t="shared" si="56"/>
        <v>0</v>
      </c>
      <c r="P1685" s="381">
        <f t="shared" si="57"/>
        <v>0</v>
      </c>
    </row>
    <row r="1686" spans="1:16" ht="18" customHeight="1" x14ac:dyDescent="0.25">
      <c r="A1686" s="309"/>
      <c r="B1686" s="345"/>
      <c r="C1686" s="345"/>
      <c r="D1686" s="310"/>
      <c r="E1686" s="310"/>
      <c r="F1686" s="310"/>
      <c r="G1686" s="310"/>
      <c r="H1686" s="310"/>
      <c r="I1686" s="311"/>
      <c r="J1686" s="311"/>
      <c r="K1686" s="311"/>
      <c r="L1686" s="311"/>
      <c r="M1686" s="311"/>
      <c r="N1686" s="311"/>
      <c r="O1686" s="381">
        <f t="shared" si="56"/>
        <v>0</v>
      </c>
      <c r="P1686" s="381">
        <f t="shared" si="57"/>
        <v>0</v>
      </c>
    </row>
    <row r="1687" spans="1:16" ht="18" customHeight="1" x14ac:dyDescent="0.25">
      <c r="A1687" s="309"/>
      <c r="B1687" s="345"/>
      <c r="C1687" s="345"/>
      <c r="D1687" s="310"/>
      <c r="E1687" s="310"/>
      <c r="F1687" s="310"/>
      <c r="G1687" s="310"/>
      <c r="H1687" s="310"/>
      <c r="I1687" s="311"/>
      <c r="J1687" s="311"/>
      <c r="K1687" s="311"/>
      <c r="L1687" s="311"/>
      <c r="M1687" s="311"/>
      <c r="N1687" s="311"/>
      <c r="O1687" s="381">
        <f t="shared" si="56"/>
        <v>0</v>
      </c>
      <c r="P1687" s="381">
        <f t="shared" si="57"/>
        <v>0</v>
      </c>
    </row>
    <row r="1688" spans="1:16" ht="18" customHeight="1" x14ac:dyDescent="0.25">
      <c r="A1688" s="309"/>
      <c r="B1688" s="345"/>
      <c r="C1688" s="345"/>
      <c r="D1688" s="310"/>
      <c r="E1688" s="310"/>
      <c r="F1688" s="310"/>
      <c r="G1688" s="310"/>
      <c r="H1688" s="310"/>
      <c r="I1688" s="311"/>
      <c r="J1688" s="311"/>
      <c r="K1688" s="311"/>
      <c r="L1688" s="311"/>
      <c r="M1688" s="311"/>
      <c r="N1688" s="311"/>
      <c r="O1688" s="381">
        <f t="shared" si="56"/>
        <v>0</v>
      </c>
      <c r="P1688" s="381">
        <f t="shared" si="57"/>
        <v>0</v>
      </c>
    </row>
    <row r="1689" spans="1:16" ht="18" customHeight="1" x14ac:dyDescent="0.25">
      <c r="A1689" s="309"/>
      <c r="B1689" s="345"/>
      <c r="C1689" s="345"/>
      <c r="D1689" s="310"/>
      <c r="E1689" s="310"/>
      <c r="F1689" s="310"/>
      <c r="G1689" s="310"/>
      <c r="H1689" s="310"/>
      <c r="I1689" s="311"/>
      <c r="J1689" s="311"/>
      <c r="K1689" s="311"/>
      <c r="L1689" s="311"/>
      <c r="M1689" s="311"/>
      <c r="N1689" s="311"/>
      <c r="O1689" s="381">
        <f t="shared" si="56"/>
        <v>0</v>
      </c>
      <c r="P1689" s="381">
        <f t="shared" si="57"/>
        <v>0</v>
      </c>
    </row>
    <row r="1690" spans="1:16" ht="18" customHeight="1" x14ac:dyDescent="0.25">
      <c r="A1690" s="309"/>
      <c r="B1690" s="345"/>
      <c r="C1690" s="345"/>
      <c r="D1690" s="310"/>
      <c r="E1690" s="310"/>
      <c r="F1690" s="310"/>
      <c r="G1690" s="310"/>
      <c r="H1690" s="310"/>
      <c r="I1690" s="311"/>
      <c r="J1690" s="311"/>
      <c r="K1690" s="311"/>
      <c r="L1690" s="311"/>
      <c r="M1690" s="311"/>
      <c r="N1690" s="311"/>
      <c r="O1690" s="381">
        <f t="shared" si="56"/>
        <v>0</v>
      </c>
      <c r="P1690" s="381">
        <f t="shared" si="57"/>
        <v>0</v>
      </c>
    </row>
    <row r="1691" spans="1:16" ht="18" customHeight="1" x14ac:dyDescent="0.25">
      <c r="A1691" s="309"/>
      <c r="B1691" s="345"/>
      <c r="C1691" s="345"/>
      <c r="D1691" s="310"/>
      <c r="E1691" s="310"/>
      <c r="F1691" s="310"/>
      <c r="G1691" s="310"/>
      <c r="H1691" s="310"/>
      <c r="I1691" s="311"/>
      <c r="J1691" s="311"/>
      <c r="K1691" s="311"/>
      <c r="L1691" s="311"/>
      <c r="M1691" s="311"/>
      <c r="N1691" s="311"/>
      <c r="O1691" s="381">
        <f t="shared" si="56"/>
        <v>0</v>
      </c>
      <c r="P1691" s="381">
        <f t="shared" si="57"/>
        <v>0</v>
      </c>
    </row>
    <row r="1692" spans="1:16" ht="18" customHeight="1" x14ac:dyDescent="0.25">
      <c r="A1692" s="309"/>
      <c r="B1692" s="345"/>
      <c r="C1692" s="345"/>
      <c r="D1692" s="310"/>
      <c r="E1692" s="310"/>
      <c r="F1692" s="310"/>
      <c r="G1692" s="310"/>
      <c r="H1692" s="310"/>
      <c r="I1692" s="311"/>
      <c r="J1692" s="311"/>
      <c r="K1692" s="311"/>
      <c r="L1692" s="311"/>
      <c r="M1692" s="311"/>
      <c r="N1692" s="311"/>
      <c r="O1692" s="381">
        <f t="shared" si="56"/>
        <v>0</v>
      </c>
      <c r="P1692" s="381">
        <f t="shared" si="57"/>
        <v>0</v>
      </c>
    </row>
    <row r="1693" spans="1:16" ht="18" customHeight="1" x14ac:dyDescent="0.25">
      <c r="A1693" s="309"/>
      <c r="B1693" s="345"/>
      <c r="C1693" s="345"/>
      <c r="D1693" s="310"/>
      <c r="E1693" s="310"/>
      <c r="F1693" s="310"/>
      <c r="G1693" s="310"/>
      <c r="H1693" s="310"/>
      <c r="I1693" s="311"/>
      <c r="J1693" s="311"/>
      <c r="K1693" s="311"/>
      <c r="L1693" s="311"/>
      <c r="M1693" s="311"/>
      <c r="N1693" s="311"/>
      <c r="O1693" s="381">
        <f t="shared" si="56"/>
        <v>0</v>
      </c>
      <c r="P1693" s="381">
        <f t="shared" si="57"/>
        <v>0</v>
      </c>
    </row>
    <row r="1694" spans="1:16" ht="18" customHeight="1" x14ac:dyDescent="0.25">
      <c r="A1694" s="309"/>
      <c r="B1694" s="345"/>
      <c r="C1694" s="345"/>
      <c r="D1694" s="310"/>
      <c r="E1694" s="310"/>
      <c r="F1694" s="310"/>
      <c r="G1694" s="310"/>
      <c r="H1694" s="310"/>
      <c r="I1694" s="311"/>
      <c r="J1694" s="311"/>
      <c r="K1694" s="311"/>
      <c r="L1694" s="311"/>
      <c r="M1694" s="311"/>
      <c r="N1694" s="311"/>
      <c r="O1694" s="381">
        <f t="shared" si="56"/>
        <v>0</v>
      </c>
      <c r="P1694" s="381">
        <f t="shared" si="57"/>
        <v>0</v>
      </c>
    </row>
    <row r="1695" spans="1:16" ht="18" customHeight="1" x14ac:dyDescent="0.25">
      <c r="A1695" s="309"/>
      <c r="B1695" s="345"/>
      <c r="C1695" s="345"/>
      <c r="D1695" s="310"/>
      <c r="E1695" s="310"/>
      <c r="F1695" s="310"/>
      <c r="G1695" s="310"/>
      <c r="H1695" s="310"/>
      <c r="I1695" s="311"/>
      <c r="J1695" s="311"/>
      <c r="K1695" s="311"/>
      <c r="L1695" s="311"/>
      <c r="M1695" s="311"/>
      <c r="N1695" s="311"/>
      <c r="O1695" s="381">
        <f t="shared" si="56"/>
        <v>0</v>
      </c>
      <c r="P1695" s="381">
        <f t="shared" si="57"/>
        <v>0</v>
      </c>
    </row>
    <row r="1696" spans="1:16" ht="18" customHeight="1" x14ac:dyDescent="0.25">
      <c r="A1696" s="309"/>
      <c r="B1696" s="345"/>
      <c r="C1696" s="345"/>
      <c r="D1696" s="310"/>
      <c r="E1696" s="310"/>
      <c r="F1696" s="310"/>
      <c r="G1696" s="310"/>
      <c r="H1696" s="310"/>
      <c r="I1696" s="311"/>
      <c r="J1696" s="311"/>
      <c r="K1696" s="311"/>
      <c r="L1696" s="311"/>
      <c r="M1696" s="311"/>
      <c r="N1696" s="311"/>
      <c r="O1696" s="381">
        <f t="shared" si="56"/>
        <v>0</v>
      </c>
      <c r="P1696" s="381">
        <f t="shared" si="57"/>
        <v>0</v>
      </c>
    </row>
    <row r="1697" spans="1:16" ht="18" customHeight="1" x14ac:dyDescent="0.25">
      <c r="A1697" s="309"/>
      <c r="B1697" s="345"/>
      <c r="C1697" s="345"/>
      <c r="D1697" s="310"/>
      <c r="E1697" s="310"/>
      <c r="F1697" s="310"/>
      <c r="G1697" s="310"/>
      <c r="H1697" s="310"/>
      <c r="I1697" s="311"/>
      <c r="J1697" s="311"/>
      <c r="K1697" s="311"/>
      <c r="L1697" s="311"/>
      <c r="M1697" s="311"/>
      <c r="N1697" s="311"/>
      <c r="O1697" s="381">
        <f t="shared" si="56"/>
        <v>0</v>
      </c>
      <c r="P1697" s="381">
        <f t="shared" si="57"/>
        <v>0</v>
      </c>
    </row>
    <row r="1698" spans="1:16" ht="18" customHeight="1" x14ac:dyDescent="0.25">
      <c r="A1698" s="309"/>
      <c r="B1698" s="345"/>
      <c r="C1698" s="345"/>
      <c r="D1698" s="310"/>
      <c r="E1698" s="310"/>
      <c r="F1698" s="310"/>
      <c r="G1698" s="310"/>
      <c r="H1698" s="310"/>
      <c r="I1698" s="311"/>
      <c r="J1698" s="311"/>
      <c r="K1698" s="311"/>
      <c r="L1698" s="311"/>
      <c r="M1698" s="311"/>
      <c r="N1698" s="311"/>
      <c r="O1698" s="381">
        <f t="shared" si="56"/>
        <v>0</v>
      </c>
      <c r="P1698" s="381">
        <f t="shared" si="57"/>
        <v>0</v>
      </c>
    </row>
    <row r="1699" spans="1:16" ht="18" customHeight="1" x14ac:dyDescent="0.25">
      <c r="A1699" s="309"/>
      <c r="B1699" s="345"/>
      <c r="C1699" s="345"/>
      <c r="D1699" s="310"/>
      <c r="E1699" s="310"/>
      <c r="F1699" s="310"/>
      <c r="G1699" s="310"/>
      <c r="H1699" s="310"/>
      <c r="I1699" s="311"/>
      <c r="J1699" s="311"/>
      <c r="K1699" s="311"/>
      <c r="L1699" s="311"/>
      <c r="M1699" s="311"/>
      <c r="N1699" s="311"/>
      <c r="O1699" s="381">
        <f t="shared" si="56"/>
        <v>0</v>
      </c>
      <c r="P1699" s="381">
        <f t="shared" si="57"/>
        <v>0</v>
      </c>
    </row>
    <row r="1700" spans="1:16" ht="18" customHeight="1" x14ac:dyDescent="0.25">
      <c r="A1700" s="309"/>
      <c r="B1700" s="345"/>
      <c r="C1700" s="345"/>
      <c r="D1700" s="310"/>
      <c r="E1700" s="310"/>
      <c r="F1700" s="310"/>
      <c r="G1700" s="310"/>
      <c r="H1700" s="310"/>
      <c r="I1700" s="311"/>
      <c r="J1700" s="311"/>
      <c r="K1700" s="311"/>
      <c r="L1700" s="311"/>
      <c r="M1700" s="311"/>
      <c r="N1700" s="311"/>
      <c r="O1700" s="381">
        <f t="shared" si="56"/>
        <v>0</v>
      </c>
      <c r="P1700" s="381">
        <f t="shared" si="57"/>
        <v>0</v>
      </c>
    </row>
    <row r="1701" spans="1:16" ht="18" customHeight="1" x14ac:dyDescent="0.25">
      <c r="A1701" s="309"/>
      <c r="B1701" s="345"/>
      <c r="C1701" s="345"/>
      <c r="D1701" s="310"/>
      <c r="E1701" s="310"/>
      <c r="F1701" s="310"/>
      <c r="G1701" s="310"/>
      <c r="H1701" s="310"/>
      <c r="I1701" s="311"/>
      <c r="J1701" s="311"/>
      <c r="K1701" s="311"/>
      <c r="L1701" s="311"/>
      <c r="M1701" s="311"/>
      <c r="N1701" s="311"/>
      <c r="O1701" s="381">
        <f t="shared" si="56"/>
        <v>0</v>
      </c>
      <c r="P1701" s="381">
        <f t="shared" si="57"/>
        <v>0</v>
      </c>
    </row>
    <row r="1702" spans="1:16" ht="18" customHeight="1" x14ac:dyDescent="0.25">
      <c r="A1702" s="309"/>
      <c r="B1702" s="345"/>
      <c r="C1702" s="345"/>
      <c r="D1702" s="310"/>
      <c r="E1702" s="310"/>
      <c r="F1702" s="310"/>
      <c r="G1702" s="310"/>
      <c r="H1702" s="310"/>
      <c r="I1702" s="311"/>
      <c r="J1702" s="311"/>
      <c r="K1702" s="311"/>
      <c r="L1702" s="311"/>
      <c r="M1702" s="311"/>
      <c r="N1702" s="311"/>
      <c r="O1702" s="381">
        <f t="shared" si="56"/>
        <v>0</v>
      </c>
      <c r="P1702" s="381">
        <f t="shared" si="57"/>
        <v>0</v>
      </c>
    </row>
    <row r="1703" spans="1:16" ht="18" customHeight="1" x14ac:dyDescent="0.25">
      <c r="A1703" s="309"/>
      <c r="B1703" s="345"/>
      <c r="C1703" s="345"/>
      <c r="D1703" s="310"/>
      <c r="E1703" s="310"/>
      <c r="F1703" s="310"/>
      <c r="G1703" s="310"/>
      <c r="H1703" s="310"/>
      <c r="I1703" s="311"/>
      <c r="J1703" s="311"/>
      <c r="K1703" s="311"/>
      <c r="L1703" s="311"/>
      <c r="M1703" s="311"/>
      <c r="N1703" s="311"/>
      <c r="O1703" s="381">
        <f t="shared" si="56"/>
        <v>0</v>
      </c>
      <c r="P1703" s="381">
        <f t="shared" si="57"/>
        <v>0</v>
      </c>
    </row>
    <row r="1704" spans="1:16" ht="18" customHeight="1" x14ac:dyDescent="0.25">
      <c r="A1704" s="309"/>
      <c r="B1704" s="345"/>
      <c r="C1704" s="345"/>
      <c r="D1704" s="310"/>
      <c r="E1704" s="310"/>
      <c r="F1704" s="310"/>
      <c r="G1704" s="310"/>
      <c r="H1704" s="310"/>
      <c r="I1704" s="311"/>
      <c r="J1704" s="311"/>
      <c r="K1704" s="311"/>
      <c r="L1704" s="311"/>
      <c r="M1704" s="311"/>
      <c r="N1704" s="311"/>
      <c r="O1704" s="381">
        <f t="shared" si="56"/>
        <v>0</v>
      </c>
      <c r="P1704" s="381">
        <f t="shared" si="57"/>
        <v>0</v>
      </c>
    </row>
    <row r="1705" spans="1:16" ht="18" customHeight="1" x14ac:dyDescent="0.25">
      <c r="A1705" s="309"/>
      <c r="B1705" s="345"/>
      <c r="C1705" s="345"/>
      <c r="D1705" s="310"/>
      <c r="E1705" s="310"/>
      <c r="F1705" s="310"/>
      <c r="G1705" s="310"/>
      <c r="H1705" s="310"/>
      <c r="I1705" s="311"/>
      <c r="J1705" s="311"/>
      <c r="K1705" s="311"/>
      <c r="L1705" s="311"/>
      <c r="M1705" s="311"/>
      <c r="N1705" s="311"/>
      <c r="O1705" s="381">
        <f t="shared" si="56"/>
        <v>0</v>
      </c>
      <c r="P1705" s="381">
        <f t="shared" si="57"/>
        <v>0</v>
      </c>
    </row>
    <row r="1706" spans="1:16" ht="18" customHeight="1" x14ac:dyDescent="0.25">
      <c r="A1706" s="309"/>
      <c r="B1706" s="345"/>
      <c r="C1706" s="345"/>
      <c r="D1706" s="310"/>
      <c r="E1706" s="310"/>
      <c r="F1706" s="310"/>
      <c r="G1706" s="310"/>
      <c r="H1706" s="310"/>
      <c r="I1706" s="311"/>
      <c r="J1706" s="311"/>
      <c r="K1706" s="311"/>
      <c r="L1706" s="311"/>
      <c r="M1706" s="311"/>
      <c r="N1706" s="311"/>
      <c r="O1706" s="381">
        <f t="shared" si="56"/>
        <v>0</v>
      </c>
      <c r="P1706" s="381">
        <f t="shared" si="57"/>
        <v>0</v>
      </c>
    </row>
    <row r="1707" spans="1:16" ht="18" customHeight="1" x14ac:dyDescent="0.25">
      <c r="A1707" s="309"/>
      <c r="B1707" s="345"/>
      <c r="C1707" s="345"/>
      <c r="D1707" s="310"/>
      <c r="E1707" s="310"/>
      <c r="F1707" s="310"/>
      <c r="G1707" s="310"/>
      <c r="H1707" s="310"/>
      <c r="I1707" s="311"/>
      <c r="J1707" s="311"/>
      <c r="K1707" s="311"/>
      <c r="L1707" s="311"/>
      <c r="M1707" s="311"/>
      <c r="N1707" s="311"/>
      <c r="O1707" s="381">
        <f t="shared" ref="O1707:O1770" si="58">SUM(I1707,K1707,M1707)</f>
        <v>0</v>
      </c>
      <c r="P1707" s="381">
        <f t="shared" ref="P1707:P1770" si="59">SUM(J1707,L1707,N1707)</f>
        <v>0</v>
      </c>
    </row>
    <row r="1708" spans="1:16" ht="18" customHeight="1" x14ac:dyDescent="0.25">
      <c r="A1708" s="309"/>
      <c r="B1708" s="345"/>
      <c r="C1708" s="345"/>
      <c r="D1708" s="310"/>
      <c r="E1708" s="310"/>
      <c r="F1708" s="310"/>
      <c r="G1708" s="310"/>
      <c r="H1708" s="310"/>
      <c r="I1708" s="311"/>
      <c r="J1708" s="311"/>
      <c r="K1708" s="311"/>
      <c r="L1708" s="311"/>
      <c r="M1708" s="311"/>
      <c r="N1708" s="311"/>
      <c r="O1708" s="381">
        <f t="shared" si="58"/>
        <v>0</v>
      </c>
      <c r="P1708" s="381">
        <f t="shared" si="59"/>
        <v>0</v>
      </c>
    </row>
    <row r="1709" spans="1:16" ht="18" customHeight="1" x14ac:dyDescent="0.25">
      <c r="A1709" s="309"/>
      <c r="B1709" s="345"/>
      <c r="C1709" s="345"/>
      <c r="D1709" s="310"/>
      <c r="E1709" s="310"/>
      <c r="F1709" s="310"/>
      <c r="G1709" s="310"/>
      <c r="H1709" s="310"/>
      <c r="I1709" s="311"/>
      <c r="J1709" s="311"/>
      <c r="K1709" s="311"/>
      <c r="L1709" s="311"/>
      <c r="M1709" s="311"/>
      <c r="N1709" s="311"/>
      <c r="O1709" s="381">
        <f t="shared" si="58"/>
        <v>0</v>
      </c>
      <c r="P1709" s="381">
        <f t="shared" si="59"/>
        <v>0</v>
      </c>
    </row>
    <row r="1710" spans="1:16" ht="18" customHeight="1" x14ac:dyDescent="0.25">
      <c r="A1710" s="309"/>
      <c r="B1710" s="345"/>
      <c r="C1710" s="345"/>
      <c r="D1710" s="310"/>
      <c r="E1710" s="310"/>
      <c r="F1710" s="310"/>
      <c r="G1710" s="310"/>
      <c r="H1710" s="310"/>
      <c r="I1710" s="311"/>
      <c r="J1710" s="311"/>
      <c r="K1710" s="311"/>
      <c r="L1710" s="311"/>
      <c r="M1710" s="311"/>
      <c r="N1710" s="311"/>
      <c r="O1710" s="381">
        <f t="shared" si="58"/>
        <v>0</v>
      </c>
      <c r="P1710" s="381">
        <f t="shared" si="59"/>
        <v>0</v>
      </c>
    </row>
    <row r="1711" spans="1:16" ht="18" customHeight="1" x14ac:dyDescent="0.25">
      <c r="A1711" s="309"/>
      <c r="B1711" s="345"/>
      <c r="C1711" s="345"/>
      <c r="D1711" s="310"/>
      <c r="E1711" s="310"/>
      <c r="F1711" s="310"/>
      <c r="G1711" s="310"/>
      <c r="H1711" s="310"/>
      <c r="I1711" s="311"/>
      <c r="J1711" s="311"/>
      <c r="K1711" s="311"/>
      <c r="L1711" s="311"/>
      <c r="M1711" s="311"/>
      <c r="N1711" s="311"/>
      <c r="O1711" s="381">
        <f t="shared" si="58"/>
        <v>0</v>
      </c>
      <c r="P1711" s="381">
        <f t="shared" si="59"/>
        <v>0</v>
      </c>
    </row>
    <row r="1712" spans="1:16" ht="18" customHeight="1" x14ac:dyDescent="0.25">
      <c r="A1712" s="309"/>
      <c r="B1712" s="345"/>
      <c r="C1712" s="345"/>
      <c r="D1712" s="310"/>
      <c r="E1712" s="310"/>
      <c r="F1712" s="310"/>
      <c r="G1712" s="310"/>
      <c r="H1712" s="310"/>
      <c r="I1712" s="311"/>
      <c r="J1712" s="311"/>
      <c r="K1712" s="311"/>
      <c r="L1712" s="311"/>
      <c r="M1712" s="311"/>
      <c r="N1712" s="311"/>
      <c r="O1712" s="381">
        <f t="shared" si="58"/>
        <v>0</v>
      </c>
      <c r="P1712" s="381">
        <f t="shared" si="59"/>
        <v>0</v>
      </c>
    </row>
    <row r="1713" spans="1:16" ht="18" customHeight="1" x14ac:dyDescent="0.25">
      <c r="A1713" s="309"/>
      <c r="B1713" s="345"/>
      <c r="C1713" s="345"/>
      <c r="D1713" s="310"/>
      <c r="E1713" s="310"/>
      <c r="F1713" s="310"/>
      <c r="G1713" s="310"/>
      <c r="H1713" s="310"/>
      <c r="I1713" s="311"/>
      <c r="J1713" s="311"/>
      <c r="K1713" s="311"/>
      <c r="L1713" s="311"/>
      <c r="M1713" s="311"/>
      <c r="N1713" s="311"/>
      <c r="O1713" s="381">
        <f t="shared" si="58"/>
        <v>0</v>
      </c>
      <c r="P1713" s="381">
        <f t="shared" si="59"/>
        <v>0</v>
      </c>
    </row>
    <row r="1714" spans="1:16" ht="18" customHeight="1" x14ac:dyDescent="0.25">
      <c r="A1714" s="309"/>
      <c r="B1714" s="345"/>
      <c r="C1714" s="345"/>
      <c r="D1714" s="310"/>
      <c r="E1714" s="310"/>
      <c r="F1714" s="310"/>
      <c r="G1714" s="310"/>
      <c r="H1714" s="310"/>
      <c r="I1714" s="311"/>
      <c r="J1714" s="311"/>
      <c r="K1714" s="311"/>
      <c r="L1714" s="311"/>
      <c r="M1714" s="311"/>
      <c r="N1714" s="311"/>
      <c r="O1714" s="381">
        <f t="shared" si="58"/>
        <v>0</v>
      </c>
      <c r="P1714" s="381">
        <f t="shared" si="59"/>
        <v>0</v>
      </c>
    </row>
    <row r="1715" spans="1:16" ht="18" customHeight="1" x14ac:dyDescent="0.25">
      <c r="A1715" s="309"/>
      <c r="B1715" s="345"/>
      <c r="C1715" s="345"/>
      <c r="D1715" s="310"/>
      <c r="E1715" s="310"/>
      <c r="F1715" s="310"/>
      <c r="G1715" s="310"/>
      <c r="H1715" s="310"/>
      <c r="I1715" s="311"/>
      <c r="J1715" s="311"/>
      <c r="K1715" s="311"/>
      <c r="L1715" s="311"/>
      <c r="M1715" s="311"/>
      <c r="N1715" s="311"/>
      <c r="O1715" s="381">
        <f t="shared" si="58"/>
        <v>0</v>
      </c>
      <c r="P1715" s="381">
        <f t="shared" si="59"/>
        <v>0</v>
      </c>
    </row>
    <row r="1716" spans="1:16" ht="18" customHeight="1" x14ac:dyDescent="0.25">
      <c r="A1716" s="309"/>
      <c r="B1716" s="345"/>
      <c r="C1716" s="345"/>
      <c r="D1716" s="310"/>
      <c r="E1716" s="310"/>
      <c r="F1716" s="310"/>
      <c r="G1716" s="310"/>
      <c r="H1716" s="310"/>
      <c r="I1716" s="311"/>
      <c r="J1716" s="311"/>
      <c r="K1716" s="311"/>
      <c r="L1716" s="311"/>
      <c r="M1716" s="311"/>
      <c r="N1716" s="311"/>
      <c r="O1716" s="381">
        <f t="shared" si="58"/>
        <v>0</v>
      </c>
      <c r="P1716" s="381">
        <f t="shared" si="59"/>
        <v>0</v>
      </c>
    </row>
    <row r="1717" spans="1:16" ht="18" customHeight="1" x14ac:dyDescent="0.25">
      <c r="A1717" s="309"/>
      <c r="B1717" s="345"/>
      <c r="C1717" s="345"/>
      <c r="D1717" s="310"/>
      <c r="E1717" s="310"/>
      <c r="F1717" s="310"/>
      <c r="G1717" s="310"/>
      <c r="H1717" s="310"/>
      <c r="I1717" s="311"/>
      <c r="J1717" s="311"/>
      <c r="K1717" s="311"/>
      <c r="L1717" s="311"/>
      <c r="M1717" s="311"/>
      <c r="N1717" s="311"/>
      <c r="O1717" s="381">
        <f t="shared" si="58"/>
        <v>0</v>
      </c>
      <c r="P1717" s="381">
        <f t="shared" si="59"/>
        <v>0</v>
      </c>
    </row>
    <row r="1718" spans="1:16" ht="18" customHeight="1" x14ac:dyDescent="0.25">
      <c r="A1718" s="309"/>
      <c r="B1718" s="345"/>
      <c r="C1718" s="345"/>
      <c r="D1718" s="310"/>
      <c r="E1718" s="310"/>
      <c r="F1718" s="310"/>
      <c r="G1718" s="310"/>
      <c r="H1718" s="310"/>
      <c r="I1718" s="311"/>
      <c r="J1718" s="311"/>
      <c r="K1718" s="311"/>
      <c r="L1718" s="311"/>
      <c r="M1718" s="311"/>
      <c r="N1718" s="311"/>
      <c r="O1718" s="381">
        <f t="shared" si="58"/>
        <v>0</v>
      </c>
      <c r="P1718" s="381">
        <f t="shared" si="59"/>
        <v>0</v>
      </c>
    </row>
    <row r="1719" spans="1:16" ht="18" customHeight="1" x14ac:dyDescent="0.25">
      <c r="A1719" s="309"/>
      <c r="B1719" s="345"/>
      <c r="C1719" s="345"/>
      <c r="D1719" s="310"/>
      <c r="E1719" s="310"/>
      <c r="F1719" s="310"/>
      <c r="G1719" s="310"/>
      <c r="H1719" s="310"/>
      <c r="I1719" s="311"/>
      <c r="J1719" s="311"/>
      <c r="K1719" s="311"/>
      <c r="L1719" s="311"/>
      <c r="M1719" s="311"/>
      <c r="N1719" s="311"/>
      <c r="O1719" s="381">
        <f t="shared" si="58"/>
        <v>0</v>
      </c>
      <c r="P1719" s="381">
        <f t="shared" si="59"/>
        <v>0</v>
      </c>
    </row>
    <row r="1720" spans="1:16" ht="18" customHeight="1" x14ac:dyDescent="0.25">
      <c r="A1720" s="309"/>
      <c r="B1720" s="345"/>
      <c r="C1720" s="345"/>
      <c r="D1720" s="310"/>
      <c r="E1720" s="310"/>
      <c r="F1720" s="310"/>
      <c r="G1720" s="310"/>
      <c r="H1720" s="310"/>
      <c r="I1720" s="311"/>
      <c r="J1720" s="311"/>
      <c r="K1720" s="311"/>
      <c r="L1720" s="311"/>
      <c r="M1720" s="311"/>
      <c r="N1720" s="311"/>
      <c r="O1720" s="381">
        <f t="shared" si="58"/>
        <v>0</v>
      </c>
      <c r="P1720" s="381">
        <f t="shared" si="59"/>
        <v>0</v>
      </c>
    </row>
    <row r="1721" spans="1:16" ht="18" customHeight="1" x14ac:dyDescent="0.25">
      <c r="A1721" s="309"/>
      <c r="B1721" s="345"/>
      <c r="C1721" s="345"/>
      <c r="D1721" s="310"/>
      <c r="E1721" s="310"/>
      <c r="F1721" s="310"/>
      <c r="G1721" s="310"/>
      <c r="H1721" s="310"/>
      <c r="I1721" s="311"/>
      <c r="J1721" s="311"/>
      <c r="K1721" s="311"/>
      <c r="L1721" s="311"/>
      <c r="M1721" s="311"/>
      <c r="N1721" s="311"/>
      <c r="O1721" s="381">
        <f t="shared" si="58"/>
        <v>0</v>
      </c>
      <c r="P1721" s="381">
        <f t="shared" si="59"/>
        <v>0</v>
      </c>
    </row>
    <row r="1722" spans="1:16" ht="18" customHeight="1" x14ac:dyDescent="0.25">
      <c r="A1722" s="309"/>
      <c r="B1722" s="345"/>
      <c r="C1722" s="345"/>
      <c r="D1722" s="310"/>
      <c r="E1722" s="310"/>
      <c r="F1722" s="310"/>
      <c r="G1722" s="310"/>
      <c r="H1722" s="310"/>
      <c r="I1722" s="311"/>
      <c r="J1722" s="311"/>
      <c r="K1722" s="311"/>
      <c r="L1722" s="311"/>
      <c r="M1722" s="311"/>
      <c r="N1722" s="311"/>
      <c r="O1722" s="381">
        <f t="shared" si="58"/>
        <v>0</v>
      </c>
      <c r="P1722" s="381">
        <f t="shared" si="59"/>
        <v>0</v>
      </c>
    </row>
    <row r="1723" spans="1:16" ht="18" customHeight="1" x14ac:dyDescent="0.25">
      <c r="A1723" s="309"/>
      <c r="B1723" s="345"/>
      <c r="C1723" s="345"/>
      <c r="D1723" s="310"/>
      <c r="E1723" s="310"/>
      <c r="F1723" s="310"/>
      <c r="G1723" s="310"/>
      <c r="H1723" s="310"/>
      <c r="I1723" s="311"/>
      <c r="J1723" s="311"/>
      <c r="K1723" s="311"/>
      <c r="L1723" s="311"/>
      <c r="M1723" s="311"/>
      <c r="N1723" s="311"/>
      <c r="O1723" s="381">
        <f t="shared" si="58"/>
        <v>0</v>
      </c>
      <c r="P1723" s="381">
        <f t="shared" si="59"/>
        <v>0</v>
      </c>
    </row>
    <row r="1724" spans="1:16" ht="18" customHeight="1" x14ac:dyDescent="0.25">
      <c r="A1724" s="309"/>
      <c r="B1724" s="345"/>
      <c r="C1724" s="345"/>
      <c r="D1724" s="310"/>
      <c r="E1724" s="310"/>
      <c r="F1724" s="310"/>
      <c r="G1724" s="310"/>
      <c r="H1724" s="310"/>
      <c r="I1724" s="311"/>
      <c r="J1724" s="311"/>
      <c r="K1724" s="311"/>
      <c r="L1724" s="311"/>
      <c r="M1724" s="311"/>
      <c r="N1724" s="311"/>
      <c r="O1724" s="381">
        <f t="shared" si="58"/>
        <v>0</v>
      </c>
      <c r="P1724" s="381">
        <f t="shared" si="59"/>
        <v>0</v>
      </c>
    </row>
    <row r="1725" spans="1:16" ht="18" customHeight="1" x14ac:dyDescent="0.25">
      <c r="A1725" s="309"/>
      <c r="B1725" s="345"/>
      <c r="C1725" s="345"/>
      <c r="D1725" s="310"/>
      <c r="E1725" s="310"/>
      <c r="F1725" s="310"/>
      <c r="G1725" s="310"/>
      <c r="H1725" s="310"/>
      <c r="I1725" s="311"/>
      <c r="J1725" s="311"/>
      <c r="K1725" s="311"/>
      <c r="L1725" s="311"/>
      <c r="M1725" s="311"/>
      <c r="N1725" s="311"/>
      <c r="O1725" s="381">
        <f t="shared" si="58"/>
        <v>0</v>
      </c>
      <c r="P1725" s="381">
        <f t="shared" si="59"/>
        <v>0</v>
      </c>
    </row>
    <row r="1726" spans="1:16" ht="18" customHeight="1" x14ac:dyDescent="0.25">
      <c r="A1726" s="309"/>
      <c r="B1726" s="345"/>
      <c r="C1726" s="345"/>
      <c r="D1726" s="310"/>
      <c r="E1726" s="310"/>
      <c r="F1726" s="310"/>
      <c r="G1726" s="310"/>
      <c r="H1726" s="310"/>
      <c r="I1726" s="311"/>
      <c r="J1726" s="311"/>
      <c r="K1726" s="311"/>
      <c r="L1726" s="311"/>
      <c r="M1726" s="311"/>
      <c r="N1726" s="311"/>
      <c r="O1726" s="381">
        <f t="shared" si="58"/>
        <v>0</v>
      </c>
      <c r="P1726" s="381">
        <f t="shared" si="59"/>
        <v>0</v>
      </c>
    </row>
    <row r="1727" spans="1:16" ht="18" customHeight="1" x14ac:dyDescent="0.25">
      <c r="A1727" s="309"/>
      <c r="B1727" s="345"/>
      <c r="C1727" s="345"/>
      <c r="D1727" s="310"/>
      <c r="E1727" s="310"/>
      <c r="F1727" s="310"/>
      <c r="G1727" s="310"/>
      <c r="H1727" s="310"/>
      <c r="I1727" s="311"/>
      <c r="J1727" s="311"/>
      <c r="K1727" s="311"/>
      <c r="L1727" s="311"/>
      <c r="M1727" s="311"/>
      <c r="N1727" s="311"/>
      <c r="O1727" s="381">
        <f t="shared" si="58"/>
        <v>0</v>
      </c>
      <c r="P1727" s="381">
        <f t="shared" si="59"/>
        <v>0</v>
      </c>
    </row>
    <row r="1728" spans="1:16" ht="18" customHeight="1" x14ac:dyDescent="0.25">
      <c r="A1728" s="309"/>
      <c r="B1728" s="345"/>
      <c r="C1728" s="345"/>
      <c r="D1728" s="310"/>
      <c r="E1728" s="310"/>
      <c r="F1728" s="310"/>
      <c r="G1728" s="310"/>
      <c r="H1728" s="310"/>
      <c r="I1728" s="311"/>
      <c r="J1728" s="311"/>
      <c r="K1728" s="311"/>
      <c r="L1728" s="311"/>
      <c r="M1728" s="311"/>
      <c r="N1728" s="311"/>
      <c r="O1728" s="381">
        <f t="shared" si="58"/>
        <v>0</v>
      </c>
      <c r="P1728" s="381">
        <f t="shared" si="59"/>
        <v>0</v>
      </c>
    </row>
    <row r="1729" spans="1:16" ht="18" customHeight="1" x14ac:dyDescent="0.25">
      <c r="A1729" s="309"/>
      <c r="B1729" s="345"/>
      <c r="C1729" s="345"/>
      <c r="D1729" s="310"/>
      <c r="E1729" s="310"/>
      <c r="F1729" s="310"/>
      <c r="G1729" s="310"/>
      <c r="H1729" s="310"/>
      <c r="I1729" s="311"/>
      <c r="J1729" s="311"/>
      <c r="K1729" s="311"/>
      <c r="L1729" s="311"/>
      <c r="M1729" s="311"/>
      <c r="N1729" s="311"/>
      <c r="O1729" s="381">
        <f t="shared" si="58"/>
        <v>0</v>
      </c>
      <c r="P1729" s="381">
        <f t="shared" si="59"/>
        <v>0</v>
      </c>
    </row>
    <row r="1730" spans="1:16" ht="18" customHeight="1" x14ac:dyDescent="0.25">
      <c r="A1730" s="309"/>
      <c r="B1730" s="345"/>
      <c r="C1730" s="345"/>
      <c r="D1730" s="310"/>
      <c r="E1730" s="310"/>
      <c r="F1730" s="310"/>
      <c r="G1730" s="310"/>
      <c r="H1730" s="310"/>
      <c r="I1730" s="311"/>
      <c r="J1730" s="311"/>
      <c r="K1730" s="311"/>
      <c r="L1730" s="311"/>
      <c r="M1730" s="311"/>
      <c r="N1730" s="311"/>
      <c r="O1730" s="381">
        <f t="shared" si="58"/>
        <v>0</v>
      </c>
      <c r="P1730" s="381">
        <f t="shared" si="59"/>
        <v>0</v>
      </c>
    </row>
    <row r="1731" spans="1:16" ht="18" customHeight="1" x14ac:dyDescent="0.25">
      <c r="A1731" s="309"/>
      <c r="B1731" s="345"/>
      <c r="C1731" s="345"/>
      <c r="D1731" s="310"/>
      <c r="E1731" s="310"/>
      <c r="F1731" s="310"/>
      <c r="G1731" s="310"/>
      <c r="H1731" s="310"/>
      <c r="I1731" s="311"/>
      <c r="J1731" s="311"/>
      <c r="K1731" s="311"/>
      <c r="L1731" s="311"/>
      <c r="M1731" s="311"/>
      <c r="N1731" s="311"/>
      <c r="O1731" s="381">
        <f t="shared" si="58"/>
        <v>0</v>
      </c>
      <c r="P1731" s="381">
        <f t="shared" si="59"/>
        <v>0</v>
      </c>
    </row>
    <row r="1732" spans="1:16" ht="18" customHeight="1" x14ac:dyDescent="0.25">
      <c r="A1732" s="309"/>
      <c r="B1732" s="345"/>
      <c r="C1732" s="345"/>
      <c r="D1732" s="310"/>
      <c r="E1732" s="310"/>
      <c r="F1732" s="310"/>
      <c r="G1732" s="310"/>
      <c r="H1732" s="310"/>
      <c r="I1732" s="311"/>
      <c r="J1732" s="311"/>
      <c r="K1732" s="311"/>
      <c r="L1732" s="311"/>
      <c r="M1732" s="311"/>
      <c r="N1732" s="311"/>
      <c r="O1732" s="381">
        <f t="shared" si="58"/>
        <v>0</v>
      </c>
      <c r="P1732" s="381">
        <f t="shared" si="59"/>
        <v>0</v>
      </c>
    </row>
    <row r="1733" spans="1:16" ht="18" customHeight="1" x14ac:dyDescent="0.25">
      <c r="A1733" s="309"/>
      <c r="B1733" s="345"/>
      <c r="C1733" s="345"/>
      <c r="D1733" s="310"/>
      <c r="E1733" s="310"/>
      <c r="F1733" s="310"/>
      <c r="G1733" s="310"/>
      <c r="H1733" s="310"/>
      <c r="I1733" s="311"/>
      <c r="J1733" s="311"/>
      <c r="K1733" s="311"/>
      <c r="L1733" s="311"/>
      <c r="M1733" s="311"/>
      <c r="N1733" s="311"/>
      <c r="O1733" s="381">
        <f t="shared" si="58"/>
        <v>0</v>
      </c>
      <c r="P1733" s="381">
        <f t="shared" si="59"/>
        <v>0</v>
      </c>
    </row>
    <row r="1734" spans="1:16" ht="18" customHeight="1" x14ac:dyDescent="0.25">
      <c r="A1734" s="309"/>
      <c r="B1734" s="345"/>
      <c r="C1734" s="345"/>
      <c r="D1734" s="310"/>
      <c r="E1734" s="310"/>
      <c r="F1734" s="310"/>
      <c r="G1734" s="310"/>
      <c r="H1734" s="310"/>
      <c r="I1734" s="311"/>
      <c r="J1734" s="311"/>
      <c r="K1734" s="311"/>
      <c r="L1734" s="311"/>
      <c r="M1734" s="311"/>
      <c r="N1734" s="311"/>
      <c r="O1734" s="381">
        <f t="shared" si="58"/>
        <v>0</v>
      </c>
      <c r="P1734" s="381">
        <f t="shared" si="59"/>
        <v>0</v>
      </c>
    </row>
    <row r="1735" spans="1:16" ht="18" customHeight="1" x14ac:dyDescent="0.25">
      <c r="A1735" s="309"/>
      <c r="B1735" s="345"/>
      <c r="C1735" s="345"/>
      <c r="D1735" s="310"/>
      <c r="E1735" s="310"/>
      <c r="F1735" s="310"/>
      <c r="G1735" s="310"/>
      <c r="H1735" s="310"/>
      <c r="I1735" s="311"/>
      <c r="J1735" s="311"/>
      <c r="K1735" s="311"/>
      <c r="L1735" s="311"/>
      <c r="M1735" s="311"/>
      <c r="N1735" s="311"/>
      <c r="O1735" s="381">
        <f t="shared" si="58"/>
        <v>0</v>
      </c>
      <c r="P1735" s="381">
        <f t="shared" si="59"/>
        <v>0</v>
      </c>
    </row>
    <row r="1736" spans="1:16" ht="18" customHeight="1" x14ac:dyDescent="0.25">
      <c r="A1736" s="309"/>
      <c r="B1736" s="345"/>
      <c r="C1736" s="345"/>
      <c r="D1736" s="310"/>
      <c r="E1736" s="310"/>
      <c r="F1736" s="310"/>
      <c r="G1736" s="310"/>
      <c r="H1736" s="310"/>
      <c r="I1736" s="311"/>
      <c r="J1736" s="311"/>
      <c r="K1736" s="311"/>
      <c r="L1736" s="311"/>
      <c r="M1736" s="311"/>
      <c r="N1736" s="311"/>
      <c r="O1736" s="381">
        <f t="shared" si="58"/>
        <v>0</v>
      </c>
      <c r="P1736" s="381">
        <f t="shared" si="59"/>
        <v>0</v>
      </c>
    </row>
    <row r="1737" spans="1:16" ht="18" customHeight="1" x14ac:dyDescent="0.25">
      <c r="A1737" s="309"/>
      <c r="B1737" s="345"/>
      <c r="C1737" s="345"/>
      <c r="D1737" s="310"/>
      <c r="E1737" s="310"/>
      <c r="F1737" s="310"/>
      <c r="G1737" s="310"/>
      <c r="H1737" s="310"/>
      <c r="I1737" s="311"/>
      <c r="J1737" s="311"/>
      <c r="K1737" s="311"/>
      <c r="L1737" s="311"/>
      <c r="M1737" s="311"/>
      <c r="N1737" s="311"/>
      <c r="O1737" s="381">
        <f t="shared" si="58"/>
        <v>0</v>
      </c>
      <c r="P1737" s="381">
        <f t="shared" si="59"/>
        <v>0</v>
      </c>
    </row>
    <row r="1738" spans="1:16" ht="18" customHeight="1" x14ac:dyDescent="0.25">
      <c r="A1738" s="309"/>
      <c r="B1738" s="345"/>
      <c r="C1738" s="345"/>
      <c r="D1738" s="310"/>
      <c r="E1738" s="310"/>
      <c r="F1738" s="310"/>
      <c r="G1738" s="310"/>
      <c r="H1738" s="310"/>
      <c r="I1738" s="311"/>
      <c r="J1738" s="311"/>
      <c r="K1738" s="311"/>
      <c r="L1738" s="311"/>
      <c r="M1738" s="311"/>
      <c r="N1738" s="311"/>
      <c r="O1738" s="381">
        <f t="shared" si="58"/>
        <v>0</v>
      </c>
      <c r="P1738" s="381">
        <f t="shared" si="59"/>
        <v>0</v>
      </c>
    </row>
    <row r="1739" spans="1:16" ht="18" customHeight="1" x14ac:dyDescent="0.25">
      <c r="A1739" s="309"/>
      <c r="B1739" s="345"/>
      <c r="C1739" s="345"/>
      <c r="D1739" s="310"/>
      <c r="E1739" s="310"/>
      <c r="F1739" s="310"/>
      <c r="G1739" s="310"/>
      <c r="H1739" s="310"/>
      <c r="I1739" s="311"/>
      <c r="J1739" s="311"/>
      <c r="K1739" s="311"/>
      <c r="L1739" s="311"/>
      <c r="M1739" s="311"/>
      <c r="N1739" s="311"/>
      <c r="O1739" s="381">
        <f t="shared" si="58"/>
        <v>0</v>
      </c>
      <c r="P1739" s="381">
        <f t="shared" si="59"/>
        <v>0</v>
      </c>
    </row>
    <row r="1740" spans="1:16" ht="18" customHeight="1" x14ac:dyDescent="0.25">
      <c r="A1740" s="309"/>
      <c r="B1740" s="345"/>
      <c r="C1740" s="345"/>
      <c r="D1740" s="310"/>
      <c r="E1740" s="310"/>
      <c r="F1740" s="310"/>
      <c r="G1740" s="310"/>
      <c r="H1740" s="310"/>
      <c r="I1740" s="311"/>
      <c r="J1740" s="311"/>
      <c r="K1740" s="311"/>
      <c r="L1740" s="311"/>
      <c r="M1740" s="311"/>
      <c r="N1740" s="311"/>
      <c r="O1740" s="381">
        <f t="shared" si="58"/>
        <v>0</v>
      </c>
      <c r="P1740" s="381">
        <f t="shared" si="59"/>
        <v>0</v>
      </c>
    </row>
    <row r="1741" spans="1:16" ht="18" customHeight="1" x14ac:dyDescent="0.25">
      <c r="A1741" s="309"/>
      <c r="B1741" s="345"/>
      <c r="C1741" s="345"/>
      <c r="D1741" s="310"/>
      <c r="E1741" s="310"/>
      <c r="F1741" s="310"/>
      <c r="G1741" s="310"/>
      <c r="H1741" s="310"/>
      <c r="I1741" s="311"/>
      <c r="J1741" s="311"/>
      <c r="K1741" s="311"/>
      <c r="L1741" s="311"/>
      <c r="M1741" s="311"/>
      <c r="N1741" s="311"/>
      <c r="O1741" s="381">
        <f t="shared" si="58"/>
        <v>0</v>
      </c>
      <c r="P1741" s="381">
        <f t="shared" si="59"/>
        <v>0</v>
      </c>
    </row>
    <row r="1742" spans="1:16" ht="18" customHeight="1" x14ac:dyDescent="0.25">
      <c r="A1742" s="309"/>
      <c r="B1742" s="345"/>
      <c r="C1742" s="345"/>
      <c r="D1742" s="310"/>
      <c r="E1742" s="310"/>
      <c r="F1742" s="310"/>
      <c r="G1742" s="310"/>
      <c r="H1742" s="310"/>
      <c r="I1742" s="311"/>
      <c r="J1742" s="311"/>
      <c r="K1742" s="311"/>
      <c r="L1742" s="311"/>
      <c r="M1742" s="311"/>
      <c r="N1742" s="311"/>
      <c r="O1742" s="381">
        <f t="shared" si="58"/>
        <v>0</v>
      </c>
      <c r="P1742" s="381">
        <f t="shared" si="59"/>
        <v>0</v>
      </c>
    </row>
    <row r="1743" spans="1:16" ht="18" customHeight="1" x14ac:dyDescent="0.25">
      <c r="A1743" s="309"/>
      <c r="B1743" s="345"/>
      <c r="C1743" s="345"/>
      <c r="D1743" s="310"/>
      <c r="E1743" s="310"/>
      <c r="F1743" s="310"/>
      <c r="G1743" s="310"/>
      <c r="H1743" s="310"/>
      <c r="I1743" s="311"/>
      <c r="J1743" s="311"/>
      <c r="K1743" s="311"/>
      <c r="L1743" s="311"/>
      <c r="M1743" s="311"/>
      <c r="N1743" s="311"/>
      <c r="O1743" s="381">
        <f t="shared" si="58"/>
        <v>0</v>
      </c>
      <c r="P1743" s="381">
        <f t="shared" si="59"/>
        <v>0</v>
      </c>
    </row>
    <row r="1744" spans="1:16" ht="18" customHeight="1" x14ac:dyDescent="0.25">
      <c r="A1744" s="309"/>
      <c r="B1744" s="345"/>
      <c r="C1744" s="345"/>
      <c r="D1744" s="310"/>
      <c r="E1744" s="310"/>
      <c r="F1744" s="310"/>
      <c r="G1744" s="310"/>
      <c r="H1744" s="310"/>
      <c r="I1744" s="311"/>
      <c r="J1744" s="311"/>
      <c r="K1744" s="311"/>
      <c r="L1744" s="311"/>
      <c r="M1744" s="311"/>
      <c r="N1744" s="311"/>
      <c r="O1744" s="381">
        <f t="shared" si="58"/>
        <v>0</v>
      </c>
      <c r="P1744" s="381">
        <f t="shared" si="59"/>
        <v>0</v>
      </c>
    </row>
    <row r="1745" spans="1:16" ht="18" customHeight="1" x14ac:dyDescent="0.25">
      <c r="A1745" s="309"/>
      <c r="B1745" s="345"/>
      <c r="C1745" s="345"/>
      <c r="D1745" s="310"/>
      <c r="E1745" s="310"/>
      <c r="F1745" s="310"/>
      <c r="G1745" s="310"/>
      <c r="H1745" s="310"/>
      <c r="I1745" s="311"/>
      <c r="J1745" s="311"/>
      <c r="K1745" s="311"/>
      <c r="L1745" s="311"/>
      <c r="M1745" s="311"/>
      <c r="N1745" s="311"/>
      <c r="O1745" s="381">
        <f t="shared" si="58"/>
        <v>0</v>
      </c>
      <c r="P1745" s="381">
        <f t="shared" si="59"/>
        <v>0</v>
      </c>
    </row>
    <row r="1746" spans="1:16" ht="18" customHeight="1" x14ac:dyDescent="0.25">
      <c r="A1746" s="309"/>
      <c r="B1746" s="345"/>
      <c r="C1746" s="345"/>
      <c r="D1746" s="310"/>
      <c r="E1746" s="310"/>
      <c r="F1746" s="310"/>
      <c r="G1746" s="310"/>
      <c r="H1746" s="310"/>
      <c r="I1746" s="311"/>
      <c r="J1746" s="311"/>
      <c r="K1746" s="311"/>
      <c r="L1746" s="311"/>
      <c r="M1746" s="311"/>
      <c r="N1746" s="311"/>
      <c r="O1746" s="381">
        <f t="shared" si="58"/>
        <v>0</v>
      </c>
      <c r="P1746" s="381">
        <f t="shared" si="59"/>
        <v>0</v>
      </c>
    </row>
    <row r="1747" spans="1:16" ht="18" customHeight="1" x14ac:dyDescent="0.25">
      <c r="A1747" s="309"/>
      <c r="B1747" s="345"/>
      <c r="C1747" s="345"/>
      <c r="D1747" s="310"/>
      <c r="E1747" s="310"/>
      <c r="F1747" s="310"/>
      <c r="G1747" s="310"/>
      <c r="H1747" s="310"/>
      <c r="I1747" s="311"/>
      <c r="J1747" s="311"/>
      <c r="K1747" s="311"/>
      <c r="L1747" s="311"/>
      <c r="M1747" s="311"/>
      <c r="N1747" s="311"/>
      <c r="O1747" s="381">
        <f t="shared" si="58"/>
        <v>0</v>
      </c>
      <c r="P1747" s="381">
        <f t="shared" si="59"/>
        <v>0</v>
      </c>
    </row>
    <row r="1748" spans="1:16" ht="18" customHeight="1" x14ac:dyDescent="0.25">
      <c r="A1748" s="309"/>
      <c r="B1748" s="345"/>
      <c r="C1748" s="345"/>
      <c r="D1748" s="310"/>
      <c r="E1748" s="310"/>
      <c r="F1748" s="310"/>
      <c r="G1748" s="310"/>
      <c r="H1748" s="310"/>
      <c r="I1748" s="311"/>
      <c r="J1748" s="311"/>
      <c r="K1748" s="311"/>
      <c r="L1748" s="311"/>
      <c r="M1748" s="311"/>
      <c r="N1748" s="311"/>
      <c r="O1748" s="381">
        <f t="shared" si="58"/>
        <v>0</v>
      </c>
      <c r="P1748" s="381">
        <f t="shared" si="59"/>
        <v>0</v>
      </c>
    </row>
    <row r="1749" spans="1:16" ht="18" customHeight="1" x14ac:dyDescent="0.25">
      <c r="A1749" s="309"/>
      <c r="B1749" s="345"/>
      <c r="C1749" s="345"/>
      <c r="D1749" s="310"/>
      <c r="E1749" s="310"/>
      <c r="F1749" s="310"/>
      <c r="G1749" s="310"/>
      <c r="H1749" s="310"/>
      <c r="I1749" s="311"/>
      <c r="J1749" s="311"/>
      <c r="K1749" s="311"/>
      <c r="L1749" s="311"/>
      <c r="M1749" s="311"/>
      <c r="N1749" s="311"/>
      <c r="O1749" s="381">
        <f t="shared" si="58"/>
        <v>0</v>
      </c>
      <c r="P1749" s="381">
        <f t="shared" si="59"/>
        <v>0</v>
      </c>
    </row>
    <row r="1750" spans="1:16" ht="18" customHeight="1" x14ac:dyDescent="0.25">
      <c r="A1750" s="309"/>
      <c r="B1750" s="345"/>
      <c r="C1750" s="345"/>
      <c r="D1750" s="310"/>
      <c r="E1750" s="310"/>
      <c r="F1750" s="310"/>
      <c r="G1750" s="310"/>
      <c r="H1750" s="310"/>
      <c r="I1750" s="311"/>
      <c r="J1750" s="311"/>
      <c r="K1750" s="311"/>
      <c r="L1750" s="311"/>
      <c r="M1750" s="311"/>
      <c r="N1750" s="311"/>
      <c r="O1750" s="381">
        <f t="shared" si="58"/>
        <v>0</v>
      </c>
      <c r="P1750" s="381">
        <f t="shared" si="59"/>
        <v>0</v>
      </c>
    </row>
    <row r="1751" spans="1:16" ht="18" customHeight="1" x14ac:dyDescent="0.25">
      <c r="A1751" s="309"/>
      <c r="B1751" s="345"/>
      <c r="C1751" s="345"/>
      <c r="D1751" s="310"/>
      <c r="E1751" s="310"/>
      <c r="F1751" s="310"/>
      <c r="G1751" s="310"/>
      <c r="H1751" s="310"/>
      <c r="I1751" s="311"/>
      <c r="J1751" s="311"/>
      <c r="K1751" s="311"/>
      <c r="L1751" s="311"/>
      <c r="M1751" s="311"/>
      <c r="N1751" s="311"/>
      <c r="O1751" s="381">
        <f t="shared" si="58"/>
        <v>0</v>
      </c>
      <c r="P1751" s="381">
        <f t="shared" si="59"/>
        <v>0</v>
      </c>
    </row>
    <row r="1752" spans="1:16" ht="18" customHeight="1" x14ac:dyDescent="0.25">
      <c r="A1752" s="309"/>
      <c r="B1752" s="345"/>
      <c r="C1752" s="345"/>
      <c r="D1752" s="310"/>
      <c r="E1752" s="310"/>
      <c r="F1752" s="310"/>
      <c r="G1752" s="310"/>
      <c r="H1752" s="310"/>
      <c r="I1752" s="311"/>
      <c r="J1752" s="311"/>
      <c r="K1752" s="311"/>
      <c r="L1752" s="311"/>
      <c r="M1752" s="311"/>
      <c r="N1752" s="311"/>
      <c r="O1752" s="381">
        <f t="shared" si="58"/>
        <v>0</v>
      </c>
      <c r="P1752" s="381">
        <f t="shared" si="59"/>
        <v>0</v>
      </c>
    </row>
    <row r="1753" spans="1:16" ht="18" customHeight="1" x14ac:dyDescent="0.25">
      <c r="A1753" s="309"/>
      <c r="B1753" s="345"/>
      <c r="C1753" s="345"/>
      <c r="D1753" s="310"/>
      <c r="E1753" s="310"/>
      <c r="F1753" s="310"/>
      <c r="G1753" s="310"/>
      <c r="H1753" s="310"/>
      <c r="I1753" s="311"/>
      <c r="J1753" s="311"/>
      <c r="K1753" s="311"/>
      <c r="L1753" s="311"/>
      <c r="M1753" s="311"/>
      <c r="N1753" s="311"/>
      <c r="O1753" s="381">
        <f t="shared" si="58"/>
        <v>0</v>
      </c>
      <c r="P1753" s="381">
        <f t="shared" si="59"/>
        <v>0</v>
      </c>
    </row>
    <row r="1754" spans="1:16" ht="18" customHeight="1" x14ac:dyDescent="0.25">
      <c r="A1754" s="309"/>
      <c r="B1754" s="345"/>
      <c r="C1754" s="345"/>
      <c r="D1754" s="310"/>
      <c r="E1754" s="310"/>
      <c r="F1754" s="310"/>
      <c r="G1754" s="310"/>
      <c r="H1754" s="310"/>
      <c r="I1754" s="311"/>
      <c r="J1754" s="311"/>
      <c r="K1754" s="311"/>
      <c r="L1754" s="311"/>
      <c r="M1754" s="311"/>
      <c r="N1754" s="311"/>
      <c r="O1754" s="381">
        <f t="shared" si="58"/>
        <v>0</v>
      </c>
      <c r="P1754" s="381">
        <f t="shared" si="59"/>
        <v>0</v>
      </c>
    </row>
    <row r="1755" spans="1:16" ht="18" customHeight="1" x14ac:dyDescent="0.25">
      <c r="A1755" s="309"/>
      <c r="B1755" s="345"/>
      <c r="C1755" s="345"/>
      <c r="D1755" s="310"/>
      <c r="E1755" s="310"/>
      <c r="F1755" s="310"/>
      <c r="G1755" s="310"/>
      <c r="H1755" s="310"/>
      <c r="I1755" s="311"/>
      <c r="J1755" s="311"/>
      <c r="K1755" s="311"/>
      <c r="L1755" s="311"/>
      <c r="M1755" s="311"/>
      <c r="N1755" s="311"/>
      <c r="O1755" s="381">
        <f t="shared" si="58"/>
        <v>0</v>
      </c>
      <c r="P1755" s="381">
        <f t="shared" si="59"/>
        <v>0</v>
      </c>
    </row>
    <row r="1756" spans="1:16" ht="18" customHeight="1" x14ac:dyDescent="0.25">
      <c r="A1756" s="309"/>
      <c r="B1756" s="345"/>
      <c r="C1756" s="345"/>
      <c r="D1756" s="310"/>
      <c r="E1756" s="310"/>
      <c r="F1756" s="310"/>
      <c r="G1756" s="310"/>
      <c r="H1756" s="310"/>
      <c r="I1756" s="311"/>
      <c r="J1756" s="311"/>
      <c r="K1756" s="311"/>
      <c r="L1756" s="311"/>
      <c r="M1756" s="311"/>
      <c r="N1756" s="311"/>
      <c r="O1756" s="381">
        <f t="shared" si="58"/>
        <v>0</v>
      </c>
      <c r="P1756" s="381">
        <f t="shared" si="59"/>
        <v>0</v>
      </c>
    </row>
    <row r="1757" spans="1:16" ht="18" customHeight="1" x14ac:dyDescent="0.25">
      <c r="A1757" s="309"/>
      <c r="B1757" s="345"/>
      <c r="C1757" s="345"/>
      <c r="D1757" s="310"/>
      <c r="E1757" s="310"/>
      <c r="F1757" s="310"/>
      <c r="G1757" s="310"/>
      <c r="H1757" s="310"/>
      <c r="I1757" s="311"/>
      <c r="J1757" s="311"/>
      <c r="K1757" s="311"/>
      <c r="L1757" s="311"/>
      <c r="M1757" s="311"/>
      <c r="N1757" s="311"/>
      <c r="O1757" s="381">
        <f t="shared" si="58"/>
        <v>0</v>
      </c>
      <c r="P1757" s="381">
        <f t="shared" si="59"/>
        <v>0</v>
      </c>
    </row>
    <row r="1758" spans="1:16" ht="18" customHeight="1" x14ac:dyDescent="0.25">
      <c r="A1758" s="309"/>
      <c r="B1758" s="345"/>
      <c r="C1758" s="345"/>
      <c r="D1758" s="310"/>
      <c r="E1758" s="310"/>
      <c r="F1758" s="310"/>
      <c r="G1758" s="310"/>
      <c r="H1758" s="310"/>
      <c r="I1758" s="311"/>
      <c r="J1758" s="311"/>
      <c r="K1758" s="311"/>
      <c r="L1758" s="311"/>
      <c r="M1758" s="311"/>
      <c r="N1758" s="311"/>
      <c r="O1758" s="381">
        <f t="shared" si="58"/>
        <v>0</v>
      </c>
      <c r="P1758" s="381">
        <f t="shared" si="59"/>
        <v>0</v>
      </c>
    </row>
    <row r="1759" spans="1:16" ht="18" customHeight="1" x14ac:dyDescent="0.25">
      <c r="A1759" s="309"/>
      <c r="B1759" s="345"/>
      <c r="C1759" s="345"/>
      <c r="D1759" s="310"/>
      <c r="E1759" s="310"/>
      <c r="F1759" s="310"/>
      <c r="G1759" s="310"/>
      <c r="H1759" s="310"/>
      <c r="I1759" s="311"/>
      <c r="J1759" s="311"/>
      <c r="K1759" s="311"/>
      <c r="L1759" s="311"/>
      <c r="M1759" s="311"/>
      <c r="N1759" s="311"/>
      <c r="O1759" s="381">
        <f t="shared" si="58"/>
        <v>0</v>
      </c>
      <c r="P1759" s="381">
        <f t="shared" si="59"/>
        <v>0</v>
      </c>
    </row>
    <row r="1760" spans="1:16" ht="18" customHeight="1" x14ac:dyDescent="0.25">
      <c r="A1760" s="309"/>
      <c r="B1760" s="345"/>
      <c r="C1760" s="345"/>
      <c r="D1760" s="310"/>
      <c r="E1760" s="310"/>
      <c r="F1760" s="310"/>
      <c r="G1760" s="310"/>
      <c r="H1760" s="310"/>
      <c r="I1760" s="311"/>
      <c r="J1760" s="311"/>
      <c r="K1760" s="311"/>
      <c r="L1760" s="311"/>
      <c r="M1760" s="311"/>
      <c r="N1760" s="311"/>
      <c r="O1760" s="381">
        <f t="shared" si="58"/>
        <v>0</v>
      </c>
      <c r="P1760" s="381">
        <f t="shared" si="59"/>
        <v>0</v>
      </c>
    </row>
    <row r="1761" spans="1:16" ht="18" customHeight="1" x14ac:dyDescent="0.25">
      <c r="A1761" s="309"/>
      <c r="B1761" s="345"/>
      <c r="C1761" s="345"/>
      <c r="D1761" s="310"/>
      <c r="E1761" s="310"/>
      <c r="F1761" s="310"/>
      <c r="G1761" s="310"/>
      <c r="H1761" s="310"/>
      <c r="I1761" s="311"/>
      <c r="J1761" s="311"/>
      <c r="K1761" s="311"/>
      <c r="L1761" s="311"/>
      <c r="M1761" s="311"/>
      <c r="N1761" s="311"/>
      <c r="O1761" s="381">
        <f t="shared" si="58"/>
        <v>0</v>
      </c>
      <c r="P1761" s="381">
        <f t="shared" si="59"/>
        <v>0</v>
      </c>
    </row>
    <row r="1762" spans="1:16" ht="18" customHeight="1" x14ac:dyDescent="0.25">
      <c r="A1762" s="309"/>
      <c r="B1762" s="345"/>
      <c r="C1762" s="345"/>
      <c r="D1762" s="310"/>
      <c r="E1762" s="310"/>
      <c r="F1762" s="310"/>
      <c r="G1762" s="310"/>
      <c r="H1762" s="310"/>
      <c r="I1762" s="311"/>
      <c r="J1762" s="311"/>
      <c r="K1762" s="311"/>
      <c r="L1762" s="311"/>
      <c r="M1762" s="311"/>
      <c r="N1762" s="311"/>
      <c r="O1762" s="381">
        <f t="shared" si="58"/>
        <v>0</v>
      </c>
      <c r="P1762" s="381">
        <f t="shared" si="59"/>
        <v>0</v>
      </c>
    </row>
    <row r="1763" spans="1:16" ht="18" customHeight="1" x14ac:dyDescent="0.25">
      <c r="A1763" s="309"/>
      <c r="B1763" s="345"/>
      <c r="C1763" s="345"/>
      <c r="D1763" s="310"/>
      <c r="E1763" s="310"/>
      <c r="F1763" s="310"/>
      <c r="G1763" s="310"/>
      <c r="H1763" s="310"/>
      <c r="I1763" s="311"/>
      <c r="J1763" s="311"/>
      <c r="K1763" s="311"/>
      <c r="L1763" s="311"/>
      <c r="M1763" s="311"/>
      <c r="N1763" s="311"/>
      <c r="O1763" s="381">
        <f t="shared" si="58"/>
        <v>0</v>
      </c>
      <c r="P1763" s="381">
        <f t="shared" si="59"/>
        <v>0</v>
      </c>
    </row>
    <row r="1764" spans="1:16" ht="18" customHeight="1" x14ac:dyDescent="0.25">
      <c r="A1764" s="309"/>
      <c r="B1764" s="345"/>
      <c r="C1764" s="345"/>
      <c r="D1764" s="310"/>
      <c r="E1764" s="310"/>
      <c r="F1764" s="310"/>
      <c r="G1764" s="310"/>
      <c r="H1764" s="310"/>
      <c r="I1764" s="311"/>
      <c r="J1764" s="311"/>
      <c r="K1764" s="311"/>
      <c r="L1764" s="311"/>
      <c r="M1764" s="311"/>
      <c r="N1764" s="311"/>
      <c r="O1764" s="381">
        <f t="shared" si="58"/>
        <v>0</v>
      </c>
      <c r="P1764" s="381">
        <f t="shared" si="59"/>
        <v>0</v>
      </c>
    </row>
    <row r="1765" spans="1:16" ht="18" customHeight="1" x14ac:dyDescent="0.25">
      <c r="A1765" s="309"/>
      <c r="B1765" s="345"/>
      <c r="C1765" s="345"/>
      <c r="D1765" s="310"/>
      <c r="E1765" s="310"/>
      <c r="F1765" s="310"/>
      <c r="G1765" s="310"/>
      <c r="H1765" s="310"/>
      <c r="I1765" s="311"/>
      <c r="J1765" s="311"/>
      <c r="K1765" s="311"/>
      <c r="L1765" s="311"/>
      <c r="M1765" s="311"/>
      <c r="N1765" s="311"/>
      <c r="O1765" s="381">
        <f t="shared" si="58"/>
        <v>0</v>
      </c>
      <c r="P1765" s="381">
        <f t="shared" si="59"/>
        <v>0</v>
      </c>
    </row>
    <row r="1766" spans="1:16" ht="18" customHeight="1" x14ac:dyDescent="0.25">
      <c r="A1766" s="309"/>
      <c r="B1766" s="345"/>
      <c r="C1766" s="345"/>
      <c r="D1766" s="310"/>
      <c r="E1766" s="310"/>
      <c r="F1766" s="310"/>
      <c r="G1766" s="310"/>
      <c r="H1766" s="310"/>
      <c r="I1766" s="311"/>
      <c r="J1766" s="311"/>
      <c r="K1766" s="311"/>
      <c r="L1766" s="311"/>
      <c r="M1766" s="311"/>
      <c r="N1766" s="311"/>
      <c r="O1766" s="381">
        <f t="shared" si="58"/>
        <v>0</v>
      </c>
      <c r="P1766" s="381">
        <f t="shared" si="59"/>
        <v>0</v>
      </c>
    </row>
    <row r="1767" spans="1:16" ht="18" customHeight="1" x14ac:dyDescent="0.25">
      <c r="A1767" s="309"/>
      <c r="B1767" s="345"/>
      <c r="C1767" s="345"/>
      <c r="D1767" s="310"/>
      <c r="E1767" s="310"/>
      <c r="F1767" s="310"/>
      <c r="G1767" s="310"/>
      <c r="H1767" s="310"/>
      <c r="I1767" s="311"/>
      <c r="J1767" s="311"/>
      <c r="K1767" s="311"/>
      <c r="L1767" s="311"/>
      <c r="M1767" s="311"/>
      <c r="N1767" s="311"/>
      <c r="O1767" s="381">
        <f t="shared" si="58"/>
        <v>0</v>
      </c>
      <c r="P1767" s="381">
        <f t="shared" si="59"/>
        <v>0</v>
      </c>
    </row>
    <row r="1768" spans="1:16" ht="18" customHeight="1" x14ac:dyDescent="0.25">
      <c r="A1768" s="309"/>
      <c r="B1768" s="345"/>
      <c r="C1768" s="345"/>
      <c r="D1768" s="310"/>
      <c r="E1768" s="310"/>
      <c r="F1768" s="310"/>
      <c r="G1768" s="310"/>
      <c r="H1768" s="310"/>
      <c r="I1768" s="311"/>
      <c r="J1768" s="311"/>
      <c r="K1768" s="311"/>
      <c r="L1768" s="311"/>
      <c r="M1768" s="311"/>
      <c r="N1768" s="311"/>
      <c r="O1768" s="381">
        <f t="shared" si="58"/>
        <v>0</v>
      </c>
      <c r="P1768" s="381">
        <f t="shared" si="59"/>
        <v>0</v>
      </c>
    </row>
    <row r="1769" spans="1:16" ht="18" customHeight="1" x14ac:dyDescent="0.25">
      <c r="A1769" s="309"/>
      <c r="B1769" s="345"/>
      <c r="C1769" s="345"/>
      <c r="D1769" s="310"/>
      <c r="E1769" s="310"/>
      <c r="F1769" s="310"/>
      <c r="G1769" s="310"/>
      <c r="H1769" s="310"/>
      <c r="I1769" s="311"/>
      <c r="J1769" s="311"/>
      <c r="K1769" s="311"/>
      <c r="L1769" s="311"/>
      <c r="M1769" s="311"/>
      <c r="N1769" s="311"/>
      <c r="O1769" s="381">
        <f t="shared" si="58"/>
        <v>0</v>
      </c>
      <c r="P1769" s="381">
        <f t="shared" si="59"/>
        <v>0</v>
      </c>
    </row>
    <row r="1770" spans="1:16" ht="18" customHeight="1" x14ac:dyDescent="0.25">
      <c r="A1770" s="309"/>
      <c r="B1770" s="345"/>
      <c r="C1770" s="345"/>
      <c r="D1770" s="310"/>
      <c r="E1770" s="310"/>
      <c r="F1770" s="310"/>
      <c r="G1770" s="310"/>
      <c r="H1770" s="310"/>
      <c r="I1770" s="311"/>
      <c r="J1770" s="311"/>
      <c r="K1770" s="311"/>
      <c r="L1770" s="311"/>
      <c r="M1770" s="311"/>
      <c r="N1770" s="311"/>
      <c r="O1770" s="381">
        <f t="shared" si="58"/>
        <v>0</v>
      </c>
      <c r="P1770" s="381">
        <f t="shared" si="59"/>
        <v>0</v>
      </c>
    </row>
    <row r="1771" spans="1:16" ht="18" customHeight="1" x14ac:dyDescent="0.25">
      <c r="A1771" s="309"/>
      <c r="B1771" s="345"/>
      <c r="C1771" s="345"/>
      <c r="D1771" s="310"/>
      <c r="E1771" s="310"/>
      <c r="F1771" s="310"/>
      <c r="G1771" s="310"/>
      <c r="H1771" s="310"/>
      <c r="I1771" s="311"/>
      <c r="J1771" s="311"/>
      <c r="K1771" s="311"/>
      <c r="L1771" s="311"/>
      <c r="M1771" s="311"/>
      <c r="N1771" s="311"/>
      <c r="O1771" s="381">
        <f t="shared" ref="O1771:O1814" si="60">SUM(I1771,K1771,M1771)</f>
        <v>0</v>
      </c>
      <c r="P1771" s="381">
        <f t="shared" ref="P1771:P1814" si="61">SUM(J1771,L1771,N1771)</f>
        <v>0</v>
      </c>
    </row>
    <row r="1772" spans="1:16" ht="18" customHeight="1" x14ac:dyDescent="0.25">
      <c r="A1772" s="309"/>
      <c r="B1772" s="345"/>
      <c r="C1772" s="345"/>
      <c r="D1772" s="310"/>
      <c r="E1772" s="310"/>
      <c r="F1772" s="310"/>
      <c r="G1772" s="310"/>
      <c r="H1772" s="310"/>
      <c r="I1772" s="311"/>
      <c r="J1772" s="311"/>
      <c r="K1772" s="311"/>
      <c r="L1772" s="311"/>
      <c r="M1772" s="311"/>
      <c r="N1772" s="311"/>
      <c r="O1772" s="381">
        <f t="shared" si="60"/>
        <v>0</v>
      </c>
      <c r="P1772" s="381">
        <f t="shared" si="61"/>
        <v>0</v>
      </c>
    </row>
    <row r="1773" spans="1:16" ht="18" customHeight="1" x14ac:dyDescent="0.25">
      <c r="A1773" s="309"/>
      <c r="B1773" s="345"/>
      <c r="C1773" s="345"/>
      <c r="D1773" s="310"/>
      <c r="E1773" s="310"/>
      <c r="F1773" s="310"/>
      <c r="G1773" s="310"/>
      <c r="H1773" s="310"/>
      <c r="I1773" s="311"/>
      <c r="J1773" s="311"/>
      <c r="K1773" s="311"/>
      <c r="L1773" s="311"/>
      <c r="M1773" s="311"/>
      <c r="N1773" s="311"/>
      <c r="O1773" s="381">
        <f t="shared" si="60"/>
        <v>0</v>
      </c>
      <c r="P1773" s="381">
        <f t="shared" si="61"/>
        <v>0</v>
      </c>
    </row>
    <row r="1774" spans="1:16" ht="18" customHeight="1" x14ac:dyDescent="0.25">
      <c r="A1774" s="309"/>
      <c r="B1774" s="345"/>
      <c r="C1774" s="345"/>
      <c r="D1774" s="310"/>
      <c r="E1774" s="310"/>
      <c r="F1774" s="310"/>
      <c r="G1774" s="310"/>
      <c r="H1774" s="310"/>
      <c r="I1774" s="311"/>
      <c r="J1774" s="311"/>
      <c r="K1774" s="311"/>
      <c r="L1774" s="311"/>
      <c r="M1774" s="311"/>
      <c r="N1774" s="311"/>
      <c r="O1774" s="381">
        <f t="shared" si="60"/>
        <v>0</v>
      </c>
      <c r="P1774" s="381">
        <f t="shared" si="61"/>
        <v>0</v>
      </c>
    </row>
    <row r="1775" spans="1:16" ht="18" customHeight="1" x14ac:dyDescent="0.25">
      <c r="A1775" s="309"/>
      <c r="B1775" s="345"/>
      <c r="C1775" s="345"/>
      <c r="D1775" s="310"/>
      <c r="E1775" s="310"/>
      <c r="F1775" s="310"/>
      <c r="G1775" s="310"/>
      <c r="H1775" s="310"/>
      <c r="I1775" s="311"/>
      <c r="J1775" s="311"/>
      <c r="K1775" s="311"/>
      <c r="L1775" s="311"/>
      <c r="M1775" s="311"/>
      <c r="N1775" s="311"/>
      <c r="O1775" s="381">
        <f t="shared" si="60"/>
        <v>0</v>
      </c>
      <c r="P1775" s="381">
        <f t="shared" si="61"/>
        <v>0</v>
      </c>
    </row>
    <row r="1776" spans="1:16" ht="18" customHeight="1" x14ac:dyDescent="0.25">
      <c r="A1776" s="309"/>
      <c r="B1776" s="345"/>
      <c r="C1776" s="345"/>
      <c r="D1776" s="310"/>
      <c r="E1776" s="310"/>
      <c r="F1776" s="310"/>
      <c r="G1776" s="310"/>
      <c r="H1776" s="310"/>
      <c r="I1776" s="311"/>
      <c r="J1776" s="311"/>
      <c r="K1776" s="311"/>
      <c r="L1776" s="311"/>
      <c r="M1776" s="311"/>
      <c r="N1776" s="311"/>
      <c r="O1776" s="381">
        <f t="shared" si="60"/>
        <v>0</v>
      </c>
      <c r="P1776" s="381">
        <f t="shared" si="61"/>
        <v>0</v>
      </c>
    </row>
    <row r="1777" spans="1:16" ht="18" customHeight="1" x14ac:dyDescent="0.25">
      <c r="A1777" s="309"/>
      <c r="B1777" s="345"/>
      <c r="C1777" s="345"/>
      <c r="D1777" s="310"/>
      <c r="E1777" s="310"/>
      <c r="F1777" s="310"/>
      <c r="G1777" s="310"/>
      <c r="H1777" s="310"/>
      <c r="I1777" s="311"/>
      <c r="J1777" s="311"/>
      <c r="K1777" s="311"/>
      <c r="L1777" s="311"/>
      <c r="M1777" s="311"/>
      <c r="N1777" s="311"/>
      <c r="O1777" s="381">
        <f t="shared" si="60"/>
        <v>0</v>
      </c>
      <c r="P1777" s="381">
        <f t="shared" si="61"/>
        <v>0</v>
      </c>
    </row>
    <row r="1778" spans="1:16" ht="18" customHeight="1" x14ac:dyDescent="0.25">
      <c r="A1778" s="309"/>
      <c r="B1778" s="345"/>
      <c r="C1778" s="345"/>
      <c r="D1778" s="310"/>
      <c r="E1778" s="310"/>
      <c r="F1778" s="310"/>
      <c r="G1778" s="310"/>
      <c r="H1778" s="310"/>
      <c r="I1778" s="311"/>
      <c r="J1778" s="311"/>
      <c r="K1778" s="311"/>
      <c r="L1778" s="311"/>
      <c r="M1778" s="311"/>
      <c r="N1778" s="311"/>
      <c r="O1778" s="381">
        <f t="shared" si="60"/>
        <v>0</v>
      </c>
      <c r="P1778" s="381">
        <f t="shared" si="61"/>
        <v>0</v>
      </c>
    </row>
    <row r="1779" spans="1:16" ht="18" customHeight="1" x14ac:dyDescent="0.25">
      <c r="A1779" s="309"/>
      <c r="B1779" s="345"/>
      <c r="C1779" s="345"/>
      <c r="D1779" s="310"/>
      <c r="E1779" s="310"/>
      <c r="F1779" s="310"/>
      <c r="G1779" s="310"/>
      <c r="H1779" s="310"/>
      <c r="I1779" s="311"/>
      <c r="J1779" s="311"/>
      <c r="K1779" s="311"/>
      <c r="L1779" s="311"/>
      <c r="M1779" s="311"/>
      <c r="N1779" s="311"/>
      <c r="O1779" s="381">
        <f t="shared" si="60"/>
        <v>0</v>
      </c>
      <c r="P1779" s="381">
        <f t="shared" si="61"/>
        <v>0</v>
      </c>
    </row>
    <row r="1780" spans="1:16" ht="18" customHeight="1" x14ac:dyDescent="0.25">
      <c r="A1780" s="309"/>
      <c r="B1780" s="345"/>
      <c r="C1780" s="345"/>
      <c r="D1780" s="310"/>
      <c r="E1780" s="310"/>
      <c r="F1780" s="310"/>
      <c r="G1780" s="310"/>
      <c r="H1780" s="310"/>
      <c r="I1780" s="311"/>
      <c r="J1780" s="311"/>
      <c r="K1780" s="311"/>
      <c r="L1780" s="311"/>
      <c r="M1780" s="311"/>
      <c r="N1780" s="311"/>
      <c r="O1780" s="381">
        <f t="shared" si="60"/>
        <v>0</v>
      </c>
      <c r="P1780" s="381">
        <f t="shared" si="61"/>
        <v>0</v>
      </c>
    </row>
    <row r="1781" spans="1:16" ht="18" customHeight="1" x14ac:dyDescent="0.25">
      <c r="A1781" s="309"/>
      <c r="B1781" s="345"/>
      <c r="C1781" s="345"/>
      <c r="D1781" s="310"/>
      <c r="E1781" s="310"/>
      <c r="F1781" s="310"/>
      <c r="G1781" s="310"/>
      <c r="H1781" s="310"/>
      <c r="I1781" s="311"/>
      <c r="J1781" s="311"/>
      <c r="K1781" s="311"/>
      <c r="L1781" s="311"/>
      <c r="M1781" s="311"/>
      <c r="N1781" s="311"/>
      <c r="O1781" s="381">
        <f t="shared" si="60"/>
        <v>0</v>
      </c>
      <c r="P1781" s="381">
        <f t="shared" si="61"/>
        <v>0</v>
      </c>
    </row>
    <row r="1782" spans="1:16" ht="18" customHeight="1" x14ac:dyDescent="0.25">
      <c r="A1782" s="309"/>
      <c r="B1782" s="345"/>
      <c r="C1782" s="345"/>
      <c r="D1782" s="310"/>
      <c r="E1782" s="310"/>
      <c r="F1782" s="310"/>
      <c r="G1782" s="310"/>
      <c r="H1782" s="310"/>
      <c r="I1782" s="311"/>
      <c r="J1782" s="311"/>
      <c r="K1782" s="311"/>
      <c r="L1782" s="311"/>
      <c r="M1782" s="311"/>
      <c r="N1782" s="311"/>
      <c r="O1782" s="381">
        <f t="shared" si="60"/>
        <v>0</v>
      </c>
      <c r="P1782" s="381">
        <f t="shared" si="61"/>
        <v>0</v>
      </c>
    </row>
    <row r="1783" spans="1:16" ht="18" customHeight="1" x14ac:dyDescent="0.25">
      <c r="A1783" s="309"/>
      <c r="B1783" s="345"/>
      <c r="C1783" s="345"/>
      <c r="D1783" s="310"/>
      <c r="E1783" s="310"/>
      <c r="F1783" s="310"/>
      <c r="G1783" s="310"/>
      <c r="H1783" s="310"/>
      <c r="I1783" s="311"/>
      <c r="J1783" s="311"/>
      <c r="K1783" s="311"/>
      <c r="L1783" s="311"/>
      <c r="M1783" s="311"/>
      <c r="N1783" s="311"/>
      <c r="O1783" s="381">
        <f t="shared" si="60"/>
        <v>0</v>
      </c>
      <c r="P1783" s="381">
        <f t="shared" si="61"/>
        <v>0</v>
      </c>
    </row>
    <row r="1784" spans="1:16" ht="18" customHeight="1" x14ac:dyDescent="0.25">
      <c r="A1784" s="309"/>
      <c r="B1784" s="345"/>
      <c r="C1784" s="345"/>
      <c r="D1784" s="310"/>
      <c r="E1784" s="310"/>
      <c r="F1784" s="310"/>
      <c r="G1784" s="310"/>
      <c r="H1784" s="310"/>
      <c r="I1784" s="311"/>
      <c r="J1784" s="311"/>
      <c r="K1784" s="311"/>
      <c r="L1784" s="311"/>
      <c r="M1784" s="311"/>
      <c r="N1784" s="311"/>
      <c r="O1784" s="381">
        <f t="shared" si="60"/>
        <v>0</v>
      </c>
      <c r="P1784" s="381">
        <f t="shared" si="61"/>
        <v>0</v>
      </c>
    </row>
    <row r="1785" spans="1:16" ht="18" customHeight="1" x14ac:dyDescent="0.25">
      <c r="A1785" s="309"/>
      <c r="B1785" s="345"/>
      <c r="C1785" s="345"/>
      <c r="D1785" s="310"/>
      <c r="E1785" s="310"/>
      <c r="F1785" s="310"/>
      <c r="G1785" s="310"/>
      <c r="H1785" s="310"/>
      <c r="I1785" s="311"/>
      <c r="J1785" s="311"/>
      <c r="K1785" s="311"/>
      <c r="L1785" s="311"/>
      <c r="M1785" s="311"/>
      <c r="N1785" s="311"/>
      <c r="O1785" s="381">
        <f t="shared" si="60"/>
        <v>0</v>
      </c>
      <c r="P1785" s="381">
        <f t="shared" si="61"/>
        <v>0</v>
      </c>
    </row>
    <row r="1786" spans="1:16" ht="18" customHeight="1" x14ac:dyDescent="0.25">
      <c r="A1786" s="309"/>
      <c r="B1786" s="345"/>
      <c r="C1786" s="345"/>
      <c r="D1786" s="310"/>
      <c r="E1786" s="310"/>
      <c r="F1786" s="310"/>
      <c r="G1786" s="310"/>
      <c r="H1786" s="310"/>
      <c r="I1786" s="311"/>
      <c r="J1786" s="311"/>
      <c r="K1786" s="311"/>
      <c r="L1786" s="311"/>
      <c r="M1786" s="311"/>
      <c r="N1786" s="311"/>
      <c r="O1786" s="381">
        <f t="shared" si="60"/>
        <v>0</v>
      </c>
      <c r="P1786" s="381">
        <f t="shared" si="61"/>
        <v>0</v>
      </c>
    </row>
    <row r="1787" spans="1:16" ht="18" customHeight="1" x14ac:dyDescent="0.25">
      <c r="A1787" s="309"/>
      <c r="B1787" s="345"/>
      <c r="C1787" s="345"/>
      <c r="D1787" s="310"/>
      <c r="E1787" s="310"/>
      <c r="F1787" s="310"/>
      <c r="G1787" s="310"/>
      <c r="H1787" s="310"/>
      <c r="I1787" s="311"/>
      <c r="J1787" s="311"/>
      <c r="K1787" s="311"/>
      <c r="L1787" s="311"/>
      <c r="M1787" s="311"/>
      <c r="N1787" s="311"/>
      <c r="O1787" s="381">
        <f t="shared" si="60"/>
        <v>0</v>
      </c>
      <c r="P1787" s="381">
        <f t="shared" si="61"/>
        <v>0</v>
      </c>
    </row>
    <row r="1788" spans="1:16" ht="18" customHeight="1" x14ac:dyDescent="0.25">
      <c r="A1788" s="309"/>
      <c r="B1788" s="345"/>
      <c r="C1788" s="345"/>
      <c r="D1788" s="310"/>
      <c r="E1788" s="310"/>
      <c r="F1788" s="310"/>
      <c r="G1788" s="310"/>
      <c r="H1788" s="310"/>
      <c r="I1788" s="311"/>
      <c r="J1788" s="311"/>
      <c r="K1788" s="311"/>
      <c r="L1788" s="311"/>
      <c r="M1788" s="311"/>
      <c r="N1788" s="311"/>
      <c r="O1788" s="381">
        <f t="shared" si="60"/>
        <v>0</v>
      </c>
      <c r="P1788" s="381">
        <f t="shared" si="61"/>
        <v>0</v>
      </c>
    </row>
    <row r="1789" spans="1:16" ht="18" customHeight="1" x14ac:dyDescent="0.25">
      <c r="A1789" s="309"/>
      <c r="B1789" s="345"/>
      <c r="C1789" s="345"/>
      <c r="D1789" s="310"/>
      <c r="E1789" s="310"/>
      <c r="F1789" s="310"/>
      <c r="G1789" s="310"/>
      <c r="H1789" s="310"/>
      <c r="I1789" s="311"/>
      <c r="J1789" s="311"/>
      <c r="K1789" s="311"/>
      <c r="L1789" s="311"/>
      <c r="M1789" s="311"/>
      <c r="N1789" s="311"/>
      <c r="O1789" s="381">
        <f t="shared" si="60"/>
        <v>0</v>
      </c>
      <c r="P1789" s="381">
        <f t="shared" si="61"/>
        <v>0</v>
      </c>
    </row>
    <row r="1790" spans="1:16" ht="18" customHeight="1" x14ac:dyDescent="0.25">
      <c r="A1790" s="309"/>
      <c r="B1790" s="345"/>
      <c r="C1790" s="345"/>
      <c r="D1790" s="310"/>
      <c r="E1790" s="310"/>
      <c r="F1790" s="310"/>
      <c r="G1790" s="310"/>
      <c r="H1790" s="310"/>
      <c r="I1790" s="311"/>
      <c r="J1790" s="311"/>
      <c r="K1790" s="311"/>
      <c r="L1790" s="311"/>
      <c r="M1790" s="311"/>
      <c r="N1790" s="311"/>
      <c r="O1790" s="381">
        <f t="shared" si="60"/>
        <v>0</v>
      </c>
      <c r="P1790" s="381">
        <f t="shared" si="61"/>
        <v>0</v>
      </c>
    </row>
    <row r="1791" spans="1:16" ht="18" customHeight="1" x14ac:dyDescent="0.25">
      <c r="A1791" s="309"/>
      <c r="B1791" s="345"/>
      <c r="C1791" s="345"/>
      <c r="D1791" s="310"/>
      <c r="E1791" s="310"/>
      <c r="F1791" s="310"/>
      <c r="G1791" s="310"/>
      <c r="H1791" s="310"/>
      <c r="I1791" s="311"/>
      <c r="J1791" s="311"/>
      <c r="K1791" s="311"/>
      <c r="L1791" s="311"/>
      <c r="M1791" s="311"/>
      <c r="N1791" s="311"/>
      <c r="O1791" s="381">
        <f t="shared" si="60"/>
        <v>0</v>
      </c>
      <c r="P1791" s="381">
        <f t="shared" si="61"/>
        <v>0</v>
      </c>
    </row>
    <row r="1792" spans="1:16" ht="18" customHeight="1" x14ac:dyDescent="0.25">
      <c r="A1792" s="309"/>
      <c r="B1792" s="345"/>
      <c r="C1792" s="345"/>
      <c r="D1792" s="310"/>
      <c r="E1792" s="310"/>
      <c r="F1792" s="310"/>
      <c r="G1792" s="310"/>
      <c r="H1792" s="310"/>
      <c r="I1792" s="311"/>
      <c r="J1792" s="311"/>
      <c r="K1792" s="311"/>
      <c r="L1792" s="311"/>
      <c r="M1792" s="311"/>
      <c r="N1792" s="311"/>
      <c r="O1792" s="381">
        <f t="shared" si="60"/>
        <v>0</v>
      </c>
      <c r="P1792" s="381">
        <f t="shared" si="61"/>
        <v>0</v>
      </c>
    </row>
    <row r="1793" spans="1:16" ht="18" customHeight="1" x14ac:dyDescent="0.25">
      <c r="A1793" s="309"/>
      <c r="B1793" s="345"/>
      <c r="C1793" s="345"/>
      <c r="D1793" s="310"/>
      <c r="E1793" s="310"/>
      <c r="F1793" s="310"/>
      <c r="G1793" s="310"/>
      <c r="H1793" s="310"/>
      <c r="I1793" s="311"/>
      <c r="J1793" s="311"/>
      <c r="K1793" s="311"/>
      <c r="L1793" s="311"/>
      <c r="M1793" s="311"/>
      <c r="N1793" s="311"/>
      <c r="O1793" s="381">
        <f t="shared" si="60"/>
        <v>0</v>
      </c>
      <c r="P1793" s="381">
        <f t="shared" si="61"/>
        <v>0</v>
      </c>
    </row>
    <row r="1794" spans="1:16" ht="18" customHeight="1" x14ac:dyDescent="0.25">
      <c r="A1794" s="309"/>
      <c r="B1794" s="345"/>
      <c r="C1794" s="345"/>
      <c r="D1794" s="310"/>
      <c r="E1794" s="310"/>
      <c r="F1794" s="310"/>
      <c r="G1794" s="310"/>
      <c r="H1794" s="310"/>
      <c r="I1794" s="311"/>
      <c r="J1794" s="311"/>
      <c r="K1794" s="311"/>
      <c r="L1794" s="311"/>
      <c r="M1794" s="311"/>
      <c r="N1794" s="311"/>
      <c r="O1794" s="381">
        <f t="shared" si="60"/>
        <v>0</v>
      </c>
      <c r="P1794" s="381">
        <f t="shared" si="61"/>
        <v>0</v>
      </c>
    </row>
    <row r="1795" spans="1:16" ht="18" customHeight="1" x14ac:dyDescent="0.25">
      <c r="A1795" s="309"/>
      <c r="B1795" s="345"/>
      <c r="C1795" s="345"/>
      <c r="D1795" s="310"/>
      <c r="E1795" s="310"/>
      <c r="F1795" s="310"/>
      <c r="G1795" s="310"/>
      <c r="H1795" s="310"/>
      <c r="I1795" s="311"/>
      <c r="J1795" s="311"/>
      <c r="K1795" s="311"/>
      <c r="L1795" s="311"/>
      <c r="M1795" s="311"/>
      <c r="N1795" s="311"/>
      <c r="O1795" s="381">
        <f t="shared" si="60"/>
        <v>0</v>
      </c>
      <c r="P1795" s="381">
        <f t="shared" si="61"/>
        <v>0</v>
      </c>
    </row>
    <row r="1796" spans="1:16" ht="18" customHeight="1" x14ac:dyDescent="0.25">
      <c r="A1796" s="309"/>
      <c r="B1796" s="345"/>
      <c r="C1796" s="345"/>
      <c r="D1796" s="310"/>
      <c r="E1796" s="310"/>
      <c r="F1796" s="310"/>
      <c r="G1796" s="310"/>
      <c r="H1796" s="310"/>
      <c r="I1796" s="311"/>
      <c r="J1796" s="311"/>
      <c r="K1796" s="311"/>
      <c r="L1796" s="311"/>
      <c r="M1796" s="311"/>
      <c r="N1796" s="311"/>
      <c r="O1796" s="381">
        <f t="shared" si="60"/>
        <v>0</v>
      </c>
      <c r="P1796" s="381">
        <f t="shared" si="61"/>
        <v>0</v>
      </c>
    </row>
    <row r="1797" spans="1:16" ht="18" customHeight="1" x14ac:dyDescent="0.25">
      <c r="A1797" s="309"/>
      <c r="B1797" s="345"/>
      <c r="C1797" s="345"/>
      <c r="D1797" s="310"/>
      <c r="E1797" s="310"/>
      <c r="F1797" s="310"/>
      <c r="G1797" s="310"/>
      <c r="H1797" s="310"/>
      <c r="I1797" s="311"/>
      <c r="J1797" s="311"/>
      <c r="K1797" s="311"/>
      <c r="L1797" s="311"/>
      <c r="M1797" s="311"/>
      <c r="N1797" s="311"/>
      <c r="O1797" s="381">
        <f t="shared" si="60"/>
        <v>0</v>
      </c>
      <c r="P1797" s="381">
        <f t="shared" si="61"/>
        <v>0</v>
      </c>
    </row>
    <row r="1798" spans="1:16" ht="18" customHeight="1" x14ac:dyDescent="0.25">
      <c r="A1798" s="309"/>
      <c r="B1798" s="345"/>
      <c r="C1798" s="345"/>
      <c r="D1798" s="310"/>
      <c r="E1798" s="310"/>
      <c r="F1798" s="310"/>
      <c r="G1798" s="310"/>
      <c r="H1798" s="310"/>
      <c r="I1798" s="311"/>
      <c r="J1798" s="311"/>
      <c r="K1798" s="311"/>
      <c r="L1798" s="311"/>
      <c r="M1798" s="311"/>
      <c r="N1798" s="311"/>
      <c r="O1798" s="381">
        <f t="shared" si="60"/>
        <v>0</v>
      </c>
      <c r="P1798" s="381">
        <f t="shared" si="61"/>
        <v>0</v>
      </c>
    </row>
    <row r="1799" spans="1:16" ht="18" customHeight="1" x14ac:dyDescent="0.25">
      <c r="A1799" s="309"/>
      <c r="B1799" s="345"/>
      <c r="C1799" s="345"/>
      <c r="D1799" s="310"/>
      <c r="E1799" s="310"/>
      <c r="F1799" s="310"/>
      <c r="G1799" s="310"/>
      <c r="H1799" s="310"/>
      <c r="I1799" s="311"/>
      <c r="J1799" s="311"/>
      <c r="K1799" s="311"/>
      <c r="L1799" s="311"/>
      <c r="M1799" s="311"/>
      <c r="N1799" s="311"/>
      <c r="O1799" s="381">
        <f t="shared" si="60"/>
        <v>0</v>
      </c>
      <c r="P1799" s="381">
        <f t="shared" si="61"/>
        <v>0</v>
      </c>
    </row>
    <row r="1800" spans="1:16" ht="18" customHeight="1" x14ac:dyDescent="0.25">
      <c r="A1800" s="309"/>
      <c r="B1800" s="345"/>
      <c r="C1800" s="345"/>
      <c r="D1800" s="310"/>
      <c r="E1800" s="310"/>
      <c r="F1800" s="310"/>
      <c r="G1800" s="310"/>
      <c r="H1800" s="310"/>
      <c r="I1800" s="311"/>
      <c r="J1800" s="311"/>
      <c r="K1800" s="311"/>
      <c r="L1800" s="311"/>
      <c r="M1800" s="311"/>
      <c r="N1800" s="311"/>
      <c r="O1800" s="381">
        <f t="shared" si="60"/>
        <v>0</v>
      </c>
      <c r="P1800" s="381">
        <f t="shared" si="61"/>
        <v>0</v>
      </c>
    </row>
    <row r="1801" spans="1:16" ht="18" customHeight="1" x14ac:dyDescent="0.25">
      <c r="A1801" s="309"/>
      <c r="B1801" s="345"/>
      <c r="C1801" s="345"/>
      <c r="D1801" s="310"/>
      <c r="E1801" s="310"/>
      <c r="F1801" s="310"/>
      <c r="G1801" s="310"/>
      <c r="H1801" s="310"/>
      <c r="I1801" s="311"/>
      <c r="J1801" s="311"/>
      <c r="K1801" s="311"/>
      <c r="L1801" s="311"/>
      <c r="M1801" s="311"/>
      <c r="N1801" s="311"/>
      <c r="O1801" s="381">
        <f t="shared" si="60"/>
        <v>0</v>
      </c>
      <c r="P1801" s="381">
        <f t="shared" si="61"/>
        <v>0</v>
      </c>
    </row>
    <row r="1802" spans="1:16" ht="18" customHeight="1" x14ac:dyDescent="0.25">
      <c r="A1802" s="309"/>
      <c r="B1802" s="345"/>
      <c r="C1802" s="345"/>
      <c r="D1802" s="310"/>
      <c r="E1802" s="310"/>
      <c r="F1802" s="310"/>
      <c r="G1802" s="310"/>
      <c r="H1802" s="310"/>
      <c r="I1802" s="311"/>
      <c r="J1802" s="311"/>
      <c r="K1802" s="311"/>
      <c r="L1802" s="311"/>
      <c r="M1802" s="311"/>
      <c r="N1802" s="311"/>
      <c r="O1802" s="381">
        <f t="shared" si="60"/>
        <v>0</v>
      </c>
      <c r="P1802" s="381">
        <f t="shared" si="61"/>
        <v>0</v>
      </c>
    </row>
    <row r="1803" spans="1:16" ht="18" customHeight="1" x14ac:dyDescent="0.25">
      <c r="A1803" s="309"/>
      <c r="B1803" s="345"/>
      <c r="C1803" s="345"/>
      <c r="D1803" s="310"/>
      <c r="E1803" s="310"/>
      <c r="F1803" s="310"/>
      <c r="G1803" s="310"/>
      <c r="H1803" s="310"/>
      <c r="I1803" s="311"/>
      <c r="J1803" s="311"/>
      <c r="K1803" s="311"/>
      <c r="L1803" s="311"/>
      <c r="M1803" s="311"/>
      <c r="N1803" s="311"/>
      <c r="O1803" s="381">
        <f t="shared" si="60"/>
        <v>0</v>
      </c>
      <c r="P1803" s="381">
        <f t="shared" si="61"/>
        <v>0</v>
      </c>
    </row>
    <row r="1804" spans="1:16" ht="18" customHeight="1" x14ac:dyDescent="0.25">
      <c r="A1804" s="309"/>
      <c r="B1804" s="345"/>
      <c r="C1804" s="345"/>
      <c r="D1804" s="310"/>
      <c r="E1804" s="310"/>
      <c r="F1804" s="310"/>
      <c r="G1804" s="310"/>
      <c r="H1804" s="310"/>
      <c r="I1804" s="311"/>
      <c r="J1804" s="311"/>
      <c r="K1804" s="311"/>
      <c r="L1804" s="311"/>
      <c r="M1804" s="311"/>
      <c r="N1804" s="311"/>
      <c r="O1804" s="381">
        <f t="shared" si="60"/>
        <v>0</v>
      </c>
      <c r="P1804" s="381">
        <f t="shared" si="61"/>
        <v>0</v>
      </c>
    </row>
    <row r="1805" spans="1:16" ht="18" customHeight="1" x14ac:dyDescent="0.25">
      <c r="A1805" s="309"/>
      <c r="B1805" s="345"/>
      <c r="C1805" s="345"/>
      <c r="D1805" s="310"/>
      <c r="E1805" s="310"/>
      <c r="F1805" s="310"/>
      <c r="G1805" s="310"/>
      <c r="H1805" s="310"/>
      <c r="I1805" s="311"/>
      <c r="J1805" s="311"/>
      <c r="K1805" s="311"/>
      <c r="L1805" s="311"/>
      <c r="M1805" s="311"/>
      <c r="N1805" s="311"/>
      <c r="O1805" s="381">
        <f t="shared" si="60"/>
        <v>0</v>
      </c>
      <c r="P1805" s="381">
        <f t="shared" si="61"/>
        <v>0</v>
      </c>
    </row>
    <row r="1806" spans="1:16" ht="18" customHeight="1" x14ac:dyDescent="0.25">
      <c r="A1806" s="309"/>
      <c r="B1806" s="345"/>
      <c r="C1806" s="345"/>
      <c r="D1806" s="310"/>
      <c r="E1806" s="310"/>
      <c r="F1806" s="310"/>
      <c r="G1806" s="310"/>
      <c r="H1806" s="310"/>
      <c r="I1806" s="311"/>
      <c r="J1806" s="311"/>
      <c r="K1806" s="311"/>
      <c r="L1806" s="311"/>
      <c r="M1806" s="311"/>
      <c r="N1806" s="311"/>
      <c r="O1806" s="381">
        <f t="shared" si="60"/>
        <v>0</v>
      </c>
      <c r="P1806" s="381">
        <f t="shared" si="61"/>
        <v>0</v>
      </c>
    </row>
    <row r="1807" spans="1:16" ht="18" customHeight="1" x14ac:dyDescent="0.25">
      <c r="A1807" s="309"/>
      <c r="B1807" s="345"/>
      <c r="C1807" s="345"/>
      <c r="D1807" s="310"/>
      <c r="E1807" s="310"/>
      <c r="F1807" s="310"/>
      <c r="G1807" s="310"/>
      <c r="H1807" s="310"/>
      <c r="I1807" s="311"/>
      <c r="J1807" s="311"/>
      <c r="K1807" s="311"/>
      <c r="L1807" s="311"/>
      <c r="M1807" s="311"/>
      <c r="N1807" s="311"/>
      <c r="O1807" s="381">
        <f t="shared" si="60"/>
        <v>0</v>
      </c>
      <c r="P1807" s="381">
        <f t="shared" si="61"/>
        <v>0</v>
      </c>
    </row>
    <row r="1808" spans="1:16" ht="18" customHeight="1" x14ac:dyDescent="0.25">
      <c r="A1808" s="309"/>
      <c r="B1808" s="345"/>
      <c r="C1808" s="345"/>
      <c r="D1808" s="310"/>
      <c r="E1808" s="310"/>
      <c r="F1808" s="310"/>
      <c r="G1808" s="310"/>
      <c r="H1808" s="310"/>
      <c r="I1808" s="311"/>
      <c r="J1808" s="311"/>
      <c r="K1808" s="311"/>
      <c r="L1808" s="311"/>
      <c r="M1808" s="311"/>
      <c r="N1808" s="311"/>
      <c r="O1808" s="381">
        <f t="shared" si="60"/>
        <v>0</v>
      </c>
      <c r="P1808" s="381">
        <f t="shared" si="61"/>
        <v>0</v>
      </c>
    </row>
    <row r="1809" spans="1:16" ht="18" customHeight="1" x14ac:dyDescent="0.25">
      <c r="A1809" s="309"/>
      <c r="B1809" s="345"/>
      <c r="C1809" s="345"/>
      <c r="D1809" s="310"/>
      <c r="E1809" s="310"/>
      <c r="F1809" s="310"/>
      <c r="G1809" s="310"/>
      <c r="H1809" s="310"/>
      <c r="I1809" s="311"/>
      <c r="J1809" s="311"/>
      <c r="K1809" s="311"/>
      <c r="L1809" s="311"/>
      <c r="M1809" s="311"/>
      <c r="N1809" s="311"/>
      <c r="O1809" s="381">
        <f t="shared" si="60"/>
        <v>0</v>
      </c>
      <c r="P1809" s="381">
        <f t="shared" si="61"/>
        <v>0</v>
      </c>
    </row>
    <row r="1810" spans="1:16" ht="18" customHeight="1" x14ac:dyDescent="0.25">
      <c r="A1810" s="309"/>
      <c r="B1810" s="345"/>
      <c r="C1810" s="345"/>
      <c r="D1810" s="310"/>
      <c r="E1810" s="310"/>
      <c r="F1810" s="310"/>
      <c r="G1810" s="310"/>
      <c r="H1810" s="310"/>
      <c r="I1810" s="311"/>
      <c r="J1810" s="311"/>
      <c r="K1810" s="311"/>
      <c r="L1810" s="311"/>
      <c r="M1810" s="311"/>
      <c r="N1810" s="311"/>
      <c r="O1810" s="381">
        <f t="shared" si="60"/>
        <v>0</v>
      </c>
      <c r="P1810" s="381">
        <f t="shared" si="61"/>
        <v>0</v>
      </c>
    </row>
    <row r="1811" spans="1:16" ht="18" customHeight="1" x14ac:dyDescent="0.25">
      <c r="A1811" s="309"/>
      <c r="B1811" s="345"/>
      <c r="C1811" s="345"/>
      <c r="D1811" s="310"/>
      <c r="E1811" s="310"/>
      <c r="F1811" s="310"/>
      <c r="G1811" s="310"/>
      <c r="H1811" s="310"/>
      <c r="I1811" s="311"/>
      <c r="J1811" s="311"/>
      <c r="K1811" s="311"/>
      <c r="L1811" s="311"/>
      <c r="M1811" s="311"/>
      <c r="N1811" s="311"/>
      <c r="O1811" s="381">
        <f t="shared" si="60"/>
        <v>0</v>
      </c>
      <c r="P1811" s="381">
        <f t="shared" si="61"/>
        <v>0</v>
      </c>
    </row>
    <row r="1812" spans="1:16" ht="18" customHeight="1" x14ac:dyDescent="0.25">
      <c r="A1812" s="309"/>
      <c r="B1812" s="345"/>
      <c r="C1812" s="345"/>
      <c r="D1812" s="310"/>
      <c r="E1812" s="310"/>
      <c r="F1812" s="310"/>
      <c r="G1812" s="310"/>
      <c r="H1812" s="310"/>
      <c r="I1812" s="311"/>
      <c r="J1812" s="311"/>
      <c r="K1812" s="311"/>
      <c r="L1812" s="311"/>
      <c r="M1812" s="311"/>
      <c r="N1812" s="311"/>
      <c r="O1812" s="381">
        <f t="shared" si="60"/>
        <v>0</v>
      </c>
      <c r="P1812" s="381">
        <f t="shared" si="61"/>
        <v>0</v>
      </c>
    </row>
    <row r="1813" spans="1:16" ht="18" customHeight="1" x14ac:dyDescent="0.25">
      <c r="A1813" s="309"/>
      <c r="B1813" s="345"/>
      <c r="C1813" s="345"/>
      <c r="D1813" s="310"/>
      <c r="E1813" s="310"/>
      <c r="F1813" s="310"/>
      <c r="G1813" s="310"/>
      <c r="H1813" s="310"/>
      <c r="I1813" s="311"/>
      <c r="J1813" s="311"/>
      <c r="K1813" s="311"/>
      <c r="L1813" s="311"/>
      <c r="M1813" s="311"/>
      <c r="N1813" s="311"/>
      <c r="O1813" s="381">
        <f t="shared" si="60"/>
        <v>0</v>
      </c>
      <c r="P1813" s="381">
        <f t="shared" si="61"/>
        <v>0</v>
      </c>
    </row>
    <row r="1814" spans="1:16" ht="18" customHeight="1" x14ac:dyDescent="0.25">
      <c r="A1814" s="309"/>
      <c r="B1814" s="345"/>
      <c r="C1814" s="345"/>
      <c r="D1814" s="310"/>
      <c r="E1814" s="310"/>
      <c r="F1814" s="310"/>
      <c r="G1814" s="310"/>
      <c r="H1814" s="310"/>
      <c r="I1814" s="311"/>
      <c r="J1814" s="311"/>
      <c r="K1814" s="311"/>
      <c r="L1814" s="311"/>
      <c r="M1814" s="311"/>
      <c r="N1814" s="311"/>
      <c r="O1814" s="381">
        <f t="shared" si="60"/>
        <v>0</v>
      </c>
      <c r="P1814" s="381">
        <f t="shared" si="61"/>
        <v>0</v>
      </c>
    </row>
    <row r="1815" spans="1:16" ht="18" customHeight="1" x14ac:dyDescent="0.25">
      <c r="A1815" s="309"/>
      <c r="B1815" s="345"/>
      <c r="C1815" s="345"/>
      <c r="D1815" s="310"/>
      <c r="E1815" s="310"/>
      <c r="F1815" s="310"/>
      <c r="G1815" s="310"/>
      <c r="H1815" s="310"/>
      <c r="I1815" s="311"/>
      <c r="J1815" s="311"/>
      <c r="K1815" s="311"/>
      <c r="L1815" s="311"/>
      <c r="M1815" s="311"/>
      <c r="N1815" s="311"/>
      <c r="O1815" s="381">
        <f t="shared" ref="O1815:O1878" si="62">SUM(I1815,K1815,M1815)</f>
        <v>0</v>
      </c>
      <c r="P1815" s="381">
        <f t="shared" ref="P1815:P1878" si="63">SUM(J1815,L1815,N1815)</f>
        <v>0</v>
      </c>
    </row>
    <row r="1816" spans="1:16" ht="18" customHeight="1" x14ac:dyDescent="0.25">
      <c r="A1816" s="309"/>
      <c r="B1816" s="345"/>
      <c r="C1816" s="345"/>
      <c r="D1816" s="310"/>
      <c r="E1816" s="310"/>
      <c r="F1816" s="310"/>
      <c r="G1816" s="310"/>
      <c r="H1816" s="310"/>
      <c r="I1816" s="311"/>
      <c r="J1816" s="311"/>
      <c r="K1816" s="311"/>
      <c r="L1816" s="311"/>
      <c r="M1816" s="311"/>
      <c r="N1816" s="311"/>
      <c r="O1816" s="381">
        <f t="shared" si="62"/>
        <v>0</v>
      </c>
      <c r="P1816" s="381">
        <f t="shared" si="63"/>
        <v>0</v>
      </c>
    </row>
    <row r="1817" spans="1:16" ht="18" customHeight="1" x14ac:dyDescent="0.25">
      <c r="A1817" s="309"/>
      <c r="B1817" s="345"/>
      <c r="C1817" s="345"/>
      <c r="D1817" s="310"/>
      <c r="E1817" s="310"/>
      <c r="F1817" s="310"/>
      <c r="G1817" s="310"/>
      <c r="H1817" s="310"/>
      <c r="I1817" s="311"/>
      <c r="J1817" s="311"/>
      <c r="K1817" s="311"/>
      <c r="L1817" s="311"/>
      <c r="M1817" s="311"/>
      <c r="N1817" s="311"/>
      <c r="O1817" s="381">
        <f t="shared" si="62"/>
        <v>0</v>
      </c>
      <c r="P1817" s="381">
        <f t="shared" si="63"/>
        <v>0</v>
      </c>
    </row>
    <row r="1818" spans="1:16" ht="18" customHeight="1" x14ac:dyDescent="0.25">
      <c r="A1818" s="309"/>
      <c r="B1818" s="345"/>
      <c r="C1818" s="345"/>
      <c r="D1818" s="310"/>
      <c r="E1818" s="310"/>
      <c r="F1818" s="310"/>
      <c r="G1818" s="310"/>
      <c r="H1818" s="310"/>
      <c r="I1818" s="311"/>
      <c r="J1818" s="311"/>
      <c r="K1818" s="311"/>
      <c r="L1818" s="311"/>
      <c r="M1818" s="311"/>
      <c r="N1818" s="311"/>
      <c r="O1818" s="381">
        <f t="shared" si="62"/>
        <v>0</v>
      </c>
      <c r="P1818" s="381">
        <f t="shared" si="63"/>
        <v>0</v>
      </c>
    </row>
    <row r="1819" spans="1:16" ht="18" customHeight="1" x14ac:dyDescent="0.25">
      <c r="A1819" s="309"/>
      <c r="B1819" s="345"/>
      <c r="C1819" s="345"/>
      <c r="D1819" s="310"/>
      <c r="E1819" s="310"/>
      <c r="F1819" s="310"/>
      <c r="G1819" s="310"/>
      <c r="H1819" s="310"/>
      <c r="I1819" s="311"/>
      <c r="J1819" s="311"/>
      <c r="K1819" s="311"/>
      <c r="L1819" s="311"/>
      <c r="M1819" s="311"/>
      <c r="N1819" s="311"/>
      <c r="O1819" s="381">
        <f t="shared" si="62"/>
        <v>0</v>
      </c>
      <c r="P1819" s="381">
        <f t="shared" si="63"/>
        <v>0</v>
      </c>
    </row>
    <row r="1820" spans="1:16" ht="18" customHeight="1" x14ac:dyDescent="0.25">
      <c r="A1820" s="309"/>
      <c r="B1820" s="345"/>
      <c r="C1820" s="345"/>
      <c r="D1820" s="310"/>
      <c r="E1820" s="310"/>
      <c r="F1820" s="310"/>
      <c r="G1820" s="310"/>
      <c r="H1820" s="310"/>
      <c r="I1820" s="311"/>
      <c r="J1820" s="311"/>
      <c r="K1820" s="311"/>
      <c r="L1820" s="311"/>
      <c r="M1820" s="311"/>
      <c r="N1820" s="311"/>
      <c r="O1820" s="381">
        <f t="shared" si="62"/>
        <v>0</v>
      </c>
      <c r="P1820" s="381">
        <f t="shared" si="63"/>
        <v>0</v>
      </c>
    </row>
    <row r="1821" spans="1:16" ht="18" customHeight="1" x14ac:dyDescent="0.25">
      <c r="A1821" s="309"/>
      <c r="B1821" s="345"/>
      <c r="C1821" s="345"/>
      <c r="D1821" s="310"/>
      <c r="E1821" s="310"/>
      <c r="F1821" s="310"/>
      <c r="G1821" s="310"/>
      <c r="H1821" s="310"/>
      <c r="I1821" s="311"/>
      <c r="J1821" s="311"/>
      <c r="K1821" s="311"/>
      <c r="L1821" s="311"/>
      <c r="M1821" s="311"/>
      <c r="N1821" s="311"/>
      <c r="O1821" s="381">
        <f t="shared" si="62"/>
        <v>0</v>
      </c>
      <c r="P1821" s="381">
        <f t="shared" si="63"/>
        <v>0</v>
      </c>
    </row>
    <row r="1822" spans="1:16" ht="18" customHeight="1" x14ac:dyDescent="0.25">
      <c r="A1822" s="309"/>
      <c r="B1822" s="345"/>
      <c r="C1822" s="345"/>
      <c r="D1822" s="310"/>
      <c r="E1822" s="310"/>
      <c r="F1822" s="310"/>
      <c r="G1822" s="310"/>
      <c r="H1822" s="310"/>
      <c r="I1822" s="311"/>
      <c r="J1822" s="311"/>
      <c r="K1822" s="311"/>
      <c r="L1822" s="311"/>
      <c r="M1822" s="311"/>
      <c r="N1822" s="311"/>
      <c r="O1822" s="381">
        <f t="shared" si="62"/>
        <v>0</v>
      </c>
      <c r="P1822" s="381">
        <f t="shared" si="63"/>
        <v>0</v>
      </c>
    </row>
    <row r="1823" spans="1:16" ht="18" customHeight="1" x14ac:dyDescent="0.25">
      <c r="A1823" s="309"/>
      <c r="B1823" s="345"/>
      <c r="C1823" s="345"/>
      <c r="D1823" s="310"/>
      <c r="E1823" s="310"/>
      <c r="F1823" s="310"/>
      <c r="G1823" s="310"/>
      <c r="H1823" s="310"/>
      <c r="I1823" s="311"/>
      <c r="J1823" s="311"/>
      <c r="K1823" s="311"/>
      <c r="L1823" s="311"/>
      <c r="M1823" s="311"/>
      <c r="N1823" s="311"/>
      <c r="O1823" s="381">
        <f t="shared" si="62"/>
        <v>0</v>
      </c>
      <c r="P1823" s="381">
        <f t="shared" si="63"/>
        <v>0</v>
      </c>
    </row>
    <row r="1824" spans="1:16" ht="18" customHeight="1" x14ac:dyDescent="0.25">
      <c r="A1824" s="309"/>
      <c r="B1824" s="345"/>
      <c r="C1824" s="345"/>
      <c r="D1824" s="310"/>
      <c r="E1824" s="310"/>
      <c r="F1824" s="310"/>
      <c r="G1824" s="310"/>
      <c r="H1824" s="310"/>
      <c r="I1824" s="311"/>
      <c r="J1824" s="311"/>
      <c r="K1824" s="311"/>
      <c r="L1824" s="311"/>
      <c r="M1824" s="311"/>
      <c r="N1824" s="311"/>
      <c r="O1824" s="381">
        <f t="shared" si="62"/>
        <v>0</v>
      </c>
      <c r="P1824" s="381">
        <f t="shared" si="63"/>
        <v>0</v>
      </c>
    </row>
    <row r="1825" spans="1:16" ht="18" customHeight="1" x14ac:dyDescent="0.25">
      <c r="A1825" s="309"/>
      <c r="B1825" s="345"/>
      <c r="C1825" s="345"/>
      <c r="D1825" s="310"/>
      <c r="E1825" s="310"/>
      <c r="F1825" s="310"/>
      <c r="G1825" s="310"/>
      <c r="H1825" s="310"/>
      <c r="I1825" s="311"/>
      <c r="J1825" s="311"/>
      <c r="K1825" s="311"/>
      <c r="L1825" s="311"/>
      <c r="M1825" s="311"/>
      <c r="N1825" s="311"/>
      <c r="O1825" s="381">
        <f t="shared" si="62"/>
        <v>0</v>
      </c>
      <c r="P1825" s="381">
        <f t="shared" si="63"/>
        <v>0</v>
      </c>
    </row>
    <row r="1826" spans="1:16" ht="18" customHeight="1" x14ac:dyDescent="0.25">
      <c r="A1826" s="309"/>
      <c r="B1826" s="345"/>
      <c r="C1826" s="345"/>
      <c r="D1826" s="310"/>
      <c r="E1826" s="310"/>
      <c r="F1826" s="310"/>
      <c r="G1826" s="310"/>
      <c r="H1826" s="310"/>
      <c r="I1826" s="311"/>
      <c r="J1826" s="311"/>
      <c r="K1826" s="311"/>
      <c r="L1826" s="311"/>
      <c r="M1826" s="311"/>
      <c r="N1826" s="311"/>
      <c r="O1826" s="381">
        <f t="shared" si="62"/>
        <v>0</v>
      </c>
      <c r="P1826" s="381">
        <f t="shared" si="63"/>
        <v>0</v>
      </c>
    </row>
    <row r="1827" spans="1:16" ht="18" customHeight="1" x14ac:dyDescent="0.25">
      <c r="A1827" s="309"/>
      <c r="B1827" s="345"/>
      <c r="C1827" s="345"/>
      <c r="D1827" s="310"/>
      <c r="E1827" s="310"/>
      <c r="F1827" s="310"/>
      <c r="G1827" s="310"/>
      <c r="H1827" s="310"/>
      <c r="I1827" s="311"/>
      <c r="J1827" s="311"/>
      <c r="K1827" s="311"/>
      <c r="L1827" s="311"/>
      <c r="M1827" s="311"/>
      <c r="N1827" s="311"/>
      <c r="O1827" s="381">
        <f t="shared" si="62"/>
        <v>0</v>
      </c>
      <c r="P1827" s="381">
        <f t="shared" si="63"/>
        <v>0</v>
      </c>
    </row>
    <row r="1828" spans="1:16" ht="18" customHeight="1" x14ac:dyDescent="0.25">
      <c r="A1828" s="309"/>
      <c r="B1828" s="345"/>
      <c r="C1828" s="345"/>
      <c r="D1828" s="310"/>
      <c r="E1828" s="310"/>
      <c r="F1828" s="310"/>
      <c r="G1828" s="310"/>
      <c r="H1828" s="310"/>
      <c r="I1828" s="311"/>
      <c r="J1828" s="311"/>
      <c r="K1828" s="311"/>
      <c r="L1828" s="311"/>
      <c r="M1828" s="311"/>
      <c r="N1828" s="311"/>
      <c r="O1828" s="381">
        <f t="shared" si="62"/>
        <v>0</v>
      </c>
      <c r="P1828" s="381">
        <f t="shared" si="63"/>
        <v>0</v>
      </c>
    </row>
    <row r="1829" spans="1:16" ht="18" customHeight="1" x14ac:dyDescent="0.25">
      <c r="A1829" s="309"/>
      <c r="B1829" s="345"/>
      <c r="C1829" s="345"/>
      <c r="D1829" s="310"/>
      <c r="E1829" s="310"/>
      <c r="F1829" s="310"/>
      <c r="G1829" s="310"/>
      <c r="H1829" s="310"/>
      <c r="I1829" s="311"/>
      <c r="J1829" s="311"/>
      <c r="K1829" s="311"/>
      <c r="L1829" s="311"/>
      <c r="M1829" s="311"/>
      <c r="N1829" s="311"/>
      <c r="O1829" s="381">
        <f t="shared" si="62"/>
        <v>0</v>
      </c>
      <c r="P1829" s="381">
        <f t="shared" si="63"/>
        <v>0</v>
      </c>
    </row>
    <row r="1830" spans="1:16" ht="18" customHeight="1" x14ac:dyDescent="0.25">
      <c r="A1830" s="309"/>
      <c r="B1830" s="345"/>
      <c r="C1830" s="345"/>
      <c r="D1830" s="310"/>
      <c r="E1830" s="310"/>
      <c r="F1830" s="310"/>
      <c r="G1830" s="310"/>
      <c r="H1830" s="310"/>
      <c r="I1830" s="311"/>
      <c r="J1830" s="311"/>
      <c r="K1830" s="311"/>
      <c r="L1830" s="311"/>
      <c r="M1830" s="311"/>
      <c r="N1830" s="311"/>
      <c r="O1830" s="381">
        <f t="shared" si="62"/>
        <v>0</v>
      </c>
      <c r="P1830" s="381">
        <f t="shared" si="63"/>
        <v>0</v>
      </c>
    </row>
    <row r="1831" spans="1:16" ht="18" customHeight="1" x14ac:dyDescent="0.25">
      <c r="A1831" s="309"/>
      <c r="B1831" s="345"/>
      <c r="C1831" s="345"/>
      <c r="D1831" s="310"/>
      <c r="E1831" s="310"/>
      <c r="F1831" s="310"/>
      <c r="G1831" s="310"/>
      <c r="H1831" s="310"/>
      <c r="I1831" s="311"/>
      <c r="J1831" s="311"/>
      <c r="K1831" s="311"/>
      <c r="L1831" s="311"/>
      <c r="M1831" s="311"/>
      <c r="N1831" s="311"/>
      <c r="O1831" s="381">
        <f t="shared" si="62"/>
        <v>0</v>
      </c>
      <c r="P1831" s="381">
        <f t="shared" si="63"/>
        <v>0</v>
      </c>
    </row>
    <row r="1832" spans="1:16" ht="18" customHeight="1" x14ac:dyDescent="0.25">
      <c r="A1832" s="309"/>
      <c r="B1832" s="345"/>
      <c r="C1832" s="345"/>
      <c r="D1832" s="310"/>
      <c r="E1832" s="310"/>
      <c r="F1832" s="310"/>
      <c r="G1832" s="310"/>
      <c r="H1832" s="310"/>
      <c r="I1832" s="311"/>
      <c r="J1832" s="311"/>
      <c r="K1832" s="311"/>
      <c r="L1832" s="311"/>
      <c r="M1832" s="311"/>
      <c r="N1832" s="311"/>
      <c r="O1832" s="381">
        <f t="shared" si="62"/>
        <v>0</v>
      </c>
      <c r="P1832" s="381">
        <f t="shared" si="63"/>
        <v>0</v>
      </c>
    </row>
    <row r="1833" spans="1:16" ht="18" customHeight="1" x14ac:dyDescent="0.25">
      <c r="A1833" s="309"/>
      <c r="B1833" s="345"/>
      <c r="C1833" s="345"/>
      <c r="D1833" s="310"/>
      <c r="E1833" s="310"/>
      <c r="F1833" s="310"/>
      <c r="G1833" s="310"/>
      <c r="H1833" s="310"/>
      <c r="I1833" s="311"/>
      <c r="J1833" s="311"/>
      <c r="K1833" s="311"/>
      <c r="L1833" s="311"/>
      <c r="M1833" s="311"/>
      <c r="N1833" s="311"/>
      <c r="O1833" s="381">
        <f t="shared" si="62"/>
        <v>0</v>
      </c>
      <c r="P1833" s="381">
        <f t="shared" si="63"/>
        <v>0</v>
      </c>
    </row>
    <row r="1834" spans="1:16" ht="18" customHeight="1" x14ac:dyDescent="0.25">
      <c r="A1834" s="309"/>
      <c r="B1834" s="345"/>
      <c r="C1834" s="345"/>
      <c r="D1834" s="310"/>
      <c r="E1834" s="310"/>
      <c r="F1834" s="310"/>
      <c r="G1834" s="310"/>
      <c r="H1834" s="310"/>
      <c r="I1834" s="311"/>
      <c r="J1834" s="311"/>
      <c r="K1834" s="311"/>
      <c r="L1834" s="311"/>
      <c r="M1834" s="311"/>
      <c r="N1834" s="311"/>
      <c r="O1834" s="381">
        <f t="shared" si="62"/>
        <v>0</v>
      </c>
      <c r="P1834" s="381">
        <f t="shared" si="63"/>
        <v>0</v>
      </c>
    </row>
    <row r="1835" spans="1:16" ht="18" customHeight="1" x14ac:dyDescent="0.25">
      <c r="A1835" s="309"/>
      <c r="B1835" s="345"/>
      <c r="C1835" s="345"/>
      <c r="D1835" s="310"/>
      <c r="E1835" s="310"/>
      <c r="F1835" s="310"/>
      <c r="G1835" s="310"/>
      <c r="H1835" s="310"/>
      <c r="I1835" s="311"/>
      <c r="J1835" s="311"/>
      <c r="K1835" s="311"/>
      <c r="L1835" s="311"/>
      <c r="M1835" s="311"/>
      <c r="N1835" s="311"/>
      <c r="O1835" s="381">
        <f t="shared" si="62"/>
        <v>0</v>
      </c>
      <c r="P1835" s="381">
        <f t="shared" si="63"/>
        <v>0</v>
      </c>
    </row>
    <row r="1836" spans="1:16" ht="18" customHeight="1" x14ac:dyDescent="0.25">
      <c r="A1836" s="309"/>
      <c r="B1836" s="345"/>
      <c r="C1836" s="345"/>
      <c r="D1836" s="310"/>
      <c r="E1836" s="310"/>
      <c r="F1836" s="310"/>
      <c r="G1836" s="310"/>
      <c r="H1836" s="310"/>
      <c r="I1836" s="311"/>
      <c r="J1836" s="311"/>
      <c r="K1836" s="311"/>
      <c r="L1836" s="311"/>
      <c r="M1836" s="311"/>
      <c r="N1836" s="311"/>
      <c r="O1836" s="381">
        <f t="shared" si="62"/>
        <v>0</v>
      </c>
      <c r="P1836" s="381">
        <f t="shared" si="63"/>
        <v>0</v>
      </c>
    </row>
    <row r="1837" spans="1:16" ht="18" customHeight="1" x14ac:dyDescent="0.25">
      <c r="A1837" s="309"/>
      <c r="B1837" s="345"/>
      <c r="C1837" s="345"/>
      <c r="D1837" s="310"/>
      <c r="E1837" s="310"/>
      <c r="F1837" s="310"/>
      <c r="G1837" s="310"/>
      <c r="H1837" s="310"/>
      <c r="I1837" s="311"/>
      <c r="J1837" s="311"/>
      <c r="K1837" s="311"/>
      <c r="L1837" s="311"/>
      <c r="M1837" s="311"/>
      <c r="N1837" s="311"/>
      <c r="O1837" s="381">
        <f t="shared" si="62"/>
        <v>0</v>
      </c>
      <c r="P1837" s="381">
        <f t="shared" si="63"/>
        <v>0</v>
      </c>
    </row>
    <row r="1838" spans="1:16" ht="18" customHeight="1" x14ac:dyDescent="0.25">
      <c r="A1838" s="309"/>
      <c r="B1838" s="345"/>
      <c r="C1838" s="345"/>
      <c r="D1838" s="310"/>
      <c r="E1838" s="310"/>
      <c r="F1838" s="310"/>
      <c r="G1838" s="310"/>
      <c r="H1838" s="310"/>
      <c r="I1838" s="311"/>
      <c r="J1838" s="311"/>
      <c r="K1838" s="311"/>
      <c r="L1838" s="311"/>
      <c r="M1838" s="311"/>
      <c r="N1838" s="311"/>
      <c r="O1838" s="381">
        <f t="shared" si="62"/>
        <v>0</v>
      </c>
      <c r="P1838" s="381">
        <f t="shared" si="63"/>
        <v>0</v>
      </c>
    </row>
    <row r="1839" spans="1:16" ht="18" customHeight="1" x14ac:dyDescent="0.25">
      <c r="A1839" s="309"/>
      <c r="B1839" s="345"/>
      <c r="C1839" s="345"/>
      <c r="D1839" s="310"/>
      <c r="E1839" s="310"/>
      <c r="F1839" s="310"/>
      <c r="G1839" s="310"/>
      <c r="H1839" s="310"/>
      <c r="I1839" s="311"/>
      <c r="J1839" s="311"/>
      <c r="K1839" s="311"/>
      <c r="L1839" s="311"/>
      <c r="M1839" s="311"/>
      <c r="N1839" s="311"/>
      <c r="O1839" s="381">
        <f t="shared" si="62"/>
        <v>0</v>
      </c>
      <c r="P1839" s="381">
        <f t="shared" si="63"/>
        <v>0</v>
      </c>
    </row>
    <row r="1840" spans="1:16" ht="18" customHeight="1" x14ac:dyDescent="0.25">
      <c r="A1840" s="309"/>
      <c r="B1840" s="345"/>
      <c r="C1840" s="345"/>
      <c r="D1840" s="310"/>
      <c r="E1840" s="310"/>
      <c r="F1840" s="310"/>
      <c r="G1840" s="310"/>
      <c r="H1840" s="310"/>
      <c r="I1840" s="311"/>
      <c r="J1840" s="311"/>
      <c r="K1840" s="311"/>
      <c r="L1840" s="311"/>
      <c r="M1840" s="311"/>
      <c r="N1840" s="311"/>
      <c r="O1840" s="381">
        <f t="shared" si="62"/>
        <v>0</v>
      </c>
      <c r="P1840" s="381">
        <f t="shared" si="63"/>
        <v>0</v>
      </c>
    </row>
    <row r="1841" spans="1:16" ht="18" customHeight="1" x14ac:dyDescent="0.25">
      <c r="A1841" s="309"/>
      <c r="B1841" s="345"/>
      <c r="C1841" s="345"/>
      <c r="D1841" s="310"/>
      <c r="E1841" s="310"/>
      <c r="F1841" s="310"/>
      <c r="G1841" s="310"/>
      <c r="H1841" s="310"/>
      <c r="I1841" s="311"/>
      <c r="J1841" s="311"/>
      <c r="K1841" s="311"/>
      <c r="L1841" s="311"/>
      <c r="M1841" s="311"/>
      <c r="N1841" s="311"/>
      <c r="O1841" s="381">
        <f t="shared" si="62"/>
        <v>0</v>
      </c>
      <c r="P1841" s="381">
        <f t="shared" si="63"/>
        <v>0</v>
      </c>
    </row>
    <row r="1842" spans="1:16" ht="18" customHeight="1" x14ac:dyDescent="0.25">
      <c r="A1842" s="309"/>
      <c r="B1842" s="345"/>
      <c r="C1842" s="345"/>
      <c r="D1842" s="310"/>
      <c r="E1842" s="310"/>
      <c r="F1842" s="310"/>
      <c r="G1842" s="310"/>
      <c r="H1842" s="310"/>
      <c r="I1842" s="311"/>
      <c r="J1842" s="311"/>
      <c r="K1842" s="311"/>
      <c r="L1842" s="311"/>
      <c r="M1842" s="311"/>
      <c r="N1842" s="311"/>
      <c r="O1842" s="381">
        <f t="shared" si="62"/>
        <v>0</v>
      </c>
      <c r="P1842" s="381">
        <f t="shared" si="63"/>
        <v>0</v>
      </c>
    </row>
    <row r="1843" spans="1:16" ht="18" customHeight="1" x14ac:dyDescent="0.25">
      <c r="A1843" s="309"/>
      <c r="B1843" s="345"/>
      <c r="C1843" s="345"/>
      <c r="D1843" s="310"/>
      <c r="E1843" s="310"/>
      <c r="F1843" s="310"/>
      <c r="G1843" s="310"/>
      <c r="H1843" s="310"/>
      <c r="I1843" s="311"/>
      <c r="J1843" s="311"/>
      <c r="K1843" s="311"/>
      <c r="L1843" s="311"/>
      <c r="M1843" s="311"/>
      <c r="N1843" s="311"/>
      <c r="O1843" s="381">
        <f t="shared" si="62"/>
        <v>0</v>
      </c>
      <c r="P1843" s="381">
        <f t="shared" si="63"/>
        <v>0</v>
      </c>
    </row>
    <row r="1844" spans="1:16" ht="18" customHeight="1" x14ac:dyDescent="0.25">
      <c r="A1844" s="309"/>
      <c r="B1844" s="345"/>
      <c r="C1844" s="345"/>
      <c r="D1844" s="310"/>
      <c r="E1844" s="310"/>
      <c r="F1844" s="310"/>
      <c r="G1844" s="310"/>
      <c r="H1844" s="310"/>
      <c r="I1844" s="311"/>
      <c r="J1844" s="311"/>
      <c r="K1844" s="311"/>
      <c r="L1844" s="311"/>
      <c r="M1844" s="311"/>
      <c r="N1844" s="311"/>
      <c r="O1844" s="381">
        <f t="shared" si="62"/>
        <v>0</v>
      </c>
      <c r="P1844" s="381">
        <f t="shared" si="63"/>
        <v>0</v>
      </c>
    </row>
    <row r="1845" spans="1:16" ht="18" customHeight="1" x14ac:dyDescent="0.25">
      <c r="A1845" s="309"/>
      <c r="B1845" s="345"/>
      <c r="C1845" s="345"/>
      <c r="D1845" s="310"/>
      <c r="E1845" s="310"/>
      <c r="F1845" s="310"/>
      <c r="G1845" s="310"/>
      <c r="H1845" s="310"/>
      <c r="I1845" s="311"/>
      <c r="J1845" s="311"/>
      <c r="K1845" s="311"/>
      <c r="L1845" s="311"/>
      <c r="M1845" s="311"/>
      <c r="N1845" s="311"/>
      <c r="O1845" s="381">
        <f t="shared" si="62"/>
        <v>0</v>
      </c>
      <c r="P1845" s="381">
        <f t="shared" si="63"/>
        <v>0</v>
      </c>
    </row>
    <row r="1846" spans="1:16" ht="18" customHeight="1" x14ac:dyDescent="0.25">
      <c r="A1846" s="309"/>
      <c r="B1846" s="345"/>
      <c r="C1846" s="345"/>
      <c r="D1846" s="310"/>
      <c r="E1846" s="310"/>
      <c r="F1846" s="310"/>
      <c r="G1846" s="310"/>
      <c r="H1846" s="310"/>
      <c r="I1846" s="311"/>
      <c r="J1846" s="311"/>
      <c r="K1846" s="311"/>
      <c r="L1846" s="311"/>
      <c r="M1846" s="311"/>
      <c r="N1846" s="311"/>
      <c r="O1846" s="381">
        <f t="shared" si="62"/>
        <v>0</v>
      </c>
      <c r="P1846" s="381">
        <f t="shared" si="63"/>
        <v>0</v>
      </c>
    </row>
    <row r="1847" spans="1:16" ht="18" customHeight="1" x14ac:dyDescent="0.25">
      <c r="A1847" s="309"/>
      <c r="B1847" s="345"/>
      <c r="C1847" s="345"/>
      <c r="D1847" s="310"/>
      <c r="E1847" s="310"/>
      <c r="F1847" s="310"/>
      <c r="G1847" s="310"/>
      <c r="H1847" s="310"/>
      <c r="I1847" s="311"/>
      <c r="J1847" s="311"/>
      <c r="K1847" s="311"/>
      <c r="L1847" s="311"/>
      <c r="M1847" s="311"/>
      <c r="N1847" s="311"/>
      <c r="O1847" s="381">
        <f t="shared" si="62"/>
        <v>0</v>
      </c>
      <c r="P1847" s="381">
        <f t="shared" si="63"/>
        <v>0</v>
      </c>
    </row>
    <row r="1848" spans="1:16" ht="18" customHeight="1" x14ac:dyDescent="0.25">
      <c r="A1848" s="309"/>
      <c r="B1848" s="345"/>
      <c r="C1848" s="345"/>
      <c r="D1848" s="310"/>
      <c r="E1848" s="310"/>
      <c r="F1848" s="310"/>
      <c r="G1848" s="310"/>
      <c r="H1848" s="310"/>
      <c r="I1848" s="311"/>
      <c r="J1848" s="311"/>
      <c r="K1848" s="311"/>
      <c r="L1848" s="311"/>
      <c r="M1848" s="311"/>
      <c r="N1848" s="311"/>
      <c r="O1848" s="381">
        <f t="shared" si="62"/>
        <v>0</v>
      </c>
      <c r="P1848" s="381">
        <f t="shared" si="63"/>
        <v>0</v>
      </c>
    </row>
    <row r="1849" spans="1:16" ht="18" customHeight="1" x14ac:dyDescent="0.25">
      <c r="A1849" s="309"/>
      <c r="B1849" s="345"/>
      <c r="C1849" s="345"/>
      <c r="D1849" s="310"/>
      <c r="E1849" s="310"/>
      <c r="F1849" s="310"/>
      <c r="G1849" s="310"/>
      <c r="H1849" s="310"/>
      <c r="I1849" s="311"/>
      <c r="J1849" s="311"/>
      <c r="K1849" s="311"/>
      <c r="L1849" s="311"/>
      <c r="M1849" s="311"/>
      <c r="N1849" s="311"/>
      <c r="O1849" s="381">
        <f t="shared" si="62"/>
        <v>0</v>
      </c>
      <c r="P1849" s="381">
        <f t="shared" si="63"/>
        <v>0</v>
      </c>
    </row>
    <row r="1850" spans="1:16" ht="18" customHeight="1" x14ac:dyDescent="0.25">
      <c r="A1850" s="309"/>
      <c r="B1850" s="345"/>
      <c r="C1850" s="345"/>
      <c r="D1850" s="310"/>
      <c r="E1850" s="310"/>
      <c r="F1850" s="310"/>
      <c r="G1850" s="310"/>
      <c r="H1850" s="310"/>
      <c r="I1850" s="311"/>
      <c r="J1850" s="311"/>
      <c r="K1850" s="311"/>
      <c r="L1850" s="311"/>
      <c r="M1850" s="311"/>
      <c r="N1850" s="311"/>
      <c r="O1850" s="381">
        <f t="shared" si="62"/>
        <v>0</v>
      </c>
      <c r="P1850" s="381">
        <f t="shared" si="63"/>
        <v>0</v>
      </c>
    </row>
    <row r="1851" spans="1:16" ht="18" customHeight="1" x14ac:dyDescent="0.25">
      <c r="A1851" s="309"/>
      <c r="B1851" s="345"/>
      <c r="C1851" s="345"/>
      <c r="D1851" s="310"/>
      <c r="E1851" s="310"/>
      <c r="F1851" s="310"/>
      <c r="G1851" s="310"/>
      <c r="H1851" s="310"/>
      <c r="I1851" s="311"/>
      <c r="J1851" s="311"/>
      <c r="K1851" s="311"/>
      <c r="L1851" s="311"/>
      <c r="M1851" s="311"/>
      <c r="N1851" s="311"/>
      <c r="O1851" s="381">
        <f t="shared" si="62"/>
        <v>0</v>
      </c>
      <c r="P1851" s="381">
        <f t="shared" si="63"/>
        <v>0</v>
      </c>
    </row>
    <row r="1852" spans="1:16" ht="18" customHeight="1" x14ac:dyDescent="0.25">
      <c r="A1852" s="309"/>
      <c r="B1852" s="345"/>
      <c r="C1852" s="345"/>
      <c r="D1852" s="310"/>
      <c r="E1852" s="310"/>
      <c r="F1852" s="310"/>
      <c r="G1852" s="310"/>
      <c r="H1852" s="310"/>
      <c r="I1852" s="311"/>
      <c r="J1852" s="311"/>
      <c r="K1852" s="311"/>
      <c r="L1852" s="311"/>
      <c r="M1852" s="311"/>
      <c r="N1852" s="311"/>
      <c r="O1852" s="381">
        <f t="shared" si="62"/>
        <v>0</v>
      </c>
      <c r="P1852" s="381">
        <f t="shared" si="63"/>
        <v>0</v>
      </c>
    </row>
    <row r="1853" spans="1:16" ht="18" customHeight="1" x14ac:dyDescent="0.25">
      <c r="A1853" s="309"/>
      <c r="B1853" s="345"/>
      <c r="C1853" s="345"/>
      <c r="D1853" s="310"/>
      <c r="E1853" s="310"/>
      <c r="F1853" s="310"/>
      <c r="G1853" s="310"/>
      <c r="H1853" s="310"/>
      <c r="I1853" s="311"/>
      <c r="J1853" s="311"/>
      <c r="K1853" s="311"/>
      <c r="L1853" s="311"/>
      <c r="M1853" s="311"/>
      <c r="N1853" s="311"/>
      <c r="O1853" s="381">
        <f t="shared" si="62"/>
        <v>0</v>
      </c>
      <c r="P1853" s="381">
        <f t="shared" si="63"/>
        <v>0</v>
      </c>
    </row>
    <row r="1854" spans="1:16" ht="18" customHeight="1" x14ac:dyDescent="0.25">
      <c r="A1854" s="309"/>
      <c r="B1854" s="345"/>
      <c r="C1854" s="345"/>
      <c r="D1854" s="310"/>
      <c r="E1854" s="310"/>
      <c r="F1854" s="310"/>
      <c r="G1854" s="310"/>
      <c r="H1854" s="310"/>
      <c r="I1854" s="311"/>
      <c r="J1854" s="311"/>
      <c r="K1854" s="311"/>
      <c r="L1854" s="311"/>
      <c r="M1854" s="311"/>
      <c r="N1854" s="311"/>
      <c r="O1854" s="381">
        <f t="shared" si="62"/>
        <v>0</v>
      </c>
      <c r="P1854" s="381">
        <f t="shared" si="63"/>
        <v>0</v>
      </c>
    </row>
    <row r="1855" spans="1:16" ht="18" customHeight="1" x14ac:dyDescent="0.25">
      <c r="A1855" s="309"/>
      <c r="B1855" s="345"/>
      <c r="C1855" s="345"/>
      <c r="D1855" s="310"/>
      <c r="E1855" s="310"/>
      <c r="F1855" s="310"/>
      <c r="G1855" s="310"/>
      <c r="H1855" s="310"/>
      <c r="I1855" s="311"/>
      <c r="J1855" s="311"/>
      <c r="K1855" s="311"/>
      <c r="L1855" s="311"/>
      <c r="M1855" s="311"/>
      <c r="N1855" s="311"/>
      <c r="O1855" s="381">
        <f t="shared" si="62"/>
        <v>0</v>
      </c>
      <c r="P1855" s="381">
        <f t="shared" si="63"/>
        <v>0</v>
      </c>
    </row>
    <row r="1856" spans="1:16" ht="18" customHeight="1" x14ac:dyDescent="0.25">
      <c r="A1856" s="309"/>
      <c r="B1856" s="345"/>
      <c r="C1856" s="345"/>
      <c r="D1856" s="310"/>
      <c r="E1856" s="310"/>
      <c r="F1856" s="310"/>
      <c r="G1856" s="310"/>
      <c r="H1856" s="310"/>
      <c r="I1856" s="311"/>
      <c r="J1856" s="311"/>
      <c r="K1856" s="311"/>
      <c r="L1856" s="311"/>
      <c r="M1856" s="311"/>
      <c r="N1856" s="311"/>
      <c r="O1856" s="381">
        <f t="shared" si="62"/>
        <v>0</v>
      </c>
      <c r="P1856" s="381">
        <f t="shared" si="63"/>
        <v>0</v>
      </c>
    </row>
    <row r="1857" spans="1:16" ht="18" customHeight="1" x14ac:dyDescent="0.25">
      <c r="A1857" s="309"/>
      <c r="B1857" s="345"/>
      <c r="C1857" s="345"/>
      <c r="D1857" s="310"/>
      <c r="E1857" s="310"/>
      <c r="F1857" s="310"/>
      <c r="G1857" s="310"/>
      <c r="H1857" s="310"/>
      <c r="I1857" s="311"/>
      <c r="J1857" s="311"/>
      <c r="K1857" s="311"/>
      <c r="L1857" s="311"/>
      <c r="M1857" s="311"/>
      <c r="N1857" s="311"/>
      <c r="O1857" s="381">
        <f t="shared" si="62"/>
        <v>0</v>
      </c>
      <c r="P1857" s="381">
        <f t="shared" si="63"/>
        <v>0</v>
      </c>
    </row>
    <row r="1858" spans="1:16" ht="18" customHeight="1" x14ac:dyDescent="0.25">
      <c r="A1858" s="309"/>
      <c r="B1858" s="345"/>
      <c r="C1858" s="345"/>
      <c r="D1858" s="310"/>
      <c r="E1858" s="310"/>
      <c r="F1858" s="310"/>
      <c r="G1858" s="310"/>
      <c r="H1858" s="310"/>
      <c r="I1858" s="311"/>
      <c r="J1858" s="311"/>
      <c r="K1858" s="311"/>
      <c r="L1858" s="311"/>
      <c r="M1858" s="311"/>
      <c r="N1858" s="311"/>
      <c r="O1858" s="381">
        <f t="shared" si="62"/>
        <v>0</v>
      </c>
      <c r="P1858" s="381">
        <f t="shared" si="63"/>
        <v>0</v>
      </c>
    </row>
    <row r="1859" spans="1:16" ht="18" customHeight="1" x14ac:dyDescent="0.25">
      <c r="A1859" s="309"/>
      <c r="B1859" s="345"/>
      <c r="C1859" s="345"/>
      <c r="D1859" s="310"/>
      <c r="E1859" s="310"/>
      <c r="F1859" s="310"/>
      <c r="G1859" s="310"/>
      <c r="H1859" s="310"/>
      <c r="I1859" s="311"/>
      <c r="J1859" s="311"/>
      <c r="K1859" s="311"/>
      <c r="L1859" s="311"/>
      <c r="M1859" s="311"/>
      <c r="N1859" s="311"/>
      <c r="O1859" s="381">
        <f t="shared" si="62"/>
        <v>0</v>
      </c>
      <c r="P1859" s="381">
        <f t="shared" si="63"/>
        <v>0</v>
      </c>
    </row>
    <row r="1860" spans="1:16" ht="18" customHeight="1" x14ac:dyDescent="0.25">
      <c r="A1860" s="309"/>
      <c r="B1860" s="345"/>
      <c r="C1860" s="345"/>
      <c r="D1860" s="310"/>
      <c r="E1860" s="310"/>
      <c r="F1860" s="310"/>
      <c r="G1860" s="310"/>
      <c r="H1860" s="310"/>
      <c r="I1860" s="311"/>
      <c r="J1860" s="311"/>
      <c r="K1860" s="311"/>
      <c r="L1860" s="311"/>
      <c r="M1860" s="311"/>
      <c r="N1860" s="311"/>
      <c r="O1860" s="381">
        <f t="shared" si="62"/>
        <v>0</v>
      </c>
      <c r="P1860" s="381">
        <f t="shared" si="63"/>
        <v>0</v>
      </c>
    </row>
    <row r="1861" spans="1:16" ht="18" customHeight="1" x14ac:dyDescent="0.25">
      <c r="A1861" s="309"/>
      <c r="B1861" s="345"/>
      <c r="C1861" s="345"/>
      <c r="D1861" s="310"/>
      <c r="E1861" s="310"/>
      <c r="F1861" s="310"/>
      <c r="G1861" s="310"/>
      <c r="H1861" s="310"/>
      <c r="I1861" s="311"/>
      <c r="J1861" s="311"/>
      <c r="K1861" s="311"/>
      <c r="L1861" s="311"/>
      <c r="M1861" s="311"/>
      <c r="N1861" s="311"/>
      <c r="O1861" s="381">
        <f t="shared" si="62"/>
        <v>0</v>
      </c>
      <c r="P1861" s="381">
        <f t="shared" si="63"/>
        <v>0</v>
      </c>
    </row>
    <row r="1862" spans="1:16" ht="18" customHeight="1" x14ac:dyDescent="0.25">
      <c r="A1862" s="309"/>
      <c r="B1862" s="345"/>
      <c r="C1862" s="345"/>
      <c r="D1862" s="310"/>
      <c r="E1862" s="310"/>
      <c r="F1862" s="310"/>
      <c r="G1862" s="310"/>
      <c r="H1862" s="310"/>
      <c r="I1862" s="311"/>
      <c r="J1862" s="311"/>
      <c r="K1862" s="311"/>
      <c r="L1862" s="311"/>
      <c r="M1862" s="311"/>
      <c r="N1862" s="311"/>
      <c r="O1862" s="381">
        <f t="shared" si="62"/>
        <v>0</v>
      </c>
      <c r="P1862" s="381">
        <f t="shared" si="63"/>
        <v>0</v>
      </c>
    </row>
    <row r="1863" spans="1:16" ht="18" customHeight="1" x14ac:dyDescent="0.25">
      <c r="A1863" s="309"/>
      <c r="B1863" s="345"/>
      <c r="C1863" s="345"/>
      <c r="D1863" s="310"/>
      <c r="E1863" s="310"/>
      <c r="F1863" s="310"/>
      <c r="G1863" s="310"/>
      <c r="H1863" s="310"/>
      <c r="I1863" s="311"/>
      <c r="J1863" s="311"/>
      <c r="K1863" s="311"/>
      <c r="L1863" s="311"/>
      <c r="M1863" s="311"/>
      <c r="N1863" s="311"/>
      <c r="O1863" s="381">
        <f t="shared" si="62"/>
        <v>0</v>
      </c>
      <c r="P1863" s="381">
        <f t="shared" si="63"/>
        <v>0</v>
      </c>
    </row>
    <row r="1864" spans="1:16" ht="18" customHeight="1" x14ac:dyDescent="0.25">
      <c r="A1864" s="309"/>
      <c r="B1864" s="345"/>
      <c r="C1864" s="345"/>
      <c r="D1864" s="310"/>
      <c r="E1864" s="310"/>
      <c r="F1864" s="310"/>
      <c r="G1864" s="310"/>
      <c r="H1864" s="310"/>
      <c r="I1864" s="311"/>
      <c r="J1864" s="311"/>
      <c r="K1864" s="311"/>
      <c r="L1864" s="311"/>
      <c r="M1864" s="311"/>
      <c r="N1864" s="311"/>
      <c r="O1864" s="381">
        <f t="shared" si="62"/>
        <v>0</v>
      </c>
      <c r="P1864" s="381">
        <f t="shared" si="63"/>
        <v>0</v>
      </c>
    </row>
    <row r="1865" spans="1:16" ht="18" customHeight="1" x14ac:dyDescent="0.25">
      <c r="A1865" s="309"/>
      <c r="B1865" s="345"/>
      <c r="C1865" s="345"/>
      <c r="D1865" s="310"/>
      <c r="E1865" s="310"/>
      <c r="F1865" s="310"/>
      <c r="G1865" s="310"/>
      <c r="H1865" s="310"/>
      <c r="I1865" s="311"/>
      <c r="J1865" s="311"/>
      <c r="K1865" s="311"/>
      <c r="L1865" s="311"/>
      <c r="M1865" s="311"/>
      <c r="N1865" s="311"/>
      <c r="O1865" s="381">
        <f t="shared" si="62"/>
        <v>0</v>
      </c>
      <c r="P1865" s="381">
        <f t="shared" si="63"/>
        <v>0</v>
      </c>
    </row>
    <row r="1866" spans="1:16" ht="18" customHeight="1" x14ac:dyDescent="0.25">
      <c r="A1866" s="309"/>
      <c r="B1866" s="345"/>
      <c r="C1866" s="345"/>
      <c r="D1866" s="310"/>
      <c r="E1866" s="310"/>
      <c r="F1866" s="310"/>
      <c r="G1866" s="310"/>
      <c r="H1866" s="310"/>
      <c r="I1866" s="311"/>
      <c r="J1866" s="311"/>
      <c r="K1866" s="311"/>
      <c r="L1866" s="311"/>
      <c r="M1866" s="311"/>
      <c r="N1866" s="311"/>
      <c r="O1866" s="381">
        <f t="shared" si="62"/>
        <v>0</v>
      </c>
      <c r="P1866" s="381">
        <f t="shared" si="63"/>
        <v>0</v>
      </c>
    </row>
    <row r="1867" spans="1:16" ht="18" customHeight="1" x14ac:dyDescent="0.25">
      <c r="A1867" s="309"/>
      <c r="B1867" s="345"/>
      <c r="C1867" s="345"/>
      <c r="D1867" s="310"/>
      <c r="E1867" s="310"/>
      <c r="F1867" s="310"/>
      <c r="G1867" s="310"/>
      <c r="H1867" s="310"/>
      <c r="I1867" s="311"/>
      <c r="J1867" s="311"/>
      <c r="K1867" s="311"/>
      <c r="L1867" s="311"/>
      <c r="M1867" s="311"/>
      <c r="N1867" s="311"/>
      <c r="O1867" s="381">
        <f t="shared" si="62"/>
        <v>0</v>
      </c>
      <c r="P1867" s="381">
        <f t="shared" si="63"/>
        <v>0</v>
      </c>
    </row>
    <row r="1868" spans="1:16" ht="18" customHeight="1" x14ac:dyDescent="0.25">
      <c r="A1868" s="309"/>
      <c r="B1868" s="345"/>
      <c r="C1868" s="345"/>
      <c r="D1868" s="310"/>
      <c r="E1868" s="310"/>
      <c r="F1868" s="310"/>
      <c r="G1868" s="310"/>
      <c r="H1868" s="310"/>
      <c r="I1868" s="311"/>
      <c r="J1868" s="311"/>
      <c r="K1868" s="311"/>
      <c r="L1868" s="311"/>
      <c r="M1868" s="311"/>
      <c r="N1868" s="311"/>
      <c r="O1868" s="381">
        <f t="shared" si="62"/>
        <v>0</v>
      </c>
      <c r="P1868" s="381">
        <f t="shared" si="63"/>
        <v>0</v>
      </c>
    </row>
    <row r="1869" spans="1:16" ht="18" customHeight="1" x14ac:dyDescent="0.25">
      <c r="A1869" s="309"/>
      <c r="B1869" s="345"/>
      <c r="C1869" s="345"/>
      <c r="D1869" s="310"/>
      <c r="E1869" s="310"/>
      <c r="F1869" s="310"/>
      <c r="G1869" s="310"/>
      <c r="H1869" s="310"/>
      <c r="I1869" s="311"/>
      <c r="J1869" s="311"/>
      <c r="K1869" s="311"/>
      <c r="L1869" s="311"/>
      <c r="M1869" s="311"/>
      <c r="N1869" s="311"/>
      <c r="O1869" s="381">
        <f t="shared" si="62"/>
        <v>0</v>
      </c>
      <c r="P1869" s="381">
        <f t="shared" si="63"/>
        <v>0</v>
      </c>
    </row>
    <row r="1870" spans="1:16" ht="18" customHeight="1" x14ac:dyDescent="0.25">
      <c r="A1870" s="309"/>
      <c r="B1870" s="345"/>
      <c r="C1870" s="345"/>
      <c r="D1870" s="310"/>
      <c r="E1870" s="310"/>
      <c r="F1870" s="310"/>
      <c r="G1870" s="310"/>
      <c r="H1870" s="310"/>
      <c r="I1870" s="311"/>
      <c r="J1870" s="311"/>
      <c r="K1870" s="311"/>
      <c r="L1870" s="311"/>
      <c r="M1870" s="311"/>
      <c r="N1870" s="311"/>
      <c r="O1870" s="381">
        <f t="shared" si="62"/>
        <v>0</v>
      </c>
      <c r="P1870" s="381">
        <f t="shared" si="63"/>
        <v>0</v>
      </c>
    </row>
    <row r="1871" spans="1:16" ht="18" customHeight="1" x14ac:dyDescent="0.25">
      <c r="A1871" s="309"/>
      <c r="B1871" s="345"/>
      <c r="C1871" s="345"/>
      <c r="D1871" s="310"/>
      <c r="E1871" s="310"/>
      <c r="F1871" s="310"/>
      <c r="G1871" s="310"/>
      <c r="H1871" s="310"/>
      <c r="I1871" s="311"/>
      <c r="J1871" s="311"/>
      <c r="K1871" s="311"/>
      <c r="L1871" s="311"/>
      <c r="M1871" s="311"/>
      <c r="N1871" s="311"/>
      <c r="O1871" s="381">
        <f t="shared" si="62"/>
        <v>0</v>
      </c>
      <c r="P1871" s="381">
        <f t="shared" si="63"/>
        <v>0</v>
      </c>
    </row>
    <row r="1872" spans="1:16" ht="18" customHeight="1" x14ac:dyDescent="0.25">
      <c r="A1872" s="309"/>
      <c r="B1872" s="345"/>
      <c r="C1872" s="345"/>
      <c r="D1872" s="310"/>
      <c r="E1872" s="310"/>
      <c r="F1872" s="310"/>
      <c r="G1872" s="310"/>
      <c r="H1872" s="310"/>
      <c r="I1872" s="311"/>
      <c r="J1872" s="311"/>
      <c r="K1872" s="311"/>
      <c r="L1872" s="311"/>
      <c r="M1872" s="311"/>
      <c r="N1872" s="311"/>
      <c r="O1872" s="381">
        <f t="shared" si="62"/>
        <v>0</v>
      </c>
      <c r="P1872" s="381">
        <f t="shared" si="63"/>
        <v>0</v>
      </c>
    </row>
    <row r="1873" spans="1:16" ht="18" customHeight="1" x14ac:dyDescent="0.25">
      <c r="A1873" s="309"/>
      <c r="B1873" s="345"/>
      <c r="C1873" s="345"/>
      <c r="D1873" s="310"/>
      <c r="E1873" s="310"/>
      <c r="F1873" s="310"/>
      <c r="G1873" s="310"/>
      <c r="H1873" s="310"/>
      <c r="I1873" s="311"/>
      <c r="J1873" s="311"/>
      <c r="K1873" s="311"/>
      <c r="L1873" s="311"/>
      <c r="M1873" s="311"/>
      <c r="N1873" s="311"/>
      <c r="O1873" s="381">
        <f t="shared" si="62"/>
        <v>0</v>
      </c>
      <c r="P1873" s="381">
        <f t="shared" si="63"/>
        <v>0</v>
      </c>
    </row>
    <row r="1874" spans="1:16" ht="18" customHeight="1" x14ac:dyDescent="0.25">
      <c r="A1874" s="309"/>
      <c r="B1874" s="345"/>
      <c r="C1874" s="345"/>
      <c r="D1874" s="310"/>
      <c r="E1874" s="310"/>
      <c r="F1874" s="310"/>
      <c r="G1874" s="310"/>
      <c r="H1874" s="310"/>
      <c r="I1874" s="311"/>
      <c r="J1874" s="311"/>
      <c r="K1874" s="311"/>
      <c r="L1874" s="311"/>
      <c r="M1874" s="311"/>
      <c r="N1874" s="311"/>
      <c r="O1874" s="381">
        <f t="shared" si="62"/>
        <v>0</v>
      </c>
      <c r="P1874" s="381">
        <f t="shared" si="63"/>
        <v>0</v>
      </c>
    </row>
    <row r="1875" spans="1:16" ht="18" customHeight="1" x14ac:dyDescent="0.25">
      <c r="A1875" s="309"/>
      <c r="B1875" s="345"/>
      <c r="C1875" s="345"/>
      <c r="D1875" s="310"/>
      <c r="E1875" s="310"/>
      <c r="F1875" s="310"/>
      <c r="G1875" s="310"/>
      <c r="H1875" s="310"/>
      <c r="I1875" s="311"/>
      <c r="J1875" s="311"/>
      <c r="K1875" s="311"/>
      <c r="L1875" s="311"/>
      <c r="M1875" s="311"/>
      <c r="N1875" s="311"/>
      <c r="O1875" s="381">
        <f t="shared" si="62"/>
        <v>0</v>
      </c>
      <c r="P1875" s="381">
        <f t="shared" si="63"/>
        <v>0</v>
      </c>
    </row>
    <row r="1876" spans="1:16" ht="18" customHeight="1" x14ac:dyDescent="0.25">
      <c r="A1876" s="309"/>
      <c r="B1876" s="345"/>
      <c r="C1876" s="345"/>
      <c r="D1876" s="310"/>
      <c r="E1876" s="310"/>
      <c r="F1876" s="310"/>
      <c r="G1876" s="310"/>
      <c r="H1876" s="310"/>
      <c r="I1876" s="311"/>
      <c r="J1876" s="311"/>
      <c r="K1876" s="311"/>
      <c r="L1876" s="311"/>
      <c r="M1876" s="311"/>
      <c r="N1876" s="311"/>
      <c r="O1876" s="381">
        <f t="shared" si="62"/>
        <v>0</v>
      </c>
      <c r="P1876" s="381">
        <f t="shared" si="63"/>
        <v>0</v>
      </c>
    </row>
    <row r="1877" spans="1:16" ht="18" customHeight="1" x14ac:dyDescent="0.25">
      <c r="A1877" s="309"/>
      <c r="B1877" s="345"/>
      <c r="C1877" s="345"/>
      <c r="D1877" s="310"/>
      <c r="E1877" s="310"/>
      <c r="F1877" s="310"/>
      <c r="G1877" s="310"/>
      <c r="H1877" s="310"/>
      <c r="I1877" s="311"/>
      <c r="J1877" s="311"/>
      <c r="K1877" s="311"/>
      <c r="L1877" s="311"/>
      <c r="M1877" s="311"/>
      <c r="N1877" s="311"/>
      <c r="O1877" s="381">
        <f t="shared" si="62"/>
        <v>0</v>
      </c>
      <c r="P1877" s="381">
        <f t="shared" si="63"/>
        <v>0</v>
      </c>
    </row>
    <row r="1878" spans="1:16" ht="18" customHeight="1" x14ac:dyDescent="0.25">
      <c r="A1878" s="309"/>
      <c r="B1878" s="345"/>
      <c r="C1878" s="345"/>
      <c r="D1878" s="310"/>
      <c r="E1878" s="310"/>
      <c r="F1878" s="310"/>
      <c r="G1878" s="310"/>
      <c r="H1878" s="310"/>
      <c r="I1878" s="311"/>
      <c r="J1878" s="311"/>
      <c r="K1878" s="311"/>
      <c r="L1878" s="311"/>
      <c r="M1878" s="311"/>
      <c r="N1878" s="311"/>
      <c r="O1878" s="381">
        <f t="shared" si="62"/>
        <v>0</v>
      </c>
      <c r="P1878" s="381">
        <f t="shared" si="63"/>
        <v>0</v>
      </c>
    </row>
    <row r="1879" spans="1:16" ht="18" customHeight="1" x14ac:dyDescent="0.25">
      <c r="A1879" s="309"/>
      <c r="B1879" s="345"/>
      <c r="C1879" s="345"/>
      <c r="D1879" s="310"/>
      <c r="E1879" s="310"/>
      <c r="F1879" s="310"/>
      <c r="G1879" s="310"/>
      <c r="H1879" s="310"/>
      <c r="I1879" s="311"/>
      <c r="J1879" s="311"/>
      <c r="K1879" s="311"/>
      <c r="L1879" s="311"/>
      <c r="M1879" s="311"/>
      <c r="N1879" s="311"/>
      <c r="O1879" s="381">
        <f t="shared" ref="O1879:O1942" si="64">SUM(I1879,K1879,M1879)</f>
        <v>0</v>
      </c>
      <c r="P1879" s="381">
        <f t="shared" ref="P1879:P1942" si="65">SUM(J1879,L1879,N1879)</f>
        <v>0</v>
      </c>
    </row>
    <row r="1880" spans="1:16" ht="18" customHeight="1" x14ac:dyDescent="0.25">
      <c r="A1880" s="309"/>
      <c r="B1880" s="345"/>
      <c r="C1880" s="345"/>
      <c r="D1880" s="310"/>
      <c r="E1880" s="310"/>
      <c r="F1880" s="310"/>
      <c r="G1880" s="310"/>
      <c r="H1880" s="310"/>
      <c r="I1880" s="311"/>
      <c r="J1880" s="311"/>
      <c r="K1880" s="311"/>
      <c r="L1880" s="311"/>
      <c r="M1880" s="311"/>
      <c r="N1880" s="311"/>
      <c r="O1880" s="381">
        <f t="shared" si="64"/>
        <v>0</v>
      </c>
      <c r="P1880" s="381">
        <f t="shared" si="65"/>
        <v>0</v>
      </c>
    </row>
    <row r="1881" spans="1:16" ht="18" customHeight="1" x14ac:dyDescent="0.25">
      <c r="A1881" s="309"/>
      <c r="B1881" s="345"/>
      <c r="C1881" s="345"/>
      <c r="D1881" s="310"/>
      <c r="E1881" s="310"/>
      <c r="F1881" s="310"/>
      <c r="G1881" s="310"/>
      <c r="H1881" s="310"/>
      <c r="I1881" s="311"/>
      <c r="J1881" s="311"/>
      <c r="K1881" s="311"/>
      <c r="L1881" s="311"/>
      <c r="M1881" s="311"/>
      <c r="N1881" s="311"/>
      <c r="O1881" s="381">
        <f t="shared" si="64"/>
        <v>0</v>
      </c>
      <c r="P1881" s="381">
        <f t="shared" si="65"/>
        <v>0</v>
      </c>
    </row>
    <row r="1882" spans="1:16" ht="18" customHeight="1" x14ac:dyDescent="0.25">
      <c r="A1882" s="309"/>
      <c r="B1882" s="345"/>
      <c r="C1882" s="345"/>
      <c r="D1882" s="310"/>
      <c r="E1882" s="310"/>
      <c r="F1882" s="310"/>
      <c r="G1882" s="310"/>
      <c r="H1882" s="310"/>
      <c r="I1882" s="311"/>
      <c r="J1882" s="311"/>
      <c r="K1882" s="311"/>
      <c r="L1882" s="311"/>
      <c r="M1882" s="311"/>
      <c r="N1882" s="311"/>
      <c r="O1882" s="381">
        <f t="shared" si="64"/>
        <v>0</v>
      </c>
      <c r="P1882" s="381">
        <f t="shared" si="65"/>
        <v>0</v>
      </c>
    </row>
    <row r="1883" spans="1:16" ht="18" customHeight="1" x14ac:dyDescent="0.25">
      <c r="A1883" s="309"/>
      <c r="B1883" s="345"/>
      <c r="C1883" s="345"/>
      <c r="D1883" s="310"/>
      <c r="E1883" s="310"/>
      <c r="F1883" s="310"/>
      <c r="G1883" s="310"/>
      <c r="H1883" s="310"/>
      <c r="I1883" s="311"/>
      <c r="J1883" s="311"/>
      <c r="K1883" s="311"/>
      <c r="L1883" s="311"/>
      <c r="M1883" s="311"/>
      <c r="N1883" s="311"/>
      <c r="O1883" s="381">
        <f t="shared" si="64"/>
        <v>0</v>
      </c>
      <c r="P1883" s="381">
        <f t="shared" si="65"/>
        <v>0</v>
      </c>
    </row>
    <row r="1884" spans="1:16" ht="18" customHeight="1" x14ac:dyDescent="0.25">
      <c r="A1884" s="309"/>
      <c r="B1884" s="345"/>
      <c r="C1884" s="345"/>
      <c r="D1884" s="310"/>
      <c r="E1884" s="310"/>
      <c r="F1884" s="310"/>
      <c r="G1884" s="310"/>
      <c r="H1884" s="310"/>
      <c r="I1884" s="311"/>
      <c r="J1884" s="311"/>
      <c r="K1884" s="311"/>
      <c r="L1884" s="311"/>
      <c r="M1884" s="311"/>
      <c r="N1884" s="311"/>
      <c r="O1884" s="381">
        <f t="shared" si="64"/>
        <v>0</v>
      </c>
      <c r="P1884" s="381">
        <f t="shared" si="65"/>
        <v>0</v>
      </c>
    </row>
    <row r="1885" spans="1:16" ht="18" customHeight="1" x14ac:dyDescent="0.25">
      <c r="A1885" s="309"/>
      <c r="B1885" s="345"/>
      <c r="C1885" s="345"/>
      <c r="D1885" s="310"/>
      <c r="E1885" s="310"/>
      <c r="F1885" s="310"/>
      <c r="G1885" s="310"/>
      <c r="H1885" s="310"/>
      <c r="I1885" s="311"/>
      <c r="J1885" s="311"/>
      <c r="K1885" s="311"/>
      <c r="L1885" s="311"/>
      <c r="M1885" s="311"/>
      <c r="N1885" s="311"/>
      <c r="O1885" s="381">
        <f t="shared" si="64"/>
        <v>0</v>
      </c>
      <c r="P1885" s="381">
        <f t="shared" si="65"/>
        <v>0</v>
      </c>
    </row>
    <row r="1886" spans="1:16" ht="18" customHeight="1" x14ac:dyDescent="0.25">
      <c r="A1886" s="309"/>
      <c r="B1886" s="345"/>
      <c r="C1886" s="345"/>
      <c r="D1886" s="310"/>
      <c r="E1886" s="310"/>
      <c r="F1886" s="310"/>
      <c r="G1886" s="310"/>
      <c r="H1886" s="310"/>
      <c r="I1886" s="311"/>
      <c r="J1886" s="311"/>
      <c r="K1886" s="311"/>
      <c r="L1886" s="311"/>
      <c r="M1886" s="311"/>
      <c r="N1886" s="311"/>
      <c r="O1886" s="381">
        <f t="shared" si="64"/>
        <v>0</v>
      </c>
      <c r="P1886" s="381">
        <f t="shared" si="65"/>
        <v>0</v>
      </c>
    </row>
    <row r="1887" spans="1:16" ht="18" customHeight="1" x14ac:dyDescent="0.25">
      <c r="A1887" s="309"/>
      <c r="B1887" s="345"/>
      <c r="C1887" s="345"/>
      <c r="D1887" s="310"/>
      <c r="E1887" s="310"/>
      <c r="F1887" s="310"/>
      <c r="G1887" s="310"/>
      <c r="H1887" s="310"/>
      <c r="I1887" s="311"/>
      <c r="J1887" s="311"/>
      <c r="K1887" s="311"/>
      <c r="L1887" s="311"/>
      <c r="M1887" s="311"/>
      <c r="N1887" s="311"/>
      <c r="O1887" s="381">
        <f t="shared" si="64"/>
        <v>0</v>
      </c>
      <c r="P1887" s="381">
        <f t="shared" si="65"/>
        <v>0</v>
      </c>
    </row>
    <row r="1888" spans="1:16" ht="18" customHeight="1" x14ac:dyDescent="0.25">
      <c r="A1888" s="309"/>
      <c r="B1888" s="345"/>
      <c r="C1888" s="345"/>
      <c r="D1888" s="310"/>
      <c r="E1888" s="310"/>
      <c r="F1888" s="310"/>
      <c r="G1888" s="310"/>
      <c r="H1888" s="310"/>
      <c r="I1888" s="311"/>
      <c r="J1888" s="311"/>
      <c r="K1888" s="311"/>
      <c r="L1888" s="311"/>
      <c r="M1888" s="311"/>
      <c r="N1888" s="311"/>
      <c r="O1888" s="381">
        <f t="shared" si="64"/>
        <v>0</v>
      </c>
      <c r="P1888" s="381">
        <f t="shared" si="65"/>
        <v>0</v>
      </c>
    </row>
    <row r="1889" spans="1:16" ht="18" customHeight="1" x14ac:dyDescent="0.25">
      <c r="A1889" s="309"/>
      <c r="B1889" s="345"/>
      <c r="C1889" s="345"/>
      <c r="D1889" s="310"/>
      <c r="E1889" s="310"/>
      <c r="F1889" s="310"/>
      <c r="G1889" s="310"/>
      <c r="H1889" s="310"/>
      <c r="I1889" s="311"/>
      <c r="J1889" s="311"/>
      <c r="K1889" s="311"/>
      <c r="L1889" s="311"/>
      <c r="M1889" s="311"/>
      <c r="N1889" s="311"/>
      <c r="O1889" s="381">
        <f t="shared" si="64"/>
        <v>0</v>
      </c>
      <c r="P1889" s="381">
        <f t="shared" si="65"/>
        <v>0</v>
      </c>
    </row>
    <row r="1890" spans="1:16" ht="18" customHeight="1" x14ac:dyDescent="0.25">
      <c r="A1890" s="309"/>
      <c r="B1890" s="345"/>
      <c r="C1890" s="345"/>
      <c r="D1890" s="310"/>
      <c r="E1890" s="310"/>
      <c r="F1890" s="310"/>
      <c r="G1890" s="310"/>
      <c r="H1890" s="310"/>
      <c r="I1890" s="311"/>
      <c r="J1890" s="311"/>
      <c r="K1890" s="311"/>
      <c r="L1890" s="311"/>
      <c r="M1890" s="311"/>
      <c r="N1890" s="311"/>
      <c r="O1890" s="381">
        <f t="shared" si="64"/>
        <v>0</v>
      </c>
      <c r="P1890" s="381">
        <f t="shared" si="65"/>
        <v>0</v>
      </c>
    </row>
    <row r="1891" spans="1:16" ht="18" customHeight="1" x14ac:dyDescent="0.25">
      <c r="A1891" s="309"/>
      <c r="B1891" s="345"/>
      <c r="C1891" s="345"/>
      <c r="D1891" s="310"/>
      <c r="E1891" s="310"/>
      <c r="F1891" s="310"/>
      <c r="G1891" s="310"/>
      <c r="H1891" s="310"/>
      <c r="I1891" s="311"/>
      <c r="J1891" s="311"/>
      <c r="K1891" s="311"/>
      <c r="L1891" s="311"/>
      <c r="M1891" s="311"/>
      <c r="N1891" s="311"/>
      <c r="O1891" s="381">
        <f t="shared" si="64"/>
        <v>0</v>
      </c>
      <c r="P1891" s="381">
        <f t="shared" si="65"/>
        <v>0</v>
      </c>
    </row>
    <row r="1892" spans="1:16" ht="18" customHeight="1" x14ac:dyDescent="0.25">
      <c r="A1892" s="309"/>
      <c r="B1892" s="345"/>
      <c r="C1892" s="345"/>
      <c r="D1892" s="310"/>
      <c r="E1892" s="310"/>
      <c r="F1892" s="310"/>
      <c r="G1892" s="310"/>
      <c r="H1892" s="310"/>
      <c r="I1892" s="311"/>
      <c r="J1892" s="311"/>
      <c r="K1892" s="311"/>
      <c r="L1892" s="311"/>
      <c r="M1892" s="311"/>
      <c r="N1892" s="311"/>
      <c r="O1892" s="381">
        <f t="shared" si="64"/>
        <v>0</v>
      </c>
      <c r="P1892" s="381">
        <f t="shared" si="65"/>
        <v>0</v>
      </c>
    </row>
    <row r="1893" spans="1:16" ht="18" customHeight="1" x14ac:dyDescent="0.25">
      <c r="A1893" s="309"/>
      <c r="B1893" s="345"/>
      <c r="C1893" s="345"/>
      <c r="D1893" s="310"/>
      <c r="E1893" s="310"/>
      <c r="F1893" s="310"/>
      <c r="G1893" s="310"/>
      <c r="H1893" s="310"/>
      <c r="I1893" s="311"/>
      <c r="J1893" s="311"/>
      <c r="K1893" s="311"/>
      <c r="L1893" s="311"/>
      <c r="M1893" s="311"/>
      <c r="N1893" s="311"/>
      <c r="O1893" s="381">
        <f t="shared" si="64"/>
        <v>0</v>
      </c>
      <c r="P1893" s="381">
        <f t="shared" si="65"/>
        <v>0</v>
      </c>
    </row>
    <row r="1894" spans="1:16" ht="18" customHeight="1" x14ac:dyDescent="0.25">
      <c r="A1894" s="309"/>
      <c r="B1894" s="345"/>
      <c r="C1894" s="345"/>
      <c r="D1894" s="310"/>
      <c r="E1894" s="310"/>
      <c r="F1894" s="310"/>
      <c r="G1894" s="310"/>
      <c r="H1894" s="310"/>
      <c r="I1894" s="311"/>
      <c r="J1894" s="311"/>
      <c r="K1894" s="311"/>
      <c r="L1894" s="311"/>
      <c r="M1894" s="311"/>
      <c r="N1894" s="311"/>
      <c r="O1894" s="381">
        <f t="shared" si="64"/>
        <v>0</v>
      </c>
      <c r="P1894" s="381">
        <f t="shared" si="65"/>
        <v>0</v>
      </c>
    </row>
    <row r="1895" spans="1:16" ht="18" customHeight="1" x14ac:dyDescent="0.25">
      <c r="A1895" s="309"/>
      <c r="B1895" s="345"/>
      <c r="C1895" s="345"/>
      <c r="D1895" s="310"/>
      <c r="E1895" s="310"/>
      <c r="F1895" s="310"/>
      <c r="G1895" s="310"/>
      <c r="H1895" s="310"/>
      <c r="I1895" s="311"/>
      <c r="J1895" s="311"/>
      <c r="K1895" s="311"/>
      <c r="L1895" s="311"/>
      <c r="M1895" s="311"/>
      <c r="N1895" s="311"/>
      <c r="O1895" s="381">
        <f t="shared" si="64"/>
        <v>0</v>
      </c>
      <c r="P1895" s="381">
        <f t="shared" si="65"/>
        <v>0</v>
      </c>
    </row>
    <row r="1896" spans="1:16" ht="18" customHeight="1" x14ac:dyDescent="0.25">
      <c r="A1896" s="309"/>
      <c r="B1896" s="345"/>
      <c r="C1896" s="345"/>
      <c r="D1896" s="310"/>
      <c r="E1896" s="310"/>
      <c r="F1896" s="310"/>
      <c r="G1896" s="310"/>
      <c r="H1896" s="310"/>
      <c r="I1896" s="311"/>
      <c r="J1896" s="311"/>
      <c r="K1896" s="311"/>
      <c r="L1896" s="311"/>
      <c r="M1896" s="311"/>
      <c r="N1896" s="311"/>
      <c r="O1896" s="381">
        <f t="shared" si="64"/>
        <v>0</v>
      </c>
      <c r="P1896" s="381">
        <f t="shared" si="65"/>
        <v>0</v>
      </c>
    </row>
    <row r="1897" spans="1:16" ht="18" customHeight="1" x14ac:dyDescent="0.25">
      <c r="A1897" s="309"/>
      <c r="B1897" s="345"/>
      <c r="C1897" s="345"/>
      <c r="D1897" s="310"/>
      <c r="E1897" s="310"/>
      <c r="F1897" s="310"/>
      <c r="G1897" s="310"/>
      <c r="H1897" s="310"/>
      <c r="I1897" s="311"/>
      <c r="J1897" s="311"/>
      <c r="K1897" s="311"/>
      <c r="L1897" s="311"/>
      <c r="M1897" s="311"/>
      <c r="N1897" s="311"/>
      <c r="O1897" s="381">
        <f t="shared" si="64"/>
        <v>0</v>
      </c>
      <c r="P1897" s="381">
        <f t="shared" si="65"/>
        <v>0</v>
      </c>
    </row>
    <row r="1898" spans="1:16" ht="18" customHeight="1" x14ac:dyDescent="0.25">
      <c r="A1898" s="309"/>
      <c r="B1898" s="345"/>
      <c r="C1898" s="345"/>
      <c r="D1898" s="310"/>
      <c r="E1898" s="310"/>
      <c r="F1898" s="310"/>
      <c r="G1898" s="310"/>
      <c r="H1898" s="310"/>
      <c r="I1898" s="311"/>
      <c r="J1898" s="311"/>
      <c r="K1898" s="311"/>
      <c r="L1898" s="311"/>
      <c r="M1898" s="311"/>
      <c r="N1898" s="311"/>
      <c r="O1898" s="381">
        <f t="shared" si="64"/>
        <v>0</v>
      </c>
      <c r="P1898" s="381">
        <f t="shared" si="65"/>
        <v>0</v>
      </c>
    </row>
    <row r="1899" spans="1:16" ht="18" customHeight="1" x14ac:dyDescent="0.25">
      <c r="A1899" s="309"/>
      <c r="B1899" s="345"/>
      <c r="C1899" s="345"/>
      <c r="D1899" s="310"/>
      <c r="E1899" s="310"/>
      <c r="F1899" s="310"/>
      <c r="G1899" s="310"/>
      <c r="H1899" s="310"/>
      <c r="I1899" s="311"/>
      <c r="J1899" s="311"/>
      <c r="K1899" s="311"/>
      <c r="L1899" s="311"/>
      <c r="M1899" s="311"/>
      <c r="N1899" s="311"/>
      <c r="O1899" s="381">
        <f t="shared" si="64"/>
        <v>0</v>
      </c>
      <c r="P1899" s="381">
        <f t="shared" si="65"/>
        <v>0</v>
      </c>
    </row>
    <row r="1900" spans="1:16" ht="18" customHeight="1" x14ac:dyDescent="0.25">
      <c r="A1900" s="309"/>
      <c r="B1900" s="345"/>
      <c r="C1900" s="345"/>
      <c r="D1900" s="310"/>
      <c r="E1900" s="310"/>
      <c r="F1900" s="310"/>
      <c r="G1900" s="310"/>
      <c r="H1900" s="310"/>
      <c r="I1900" s="311"/>
      <c r="J1900" s="311"/>
      <c r="K1900" s="311"/>
      <c r="L1900" s="311"/>
      <c r="M1900" s="311"/>
      <c r="N1900" s="311"/>
      <c r="O1900" s="381">
        <f t="shared" si="64"/>
        <v>0</v>
      </c>
      <c r="P1900" s="381">
        <f t="shared" si="65"/>
        <v>0</v>
      </c>
    </row>
    <row r="1901" spans="1:16" ht="18" customHeight="1" x14ac:dyDescent="0.25">
      <c r="A1901" s="309"/>
      <c r="B1901" s="345"/>
      <c r="C1901" s="345"/>
      <c r="D1901" s="310"/>
      <c r="E1901" s="310"/>
      <c r="F1901" s="310"/>
      <c r="G1901" s="310"/>
      <c r="H1901" s="310"/>
      <c r="I1901" s="311"/>
      <c r="J1901" s="311"/>
      <c r="K1901" s="311"/>
      <c r="L1901" s="311"/>
      <c r="M1901" s="311"/>
      <c r="N1901" s="311"/>
      <c r="O1901" s="381">
        <f t="shared" si="64"/>
        <v>0</v>
      </c>
      <c r="P1901" s="381">
        <f t="shared" si="65"/>
        <v>0</v>
      </c>
    </row>
    <row r="1902" spans="1:16" ht="18" customHeight="1" x14ac:dyDescent="0.25">
      <c r="A1902" s="309"/>
      <c r="B1902" s="345"/>
      <c r="C1902" s="345"/>
      <c r="D1902" s="310"/>
      <c r="E1902" s="310"/>
      <c r="F1902" s="310"/>
      <c r="G1902" s="310"/>
      <c r="H1902" s="310"/>
      <c r="I1902" s="311"/>
      <c r="J1902" s="311"/>
      <c r="K1902" s="311"/>
      <c r="L1902" s="311"/>
      <c r="M1902" s="311"/>
      <c r="N1902" s="311"/>
      <c r="O1902" s="381">
        <f t="shared" si="64"/>
        <v>0</v>
      </c>
      <c r="P1902" s="381">
        <f t="shared" si="65"/>
        <v>0</v>
      </c>
    </row>
    <row r="1903" spans="1:16" ht="18" customHeight="1" x14ac:dyDescent="0.25">
      <c r="A1903" s="309"/>
      <c r="B1903" s="345"/>
      <c r="C1903" s="345"/>
      <c r="D1903" s="310"/>
      <c r="E1903" s="310"/>
      <c r="F1903" s="310"/>
      <c r="G1903" s="310"/>
      <c r="H1903" s="310"/>
      <c r="I1903" s="311"/>
      <c r="J1903" s="311"/>
      <c r="K1903" s="311"/>
      <c r="L1903" s="311"/>
      <c r="M1903" s="311"/>
      <c r="N1903" s="311"/>
      <c r="O1903" s="381">
        <f t="shared" si="64"/>
        <v>0</v>
      </c>
      <c r="P1903" s="381">
        <f t="shared" si="65"/>
        <v>0</v>
      </c>
    </row>
    <row r="1904" spans="1:16" ht="18" customHeight="1" x14ac:dyDescent="0.25">
      <c r="A1904" s="309"/>
      <c r="B1904" s="345"/>
      <c r="C1904" s="345"/>
      <c r="D1904" s="310"/>
      <c r="E1904" s="310"/>
      <c r="F1904" s="310"/>
      <c r="G1904" s="310"/>
      <c r="H1904" s="310"/>
      <c r="I1904" s="311"/>
      <c r="J1904" s="311"/>
      <c r="K1904" s="311"/>
      <c r="L1904" s="311"/>
      <c r="M1904" s="311"/>
      <c r="N1904" s="311"/>
      <c r="O1904" s="381">
        <f t="shared" si="64"/>
        <v>0</v>
      </c>
      <c r="P1904" s="381">
        <f t="shared" si="65"/>
        <v>0</v>
      </c>
    </row>
    <row r="1905" spans="1:16" ht="18" customHeight="1" x14ac:dyDescent="0.25">
      <c r="A1905" s="309"/>
      <c r="B1905" s="345"/>
      <c r="C1905" s="345"/>
      <c r="D1905" s="310"/>
      <c r="E1905" s="310"/>
      <c r="F1905" s="310"/>
      <c r="G1905" s="310"/>
      <c r="H1905" s="310"/>
      <c r="I1905" s="311"/>
      <c r="J1905" s="311"/>
      <c r="K1905" s="311"/>
      <c r="L1905" s="311"/>
      <c r="M1905" s="311"/>
      <c r="N1905" s="311"/>
      <c r="O1905" s="381">
        <f t="shared" si="64"/>
        <v>0</v>
      </c>
      <c r="P1905" s="381">
        <f t="shared" si="65"/>
        <v>0</v>
      </c>
    </row>
    <row r="1906" spans="1:16" ht="18" customHeight="1" x14ac:dyDescent="0.25">
      <c r="A1906" s="309"/>
      <c r="B1906" s="345"/>
      <c r="C1906" s="345"/>
      <c r="D1906" s="310"/>
      <c r="E1906" s="310"/>
      <c r="F1906" s="310"/>
      <c r="G1906" s="310"/>
      <c r="H1906" s="310"/>
      <c r="I1906" s="311"/>
      <c r="J1906" s="311"/>
      <c r="K1906" s="311"/>
      <c r="L1906" s="311"/>
      <c r="M1906" s="311"/>
      <c r="N1906" s="311"/>
      <c r="O1906" s="381">
        <f t="shared" si="64"/>
        <v>0</v>
      </c>
      <c r="P1906" s="381">
        <f t="shared" si="65"/>
        <v>0</v>
      </c>
    </row>
    <row r="1907" spans="1:16" ht="18" customHeight="1" x14ac:dyDescent="0.25">
      <c r="A1907" s="309"/>
      <c r="B1907" s="345"/>
      <c r="C1907" s="345"/>
      <c r="D1907" s="310"/>
      <c r="E1907" s="310"/>
      <c r="F1907" s="310"/>
      <c r="G1907" s="310"/>
      <c r="H1907" s="310"/>
      <c r="I1907" s="311"/>
      <c r="J1907" s="311"/>
      <c r="K1907" s="311"/>
      <c r="L1907" s="311"/>
      <c r="M1907" s="311"/>
      <c r="N1907" s="311"/>
      <c r="O1907" s="381">
        <f t="shared" si="64"/>
        <v>0</v>
      </c>
      <c r="P1907" s="381">
        <f t="shared" si="65"/>
        <v>0</v>
      </c>
    </row>
    <row r="1908" spans="1:16" ht="18" customHeight="1" x14ac:dyDescent="0.25">
      <c r="A1908" s="309"/>
      <c r="B1908" s="345"/>
      <c r="C1908" s="345"/>
      <c r="D1908" s="310"/>
      <c r="E1908" s="310"/>
      <c r="F1908" s="310"/>
      <c r="G1908" s="310"/>
      <c r="H1908" s="310"/>
      <c r="I1908" s="311"/>
      <c r="J1908" s="311"/>
      <c r="K1908" s="311"/>
      <c r="L1908" s="311"/>
      <c r="M1908" s="311"/>
      <c r="N1908" s="311"/>
      <c r="O1908" s="381">
        <f t="shared" si="64"/>
        <v>0</v>
      </c>
      <c r="P1908" s="381">
        <f t="shared" si="65"/>
        <v>0</v>
      </c>
    </row>
    <row r="1909" spans="1:16" ht="18" customHeight="1" x14ac:dyDescent="0.25">
      <c r="A1909" s="309"/>
      <c r="B1909" s="345"/>
      <c r="C1909" s="345"/>
      <c r="D1909" s="310"/>
      <c r="E1909" s="310"/>
      <c r="F1909" s="310"/>
      <c r="G1909" s="310"/>
      <c r="H1909" s="310"/>
      <c r="I1909" s="311"/>
      <c r="J1909" s="311"/>
      <c r="K1909" s="311"/>
      <c r="L1909" s="311"/>
      <c r="M1909" s="311"/>
      <c r="N1909" s="311"/>
      <c r="O1909" s="381">
        <f t="shared" si="64"/>
        <v>0</v>
      </c>
      <c r="P1909" s="381">
        <f t="shared" si="65"/>
        <v>0</v>
      </c>
    </row>
    <row r="1910" spans="1:16" ht="18" customHeight="1" x14ac:dyDescent="0.25">
      <c r="A1910" s="309"/>
      <c r="B1910" s="345"/>
      <c r="C1910" s="345"/>
      <c r="D1910" s="310"/>
      <c r="E1910" s="310"/>
      <c r="F1910" s="310"/>
      <c r="G1910" s="310"/>
      <c r="H1910" s="310"/>
      <c r="I1910" s="311"/>
      <c r="J1910" s="311"/>
      <c r="K1910" s="311"/>
      <c r="L1910" s="311"/>
      <c r="M1910" s="311"/>
      <c r="N1910" s="311"/>
      <c r="O1910" s="381">
        <f t="shared" si="64"/>
        <v>0</v>
      </c>
      <c r="P1910" s="381">
        <f t="shared" si="65"/>
        <v>0</v>
      </c>
    </row>
    <row r="1911" spans="1:16" ht="18" customHeight="1" x14ac:dyDescent="0.25">
      <c r="A1911" s="309"/>
      <c r="B1911" s="345"/>
      <c r="C1911" s="345"/>
      <c r="D1911" s="310"/>
      <c r="E1911" s="310"/>
      <c r="F1911" s="310"/>
      <c r="G1911" s="310"/>
      <c r="H1911" s="310"/>
      <c r="I1911" s="311"/>
      <c r="J1911" s="311"/>
      <c r="K1911" s="311"/>
      <c r="L1911" s="311"/>
      <c r="M1911" s="311"/>
      <c r="N1911" s="311"/>
      <c r="O1911" s="381">
        <f t="shared" si="64"/>
        <v>0</v>
      </c>
      <c r="P1911" s="381">
        <f t="shared" si="65"/>
        <v>0</v>
      </c>
    </row>
    <row r="1912" spans="1:16" ht="18" customHeight="1" x14ac:dyDescent="0.25">
      <c r="A1912" s="309"/>
      <c r="B1912" s="345"/>
      <c r="C1912" s="345"/>
      <c r="D1912" s="310"/>
      <c r="E1912" s="310"/>
      <c r="F1912" s="310"/>
      <c r="G1912" s="310"/>
      <c r="H1912" s="310"/>
      <c r="I1912" s="311"/>
      <c r="J1912" s="311"/>
      <c r="K1912" s="311"/>
      <c r="L1912" s="311"/>
      <c r="M1912" s="311"/>
      <c r="N1912" s="311"/>
      <c r="O1912" s="381">
        <f t="shared" si="64"/>
        <v>0</v>
      </c>
      <c r="P1912" s="381">
        <f t="shared" si="65"/>
        <v>0</v>
      </c>
    </row>
    <row r="1913" spans="1:16" ht="18" customHeight="1" x14ac:dyDescent="0.25">
      <c r="A1913" s="309"/>
      <c r="B1913" s="345"/>
      <c r="C1913" s="345"/>
      <c r="D1913" s="310"/>
      <c r="E1913" s="310"/>
      <c r="F1913" s="310"/>
      <c r="G1913" s="310"/>
      <c r="H1913" s="310"/>
      <c r="I1913" s="311"/>
      <c r="J1913" s="311"/>
      <c r="K1913" s="311"/>
      <c r="L1913" s="311"/>
      <c r="M1913" s="311"/>
      <c r="N1913" s="311"/>
      <c r="O1913" s="381">
        <f t="shared" si="64"/>
        <v>0</v>
      </c>
      <c r="P1913" s="381">
        <f t="shared" si="65"/>
        <v>0</v>
      </c>
    </row>
    <row r="1914" spans="1:16" ht="18" customHeight="1" x14ac:dyDescent="0.25">
      <c r="A1914" s="309"/>
      <c r="B1914" s="345"/>
      <c r="C1914" s="345"/>
      <c r="D1914" s="310"/>
      <c r="E1914" s="310"/>
      <c r="F1914" s="310"/>
      <c r="G1914" s="310"/>
      <c r="H1914" s="310"/>
      <c r="I1914" s="311"/>
      <c r="J1914" s="311"/>
      <c r="K1914" s="311"/>
      <c r="L1914" s="311"/>
      <c r="M1914" s="311"/>
      <c r="N1914" s="311"/>
      <c r="O1914" s="381">
        <f t="shared" si="64"/>
        <v>0</v>
      </c>
      <c r="P1914" s="381">
        <f t="shared" si="65"/>
        <v>0</v>
      </c>
    </row>
    <row r="1915" spans="1:16" ht="18" customHeight="1" x14ac:dyDescent="0.25">
      <c r="A1915" s="309"/>
      <c r="B1915" s="345"/>
      <c r="C1915" s="345"/>
      <c r="D1915" s="310"/>
      <c r="E1915" s="310"/>
      <c r="F1915" s="310"/>
      <c r="G1915" s="310"/>
      <c r="H1915" s="310"/>
      <c r="I1915" s="311"/>
      <c r="J1915" s="311"/>
      <c r="K1915" s="311"/>
      <c r="L1915" s="311"/>
      <c r="M1915" s="311"/>
      <c r="N1915" s="311"/>
      <c r="O1915" s="381">
        <f t="shared" si="64"/>
        <v>0</v>
      </c>
      <c r="P1915" s="381">
        <f t="shared" si="65"/>
        <v>0</v>
      </c>
    </row>
    <row r="1916" spans="1:16" ht="18" customHeight="1" x14ac:dyDescent="0.25">
      <c r="A1916" s="309"/>
      <c r="B1916" s="345"/>
      <c r="C1916" s="345"/>
      <c r="D1916" s="310"/>
      <c r="E1916" s="310"/>
      <c r="F1916" s="310"/>
      <c r="G1916" s="310"/>
      <c r="H1916" s="310"/>
      <c r="I1916" s="311"/>
      <c r="J1916" s="311"/>
      <c r="K1916" s="311"/>
      <c r="L1916" s="311"/>
      <c r="M1916" s="311"/>
      <c r="N1916" s="311"/>
      <c r="O1916" s="381">
        <f t="shared" si="64"/>
        <v>0</v>
      </c>
      <c r="P1916" s="381">
        <f t="shared" si="65"/>
        <v>0</v>
      </c>
    </row>
    <row r="1917" spans="1:16" ht="18" customHeight="1" x14ac:dyDescent="0.25">
      <c r="A1917" s="309"/>
      <c r="B1917" s="345"/>
      <c r="C1917" s="345"/>
      <c r="D1917" s="310"/>
      <c r="E1917" s="310"/>
      <c r="F1917" s="310"/>
      <c r="G1917" s="310"/>
      <c r="H1917" s="310"/>
      <c r="I1917" s="311"/>
      <c r="J1917" s="311"/>
      <c r="K1917" s="311"/>
      <c r="L1917" s="311"/>
      <c r="M1917" s="311"/>
      <c r="N1917" s="311"/>
      <c r="O1917" s="381">
        <f t="shared" si="64"/>
        <v>0</v>
      </c>
      <c r="P1917" s="381">
        <f t="shared" si="65"/>
        <v>0</v>
      </c>
    </row>
    <row r="1918" spans="1:16" ht="18" customHeight="1" x14ac:dyDescent="0.25">
      <c r="A1918" s="309"/>
      <c r="B1918" s="345"/>
      <c r="C1918" s="345"/>
      <c r="D1918" s="310"/>
      <c r="E1918" s="310"/>
      <c r="F1918" s="310"/>
      <c r="G1918" s="310"/>
      <c r="H1918" s="310"/>
      <c r="I1918" s="311"/>
      <c r="J1918" s="311"/>
      <c r="K1918" s="311"/>
      <c r="L1918" s="311"/>
      <c r="M1918" s="311"/>
      <c r="N1918" s="311"/>
      <c r="O1918" s="381">
        <f t="shared" si="64"/>
        <v>0</v>
      </c>
      <c r="P1918" s="381">
        <f t="shared" si="65"/>
        <v>0</v>
      </c>
    </row>
    <row r="1919" spans="1:16" ht="18" customHeight="1" x14ac:dyDescent="0.25">
      <c r="A1919" s="309"/>
      <c r="B1919" s="345"/>
      <c r="C1919" s="345"/>
      <c r="D1919" s="310"/>
      <c r="E1919" s="310"/>
      <c r="F1919" s="310"/>
      <c r="G1919" s="310"/>
      <c r="H1919" s="310"/>
      <c r="I1919" s="311"/>
      <c r="J1919" s="311"/>
      <c r="K1919" s="311"/>
      <c r="L1919" s="311"/>
      <c r="M1919" s="311"/>
      <c r="N1919" s="311"/>
      <c r="O1919" s="381">
        <f t="shared" si="64"/>
        <v>0</v>
      </c>
      <c r="P1919" s="381">
        <f t="shared" si="65"/>
        <v>0</v>
      </c>
    </row>
    <row r="1920" spans="1:16" ht="18" customHeight="1" x14ac:dyDescent="0.25">
      <c r="A1920" s="309"/>
      <c r="B1920" s="345"/>
      <c r="C1920" s="345"/>
      <c r="D1920" s="310"/>
      <c r="E1920" s="310"/>
      <c r="F1920" s="310"/>
      <c r="G1920" s="310"/>
      <c r="H1920" s="310"/>
      <c r="I1920" s="311"/>
      <c r="J1920" s="311"/>
      <c r="K1920" s="311"/>
      <c r="L1920" s="311"/>
      <c r="M1920" s="311"/>
      <c r="N1920" s="311"/>
      <c r="O1920" s="381">
        <f t="shared" si="64"/>
        <v>0</v>
      </c>
      <c r="P1920" s="381">
        <f t="shared" si="65"/>
        <v>0</v>
      </c>
    </row>
    <row r="1921" spans="1:16" ht="18" customHeight="1" x14ac:dyDescent="0.25">
      <c r="A1921" s="309"/>
      <c r="B1921" s="345"/>
      <c r="C1921" s="345"/>
      <c r="D1921" s="310"/>
      <c r="E1921" s="310"/>
      <c r="F1921" s="310"/>
      <c r="G1921" s="310"/>
      <c r="H1921" s="310"/>
      <c r="I1921" s="311"/>
      <c r="J1921" s="311"/>
      <c r="K1921" s="311"/>
      <c r="L1921" s="311"/>
      <c r="M1921" s="311"/>
      <c r="N1921" s="311"/>
      <c r="O1921" s="381">
        <f t="shared" si="64"/>
        <v>0</v>
      </c>
      <c r="P1921" s="381">
        <f t="shared" si="65"/>
        <v>0</v>
      </c>
    </row>
    <row r="1922" spans="1:16" ht="18" customHeight="1" x14ac:dyDescent="0.25">
      <c r="A1922" s="309"/>
      <c r="B1922" s="345"/>
      <c r="C1922" s="345"/>
      <c r="D1922" s="310"/>
      <c r="E1922" s="310"/>
      <c r="F1922" s="310"/>
      <c r="G1922" s="310"/>
      <c r="H1922" s="310"/>
      <c r="I1922" s="311"/>
      <c r="J1922" s="311"/>
      <c r="K1922" s="311"/>
      <c r="L1922" s="311"/>
      <c r="M1922" s="311"/>
      <c r="N1922" s="311"/>
      <c r="O1922" s="381">
        <f t="shared" si="64"/>
        <v>0</v>
      </c>
      <c r="P1922" s="381">
        <f t="shared" si="65"/>
        <v>0</v>
      </c>
    </row>
    <row r="1923" spans="1:16" ht="18" customHeight="1" x14ac:dyDescent="0.25">
      <c r="A1923" s="309"/>
      <c r="B1923" s="345"/>
      <c r="C1923" s="345"/>
      <c r="D1923" s="310"/>
      <c r="E1923" s="310"/>
      <c r="F1923" s="310"/>
      <c r="G1923" s="310"/>
      <c r="H1923" s="310"/>
      <c r="I1923" s="311"/>
      <c r="J1923" s="311"/>
      <c r="K1923" s="311"/>
      <c r="L1923" s="311"/>
      <c r="M1923" s="311"/>
      <c r="N1923" s="311"/>
      <c r="O1923" s="381">
        <f t="shared" si="64"/>
        <v>0</v>
      </c>
      <c r="P1923" s="381">
        <f t="shared" si="65"/>
        <v>0</v>
      </c>
    </row>
    <row r="1924" spans="1:16" ht="18" customHeight="1" x14ac:dyDescent="0.25">
      <c r="A1924" s="309"/>
      <c r="B1924" s="345"/>
      <c r="C1924" s="345"/>
      <c r="D1924" s="310"/>
      <c r="E1924" s="310"/>
      <c r="F1924" s="310"/>
      <c r="G1924" s="310"/>
      <c r="H1924" s="310"/>
      <c r="I1924" s="311"/>
      <c r="J1924" s="311"/>
      <c r="K1924" s="311"/>
      <c r="L1924" s="311"/>
      <c r="M1924" s="311"/>
      <c r="N1924" s="311"/>
      <c r="O1924" s="381">
        <f t="shared" si="64"/>
        <v>0</v>
      </c>
      <c r="P1924" s="381">
        <f t="shared" si="65"/>
        <v>0</v>
      </c>
    </row>
    <row r="1925" spans="1:16" ht="18" customHeight="1" x14ac:dyDescent="0.25">
      <c r="A1925" s="309"/>
      <c r="B1925" s="345"/>
      <c r="C1925" s="345"/>
      <c r="D1925" s="310"/>
      <c r="E1925" s="310"/>
      <c r="F1925" s="310"/>
      <c r="G1925" s="310"/>
      <c r="H1925" s="310"/>
      <c r="I1925" s="311"/>
      <c r="J1925" s="311"/>
      <c r="K1925" s="311"/>
      <c r="L1925" s="311"/>
      <c r="M1925" s="311"/>
      <c r="N1925" s="311"/>
      <c r="O1925" s="381">
        <f t="shared" si="64"/>
        <v>0</v>
      </c>
      <c r="P1925" s="381">
        <f t="shared" si="65"/>
        <v>0</v>
      </c>
    </row>
    <row r="1926" spans="1:16" ht="18" customHeight="1" x14ac:dyDescent="0.25">
      <c r="A1926" s="309"/>
      <c r="B1926" s="345"/>
      <c r="C1926" s="345"/>
      <c r="D1926" s="310"/>
      <c r="E1926" s="310"/>
      <c r="F1926" s="310"/>
      <c r="G1926" s="310"/>
      <c r="H1926" s="310"/>
      <c r="I1926" s="311"/>
      <c r="J1926" s="311"/>
      <c r="K1926" s="311"/>
      <c r="L1926" s="311"/>
      <c r="M1926" s="311"/>
      <c r="N1926" s="311"/>
      <c r="O1926" s="381">
        <f t="shared" si="64"/>
        <v>0</v>
      </c>
      <c r="P1926" s="381">
        <f t="shared" si="65"/>
        <v>0</v>
      </c>
    </row>
    <row r="1927" spans="1:16" ht="18" customHeight="1" x14ac:dyDescent="0.25">
      <c r="A1927" s="309"/>
      <c r="B1927" s="345"/>
      <c r="C1927" s="345"/>
      <c r="D1927" s="310"/>
      <c r="E1927" s="310"/>
      <c r="F1927" s="310"/>
      <c r="G1927" s="310"/>
      <c r="H1927" s="310"/>
      <c r="I1927" s="311"/>
      <c r="J1927" s="311"/>
      <c r="K1927" s="311"/>
      <c r="L1927" s="311"/>
      <c r="M1927" s="311"/>
      <c r="N1927" s="311"/>
      <c r="O1927" s="381">
        <f t="shared" si="64"/>
        <v>0</v>
      </c>
      <c r="P1927" s="381">
        <f t="shared" si="65"/>
        <v>0</v>
      </c>
    </row>
    <row r="1928" spans="1:16" ht="18" customHeight="1" x14ac:dyDescent="0.25">
      <c r="A1928" s="309"/>
      <c r="B1928" s="345"/>
      <c r="C1928" s="345"/>
      <c r="D1928" s="310"/>
      <c r="E1928" s="310"/>
      <c r="F1928" s="310"/>
      <c r="G1928" s="310"/>
      <c r="H1928" s="310"/>
      <c r="I1928" s="311"/>
      <c r="J1928" s="311"/>
      <c r="K1928" s="311"/>
      <c r="L1928" s="311"/>
      <c r="M1928" s="311"/>
      <c r="N1928" s="311"/>
      <c r="O1928" s="381">
        <f t="shared" si="64"/>
        <v>0</v>
      </c>
      <c r="P1928" s="381">
        <f t="shared" si="65"/>
        <v>0</v>
      </c>
    </row>
    <row r="1929" spans="1:16" ht="18" customHeight="1" x14ac:dyDescent="0.25">
      <c r="A1929" s="309"/>
      <c r="B1929" s="345"/>
      <c r="C1929" s="345"/>
      <c r="D1929" s="310"/>
      <c r="E1929" s="310"/>
      <c r="F1929" s="310"/>
      <c r="G1929" s="310"/>
      <c r="H1929" s="310"/>
      <c r="I1929" s="311"/>
      <c r="J1929" s="311"/>
      <c r="K1929" s="311"/>
      <c r="L1929" s="311"/>
      <c r="M1929" s="311"/>
      <c r="N1929" s="311"/>
      <c r="O1929" s="381">
        <f t="shared" si="64"/>
        <v>0</v>
      </c>
      <c r="P1929" s="381">
        <f t="shared" si="65"/>
        <v>0</v>
      </c>
    </row>
    <row r="1930" spans="1:16" ht="18" customHeight="1" x14ac:dyDescent="0.25">
      <c r="A1930" s="309"/>
      <c r="B1930" s="345"/>
      <c r="C1930" s="345"/>
      <c r="D1930" s="310"/>
      <c r="E1930" s="310"/>
      <c r="F1930" s="310"/>
      <c r="G1930" s="310"/>
      <c r="H1930" s="310"/>
      <c r="I1930" s="311"/>
      <c r="J1930" s="311"/>
      <c r="K1930" s="311"/>
      <c r="L1930" s="311"/>
      <c r="M1930" s="311"/>
      <c r="N1930" s="311"/>
      <c r="O1930" s="381">
        <f t="shared" si="64"/>
        <v>0</v>
      </c>
      <c r="P1930" s="381">
        <f t="shared" si="65"/>
        <v>0</v>
      </c>
    </row>
    <row r="1931" spans="1:16" ht="18" customHeight="1" x14ac:dyDescent="0.25">
      <c r="A1931" s="309"/>
      <c r="B1931" s="345"/>
      <c r="C1931" s="345"/>
      <c r="D1931" s="310"/>
      <c r="E1931" s="310"/>
      <c r="F1931" s="310"/>
      <c r="G1931" s="310"/>
      <c r="H1931" s="310"/>
      <c r="I1931" s="311"/>
      <c r="J1931" s="311"/>
      <c r="K1931" s="311"/>
      <c r="L1931" s="311"/>
      <c r="M1931" s="311"/>
      <c r="N1931" s="311"/>
      <c r="O1931" s="381">
        <f t="shared" si="64"/>
        <v>0</v>
      </c>
      <c r="P1931" s="381">
        <f t="shared" si="65"/>
        <v>0</v>
      </c>
    </row>
    <row r="1932" spans="1:16" ht="18" customHeight="1" x14ac:dyDescent="0.25">
      <c r="A1932" s="309"/>
      <c r="B1932" s="345"/>
      <c r="C1932" s="345"/>
      <c r="D1932" s="310"/>
      <c r="E1932" s="310"/>
      <c r="F1932" s="310"/>
      <c r="G1932" s="310"/>
      <c r="H1932" s="310"/>
      <c r="I1932" s="311"/>
      <c r="J1932" s="311"/>
      <c r="K1932" s="311"/>
      <c r="L1932" s="311"/>
      <c r="M1932" s="311"/>
      <c r="N1932" s="311"/>
      <c r="O1932" s="381">
        <f t="shared" si="64"/>
        <v>0</v>
      </c>
      <c r="P1932" s="381">
        <f t="shared" si="65"/>
        <v>0</v>
      </c>
    </row>
    <row r="1933" spans="1:16" ht="18" customHeight="1" x14ac:dyDescent="0.25">
      <c r="A1933" s="309"/>
      <c r="B1933" s="345"/>
      <c r="C1933" s="345"/>
      <c r="D1933" s="310"/>
      <c r="E1933" s="310"/>
      <c r="F1933" s="310"/>
      <c r="G1933" s="310"/>
      <c r="H1933" s="310"/>
      <c r="I1933" s="311"/>
      <c r="J1933" s="311"/>
      <c r="K1933" s="311"/>
      <c r="L1933" s="311"/>
      <c r="M1933" s="311"/>
      <c r="N1933" s="311"/>
      <c r="O1933" s="381">
        <f t="shared" si="64"/>
        <v>0</v>
      </c>
      <c r="P1933" s="381">
        <f t="shared" si="65"/>
        <v>0</v>
      </c>
    </row>
    <row r="1934" spans="1:16" ht="18" customHeight="1" x14ac:dyDescent="0.25">
      <c r="A1934" s="309"/>
      <c r="B1934" s="345"/>
      <c r="C1934" s="345"/>
      <c r="D1934" s="310"/>
      <c r="E1934" s="310"/>
      <c r="F1934" s="310"/>
      <c r="G1934" s="310"/>
      <c r="H1934" s="310"/>
      <c r="I1934" s="311"/>
      <c r="J1934" s="311"/>
      <c r="K1934" s="311"/>
      <c r="L1934" s="311"/>
      <c r="M1934" s="311"/>
      <c r="N1934" s="311"/>
      <c r="O1934" s="381">
        <f t="shared" si="64"/>
        <v>0</v>
      </c>
      <c r="P1934" s="381">
        <f t="shared" si="65"/>
        <v>0</v>
      </c>
    </row>
    <row r="1935" spans="1:16" ht="18" customHeight="1" x14ac:dyDescent="0.25">
      <c r="A1935" s="309"/>
      <c r="B1935" s="345"/>
      <c r="C1935" s="345"/>
      <c r="D1935" s="310"/>
      <c r="E1935" s="310"/>
      <c r="F1935" s="310"/>
      <c r="G1935" s="310"/>
      <c r="H1935" s="310"/>
      <c r="I1935" s="311"/>
      <c r="J1935" s="311"/>
      <c r="K1935" s="311"/>
      <c r="L1935" s="311"/>
      <c r="M1935" s="311"/>
      <c r="N1935" s="311"/>
      <c r="O1935" s="381">
        <f t="shared" si="64"/>
        <v>0</v>
      </c>
      <c r="P1935" s="381">
        <f t="shared" si="65"/>
        <v>0</v>
      </c>
    </row>
    <row r="1936" spans="1:16" ht="18" customHeight="1" x14ac:dyDescent="0.25">
      <c r="A1936" s="309"/>
      <c r="B1936" s="345"/>
      <c r="C1936" s="345"/>
      <c r="D1936" s="310"/>
      <c r="E1936" s="310"/>
      <c r="F1936" s="310"/>
      <c r="G1936" s="310"/>
      <c r="H1936" s="310"/>
      <c r="I1936" s="311"/>
      <c r="J1936" s="311"/>
      <c r="K1936" s="311"/>
      <c r="L1936" s="311"/>
      <c r="M1936" s="311"/>
      <c r="N1936" s="311"/>
      <c r="O1936" s="381">
        <f t="shared" si="64"/>
        <v>0</v>
      </c>
      <c r="P1936" s="381">
        <f t="shared" si="65"/>
        <v>0</v>
      </c>
    </row>
    <row r="1937" spans="1:16" ht="18" customHeight="1" x14ac:dyDescent="0.25">
      <c r="A1937" s="309"/>
      <c r="B1937" s="345"/>
      <c r="C1937" s="345"/>
      <c r="D1937" s="310"/>
      <c r="E1937" s="310"/>
      <c r="F1937" s="310"/>
      <c r="G1937" s="310"/>
      <c r="H1937" s="310"/>
      <c r="I1937" s="311"/>
      <c r="J1937" s="311"/>
      <c r="K1937" s="311"/>
      <c r="L1937" s="311"/>
      <c r="M1937" s="311"/>
      <c r="N1937" s="311"/>
      <c r="O1937" s="381">
        <f t="shared" si="64"/>
        <v>0</v>
      </c>
      <c r="P1937" s="381">
        <f t="shared" si="65"/>
        <v>0</v>
      </c>
    </row>
    <row r="1938" spans="1:16" ht="18" customHeight="1" x14ac:dyDescent="0.25">
      <c r="A1938" s="309"/>
      <c r="B1938" s="345"/>
      <c r="C1938" s="345"/>
      <c r="D1938" s="310"/>
      <c r="E1938" s="310"/>
      <c r="F1938" s="310"/>
      <c r="G1938" s="310"/>
      <c r="H1938" s="310"/>
      <c r="I1938" s="311"/>
      <c r="J1938" s="311"/>
      <c r="K1938" s="311"/>
      <c r="L1938" s="311"/>
      <c r="M1938" s="311"/>
      <c r="N1938" s="311"/>
      <c r="O1938" s="381">
        <f t="shared" si="64"/>
        <v>0</v>
      </c>
      <c r="P1938" s="381">
        <f t="shared" si="65"/>
        <v>0</v>
      </c>
    </row>
    <row r="1939" spans="1:16" ht="18" customHeight="1" x14ac:dyDescent="0.25">
      <c r="A1939" s="309"/>
      <c r="B1939" s="345"/>
      <c r="C1939" s="345"/>
      <c r="D1939" s="310"/>
      <c r="E1939" s="310"/>
      <c r="F1939" s="310"/>
      <c r="G1939" s="310"/>
      <c r="H1939" s="310"/>
      <c r="I1939" s="311"/>
      <c r="J1939" s="311"/>
      <c r="K1939" s="311"/>
      <c r="L1939" s="311"/>
      <c r="M1939" s="311"/>
      <c r="N1939" s="311"/>
      <c r="O1939" s="381">
        <f t="shared" si="64"/>
        <v>0</v>
      </c>
      <c r="P1939" s="381">
        <f t="shared" si="65"/>
        <v>0</v>
      </c>
    </row>
    <row r="1940" spans="1:16" ht="18" customHeight="1" x14ac:dyDescent="0.25">
      <c r="A1940" s="309"/>
      <c r="B1940" s="345"/>
      <c r="C1940" s="345"/>
      <c r="D1940" s="310"/>
      <c r="E1940" s="310"/>
      <c r="F1940" s="310"/>
      <c r="G1940" s="310"/>
      <c r="H1940" s="310"/>
      <c r="I1940" s="311"/>
      <c r="J1940" s="311"/>
      <c r="K1940" s="311"/>
      <c r="L1940" s="311"/>
      <c r="M1940" s="311"/>
      <c r="N1940" s="311"/>
      <c r="O1940" s="381">
        <f t="shared" si="64"/>
        <v>0</v>
      </c>
      <c r="P1940" s="381">
        <f t="shared" si="65"/>
        <v>0</v>
      </c>
    </row>
    <row r="1941" spans="1:16" ht="18" customHeight="1" x14ac:dyDescent="0.25">
      <c r="A1941" s="309"/>
      <c r="B1941" s="345"/>
      <c r="C1941" s="345"/>
      <c r="D1941" s="310"/>
      <c r="E1941" s="310"/>
      <c r="F1941" s="310"/>
      <c r="G1941" s="310"/>
      <c r="H1941" s="310"/>
      <c r="I1941" s="311"/>
      <c r="J1941" s="311"/>
      <c r="K1941" s="311"/>
      <c r="L1941" s="311"/>
      <c r="M1941" s="311"/>
      <c r="N1941" s="311"/>
      <c r="O1941" s="381">
        <f t="shared" si="64"/>
        <v>0</v>
      </c>
      <c r="P1941" s="381">
        <f t="shared" si="65"/>
        <v>0</v>
      </c>
    </row>
    <row r="1942" spans="1:16" ht="18" customHeight="1" x14ac:dyDescent="0.25">
      <c r="A1942" s="309"/>
      <c r="B1942" s="345"/>
      <c r="C1942" s="345"/>
      <c r="D1942" s="310"/>
      <c r="E1942" s="310"/>
      <c r="F1942" s="310"/>
      <c r="G1942" s="310"/>
      <c r="H1942" s="310"/>
      <c r="I1942" s="311"/>
      <c r="J1942" s="311"/>
      <c r="K1942" s="311"/>
      <c r="L1942" s="311"/>
      <c r="M1942" s="311"/>
      <c r="N1942" s="311"/>
      <c r="O1942" s="381">
        <f t="shared" si="64"/>
        <v>0</v>
      </c>
      <c r="P1942" s="381">
        <f t="shared" si="65"/>
        <v>0</v>
      </c>
    </row>
    <row r="1943" spans="1:16" ht="18" customHeight="1" x14ac:dyDescent="0.25">
      <c r="A1943" s="309"/>
      <c r="B1943" s="345"/>
      <c r="C1943" s="345"/>
      <c r="D1943" s="310"/>
      <c r="E1943" s="310"/>
      <c r="F1943" s="310"/>
      <c r="G1943" s="310"/>
      <c r="H1943" s="310"/>
      <c r="I1943" s="311"/>
      <c r="J1943" s="311"/>
      <c r="K1943" s="311"/>
      <c r="L1943" s="311"/>
      <c r="M1943" s="311"/>
      <c r="N1943" s="311"/>
      <c r="O1943" s="381">
        <f t="shared" ref="O1943:O2006" si="66">SUM(I1943,K1943,M1943)</f>
        <v>0</v>
      </c>
      <c r="P1943" s="381">
        <f t="shared" ref="P1943:P2006" si="67">SUM(J1943,L1943,N1943)</f>
        <v>0</v>
      </c>
    </row>
    <row r="1944" spans="1:16" ht="18" customHeight="1" x14ac:dyDescent="0.25">
      <c r="A1944" s="309"/>
      <c r="B1944" s="345"/>
      <c r="C1944" s="345"/>
      <c r="D1944" s="310"/>
      <c r="E1944" s="310"/>
      <c r="F1944" s="310"/>
      <c r="G1944" s="310"/>
      <c r="H1944" s="310"/>
      <c r="I1944" s="311"/>
      <c r="J1944" s="311"/>
      <c r="K1944" s="311"/>
      <c r="L1944" s="311"/>
      <c r="M1944" s="311"/>
      <c r="N1944" s="311"/>
      <c r="O1944" s="381">
        <f t="shared" si="66"/>
        <v>0</v>
      </c>
      <c r="P1944" s="381">
        <f t="shared" si="67"/>
        <v>0</v>
      </c>
    </row>
    <row r="1945" spans="1:16" ht="18" customHeight="1" x14ac:dyDescent="0.25">
      <c r="A1945" s="309"/>
      <c r="B1945" s="345"/>
      <c r="C1945" s="345"/>
      <c r="D1945" s="310"/>
      <c r="E1945" s="310"/>
      <c r="F1945" s="310"/>
      <c r="G1945" s="310"/>
      <c r="H1945" s="310"/>
      <c r="I1945" s="311"/>
      <c r="J1945" s="311"/>
      <c r="K1945" s="311"/>
      <c r="L1945" s="311"/>
      <c r="M1945" s="311"/>
      <c r="N1945" s="311"/>
      <c r="O1945" s="381">
        <f t="shared" si="66"/>
        <v>0</v>
      </c>
      <c r="P1945" s="381">
        <f t="shared" si="67"/>
        <v>0</v>
      </c>
    </row>
    <row r="1946" spans="1:16" ht="18" customHeight="1" x14ac:dyDescent="0.25">
      <c r="A1946" s="309"/>
      <c r="B1946" s="345"/>
      <c r="C1946" s="345"/>
      <c r="D1946" s="310"/>
      <c r="E1946" s="310"/>
      <c r="F1946" s="310"/>
      <c r="G1946" s="310"/>
      <c r="H1946" s="310"/>
      <c r="I1946" s="311"/>
      <c r="J1946" s="311"/>
      <c r="K1946" s="311"/>
      <c r="L1946" s="311"/>
      <c r="M1946" s="311"/>
      <c r="N1946" s="311"/>
      <c r="O1946" s="381">
        <f t="shared" si="66"/>
        <v>0</v>
      </c>
      <c r="P1946" s="381">
        <f t="shared" si="67"/>
        <v>0</v>
      </c>
    </row>
    <row r="1947" spans="1:16" ht="18" customHeight="1" x14ac:dyDescent="0.25">
      <c r="A1947" s="309"/>
      <c r="B1947" s="345"/>
      <c r="C1947" s="345"/>
      <c r="D1947" s="310"/>
      <c r="E1947" s="310"/>
      <c r="F1947" s="310"/>
      <c r="G1947" s="310"/>
      <c r="H1947" s="310"/>
      <c r="I1947" s="311"/>
      <c r="J1947" s="311"/>
      <c r="K1947" s="311"/>
      <c r="L1947" s="311"/>
      <c r="M1947" s="311"/>
      <c r="N1947" s="311"/>
      <c r="O1947" s="381">
        <f t="shared" si="66"/>
        <v>0</v>
      </c>
      <c r="P1947" s="381">
        <f t="shared" si="67"/>
        <v>0</v>
      </c>
    </row>
    <row r="1948" spans="1:16" ht="18" customHeight="1" x14ac:dyDescent="0.25">
      <c r="A1948" s="309"/>
      <c r="B1948" s="345"/>
      <c r="C1948" s="345"/>
      <c r="D1948" s="310"/>
      <c r="E1948" s="310"/>
      <c r="F1948" s="310"/>
      <c r="G1948" s="310"/>
      <c r="H1948" s="310"/>
      <c r="I1948" s="311"/>
      <c r="J1948" s="311"/>
      <c r="K1948" s="311"/>
      <c r="L1948" s="311"/>
      <c r="M1948" s="311"/>
      <c r="N1948" s="311"/>
      <c r="O1948" s="381">
        <f t="shared" si="66"/>
        <v>0</v>
      </c>
      <c r="P1948" s="381">
        <f t="shared" si="67"/>
        <v>0</v>
      </c>
    </row>
    <row r="1949" spans="1:16" ht="18" customHeight="1" x14ac:dyDescent="0.25">
      <c r="A1949" s="309"/>
      <c r="B1949" s="345"/>
      <c r="C1949" s="345"/>
      <c r="D1949" s="310"/>
      <c r="E1949" s="310"/>
      <c r="F1949" s="310"/>
      <c r="G1949" s="310"/>
      <c r="H1949" s="310"/>
      <c r="I1949" s="311"/>
      <c r="J1949" s="311"/>
      <c r="K1949" s="311"/>
      <c r="L1949" s="311"/>
      <c r="M1949" s="311"/>
      <c r="N1949" s="311"/>
      <c r="O1949" s="381">
        <f t="shared" si="66"/>
        <v>0</v>
      </c>
      <c r="P1949" s="381">
        <f t="shared" si="67"/>
        <v>0</v>
      </c>
    </row>
    <row r="1950" spans="1:16" ht="18" customHeight="1" x14ac:dyDescent="0.25">
      <c r="A1950" s="309"/>
      <c r="B1950" s="345"/>
      <c r="C1950" s="345"/>
      <c r="D1950" s="310"/>
      <c r="E1950" s="310"/>
      <c r="F1950" s="310"/>
      <c r="G1950" s="310"/>
      <c r="H1950" s="310"/>
      <c r="I1950" s="311"/>
      <c r="J1950" s="311"/>
      <c r="K1950" s="311"/>
      <c r="L1950" s="311"/>
      <c r="M1950" s="311"/>
      <c r="N1950" s="311"/>
      <c r="O1950" s="381">
        <f t="shared" si="66"/>
        <v>0</v>
      </c>
      <c r="P1950" s="381">
        <f t="shared" si="67"/>
        <v>0</v>
      </c>
    </row>
    <row r="1951" spans="1:16" ht="18" customHeight="1" x14ac:dyDescent="0.25">
      <c r="A1951" s="309"/>
      <c r="B1951" s="345"/>
      <c r="C1951" s="345"/>
      <c r="D1951" s="310"/>
      <c r="E1951" s="310"/>
      <c r="F1951" s="310"/>
      <c r="G1951" s="310"/>
      <c r="H1951" s="310"/>
      <c r="I1951" s="311"/>
      <c r="J1951" s="311"/>
      <c r="K1951" s="311"/>
      <c r="L1951" s="311"/>
      <c r="M1951" s="311"/>
      <c r="N1951" s="311"/>
      <c r="O1951" s="381">
        <f t="shared" si="66"/>
        <v>0</v>
      </c>
      <c r="P1951" s="381">
        <f t="shared" si="67"/>
        <v>0</v>
      </c>
    </row>
    <row r="1952" spans="1:16" ht="18" customHeight="1" x14ac:dyDescent="0.25">
      <c r="A1952" s="309"/>
      <c r="B1952" s="345"/>
      <c r="C1952" s="345"/>
      <c r="D1952" s="310"/>
      <c r="E1952" s="310"/>
      <c r="F1952" s="310"/>
      <c r="G1952" s="310"/>
      <c r="H1952" s="310"/>
      <c r="I1952" s="311"/>
      <c r="J1952" s="311"/>
      <c r="K1952" s="311"/>
      <c r="L1952" s="311"/>
      <c r="M1952" s="311"/>
      <c r="N1952" s="311"/>
      <c r="O1952" s="381">
        <f t="shared" si="66"/>
        <v>0</v>
      </c>
      <c r="P1952" s="381">
        <f t="shared" si="67"/>
        <v>0</v>
      </c>
    </row>
    <row r="1953" spans="1:16" ht="18" customHeight="1" x14ac:dyDescent="0.25">
      <c r="A1953" s="309"/>
      <c r="B1953" s="345"/>
      <c r="C1953" s="345"/>
      <c r="D1953" s="310"/>
      <c r="E1953" s="310"/>
      <c r="F1953" s="310"/>
      <c r="G1953" s="310"/>
      <c r="H1953" s="310"/>
      <c r="I1953" s="311"/>
      <c r="J1953" s="311"/>
      <c r="K1953" s="311"/>
      <c r="L1953" s="311"/>
      <c r="M1953" s="311"/>
      <c r="N1953" s="311"/>
      <c r="O1953" s="381">
        <f t="shared" si="66"/>
        <v>0</v>
      </c>
      <c r="P1953" s="381">
        <f t="shared" si="67"/>
        <v>0</v>
      </c>
    </row>
    <row r="1954" spans="1:16" ht="18" customHeight="1" x14ac:dyDescent="0.25">
      <c r="A1954" s="309"/>
      <c r="B1954" s="345"/>
      <c r="C1954" s="345"/>
      <c r="D1954" s="310"/>
      <c r="E1954" s="310"/>
      <c r="F1954" s="310"/>
      <c r="G1954" s="310"/>
      <c r="H1954" s="310"/>
      <c r="I1954" s="311"/>
      <c r="J1954" s="311"/>
      <c r="K1954" s="311"/>
      <c r="L1954" s="311"/>
      <c r="M1954" s="311"/>
      <c r="N1954" s="311"/>
      <c r="O1954" s="381">
        <f t="shared" si="66"/>
        <v>0</v>
      </c>
      <c r="P1954" s="381">
        <f t="shared" si="67"/>
        <v>0</v>
      </c>
    </row>
    <row r="1955" spans="1:16" ht="18" customHeight="1" x14ac:dyDescent="0.25">
      <c r="A1955" s="309"/>
      <c r="B1955" s="345"/>
      <c r="C1955" s="345"/>
      <c r="D1955" s="310"/>
      <c r="E1955" s="310"/>
      <c r="F1955" s="310"/>
      <c r="G1955" s="310"/>
      <c r="H1955" s="310"/>
      <c r="I1955" s="311"/>
      <c r="J1955" s="311"/>
      <c r="K1955" s="311"/>
      <c r="L1955" s="311"/>
      <c r="M1955" s="311"/>
      <c r="N1955" s="311"/>
      <c r="O1955" s="381">
        <f t="shared" si="66"/>
        <v>0</v>
      </c>
      <c r="P1955" s="381">
        <f t="shared" si="67"/>
        <v>0</v>
      </c>
    </row>
    <row r="1956" spans="1:16" ht="18" customHeight="1" x14ac:dyDescent="0.25">
      <c r="A1956" s="309"/>
      <c r="B1956" s="345"/>
      <c r="C1956" s="345"/>
      <c r="D1956" s="310"/>
      <c r="E1956" s="310"/>
      <c r="F1956" s="310"/>
      <c r="G1956" s="310"/>
      <c r="H1956" s="310"/>
      <c r="I1956" s="311"/>
      <c r="J1956" s="311"/>
      <c r="K1956" s="311"/>
      <c r="L1956" s="311"/>
      <c r="M1956" s="311"/>
      <c r="N1956" s="311"/>
      <c r="O1956" s="381">
        <f t="shared" si="66"/>
        <v>0</v>
      </c>
      <c r="P1956" s="381">
        <f t="shared" si="67"/>
        <v>0</v>
      </c>
    </row>
    <row r="1957" spans="1:16" ht="18" customHeight="1" x14ac:dyDescent="0.25">
      <c r="A1957" s="309"/>
      <c r="B1957" s="345"/>
      <c r="C1957" s="345"/>
      <c r="D1957" s="310"/>
      <c r="E1957" s="310"/>
      <c r="F1957" s="310"/>
      <c r="G1957" s="310"/>
      <c r="H1957" s="310"/>
      <c r="I1957" s="311"/>
      <c r="J1957" s="311"/>
      <c r="K1957" s="311"/>
      <c r="L1957" s="311"/>
      <c r="M1957" s="311"/>
      <c r="N1957" s="311"/>
      <c r="O1957" s="381">
        <f t="shared" si="66"/>
        <v>0</v>
      </c>
      <c r="P1957" s="381">
        <f t="shared" si="67"/>
        <v>0</v>
      </c>
    </row>
    <row r="1958" spans="1:16" ht="18" customHeight="1" x14ac:dyDescent="0.25">
      <c r="A1958" s="309"/>
      <c r="B1958" s="345"/>
      <c r="C1958" s="345"/>
      <c r="D1958" s="310"/>
      <c r="E1958" s="310"/>
      <c r="F1958" s="310"/>
      <c r="G1958" s="310"/>
      <c r="H1958" s="310"/>
      <c r="I1958" s="311"/>
      <c r="J1958" s="311"/>
      <c r="K1958" s="311"/>
      <c r="L1958" s="311"/>
      <c r="M1958" s="311"/>
      <c r="N1958" s="311"/>
      <c r="O1958" s="381">
        <f t="shared" si="66"/>
        <v>0</v>
      </c>
      <c r="P1958" s="381">
        <f t="shared" si="67"/>
        <v>0</v>
      </c>
    </row>
    <row r="1959" spans="1:16" ht="18" customHeight="1" x14ac:dyDescent="0.25">
      <c r="A1959" s="309"/>
      <c r="B1959" s="345"/>
      <c r="C1959" s="345"/>
      <c r="D1959" s="310"/>
      <c r="E1959" s="310"/>
      <c r="F1959" s="310"/>
      <c r="G1959" s="310"/>
      <c r="H1959" s="310"/>
      <c r="I1959" s="311"/>
      <c r="J1959" s="311"/>
      <c r="K1959" s="311"/>
      <c r="L1959" s="311"/>
      <c r="M1959" s="311"/>
      <c r="N1959" s="311"/>
      <c r="O1959" s="381">
        <f t="shared" si="66"/>
        <v>0</v>
      </c>
      <c r="P1959" s="381">
        <f t="shared" si="67"/>
        <v>0</v>
      </c>
    </row>
    <row r="1960" spans="1:16" ht="18" customHeight="1" x14ac:dyDescent="0.25">
      <c r="A1960" s="309"/>
      <c r="B1960" s="345"/>
      <c r="C1960" s="345"/>
      <c r="D1960" s="310"/>
      <c r="E1960" s="310"/>
      <c r="F1960" s="310"/>
      <c r="G1960" s="310"/>
      <c r="H1960" s="310"/>
      <c r="I1960" s="311"/>
      <c r="J1960" s="311"/>
      <c r="K1960" s="311"/>
      <c r="L1960" s="311"/>
      <c r="M1960" s="311"/>
      <c r="N1960" s="311"/>
      <c r="O1960" s="381">
        <f t="shared" si="66"/>
        <v>0</v>
      </c>
      <c r="P1960" s="381">
        <f t="shared" si="67"/>
        <v>0</v>
      </c>
    </row>
    <row r="1961" spans="1:16" ht="18" customHeight="1" x14ac:dyDescent="0.25">
      <c r="A1961" s="309"/>
      <c r="B1961" s="345"/>
      <c r="C1961" s="345"/>
      <c r="D1961" s="310"/>
      <c r="E1961" s="310"/>
      <c r="F1961" s="310"/>
      <c r="G1961" s="310"/>
      <c r="H1961" s="310"/>
      <c r="I1961" s="311"/>
      <c r="J1961" s="311"/>
      <c r="K1961" s="311"/>
      <c r="L1961" s="311"/>
      <c r="M1961" s="311"/>
      <c r="N1961" s="311"/>
      <c r="O1961" s="381">
        <f t="shared" si="66"/>
        <v>0</v>
      </c>
      <c r="P1961" s="381">
        <f t="shared" si="67"/>
        <v>0</v>
      </c>
    </row>
    <row r="1962" spans="1:16" ht="18" customHeight="1" x14ac:dyDescent="0.25">
      <c r="A1962" s="309"/>
      <c r="B1962" s="345"/>
      <c r="C1962" s="345"/>
      <c r="D1962" s="310"/>
      <c r="E1962" s="310"/>
      <c r="F1962" s="310"/>
      <c r="G1962" s="310"/>
      <c r="H1962" s="310"/>
      <c r="I1962" s="311"/>
      <c r="J1962" s="311"/>
      <c r="K1962" s="311"/>
      <c r="L1962" s="311"/>
      <c r="M1962" s="311"/>
      <c r="N1962" s="311"/>
      <c r="O1962" s="381">
        <f t="shared" si="66"/>
        <v>0</v>
      </c>
      <c r="P1962" s="381">
        <f t="shared" si="67"/>
        <v>0</v>
      </c>
    </row>
    <row r="1963" spans="1:16" ht="18" customHeight="1" x14ac:dyDescent="0.25">
      <c r="A1963" s="309"/>
      <c r="B1963" s="345"/>
      <c r="C1963" s="345"/>
      <c r="D1963" s="310"/>
      <c r="E1963" s="310"/>
      <c r="F1963" s="310"/>
      <c r="G1963" s="310"/>
      <c r="H1963" s="310"/>
      <c r="I1963" s="311"/>
      <c r="J1963" s="311"/>
      <c r="K1963" s="311"/>
      <c r="L1963" s="311"/>
      <c r="M1963" s="311"/>
      <c r="N1963" s="311"/>
      <c r="O1963" s="381">
        <f t="shared" si="66"/>
        <v>0</v>
      </c>
      <c r="P1963" s="381">
        <f t="shared" si="67"/>
        <v>0</v>
      </c>
    </row>
    <row r="1964" spans="1:16" ht="18" customHeight="1" x14ac:dyDescent="0.25">
      <c r="A1964" s="309"/>
      <c r="B1964" s="345"/>
      <c r="C1964" s="345"/>
      <c r="D1964" s="310"/>
      <c r="E1964" s="310"/>
      <c r="F1964" s="310"/>
      <c r="G1964" s="310"/>
      <c r="H1964" s="310"/>
      <c r="I1964" s="311"/>
      <c r="J1964" s="311"/>
      <c r="K1964" s="311"/>
      <c r="L1964" s="311"/>
      <c r="M1964" s="311"/>
      <c r="N1964" s="311"/>
      <c r="O1964" s="381">
        <f t="shared" si="66"/>
        <v>0</v>
      </c>
      <c r="P1964" s="381">
        <f t="shared" si="67"/>
        <v>0</v>
      </c>
    </row>
    <row r="1965" spans="1:16" ht="18" customHeight="1" x14ac:dyDescent="0.25">
      <c r="A1965" s="309"/>
      <c r="B1965" s="345"/>
      <c r="C1965" s="345"/>
      <c r="D1965" s="310"/>
      <c r="E1965" s="310"/>
      <c r="F1965" s="310"/>
      <c r="G1965" s="310"/>
      <c r="H1965" s="310"/>
      <c r="I1965" s="311"/>
      <c r="J1965" s="311"/>
      <c r="K1965" s="311"/>
      <c r="L1965" s="311"/>
      <c r="M1965" s="311"/>
      <c r="N1965" s="311"/>
      <c r="O1965" s="381">
        <f t="shared" si="66"/>
        <v>0</v>
      </c>
      <c r="P1965" s="381">
        <f t="shared" si="67"/>
        <v>0</v>
      </c>
    </row>
    <row r="1966" spans="1:16" ht="18" customHeight="1" x14ac:dyDescent="0.25">
      <c r="A1966" s="309"/>
      <c r="B1966" s="345"/>
      <c r="C1966" s="345"/>
      <c r="D1966" s="310"/>
      <c r="E1966" s="310"/>
      <c r="F1966" s="310"/>
      <c r="G1966" s="310"/>
      <c r="H1966" s="310"/>
      <c r="I1966" s="311"/>
      <c r="J1966" s="311"/>
      <c r="K1966" s="311"/>
      <c r="L1966" s="311"/>
      <c r="M1966" s="311"/>
      <c r="N1966" s="311"/>
      <c r="O1966" s="381">
        <f t="shared" si="66"/>
        <v>0</v>
      </c>
      <c r="P1966" s="381">
        <f t="shared" si="67"/>
        <v>0</v>
      </c>
    </row>
    <row r="1967" spans="1:16" ht="18" customHeight="1" x14ac:dyDescent="0.25">
      <c r="A1967" s="309"/>
      <c r="B1967" s="345"/>
      <c r="C1967" s="345"/>
      <c r="D1967" s="310"/>
      <c r="E1967" s="310"/>
      <c r="F1967" s="310"/>
      <c r="G1967" s="310"/>
      <c r="H1967" s="310"/>
      <c r="I1967" s="311"/>
      <c r="J1967" s="311"/>
      <c r="K1967" s="311"/>
      <c r="L1967" s="311"/>
      <c r="M1967" s="311"/>
      <c r="N1967" s="311"/>
      <c r="O1967" s="381">
        <f t="shared" si="66"/>
        <v>0</v>
      </c>
      <c r="P1967" s="381">
        <f t="shared" si="67"/>
        <v>0</v>
      </c>
    </row>
    <row r="1968" spans="1:16" ht="18" customHeight="1" x14ac:dyDescent="0.25">
      <c r="A1968" s="309"/>
      <c r="B1968" s="345"/>
      <c r="C1968" s="345"/>
      <c r="D1968" s="310"/>
      <c r="E1968" s="310"/>
      <c r="F1968" s="310"/>
      <c r="G1968" s="310"/>
      <c r="H1968" s="310"/>
      <c r="I1968" s="311"/>
      <c r="J1968" s="311"/>
      <c r="K1968" s="311"/>
      <c r="L1968" s="311"/>
      <c r="M1968" s="311"/>
      <c r="N1968" s="311"/>
      <c r="O1968" s="381">
        <f t="shared" si="66"/>
        <v>0</v>
      </c>
      <c r="P1968" s="381">
        <f t="shared" si="67"/>
        <v>0</v>
      </c>
    </row>
    <row r="1969" spans="1:16" ht="18" customHeight="1" x14ac:dyDescent="0.25">
      <c r="A1969" s="309"/>
      <c r="B1969" s="345"/>
      <c r="C1969" s="345"/>
      <c r="D1969" s="310"/>
      <c r="E1969" s="310"/>
      <c r="F1969" s="310"/>
      <c r="G1969" s="310"/>
      <c r="H1969" s="310"/>
      <c r="I1969" s="311"/>
      <c r="J1969" s="311"/>
      <c r="K1969" s="311"/>
      <c r="L1969" s="311"/>
      <c r="M1969" s="311"/>
      <c r="N1969" s="311"/>
      <c r="O1969" s="381">
        <f t="shared" si="66"/>
        <v>0</v>
      </c>
      <c r="P1969" s="381">
        <f t="shared" si="67"/>
        <v>0</v>
      </c>
    </row>
    <row r="1970" spans="1:16" ht="18" customHeight="1" x14ac:dyDescent="0.25">
      <c r="A1970" s="309"/>
      <c r="B1970" s="345"/>
      <c r="C1970" s="345"/>
      <c r="D1970" s="310"/>
      <c r="E1970" s="310"/>
      <c r="F1970" s="310"/>
      <c r="G1970" s="310"/>
      <c r="H1970" s="310"/>
      <c r="I1970" s="311"/>
      <c r="J1970" s="311"/>
      <c r="K1970" s="311"/>
      <c r="L1970" s="311"/>
      <c r="M1970" s="311"/>
      <c r="N1970" s="311"/>
      <c r="O1970" s="381">
        <f t="shared" si="66"/>
        <v>0</v>
      </c>
      <c r="P1970" s="381">
        <f t="shared" si="67"/>
        <v>0</v>
      </c>
    </row>
    <row r="1971" spans="1:16" ht="18" customHeight="1" x14ac:dyDescent="0.25">
      <c r="A1971" s="309"/>
      <c r="B1971" s="345"/>
      <c r="C1971" s="345"/>
      <c r="D1971" s="310"/>
      <c r="E1971" s="310"/>
      <c r="F1971" s="310"/>
      <c r="G1971" s="310"/>
      <c r="H1971" s="310"/>
      <c r="I1971" s="311"/>
      <c r="J1971" s="311"/>
      <c r="K1971" s="311"/>
      <c r="L1971" s="311"/>
      <c r="M1971" s="311"/>
      <c r="N1971" s="311"/>
      <c r="O1971" s="381">
        <f t="shared" si="66"/>
        <v>0</v>
      </c>
      <c r="P1971" s="381">
        <f t="shared" si="67"/>
        <v>0</v>
      </c>
    </row>
    <row r="1972" spans="1:16" ht="18" customHeight="1" x14ac:dyDescent="0.25">
      <c r="A1972" s="309"/>
      <c r="B1972" s="345"/>
      <c r="C1972" s="345"/>
      <c r="D1972" s="310"/>
      <c r="E1972" s="310"/>
      <c r="F1972" s="310"/>
      <c r="G1972" s="310"/>
      <c r="H1972" s="310"/>
      <c r="I1972" s="311"/>
      <c r="J1972" s="311"/>
      <c r="K1972" s="311"/>
      <c r="L1972" s="311"/>
      <c r="M1972" s="311"/>
      <c r="N1972" s="311"/>
      <c r="O1972" s="381">
        <f t="shared" si="66"/>
        <v>0</v>
      </c>
      <c r="P1972" s="381">
        <f t="shared" si="67"/>
        <v>0</v>
      </c>
    </row>
    <row r="1973" spans="1:16" ht="18" customHeight="1" x14ac:dyDescent="0.25">
      <c r="A1973" s="309"/>
      <c r="B1973" s="345"/>
      <c r="C1973" s="345"/>
      <c r="D1973" s="310"/>
      <c r="E1973" s="310"/>
      <c r="F1973" s="310"/>
      <c r="G1973" s="310"/>
      <c r="H1973" s="310"/>
      <c r="I1973" s="311"/>
      <c r="J1973" s="311"/>
      <c r="K1973" s="311"/>
      <c r="L1973" s="311"/>
      <c r="M1973" s="311"/>
      <c r="N1973" s="311"/>
      <c r="O1973" s="381">
        <f t="shared" si="66"/>
        <v>0</v>
      </c>
      <c r="P1973" s="381">
        <f t="shared" si="67"/>
        <v>0</v>
      </c>
    </row>
    <row r="1974" spans="1:16" ht="18" customHeight="1" x14ac:dyDescent="0.25">
      <c r="A1974" s="309"/>
      <c r="B1974" s="345"/>
      <c r="C1974" s="345"/>
      <c r="D1974" s="310"/>
      <c r="E1974" s="310"/>
      <c r="F1974" s="310"/>
      <c r="G1974" s="310"/>
      <c r="H1974" s="310"/>
      <c r="I1974" s="311"/>
      <c r="J1974" s="311"/>
      <c r="K1974" s="311"/>
      <c r="L1974" s="311"/>
      <c r="M1974" s="311"/>
      <c r="N1974" s="311"/>
      <c r="O1974" s="381">
        <f t="shared" si="66"/>
        <v>0</v>
      </c>
      <c r="P1974" s="381">
        <f t="shared" si="67"/>
        <v>0</v>
      </c>
    </row>
    <row r="1975" spans="1:16" ht="18" customHeight="1" x14ac:dyDescent="0.25">
      <c r="A1975" s="309"/>
      <c r="B1975" s="345"/>
      <c r="C1975" s="345"/>
      <c r="D1975" s="310"/>
      <c r="E1975" s="310"/>
      <c r="F1975" s="310"/>
      <c r="G1975" s="310"/>
      <c r="H1975" s="310"/>
      <c r="I1975" s="311"/>
      <c r="J1975" s="311"/>
      <c r="K1975" s="311"/>
      <c r="L1975" s="311"/>
      <c r="M1975" s="311"/>
      <c r="N1975" s="311"/>
      <c r="O1975" s="381">
        <f t="shared" si="66"/>
        <v>0</v>
      </c>
      <c r="P1975" s="381">
        <f t="shared" si="67"/>
        <v>0</v>
      </c>
    </row>
    <row r="1976" spans="1:16" ht="18" customHeight="1" x14ac:dyDescent="0.25">
      <c r="A1976" s="309"/>
      <c r="B1976" s="345"/>
      <c r="C1976" s="345"/>
      <c r="D1976" s="310"/>
      <c r="E1976" s="310"/>
      <c r="F1976" s="310"/>
      <c r="G1976" s="310"/>
      <c r="H1976" s="310"/>
      <c r="I1976" s="311"/>
      <c r="J1976" s="311"/>
      <c r="K1976" s="311"/>
      <c r="L1976" s="311"/>
      <c r="M1976" s="311"/>
      <c r="N1976" s="311"/>
      <c r="O1976" s="381">
        <f t="shared" si="66"/>
        <v>0</v>
      </c>
      <c r="P1976" s="381">
        <f t="shared" si="67"/>
        <v>0</v>
      </c>
    </row>
    <row r="1977" spans="1:16" ht="18" customHeight="1" x14ac:dyDescent="0.25">
      <c r="A1977" s="309"/>
      <c r="B1977" s="345"/>
      <c r="C1977" s="345"/>
      <c r="D1977" s="310"/>
      <c r="E1977" s="310"/>
      <c r="F1977" s="310"/>
      <c r="G1977" s="310"/>
      <c r="H1977" s="310"/>
      <c r="I1977" s="311"/>
      <c r="J1977" s="311"/>
      <c r="K1977" s="311"/>
      <c r="L1977" s="311"/>
      <c r="M1977" s="311"/>
      <c r="N1977" s="311"/>
      <c r="O1977" s="381">
        <f t="shared" si="66"/>
        <v>0</v>
      </c>
      <c r="P1977" s="381">
        <f t="shared" si="67"/>
        <v>0</v>
      </c>
    </row>
    <row r="1978" spans="1:16" ht="18" customHeight="1" x14ac:dyDescent="0.25">
      <c r="A1978" s="309"/>
      <c r="B1978" s="345"/>
      <c r="C1978" s="345"/>
      <c r="D1978" s="310"/>
      <c r="E1978" s="310"/>
      <c r="F1978" s="310"/>
      <c r="G1978" s="310"/>
      <c r="H1978" s="310"/>
      <c r="I1978" s="311"/>
      <c r="J1978" s="311"/>
      <c r="K1978" s="311"/>
      <c r="L1978" s="311"/>
      <c r="M1978" s="311"/>
      <c r="N1978" s="311"/>
      <c r="O1978" s="381">
        <f t="shared" si="66"/>
        <v>0</v>
      </c>
      <c r="P1978" s="381">
        <f t="shared" si="67"/>
        <v>0</v>
      </c>
    </row>
    <row r="1979" spans="1:16" ht="18" customHeight="1" x14ac:dyDescent="0.25">
      <c r="A1979" s="309"/>
      <c r="B1979" s="345"/>
      <c r="C1979" s="345"/>
      <c r="D1979" s="310"/>
      <c r="E1979" s="310"/>
      <c r="F1979" s="310"/>
      <c r="G1979" s="310"/>
      <c r="H1979" s="310"/>
      <c r="I1979" s="311"/>
      <c r="J1979" s="311"/>
      <c r="K1979" s="311"/>
      <c r="L1979" s="311"/>
      <c r="M1979" s="311"/>
      <c r="N1979" s="311"/>
      <c r="O1979" s="381">
        <f t="shared" si="66"/>
        <v>0</v>
      </c>
      <c r="P1979" s="381">
        <f t="shared" si="67"/>
        <v>0</v>
      </c>
    </row>
    <row r="1980" spans="1:16" ht="18" customHeight="1" x14ac:dyDescent="0.25">
      <c r="A1980" s="309"/>
      <c r="B1980" s="345"/>
      <c r="C1980" s="345"/>
      <c r="D1980" s="310"/>
      <c r="E1980" s="310"/>
      <c r="F1980" s="310"/>
      <c r="G1980" s="310"/>
      <c r="H1980" s="310"/>
      <c r="I1980" s="311"/>
      <c r="J1980" s="311"/>
      <c r="K1980" s="311"/>
      <c r="L1980" s="311"/>
      <c r="M1980" s="311"/>
      <c r="N1980" s="311"/>
      <c r="O1980" s="381">
        <f t="shared" si="66"/>
        <v>0</v>
      </c>
      <c r="P1980" s="381">
        <f t="shared" si="67"/>
        <v>0</v>
      </c>
    </row>
    <row r="1981" spans="1:16" ht="18" customHeight="1" x14ac:dyDescent="0.25">
      <c r="A1981" s="309"/>
      <c r="B1981" s="345"/>
      <c r="C1981" s="345"/>
      <c r="D1981" s="310"/>
      <c r="E1981" s="310"/>
      <c r="F1981" s="310"/>
      <c r="G1981" s="310"/>
      <c r="H1981" s="310"/>
      <c r="I1981" s="311"/>
      <c r="J1981" s="311"/>
      <c r="K1981" s="311"/>
      <c r="L1981" s="311"/>
      <c r="M1981" s="311"/>
      <c r="N1981" s="311"/>
      <c r="O1981" s="381">
        <f t="shared" si="66"/>
        <v>0</v>
      </c>
      <c r="P1981" s="381">
        <f t="shared" si="67"/>
        <v>0</v>
      </c>
    </row>
    <row r="1982" spans="1:16" ht="18" customHeight="1" x14ac:dyDescent="0.25">
      <c r="A1982" s="309"/>
      <c r="B1982" s="345"/>
      <c r="C1982" s="345"/>
      <c r="D1982" s="310"/>
      <c r="E1982" s="310"/>
      <c r="F1982" s="310"/>
      <c r="G1982" s="310"/>
      <c r="H1982" s="310"/>
      <c r="I1982" s="311"/>
      <c r="J1982" s="311"/>
      <c r="K1982" s="311"/>
      <c r="L1982" s="311"/>
      <c r="M1982" s="311"/>
      <c r="N1982" s="311"/>
      <c r="O1982" s="381">
        <f t="shared" si="66"/>
        <v>0</v>
      </c>
      <c r="P1982" s="381">
        <f t="shared" si="67"/>
        <v>0</v>
      </c>
    </row>
    <row r="1983" spans="1:16" ht="18" customHeight="1" x14ac:dyDescent="0.25">
      <c r="A1983" s="309"/>
      <c r="B1983" s="345"/>
      <c r="C1983" s="345"/>
      <c r="D1983" s="310"/>
      <c r="E1983" s="310"/>
      <c r="F1983" s="310"/>
      <c r="G1983" s="310"/>
      <c r="H1983" s="310"/>
      <c r="I1983" s="311"/>
      <c r="J1983" s="311"/>
      <c r="K1983" s="311"/>
      <c r="L1983" s="311"/>
      <c r="M1983" s="311"/>
      <c r="N1983" s="311"/>
      <c r="O1983" s="381">
        <f t="shared" si="66"/>
        <v>0</v>
      </c>
      <c r="P1983" s="381">
        <f t="shared" si="67"/>
        <v>0</v>
      </c>
    </row>
    <row r="1984" spans="1:16" ht="18" customHeight="1" x14ac:dyDescent="0.25">
      <c r="A1984" s="309"/>
      <c r="B1984" s="345"/>
      <c r="C1984" s="345"/>
      <c r="D1984" s="310"/>
      <c r="E1984" s="310"/>
      <c r="F1984" s="310"/>
      <c r="G1984" s="310"/>
      <c r="H1984" s="310"/>
      <c r="I1984" s="311"/>
      <c r="J1984" s="311"/>
      <c r="K1984" s="311"/>
      <c r="L1984" s="311"/>
      <c r="M1984" s="311"/>
      <c r="N1984" s="311"/>
      <c r="O1984" s="381">
        <f t="shared" si="66"/>
        <v>0</v>
      </c>
      <c r="P1984" s="381">
        <f t="shared" si="67"/>
        <v>0</v>
      </c>
    </row>
    <row r="1985" spans="1:16" ht="18" customHeight="1" x14ac:dyDescent="0.25">
      <c r="A1985" s="309"/>
      <c r="B1985" s="345"/>
      <c r="C1985" s="345"/>
      <c r="D1985" s="310"/>
      <c r="E1985" s="310"/>
      <c r="F1985" s="310"/>
      <c r="G1985" s="310"/>
      <c r="H1985" s="310"/>
      <c r="I1985" s="311"/>
      <c r="J1985" s="311"/>
      <c r="K1985" s="311"/>
      <c r="L1985" s="311"/>
      <c r="M1985" s="311"/>
      <c r="N1985" s="311"/>
      <c r="O1985" s="381">
        <f t="shared" si="66"/>
        <v>0</v>
      </c>
      <c r="P1985" s="381">
        <f t="shared" si="67"/>
        <v>0</v>
      </c>
    </row>
    <row r="1986" spans="1:16" ht="18" customHeight="1" x14ac:dyDescent="0.25">
      <c r="A1986" s="309"/>
      <c r="B1986" s="345"/>
      <c r="C1986" s="345"/>
      <c r="D1986" s="310"/>
      <c r="E1986" s="310"/>
      <c r="F1986" s="310"/>
      <c r="G1986" s="310"/>
      <c r="H1986" s="310"/>
      <c r="I1986" s="311"/>
      <c r="J1986" s="311"/>
      <c r="K1986" s="311"/>
      <c r="L1986" s="311"/>
      <c r="M1986" s="311"/>
      <c r="N1986" s="311"/>
      <c r="O1986" s="381">
        <f t="shared" si="66"/>
        <v>0</v>
      </c>
      <c r="P1986" s="381">
        <f t="shared" si="67"/>
        <v>0</v>
      </c>
    </row>
    <row r="1987" spans="1:16" ht="18" customHeight="1" x14ac:dyDescent="0.25">
      <c r="A1987" s="309"/>
      <c r="B1987" s="345"/>
      <c r="C1987" s="345"/>
      <c r="D1987" s="310"/>
      <c r="E1987" s="310"/>
      <c r="F1987" s="310"/>
      <c r="G1987" s="310"/>
      <c r="H1987" s="310"/>
      <c r="I1987" s="311"/>
      <c r="J1987" s="311"/>
      <c r="K1987" s="311"/>
      <c r="L1987" s="311"/>
      <c r="M1987" s="311"/>
      <c r="N1987" s="311"/>
      <c r="O1987" s="381">
        <f t="shared" si="66"/>
        <v>0</v>
      </c>
      <c r="P1987" s="381">
        <f t="shared" si="67"/>
        <v>0</v>
      </c>
    </row>
    <row r="1988" spans="1:16" ht="18" customHeight="1" x14ac:dyDescent="0.25">
      <c r="A1988" s="309"/>
      <c r="B1988" s="345"/>
      <c r="C1988" s="345"/>
      <c r="D1988" s="310"/>
      <c r="E1988" s="310"/>
      <c r="F1988" s="310"/>
      <c r="G1988" s="310"/>
      <c r="H1988" s="310"/>
      <c r="I1988" s="311"/>
      <c r="J1988" s="311"/>
      <c r="K1988" s="311"/>
      <c r="L1988" s="311"/>
      <c r="M1988" s="311"/>
      <c r="N1988" s="311"/>
      <c r="O1988" s="381">
        <f t="shared" si="66"/>
        <v>0</v>
      </c>
      <c r="P1988" s="381">
        <f t="shared" si="67"/>
        <v>0</v>
      </c>
    </row>
    <row r="1989" spans="1:16" ht="18" customHeight="1" x14ac:dyDescent="0.25">
      <c r="A1989" s="309"/>
      <c r="B1989" s="345"/>
      <c r="C1989" s="345"/>
      <c r="D1989" s="310"/>
      <c r="E1989" s="310"/>
      <c r="F1989" s="310"/>
      <c r="G1989" s="310"/>
      <c r="H1989" s="310"/>
      <c r="I1989" s="311"/>
      <c r="J1989" s="311"/>
      <c r="K1989" s="311"/>
      <c r="L1989" s="311"/>
      <c r="M1989" s="311"/>
      <c r="N1989" s="311"/>
      <c r="O1989" s="381">
        <f t="shared" si="66"/>
        <v>0</v>
      </c>
      <c r="P1989" s="381">
        <f t="shared" si="67"/>
        <v>0</v>
      </c>
    </row>
    <row r="1990" spans="1:16" ht="18" customHeight="1" x14ac:dyDescent="0.25">
      <c r="A1990" s="309"/>
      <c r="B1990" s="345"/>
      <c r="C1990" s="345"/>
      <c r="D1990" s="310"/>
      <c r="E1990" s="310"/>
      <c r="F1990" s="310"/>
      <c r="G1990" s="310"/>
      <c r="H1990" s="310"/>
      <c r="I1990" s="311"/>
      <c r="J1990" s="311"/>
      <c r="K1990" s="311"/>
      <c r="L1990" s="311"/>
      <c r="M1990" s="311"/>
      <c r="N1990" s="311"/>
      <c r="O1990" s="381">
        <f t="shared" si="66"/>
        <v>0</v>
      </c>
      <c r="P1990" s="381">
        <f t="shared" si="67"/>
        <v>0</v>
      </c>
    </row>
    <row r="1991" spans="1:16" ht="18" customHeight="1" x14ac:dyDescent="0.25">
      <c r="A1991" s="309"/>
      <c r="B1991" s="345"/>
      <c r="C1991" s="345"/>
      <c r="D1991" s="310"/>
      <c r="E1991" s="310"/>
      <c r="F1991" s="310"/>
      <c r="G1991" s="310"/>
      <c r="H1991" s="310"/>
      <c r="I1991" s="311"/>
      <c r="J1991" s="311"/>
      <c r="K1991" s="311"/>
      <c r="L1991" s="311"/>
      <c r="M1991" s="311"/>
      <c r="N1991" s="311"/>
      <c r="O1991" s="381">
        <f t="shared" si="66"/>
        <v>0</v>
      </c>
      <c r="P1991" s="381">
        <f t="shared" si="67"/>
        <v>0</v>
      </c>
    </row>
    <row r="1992" spans="1:16" ht="18" customHeight="1" x14ac:dyDescent="0.25">
      <c r="A1992" s="309"/>
      <c r="B1992" s="345"/>
      <c r="C1992" s="345"/>
      <c r="D1992" s="310"/>
      <c r="E1992" s="310"/>
      <c r="F1992" s="310"/>
      <c r="G1992" s="310"/>
      <c r="H1992" s="310"/>
      <c r="I1992" s="311"/>
      <c r="J1992" s="311"/>
      <c r="K1992" s="311"/>
      <c r="L1992" s="311"/>
      <c r="M1992" s="311"/>
      <c r="N1992" s="311"/>
      <c r="O1992" s="381">
        <f t="shared" si="66"/>
        <v>0</v>
      </c>
      <c r="P1992" s="381">
        <f t="shared" si="67"/>
        <v>0</v>
      </c>
    </row>
    <row r="1993" spans="1:16" ht="18" customHeight="1" x14ac:dyDescent="0.25">
      <c r="A1993" s="309"/>
      <c r="B1993" s="345"/>
      <c r="C1993" s="345"/>
      <c r="D1993" s="310"/>
      <c r="E1993" s="310"/>
      <c r="F1993" s="310"/>
      <c r="G1993" s="310"/>
      <c r="H1993" s="310"/>
      <c r="I1993" s="311"/>
      <c r="J1993" s="311"/>
      <c r="K1993" s="311"/>
      <c r="L1993" s="311"/>
      <c r="M1993" s="311"/>
      <c r="N1993" s="311"/>
      <c r="O1993" s="381">
        <f t="shared" si="66"/>
        <v>0</v>
      </c>
      <c r="P1993" s="381">
        <f t="shared" si="67"/>
        <v>0</v>
      </c>
    </row>
    <row r="1994" spans="1:16" ht="18" customHeight="1" x14ac:dyDescent="0.25">
      <c r="A1994" s="309"/>
      <c r="B1994" s="345"/>
      <c r="C1994" s="345"/>
      <c r="D1994" s="310"/>
      <c r="E1994" s="310"/>
      <c r="F1994" s="310"/>
      <c r="G1994" s="310"/>
      <c r="H1994" s="310"/>
      <c r="I1994" s="311"/>
      <c r="J1994" s="311"/>
      <c r="K1994" s="311"/>
      <c r="L1994" s="311"/>
      <c r="M1994" s="311"/>
      <c r="N1994" s="311"/>
      <c r="O1994" s="381">
        <f t="shared" si="66"/>
        <v>0</v>
      </c>
      <c r="P1994" s="381">
        <f t="shared" si="67"/>
        <v>0</v>
      </c>
    </row>
    <row r="1995" spans="1:16" ht="18" customHeight="1" x14ac:dyDescent="0.25">
      <c r="A1995" s="309"/>
      <c r="B1995" s="345"/>
      <c r="C1995" s="345"/>
      <c r="D1995" s="310"/>
      <c r="E1995" s="310"/>
      <c r="F1995" s="310"/>
      <c r="G1995" s="310"/>
      <c r="H1995" s="310"/>
      <c r="I1995" s="311"/>
      <c r="J1995" s="311"/>
      <c r="K1995" s="311"/>
      <c r="L1995" s="311"/>
      <c r="M1995" s="311"/>
      <c r="N1995" s="311"/>
      <c r="O1995" s="381">
        <f t="shared" si="66"/>
        <v>0</v>
      </c>
      <c r="P1995" s="381">
        <f t="shared" si="67"/>
        <v>0</v>
      </c>
    </row>
    <row r="1996" spans="1:16" ht="18" customHeight="1" x14ac:dyDescent="0.25">
      <c r="A1996" s="309"/>
      <c r="B1996" s="345"/>
      <c r="C1996" s="345"/>
      <c r="D1996" s="310"/>
      <c r="E1996" s="310"/>
      <c r="F1996" s="310"/>
      <c r="G1996" s="310"/>
      <c r="H1996" s="310"/>
      <c r="I1996" s="311"/>
      <c r="J1996" s="311"/>
      <c r="K1996" s="311"/>
      <c r="L1996" s="311"/>
      <c r="M1996" s="311"/>
      <c r="N1996" s="311"/>
      <c r="O1996" s="381">
        <f t="shared" si="66"/>
        <v>0</v>
      </c>
      <c r="P1996" s="381">
        <f t="shared" si="67"/>
        <v>0</v>
      </c>
    </row>
    <row r="1997" spans="1:16" ht="18" customHeight="1" x14ac:dyDescent="0.25">
      <c r="A1997" s="309"/>
      <c r="B1997" s="345"/>
      <c r="C1997" s="345"/>
      <c r="D1997" s="310"/>
      <c r="E1997" s="310"/>
      <c r="F1997" s="310"/>
      <c r="G1997" s="310"/>
      <c r="H1997" s="310"/>
      <c r="I1997" s="311"/>
      <c r="J1997" s="311"/>
      <c r="K1997" s="311"/>
      <c r="L1997" s="311"/>
      <c r="M1997" s="311"/>
      <c r="N1997" s="311"/>
      <c r="O1997" s="381">
        <f t="shared" si="66"/>
        <v>0</v>
      </c>
      <c r="P1997" s="381">
        <f t="shared" si="67"/>
        <v>0</v>
      </c>
    </row>
    <row r="1998" spans="1:16" ht="18" customHeight="1" x14ac:dyDescent="0.25">
      <c r="A1998" s="309"/>
      <c r="B1998" s="345"/>
      <c r="C1998" s="345"/>
      <c r="D1998" s="310"/>
      <c r="E1998" s="310"/>
      <c r="F1998" s="310"/>
      <c r="G1998" s="310"/>
      <c r="H1998" s="310"/>
      <c r="I1998" s="311"/>
      <c r="J1998" s="311"/>
      <c r="K1998" s="311"/>
      <c r="L1998" s="311"/>
      <c r="M1998" s="311"/>
      <c r="N1998" s="311"/>
      <c r="O1998" s="381">
        <f t="shared" si="66"/>
        <v>0</v>
      </c>
      <c r="P1998" s="381">
        <f t="shared" si="67"/>
        <v>0</v>
      </c>
    </row>
    <row r="1999" spans="1:16" ht="18" customHeight="1" x14ac:dyDescent="0.25">
      <c r="A1999" s="309"/>
      <c r="B1999" s="345"/>
      <c r="C1999" s="345"/>
      <c r="D1999" s="310"/>
      <c r="E1999" s="310"/>
      <c r="F1999" s="310"/>
      <c r="G1999" s="310"/>
      <c r="H1999" s="310"/>
      <c r="I1999" s="311"/>
      <c r="J1999" s="311"/>
      <c r="K1999" s="311"/>
      <c r="L1999" s="311"/>
      <c r="M1999" s="311"/>
      <c r="N1999" s="311"/>
      <c r="O1999" s="381">
        <f t="shared" si="66"/>
        <v>0</v>
      </c>
      <c r="P1999" s="381">
        <f t="shared" si="67"/>
        <v>0</v>
      </c>
    </row>
    <row r="2000" spans="1:16" ht="18" customHeight="1" x14ac:dyDescent="0.25">
      <c r="A2000" s="309"/>
      <c r="B2000" s="345"/>
      <c r="C2000" s="345"/>
      <c r="D2000" s="310"/>
      <c r="E2000" s="310"/>
      <c r="F2000" s="310"/>
      <c r="G2000" s="310"/>
      <c r="H2000" s="310"/>
      <c r="I2000" s="311"/>
      <c r="J2000" s="311"/>
      <c r="K2000" s="311"/>
      <c r="L2000" s="311"/>
      <c r="M2000" s="311"/>
      <c r="N2000" s="311"/>
      <c r="O2000" s="381">
        <f t="shared" si="66"/>
        <v>0</v>
      </c>
      <c r="P2000" s="381">
        <f t="shared" si="67"/>
        <v>0</v>
      </c>
    </row>
    <row r="2001" spans="1:16" ht="18" customHeight="1" x14ac:dyDescent="0.25">
      <c r="A2001" s="309"/>
      <c r="B2001" s="345"/>
      <c r="C2001" s="345"/>
      <c r="D2001" s="310"/>
      <c r="E2001" s="310"/>
      <c r="F2001" s="310"/>
      <c r="G2001" s="310"/>
      <c r="H2001" s="310"/>
      <c r="I2001" s="311"/>
      <c r="J2001" s="311"/>
      <c r="K2001" s="311"/>
      <c r="L2001" s="311"/>
      <c r="M2001" s="311"/>
      <c r="N2001" s="311"/>
      <c r="O2001" s="381">
        <f t="shared" si="66"/>
        <v>0</v>
      </c>
      <c r="P2001" s="381">
        <f t="shared" si="67"/>
        <v>0</v>
      </c>
    </row>
    <row r="2002" spans="1:16" ht="18" customHeight="1" x14ac:dyDescent="0.25">
      <c r="A2002" s="309"/>
      <c r="B2002" s="345"/>
      <c r="C2002" s="345"/>
      <c r="D2002" s="310"/>
      <c r="E2002" s="310"/>
      <c r="F2002" s="310"/>
      <c r="G2002" s="310"/>
      <c r="H2002" s="310"/>
      <c r="I2002" s="311"/>
      <c r="J2002" s="311"/>
      <c r="K2002" s="311"/>
      <c r="L2002" s="311"/>
      <c r="M2002" s="311"/>
      <c r="N2002" s="311"/>
      <c r="O2002" s="381">
        <f t="shared" si="66"/>
        <v>0</v>
      </c>
      <c r="P2002" s="381">
        <f t="shared" si="67"/>
        <v>0</v>
      </c>
    </row>
    <row r="2003" spans="1:16" ht="18" customHeight="1" x14ac:dyDescent="0.25">
      <c r="A2003" s="309"/>
      <c r="B2003" s="345"/>
      <c r="C2003" s="345"/>
      <c r="D2003" s="310"/>
      <c r="E2003" s="310"/>
      <c r="F2003" s="310"/>
      <c r="G2003" s="310"/>
      <c r="H2003" s="310"/>
      <c r="I2003" s="311"/>
      <c r="J2003" s="311"/>
      <c r="K2003" s="311"/>
      <c r="L2003" s="311"/>
      <c r="M2003" s="311"/>
      <c r="N2003" s="311"/>
      <c r="O2003" s="381">
        <f t="shared" si="66"/>
        <v>0</v>
      </c>
      <c r="P2003" s="381">
        <f t="shared" si="67"/>
        <v>0</v>
      </c>
    </row>
    <row r="2004" spans="1:16" ht="18" customHeight="1" x14ac:dyDescent="0.25">
      <c r="A2004" s="309"/>
      <c r="B2004" s="345"/>
      <c r="C2004" s="345"/>
      <c r="D2004" s="310"/>
      <c r="E2004" s="310"/>
      <c r="F2004" s="310"/>
      <c r="G2004" s="310"/>
      <c r="H2004" s="310"/>
      <c r="I2004" s="311"/>
      <c r="J2004" s="311"/>
      <c r="K2004" s="311"/>
      <c r="L2004" s="311"/>
      <c r="M2004" s="311"/>
      <c r="N2004" s="311"/>
      <c r="O2004" s="381">
        <f t="shared" si="66"/>
        <v>0</v>
      </c>
      <c r="P2004" s="381">
        <f t="shared" si="67"/>
        <v>0</v>
      </c>
    </row>
    <row r="2005" spans="1:16" ht="18" customHeight="1" x14ac:dyDescent="0.25">
      <c r="A2005" s="309"/>
      <c r="B2005" s="345"/>
      <c r="C2005" s="345"/>
      <c r="D2005" s="310"/>
      <c r="E2005" s="310"/>
      <c r="F2005" s="310"/>
      <c r="G2005" s="310"/>
      <c r="H2005" s="310"/>
      <c r="I2005" s="311"/>
      <c r="J2005" s="311"/>
      <c r="K2005" s="311"/>
      <c r="L2005" s="311"/>
      <c r="M2005" s="311"/>
      <c r="N2005" s="311"/>
      <c r="O2005" s="381">
        <f t="shared" si="66"/>
        <v>0</v>
      </c>
      <c r="P2005" s="381">
        <f t="shared" si="67"/>
        <v>0</v>
      </c>
    </row>
    <row r="2006" spans="1:16" ht="18" customHeight="1" x14ac:dyDescent="0.25">
      <c r="A2006" s="309"/>
      <c r="B2006" s="345"/>
      <c r="C2006" s="345"/>
      <c r="D2006" s="310"/>
      <c r="E2006" s="310"/>
      <c r="F2006" s="310"/>
      <c r="G2006" s="310"/>
      <c r="H2006" s="310"/>
      <c r="I2006" s="311"/>
      <c r="J2006" s="311"/>
      <c r="K2006" s="311"/>
      <c r="L2006" s="311"/>
      <c r="M2006" s="311"/>
      <c r="N2006" s="311"/>
      <c r="O2006" s="381">
        <f t="shared" si="66"/>
        <v>0</v>
      </c>
      <c r="P2006" s="381">
        <f t="shared" si="67"/>
        <v>0</v>
      </c>
    </row>
    <row r="2007" spans="1:16" ht="18" customHeight="1" x14ac:dyDescent="0.25">
      <c r="A2007" s="309"/>
      <c r="B2007" s="345"/>
      <c r="C2007" s="345"/>
      <c r="D2007" s="310"/>
      <c r="E2007" s="310"/>
      <c r="F2007" s="310"/>
      <c r="G2007" s="310"/>
      <c r="H2007" s="310"/>
      <c r="I2007" s="311"/>
      <c r="J2007" s="311"/>
      <c r="K2007" s="311"/>
      <c r="L2007" s="311"/>
      <c r="M2007" s="311"/>
      <c r="N2007" s="311"/>
      <c r="O2007" s="381">
        <f t="shared" ref="O2007:O2070" si="68">SUM(I2007,K2007,M2007)</f>
        <v>0</v>
      </c>
      <c r="P2007" s="381">
        <f t="shared" ref="P2007:P2070" si="69">SUM(J2007,L2007,N2007)</f>
        <v>0</v>
      </c>
    </row>
    <row r="2008" spans="1:16" ht="18" customHeight="1" x14ac:dyDescent="0.25">
      <c r="A2008" s="309"/>
      <c r="B2008" s="345"/>
      <c r="C2008" s="345"/>
      <c r="D2008" s="310"/>
      <c r="E2008" s="310"/>
      <c r="F2008" s="310"/>
      <c r="G2008" s="310"/>
      <c r="H2008" s="310"/>
      <c r="I2008" s="311"/>
      <c r="J2008" s="311"/>
      <c r="K2008" s="311"/>
      <c r="L2008" s="311"/>
      <c r="M2008" s="311"/>
      <c r="N2008" s="311"/>
      <c r="O2008" s="381">
        <f t="shared" si="68"/>
        <v>0</v>
      </c>
      <c r="P2008" s="381">
        <f t="shared" si="69"/>
        <v>0</v>
      </c>
    </row>
    <row r="2009" spans="1:16" ht="18" customHeight="1" x14ac:dyDescent="0.25">
      <c r="A2009" s="309"/>
      <c r="B2009" s="345"/>
      <c r="C2009" s="345"/>
      <c r="D2009" s="310"/>
      <c r="E2009" s="310"/>
      <c r="F2009" s="310"/>
      <c r="G2009" s="310"/>
      <c r="H2009" s="310"/>
      <c r="I2009" s="311"/>
      <c r="J2009" s="311"/>
      <c r="K2009" s="311"/>
      <c r="L2009" s="311"/>
      <c r="M2009" s="311"/>
      <c r="N2009" s="311"/>
      <c r="O2009" s="381">
        <f t="shared" si="68"/>
        <v>0</v>
      </c>
      <c r="P2009" s="381">
        <f t="shared" si="69"/>
        <v>0</v>
      </c>
    </row>
    <row r="2010" spans="1:16" ht="18" customHeight="1" x14ac:dyDescent="0.25">
      <c r="A2010" s="309"/>
      <c r="B2010" s="345"/>
      <c r="C2010" s="345"/>
      <c r="D2010" s="310"/>
      <c r="E2010" s="310"/>
      <c r="F2010" s="310"/>
      <c r="G2010" s="310"/>
      <c r="H2010" s="310"/>
      <c r="I2010" s="311"/>
      <c r="J2010" s="311"/>
      <c r="K2010" s="311"/>
      <c r="L2010" s="311"/>
      <c r="M2010" s="311"/>
      <c r="N2010" s="311"/>
      <c r="O2010" s="381">
        <f t="shared" si="68"/>
        <v>0</v>
      </c>
      <c r="P2010" s="381">
        <f t="shared" si="69"/>
        <v>0</v>
      </c>
    </row>
    <row r="2011" spans="1:16" ht="18" customHeight="1" x14ac:dyDescent="0.25">
      <c r="A2011" s="309"/>
      <c r="B2011" s="345"/>
      <c r="C2011" s="345"/>
      <c r="D2011" s="310"/>
      <c r="E2011" s="310"/>
      <c r="F2011" s="310"/>
      <c r="G2011" s="310"/>
      <c r="H2011" s="310"/>
      <c r="I2011" s="311"/>
      <c r="J2011" s="311"/>
      <c r="K2011" s="311"/>
      <c r="L2011" s="311"/>
      <c r="M2011" s="311"/>
      <c r="N2011" s="311"/>
      <c r="O2011" s="381">
        <f t="shared" si="68"/>
        <v>0</v>
      </c>
      <c r="P2011" s="381">
        <f t="shared" si="69"/>
        <v>0</v>
      </c>
    </row>
    <row r="2012" spans="1:16" ht="18" customHeight="1" x14ac:dyDescent="0.25">
      <c r="A2012" s="309"/>
      <c r="B2012" s="345"/>
      <c r="C2012" s="345"/>
      <c r="D2012" s="310"/>
      <c r="E2012" s="310"/>
      <c r="F2012" s="310"/>
      <c r="G2012" s="310"/>
      <c r="H2012" s="310"/>
      <c r="I2012" s="311"/>
      <c r="J2012" s="311"/>
      <c r="K2012" s="311"/>
      <c r="L2012" s="311"/>
      <c r="M2012" s="311"/>
      <c r="N2012" s="311"/>
      <c r="O2012" s="381">
        <f t="shared" si="68"/>
        <v>0</v>
      </c>
      <c r="P2012" s="381">
        <f t="shared" si="69"/>
        <v>0</v>
      </c>
    </row>
    <row r="2013" spans="1:16" ht="18" customHeight="1" x14ac:dyDescent="0.25">
      <c r="A2013" s="309"/>
      <c r="B2013" s="345"/>
      <c r="C2013" s="345"/>
      <c r="D2013" s="310"/>
      <c r="E2013" s="310"/>
      <c r="F2013" s="310"/>
      <c r="G2013" s="310"/>
      <c r="H2013" s="310"/>
      <c r="I2013" s="311"/>
      <c r="J2013" s="311"/>
      <c r="K2013" s="311"/>
      <c r="L2013" s="311"/>
      <c r="M2013" s="311"/>
      <c r="N2013" s="311"/>
      <c r="O2013" s="381">
        <f t="shared" si="68"/>
        <v>0</v>
      </c>
      <c r="P2013" s="381">
        <f t="shared" si="69"/>
        <v>0</v>
      </c>
    </row>
    <row r="2014" spans="1:16" ht="18" customHeight="1" x14ac:dyDescent="0.25">
      <c r="A2014" s="309"/>
      <c r="B2014" s="345"/>
      <c r="C2014" s="345"/>
      <c r="D2014" s="310"/>
      <c r="E2014" s="310"/>
      <c r="F2014" s="310"/>
      <c r="G2014" s="310"/>
      <c r="H2014" s="310"/>
      <c r="I2014" s="311"/>
      <c r="J2014" s="311"/>
      <c r="K2014" s="311"/>
      <c r="L2014" s="311"/>
      <c r="M2014" s="311"/>
      <c r="N2014" s="311"/>
      <c r="O2014" s="381">
        <f t="shared" si="68"/>
        <v>0</v>
      </c>
      <c r="P2014" s="381">
        <f t="shared" si="69"/>
        <v>0</v>
      </c>
    </row>
    <row r="2015" spans="1:16" ht="18" customHeight="1" x14ac:dyDescent="0.25">
      <c r="A2015" s="309"/>
      <c r="B2015" s="345"/>
      <c r="C2015" s="345"/>
      <c r="D2015" s="310"/>
      <c r="E2015" s="310"/>
      <c r="F2015" s="310"/>
      <c r="G2015" s="310"/>
      <c r="H2015" s="310"/>
      <c r="I2015" s="311"/>
      <c r="J2015" s="311"/>
      <c r="K2015" s="311"/>
      <c r="L2015" s="311"/>
      <c r="M2015" s="311"/>
      <c r="N2015" s="311"/>
      <c r="O2015" s="381">
        <f t="shared" si="68"/>
        <v>0</v>
      </c>
      <c r="P2015" s="381">
        <f t="shared" si="69"/>
        <v>0</v>
      </c>
    </row>
    <row r="2016" spans="1:16" ht="18" customHeight="1" x14ac:dyDescent="0.25">
      <c r="A2016" s="309"/>
      <c r="B2016" s="345"/>
      <c r="C2016" s="345"/>
      <c r="D2016" s="310"/>
      <c r="E2016" s="310"/>
      <c r="F2016" s="310"/>
      <c r="G2016" s="310"/>
      <c r="H2016" s="310"/>
      <c r="I2016" s="311"/>
      <c r="J2016" s="311"/>
      <c r="K2016" s="311"/>
      <c r="L2016" s="311"/>
      <c r="M2016" s="311"/>
      <c r="N2016" s="311"/>
      <c r="O2016" s="381">
        <f t="shared" si="68"/>
        <v>0</v>
      </c>
      <c r="P2016" s="381">
        <f t="shared" si="69"/>
        <v>0</v>
      </c>
    </row>
    <row r="2017" spans="1:16" ht="18" customHeight="1" x14ac:dyDescent="0.25">
      <c r="A2017" s="309"/>
      <c r="B2017" s="345"/>
      <c r="C2017" s="345"/>
      <c r="D2017" s="310"/>
      <c r="E2017" s="310"/>
      <c r="F2017" s="310"/>
      <c r="G2017" s="310"/>
      <c r="H2017" s="310"/>
      <c r="I2017" s="311"/>
      <c r="J2017" s="311"/>
      <c r="K2017" s="311"/>
      <c r="L2017" s="311"/>
      <c r="M2017" s="311"/>
      <c r="N2017" s="311"/>
      <c r="O2017" s="381">
        <f t="shared" si="68"/>
        <v>0</v>
      </c>
      <c r="P2017" s="381">
        <f t="shared" si="69"/>
        <v>0</v>
      </c>
    </row>
    <row r="2018" spans="1:16" ht="18" customHeight="1" x14ac:dyDescent="0.25">
      <c r="A2018" s="309"/>
      <c r="B2018" s="345"/>
      <c r="C2018" s="345"/>
      <c r="D2018" s="310"/>
      <c r="E2018" s="310"/>
      <c r="F2018" s="310"/>
      <c r="G2018" s="310"/>
      <c r="H2018" s="310"/>
      <c r="I2018" s="311"/>
      <c r="J2018" s="311"/>
      <c r="K2018" s="311"/>
      <c r="L2018" s="311"/>
      <c r="M2018" s="311"/>
      <c r="N2018" s="311"/>
      <c r="O2018" s="381">
        <f t="shared" si="68"/>
        <v>0</v>
      </c>
      <c r="P2018" s="381">
        <f t="shared" si="69"/>
        <v>0</v>
      </c>
    </row>
    <row r="2019" spans="1:16" ht="18" customHeight="1" x14ac:dyDescent="0.25">
      <c r="A2019" s="309"/>
      <c r="B2019" s="345"/>
      <c r="C2019" s="345"/>
      <c r="D2019" s="310"/>
      <c r="E2019" s="310"/>
      <c r="F2019" s="310"/>
      <c r="G2019" s="310"/>
      <c r="H2019" s="310"/>
      <c r="I2019" s="311"/>
      <c r="J2019" s="311"/>
      <c r="K2019" s="311"/>
      <c r="L2019" s="311"/>
      <c r="M2019" s="311"/>
      <c r="N2019" s="311"/>
      <c r="O2019" s="381">
        <f t="shared" si="68"/>
        <v>0</v>
      </c>
      <c r="P2019" s="381">
        <f t="shared" si="69"/>
        <v>0</v>
      </c>
    </row>
    <row r="2020" spans="1:16" ht="18" customHeight="1" x14ac:dyDescent="0.25">
      <c r="A2020" s="309"/>
      <c r="B2020" s="345"/>
      <c r="C2020" s="345"/>
      <c r="D2020" s="310"/>
      <c r="E2020" s="310"/>
      <c r="F2020" s="310"/>
      <c r="G2020" s="310"/>
      <c r="H2020" s="310"/>
      <c r="I2020" s="311"/>
      <c r="J2020" s="311"/>
      <c r="K2020" s="311"/>
      <c r="L2020" s="311"/>
      <c r="M2020" s="311"/>
      <c r="N2020" s="311"/>
      <c r="O2020" s="381">
        <f t="shared" si="68"/>
        <v>0</v>
      </c>
      <c r="P2020" s="381">
        <f t="shared" si="69"/>
        <v>0</v>
      </c>
    </row>
    <row r="2021" spans="1:16" ht="18" customHeight="1" x14ac:dyDescent="0.25">
      <c r="A2021" s="309"/>
      <c r="B2021" s="345"/>
      <c r="C2021" s="345"/>
      <c r="D2021" s="310"/>
      <c r="E2021" s="310"/>
      <c r="F2021" s="310"/>
      <c r="G2021" s="310"/>
      <c r="H2021" s="310"/>
      <c r="I2021" s="311"/>
      <c r="J2021" s="311"/>
      <c r="K2021" s="311"/>
      <c r="L2021" s="311"/>
      <c r="M2021" s="311"/>
      <c r="N2021" s="311"/>
      <c r="O2021" s="381">
        <f t="shared" si="68"/>
        <v>0</v>
      </c>
      <c r="P2021" s="381">
        <f t="shared" si="69"/>
        <v>0</v>
      </c>
    </row>
    <row r="2022" spans="1:16" ht="18" customHeight="1" x14ac:dyDescent="0.25">
      <c r="A2022" s="309"/>
      <c r="B2022" s="345"/>
      <c r="C2022" s="345"/>
      <c r="D2022" s="310"/>
      <c r="E2022" s="310"/>
      <c r="F2022" s="310"/>
      <c r="G2022" s="310"/>
      <c r="H2022" s="310"/>
      <c r="I2022" s="311"/>
      <c r="J2022" s="311"/>
      <c r="K2022" s="311"/>
      <c r="L2022" s="311"/>
      <c r="M2022" s="311"/>
      <c r="N2022" s="311"/>
      <c r="O2022" s="381">
        <f t="shared" si="68"/>
        <v>0</v>
      </c>
      <c r="P2022" s="381">
        <f t="shared" si="69"/>
        <v>0</v>
      </c>
    </row>
    <row r="2023" spans="1:16" ht="18" customHeight="1" x14ac:dyDescent="0.25">
      <c r="A2023" s="309"/>
      <c r="B2023" s="345"/>
      <c r="C2023" s="345"/>
      <c r="D2023" s="310"/>
      <c r="E2023" s="310"/>
      <c r="F2023" s="310"/>
      <c r="G2023" s="310"/>
      <c r="H2023" s="310"/>
      <c r="I2023" s="311"/>
      <c r="J2023" s="311"/>
      <c r="K2023" s="311"/>
      <c r="L2023" s="311"/>
      <c r="M2023" s="311"/>
      <c r="N2023" s="311"/>
      <c r="O2023" s="381">
        <f t="shared" si="68"/>
        <v>0</v>
      </c>
      <c r="P2023" s="381">
        <f t="shared" si="69"/>
        <v>0</v>
      </c>
    </row>
    <row r="2024" spans="1:16" ht="18" customHeight="1" x14ac:dyDescent="0.25">
      <c r="A2024" s="309"/>
      <c r="B2024" s="345"/>
      <c r="C2024" s="345"/>
      <c r="D2024" s="310"/>
      <c r="E2024" s="310"/>
      <c r="F2024" s="310"/>
      <c r="G2024" s="310"/>
      <c r="H2024" s="310"/>
      <c r="I2024" s="311"/>
      <c r="J2024" s="311"/>
      <c r="K2024" s="311"/>
      <c r="L2024" s="311"/>
      <c r="M2024" s="311"/>
      <c r="N2024" s="311"/>
      <c r="O2024" s="381">
        <f t="shared" si="68"/>
        <v>0</v>
      </c>
      <c r="P2024" s="381">
        <f t="shared" si="69"/>
        <v>0</v>
      </c>
    </row>
    <row r="2025" spans="1:16" ht="18" customHeight="1" x14ac:dyDescent="0.25">
      <c r="A2025" s="309"/>
      <c r="B2025" s="345"/>
      <c r="C2025" s="345"/>
      <c r="D2025" s="310"/>
      <c r="E2025" s="310"/>
      <c r="F2025" s="310"/>
      <c r="G2025" s="310"/>
      <c r="H2025" s="310"/>
      <c r="I2025" s="311"/>
      <c r="J2025" s="311"/>
      <c r="K2025" s="311"/>
      <c r="L2025" s="311"/>
      <c r="M2025" s="311"/>
      <c r="N2025" s="311"/>
      <c r="O2025" s="381">
        <f t="shared" si="68"/>
        <v>0</v>
      </c>
      <c r="P2025" s="381">
        <f t="shared" si="69"/>
        <v>0</v>
      </c>
    </row>
    <row r="2026" spans="1:16" ht="18" customHeight="1" x14ac:dyDescent="0.25">
      <c r="A2026" s="309"/>
      <c r="B2026" s="345"/>
      <c r="C2026" s="345"/>
      <c r="D2026" s="310"/>
      <c r="E2026" s="310"/>
      <c r="F2026" s="310"/>
      <c r="G2026" s="310"/>
      <c r="H2026" s="310"/>
      <c r="I2026" s="311"/>
      <c r="J2026" s="311"/>
      <c r="K2026" s="311"/>
      <c r="L2026" s="311"/>
      <c r="M2026" s="311"/>
      <c r="N2026" s="311"/>
      <c r="O2026" s="381">
        <f t="shared" si="68"/>
        <v>0</v>
      </c>
      <c r="P2026" s="381">
        <f t="shared" si="69"/>
        <v>0</v>
      </c>
    </row>
    <row r="2027" spans="1:16" ht="18" customHeight="1" x14ac:dyDescent="0.25">
      <c r="A2027" s="309"/>
      <c r="B2027" s="345"/>
      <c r="C2027" s="345"/>
      <c r="D2027" s="310"/>
      <c r="E2027" s="310"/>
      <c r="F2027" s="310"/>
      <c r="G2027" s="310"/>
      <c r="H2027" s="310"/>
      <c r="I2027" s="311"/>
      <c r="J2027" s="311"/>
      <c r="K2027" s="311"/>
      <c r="L2027" s="311"/>
      <c r="M2027" s="311"/>
      <c r="N2027" s="311"/>
      <c r="O2027" s="381">
        <f t="shared" si="68"/>
        <v>0</v>
      </c>
      <c r="P2027" s="381">
        <f t="shared" si="69"/>
        <v>0</v>
      </c>
    </row>
    <row r="2028" spans="1:16" ht="18" customHeight="1" x14ac:dyDescent="0.25">
      <c r="A2028" s="309"/>
      <c r="B2028" s="345"/>
      <c r="C2028" s="345"/>
      <c r="D2028" s="310"/>
      <c r="E2028" s="310"/>
      <c r="F2028" s="310"/>
      <c r="G2028" s="310"/>
      <c r="H2028" s="310"/>
      <c r="I2028" s="311"/>
      <c r="J2028" s="311"/>
      <c r="K2028" s="311"/>
      <c r="L2028" s="311"/>
      <c r="M2028" s="311"/>
      <c r="N2028" s="311"/>
      <c r="O2028" s="381">
        <f t="shared" si="68"/>
        <v>0</v>
      </c>
      <c r="P2028" s="381">
        <f t="shared" si="69"/>
        <v>0</v>
      </c>
    </row>
    <row r="2029" spans="1:16" ht="18" customHeight="1" x14ac:dyDescent="0.25">
      <c r="A2029" s="309"/>
      <c r="B2029" s="345"/>
      <c r="C2029" s="345"/>
      <c r="D2029" s="310"/>
      <c r="E2029" s="310"/>
      <c r="F2029" s="310"/>
      <c r="G2029" s="310"/>
      <c r="H2029" s="310"/>
      <c r="I2029" s="311"/>
      <c r="J2029" s="311"/>
      <c r="K2029" s="311"/>
      <c r="L2029" s="311"/>
      <c r="M2029" s="311"/>
      <c r="N2029" s="311"/>
      <c r="O2029" s="381">
        <f t="shared" si="68"/>
        <v>0</v>
      </c>
      <c r="P2029" s="381">
        <f t="shared" si="69"/>
        <v>0</v>
      </c>
    </row>
    <row r="2030" spans="1:16" ht="18" customHeight="1" x14ac:dyDescent="0.25">
      <c r="A2030" s="309"/>
      <c r="B2030" s="345"/>
      <c r="C2030" s="345"/>
      <c r="D2030" s="310"/>
      <c r="E2030" s="310"/>
      <c r="F2030" s="310"/>
      <c r="G2030" s="310"/>
      <c r="H2030" s="310"/>
      <c r="I2030" s="311"/>
      <c r="J2030" s="311"/>
      <c r="K2030" s="311"/>
      <c r="L2030" s="311"/>
      <c r="M2030" s="311"/>
      <c r="N2030" s="311"/>
      <c r="O2030" s="381">
        <f t="shared" si="68"/>
        <v>0</v>
      </c>
      <c r="P2030" s="381">
        <f t="shared" si="69"/>
        <v>0</v>
      </c>
    </row>
    <row r="2031" spans="1:16" ht="18" customHeight="1" x14ac:dyDescent="0.25">
      <c r="A2031" s="309"/>
      <c r="B2031" s="345"/>
      <c r="C2031" s="345"/>
      <c r="D2031" s="310"/>
      <c r="E2031" s="310"/>
      <c r="F2031" s="310"/>
      <c r="G2031" s="310"/>
      <c r="H2031" s="310"/>
      <c r="I2031" s="311"/>
      <c r="J2031" s="311"/>
      <c r="K2031" s="311"/>
      <c r="L2031" s="311"/>
      <c r="M2031" s="311"/>
      <c r="N2031" s="311"/>
      <c r="O2031" s="381">
        <f t="shared" si="68"/>
        <v>0</v>
      </c>
      <c r="P2031" s="381">
        <f t="shared" si="69"/>
        <v>0</v>
      </c>
    </row>
    <row r="2032" spans="1:16" ht="18" customHeight="1" x14ac:dyDescent="0.25">
      <c r="A2032" s="309"/>
      <c r="B2032" s="345"/>
      <c r="C2032" s="345"/>
      <c r="D2032" s="310"/>
      <c r="E2032" s="310"/>
      <c r="F2032" s="310"/>
      <c r="G2032" s="310"/>
      <c r="H2032" s="310"/>
      <c r="I2032" s="311"/>
      <c r="J2032" s="311"/>
      <c r="K2032" s="311"/>
      <c r="L2032" s="311"/>
      <c r="M2032" s="311"/>
      <c r="N2032" s="311"/>
      <c r="O2032" s="381">
        <f t="shared" si="68"/>
        <v>0</v>
      </c>
      <c r="P2032" s="381">
        <f t="shared" si="69"/>
        <v>0</v>
      </c>
    </row>
    <row r="2033" spans="1:16" ht="18" customHeight="1" x14ac:dyDescent="0.25">
      <c r="A2033" s="309"/>
      <c r="B2033" s="345"/>
      <c r="C2033" s="345"/>
      <c r="D2033" s="310"/>
      <c r="E2033" s="310"/>
      <c r="F2033" s="310"/>
      <c r="G2033" s="310"/>
      <c r="H2033" s="310"/>
      <c r="I2033" s="311"/>
      <c r="J2033" s="311"/>
      <c r="K2033" s="311"/>
      <c r="L2033" s="311"/>
      <c r="M2033" s="311"/>
      <c r="N2033" s="311"/>
      <c r="O2033" s="381">
        <f t="shared" si="68"/>
        <v>0</v>
      </c>
      <c r="P2033" s="381">
        <f t="shared" si="69"/>
        <v>0</v>
      </c>
    </row>
    <row r="2034" spans="1:16" ht="18" customHeight="1" x14ac:dyDescent="0.25">
      <c r="A2034" s="309"/>
      <c r="B2034" s="345"/>
      <c r="C2034" s="345"/>
      <c r="D2034" s="310"/>
      <c r="E2034" s="310"/>
      <c r="F2034" s="310"/>
      <c r="G2034" s="310"/>
      <c r="H2034" s="310"/>
      <c r="I2034" s="311"/>
      <c r="J2034" s="311"/>
      <c r="K2034" s="311"/>
      <c r="L2034" s="311"/>
      <c r="M2034" s="311"/>
      <c r="N2034" s="311"/>
      <c r="O2034" s="381">
        <f t="shared" si="68"/>
        <v>0</v>
      </c>
      <c r="P2034" s="381">
        <f t="shared" si="69"/>
        <v>0</v>
      </c>
    </row>
    <row r="2035" spans="1:16" ht="18" customHeight="1" x14ac:dyDescent="0.25">
      <c r="A2035" s="309"/>
      <c r="B2035" s="345"/>
      <c r="C2035" s="345"/>
      <c r="D2035" s="310"/>
      <c r="E2035" s="310"/>
      <c r="F2035" s="310"/>
      <c r="G2035" s="310"/>
      <c r="H2035" s="310"/>
      <c r="I2035" s="311"/>
      <c r="J2035" s="311"/>
      <c r="K2035" s="311"/>
      <c r="L2035" s="311"/>
      <c r="M2035" s="311"/>
      <c r="N2035" s="311"/>
      <c r="O2035" s="381">
        <f t="shared" si="68"/>
        <v>0</v>
      </c>
      <c r="P2035" s="381">
        <f t="shared" si="69"/>
        <v>0</v>
      </c>
    </row>
    <row r="2036" spans="1:16" ht="18" customHeight="1" x14ac:dyDescent="0.25">
      <c r="A2036" s="309"/>
      <c r="B2036" s="345"/>
      <c r="C2036" s="345"/>
      <c r="D2036" s="310"/>
      <c r="E2036" s="310"/>
      <c r="F2036" s="310"/>
      <c r="G2036" s="310"/>
      <c r="H2036" s="310"/>
      <c r="I2036" s="311"/>
      <c r="J2036" s="311"/>
      <c r="K2036" s="311"/>
      <c r="L2036" s="311"/>
      <c r="M2036" s="311"/>
      <c r="N2036" s="311"/>
      <c r="O2036" s="381">
        <f t="shared" si="68"/>
        <v>0</v>
      </c>
      <c r="P2036" s="381">
        <f t="shared" si="69"/>
        <v>0</v>
      </c>
    </row>
    <row r="2037" spans="1:16" ht="18" customHeight="1" x14ac:dyDescent="0.25">
      <c r="A2037" s="309"/>
      <c r="B2037" s="345"/>
      <c r="C2037" s="345"/>
      <c r="D2037" s="310"/>
      <c r="E2037" s="310"/>
      <c r="F2037" s="310"/>
      <c r="G2037" s="310"/>
      <c r="H2037" s="310"/>
      <c r="I2037" s="311"/>
      <c r="J2037" s="311"/>
      <c r="K2037" s="311"/>
      <c r="L2037" s="311"/>
      <c r="M2037" s="311"/>
      <c r="N2037" s="311"/>
      <c r="O2037" s="381">
        <f t="shared" si="68"/>
        <v>0</v>
      </c>
      <c r="P2037" s="381">
        <f t="shared" si="69"/>
        <v>0</v>
      </c>
    </row>
    <row r="2038" spans="1:16" ht="18" customHeight="1" x14ac:dyDescent="0.25">
      <c r="A2038" s="309"/>
      <c r="B2038" s="345"/>
      <c r="C2038" s="345"/>
      <c r="D2038" s="310"/>
      <c r="E2038" s="310"/>
      <c r="F2038" s="310"/>
      <c r="G2038" s="310"/>
      <c r="H2038" s="310"/>
      <c r="I2038" s="311"/>
      <c r="J2038" s="311"/>
      <c r="K2038" s="311"/>
      <c r="L2038" s="311"/>
      <c r="M2038" s="311"/>
      <c r="N2038" s="311"/>
      <c r="O2038" s="381">
        <f t="shared" si="68"/>
        <v>0</v>
      </c>
      <c r="P2038" s="381">
        <f t="shared" si="69"/>
        <v>0</v>
      </c>
    </row>
    <row r="2039" spans="1:16" ht="18" customHeight="1" x14ac:dyDescent="0.25">
      <c r="A2039" s="309"/>
      <c r="B2039" s="345"/>
      <c r="C2039" s="345"/>
      <c r="D2039" s="310"/>
      <c r="E2039" s="310"/>
      <c r="F2039" s="310"/>
      <c r="G2039" s="310"/>
      <c r="H2039" s="310"/>
      <c r="I2039" s="311"/>
      <c r="J2039" s="311"/>
      <c r="K2039" s="311"/>
      <c r="L2039" s="311"/>
      <c r="M2039" s="311"/>
      <c r="N2039" s="311"/>
      <c r="O2039" s="381">
        <f t="shared" si="68"/>
        <v>0</v>
      </c>
      <c r="P2039" s="381">
        <f t="shared" si="69"/>
        <v>0</v>
      </c>
    </row>
    <row r="2040" spans="1:16" ht="18" customHeight="1" x14ac:dyDescent="0.25">
      <c r="A2040" s="309"/>
      <c r="B2040" s="345"/>
      <c r="C2040" s="345"/>
      <c r="D2040" s="310"/>
      <c r="E2040" s="310"/>
      <c r="F2040" s="310"/>
      <c r="G2040" s="310"/>
      <c r="H2040" s="310"/>
      <c r="I2040" s="311"/>
      <c r="J2040" s="311"/>
      <c r="K2040" s="311"/>
      <c r="L2040" s="311"/>
      <c r="M2040" s="311"/>
      <c r="N2040" s="311"/>
      <c r="O2040" s="381">
        <f t="shared" si="68"/>
        <v>0</v>
      </c>
      <c r="P2040" s="381">
        <f t="shared" si="69"/>
        <v>0</v>
      </c>
    </row>
    <row r="2041" spans="1:16" ht="18" customHeight="1" x14ac:dyDescent="0.25">
      <c r="A2041" s="309"/>
      <c r="B2041" s="345"/>
      <c r="C2041" s="345"/>
      <c r="D2041" s="310"/>
      <c r="E2041" s="310"/>
      <c r="F2041" s="310"/>
      <c r="G2041" s="310"/>
      <c r="H2041" s="310"/>
      <c r="I2041" s="311"/>
      <c r="J2041" s="311"/>
      <c r="K2041" s="311"/>
      <c r="L2041" s="311"/>
      <c r="M2041" s="311"/>
      <c r="N2041" s="311"/>
      <c r="O2041" s="381">
        <f t="shared" si="68"/>
        <v>0</v>
      </c>
      <c r="P2041" s="381">
        <f t="shared" si="69"/>
        <v>0</v>
      </c>
    </row>
    <row r="2042" spans="1:16" ht="18" customHeight="1" x14ac:dyDescent="0.25">
      <c r="A2042" s="309"/>
      <c r="B2042" s="345"/>
      <c r="C2042" s="345"/>
      <c r="D2042" s="310"/>
      <c r="E2042" s="310"/>
      <c r="F2042" s="310"/>
      <c r="G2042" s="310"/>
      <c r="H2042" s="310"/>
      <c r="I2042" s="311"/>
      <c r="J2042" s="311"/>
      <c r="K2042" s="311"/>
      <c r="L2042" s="311"/>
      <c r="M2042" s="311"/>
      <c r="N2042" s="311"/>
      <c r="O2042" s="381">
        <f t="shared" si="68"/>
        <v>0</v>
      </c>
      <c r="P2042" s="381">
        <f t="shared" si="69"/>
        <v>0</v>
      </c>
    </row>
    <row r="2043" spans="1:16" ht="18" customHeight="1" x14ac:dyDescent="0.25">
      <c r="A2043" s="309"/>
      <c r="B2043" s="345"/>
      <c r="C2043" s="345"/>
      <c r="D2043" s="310"/>
      <c r="E2043" s="310"/>
      <c r="F2043" s="310"/>
      <c r="G2043" s="310"/>
      <c r="H2043" s="310"/>
      <c r="I2043" s="311"/>
      <c r="J2043" s="311"/>
      <c r="K2043" s="311"/>
      <c r="L2043" s="311"/>
      <c r="M2043" s="311"/>
      <c r="N2043" s="311"/>
      <c r="O2043" s="381">
        <f t="shared" si="68"/>
        <v>0</v>
      </c>
      <c r="P2043" s="381">
        <f t="shared" si="69"/>
        <v>0</v>
      </c>
    </row>
    <row r="2044" spans="1:16" ht="18" customHeight="1" x14ac:dyDescent="0.25">
      <c r="A2044" s="309"/>
      <c r="B2044" s="345"/>
      <c r="C2044" s="345"/>
      <c r="D2044" s="310"/>
      <c r="E2044" s="310"/>
      <c r="F2044" s="310"/>
      <c r="G2044" s="310"/>
      <c r="H2044" s="310"/>
      <c r="I2044" s="311"/>
      <c r="J2044" s="311"/>
      <c r="K2044" s="311"/>
      <c r="L2044" s="311"/>
      <c r="M2044" s="311"/>
      <c r="N2044" s="311"/>
      <c r="O2044" s="381">
        <f t="shared" si="68"/>
        <v>0</v>
      </c>
      <c r="P2044" s="381">
        <f t="shared" si="69"/>
        <v>0</v>
      </c>
    </row>
    <row r="2045" spans="1:16" ht="18" customHeight="1" x14ac:dyDescent="0.25">
      <c r="A2045" s="309"/>
      <c r="B2045" s="345"/>
      <c r="C2045" s="345"/>
      <c r="D2045" s="310"/>
      <c r="E2045" s="310"/>
      <c r="F2045" s="310"/>
      <c r="G2045" s="310"/>
      <c r="H2045" s="310"/>
      <c r="I2045" s="311"/>
      <c r="J2045" s="311"/>
      <c r="K2045" s="311"/>
      <c r="L2045" s="311"/>
      <c r="M2045" s="311"/>
      <c r="N2045" s="311"/>
      <c r="O2045" s="381">
        <f t="shared" si="68"/>
        <v>0</v>
      </c>
      <c r="P2045" s="381">
        <f t="shared" si="69"/>
        <v>0</v>
      </c>
    </row>
    <row r="2046" spans="1:16" ht="18" customHeight="1" x14ac:dyDescent="0.25">
      <c r="A2046" s="309"/>
      <c r="B2046" s="345"/>
      <c r="C2046" s="345"/>
      <c r="D2046" s="310"/>
      <c r="E2046" s="310"/>
      <c r="F2046" s="310"/>
      <c r="G2046" s="310"/>
      <c r="H2046" s="310"/>
      <c r="I2046" s="311"/>
      <c r="J2046" s="311"/>
      <c r="K2046" s="311"/>
      <c r="L2046" s="311"/>
      <c r="M2046" s="311"/>
      <c r="N2046" s="311"/>
      <c r="O2046" s="381">
        <f t="shared" si="68"/>
        <v>0</v>
      </c>
      <c r="P2046" s="381">
        <f t="shared" si="69"/>
        <v>0</v>
      </c>
    </row>
    <row r="2047" spans="1:16" ht="18" customHeight="1" x14ac:dyDescent="0.25">
      <c r="A2047" s="309"/>
      <c r="B2047" s="345"/>
      <c r="C2047" s="345"/>
      <c r="D2047" s="310"/>
      <c r="E2047" s="310"/>
      <c r="F2047" s="310"/>
      <c r="G2047" s="310"/>
      <c r="H2047" s="310"/>
      <c r="I2047" s="311"/>
      <c r="J2047" s="311"/>
      <c r="K2047" s="311"/>
      <c r="L2047" s="311"/>
      <c r="M2047" s="311"/>
      <c r="N2047" s="311"/>
      <c r="O2047" s="381">
        <f t="shared" si="68"/>
        <v>0</v>
      </c>
      <c r="P2047" s="381">
        <f t="shared" si="69"/>
        <v>0</v>
      </c>
    </row>
    <row r="2048" spans="1:16" ht="18" customHeight="1" x14ac:dyDescent="0.25">
      <c r="A2048" s="309"/>
      <c r="B2048" s="345"/>
      <c r="C2048" s="345"/>
      <c r="D2048" s="310"/>
      <c r="E2048" s="310"/>
      <c r="F2048" s="310"/>
      <c r="G2048" s="310"/>
      <c r="H2048" s="310"/>
      <c r="I2048" s="311"/>
      <c r="J2048" s="311"/>
      <c r="K2048" s="311"/>
      <c r="L2048" s="311"/>
      <c r="M2048" s="311"/>
      <c r="N2048" s="311"/>
      <c r="O2048" s="381">
        <f t="shared" si="68"/>
        <v>0</v>
      </c>
      <c r="P2048" s="381">
        <f t="shared" si="69"/>
        <v>0</v>
      </c>
    </row>
    <row r="2049" spans="1:16" ht="18" customHeight="1" x14ac:dyDescent="0.25">
      <c r="A2049" s="309"/>
      <c r="B2049" s="345"/>
      <c r="C2049" s="345"/>
      <c r="D2049" s="310"/>
      <c r="E2049" s="310"/>
      <c r="F2049" s="310"/>
      <c r="G2049" s="310"/>
      <c r="H2049" s="310"/>
      <c r="I2049" s="311"/>
      <c r="J2049" s="311"/>
      <c r="K2049" s="311"/>
      <c r="L2049" s="311"/>
      <c r="M2049" s="311"/>
      <c r="N2049" s="311"/>
      <c r="O2049" s="381">
        <f t="shared" si="68"/>
        <v>0</v>
      </c>
      <c r="P2049" s="381">
        <f t="shared" si="69"/>
        <v>0</v>
      </c>
    </row>
    <row r="2050" spans="1:16" ht="18" customHeight="1" x14ac:dyDescent="0.25">
      <c r="A2050" s="309"/>
      <c r="B2050" s="345"/>
      <c r="C2050" s="345"/>
      <c r="D2050" s="310"/>
      <c r="E2050" s="310"/>
      <c r="F2050" s="310"/>
      <c r="G2050" s="310"/>
      <c r="H2050" s="310"/>
      <c r="I2050" s="311"/>
      <c r="J2050" s="311"/>
      <c r="K2050" s="311"/>
      <c r="L2050" s="311"/>
      <c r="M2050" s="311"/>
      <c r="N2050" s="311"/>
      <c r="O2050" s="381">
        <f t="shared" si="68"/>
        <v>0</v>
      </c>
      <c r="P2050" s="381">
        <f t="shared" si="69"/>
        <v>0</v>
      </c>
    </row>
    <row r="2051" spans="1:16" ht="18" customHeight="1" x14ac:dyDescent="0.25">
      <c r="A2051" s="309"/>
      <c r="B2051" s="345"/>
      <c r="C2051" s="345"/>
      <c r="D2051" s="310"/>
      <c r="E2051" s="310"/>
      <c r="F2051" s="310"/>
      <c r="G2051" s="310"/>
      <c r="H2051" s="310"/>
      <c r="I2051" s="311"/>
      <c r="J2051" s="311"/>
      <c r="K2051" s="311"/>
      <c r="L2051" s="311"/>
      <c r="M2051" s="311"/>
      <c r="N2051" s="311"/>
      <c r="O2051" s="381">
        <f t="shared" si="68"/>
        <v>0</v>
      </c>
      <c r="P2051" s="381">
        <f t="shared" si="69"/>
        <v>0</v>
      </c>
    </row>
    <row r="2052" spans="1:16" ht="18" customHeight="1" x14ac:dyDescent="0.25">
      <c r="A2052" s="309"/>
      <c r="B2052" s="345"/>
      <c r="C2052" s="345"/>
      <c r="D2052" s="310"/>
      <c r="E2052" s="310"/>
      <c r="F2052" s="310"/>
      <c r="G2052" s="310"/>
      <c r="H2052" s="310"/>
      <c r="I2052" s="311"/>
      <c r="J2052" s="311"/>
      <c r="K2052" s="311"/>
      <c r="L2052" s="311"/>
      <c r="M2052" s="311"/>
      <c r="N2052" s="311"/>
      <c r="O2052" s="381">
        <f t="shared" si="68"/>
        <v>0</v>
      </c>
      <c r="P2052" s="381">
        <f t="shared" si="69"/>
        <v>0</v>
      </c>
    </row>
    <row r="2053" spans="1:16" ht="18" customHeight="1" x14ac:dyDescent="0.25">
      <c r="A2053" s="309"/>
      <c r="B2053" s="345"/>
      <c r="C2053" s="345"/>
      <c r="D2053" s="310"/>
      <c r="E2053" s="310"/>
      <c r="F2053" s="310"/>
      <c r="G2053" s="310"/>
      <c r="H2053" s="310"/>
      <c r="I2053" s="311"/>
      <c r="J2053" s="311"/>
      <c r="K2053" s="311"/>
      <c r="L2053" s="311"/>
      <c r="M2053" s="311"/>
      <c r="N2053" s="311"/>
      <c r="O2053" s="381">
        <f t="shared" si="68"/>
        <v>0</v>
      </c>
      <c r="P2053" s="381">
        <f t="shared" si="69"/>
        <v>0</v>
      </c>
    </row>
    <row r="2054" spans="1:16" ht="18" customHeight="1" x14ac:dyDescent="0.25">
      <c r="A2054" s="309"/>
      <c r="B2054" s="345"/>
      <c r="C2054" s="345"/>
      <c r="D2054" s="310"/>
      <c r="E2054" s="310"/>
      <c r="F2054" s="310"/>
      <c r="G2054" s="310"/>
      <c r="H2054" s="310"/>
      <c r="I2054" s="311"/>
      <c r="J2054" s="311"/>
      <c r="K2054" s="311"/>
      <c r="L2054" s="311"/>
      <c r="M2054" s="311"/>
      <c r="N2054" s="311"/>
      <c r="O2054" s="381">
        <f t="shared" si="68"/>
        <v>0</v>
      </c>
      <c r="P2054" s="381">
        <f t="shared" si="69"/>
        <v>0</v>
      </c>
    </row>
    <row r="2055" spans="1:16" ht="18" customHeight="1" x14ac:dyDescent="0.25">
      <c r="A2055" s="309"/>
      <c r="B2055" s="345"/>
      <c r="C2055" s="345"/>
      <c r="D2055" s="310"/>
      <c r="E2055" s="310"/>
      <c r="F2055" s="310"/>
      <c r="G2055" s="310"/>
      <c r="H2055" s="310"/>
      <c r="I2055" s="311"/>
      <c r="J2055" s="311"/>
      <c r="K2055" s="311"/>
      <c r="L2055" s="311"/>
      <c r="M2055" s="311"/>
      <c r="N2055" s="311"/>
      <c r="O2055" s="381">
        <f t="shared" si="68"/>
        <v>0</v>
      </c>
      <c r="P2055" s="381">
        <f t="shared" si="69"/>
        <v>0</v>
      </c>
    </row>
    <row r="2056" spans="1:16" ht="18" customHeight="1" x14ac:dyDescent="0.25">
      <c r="A2056" s="309"/>
      <c r="B2056" s="345"/>
      <c r="C2056" s="345"/>
      <c r="D2056" s="310"/>
      <c r="E2056" s="310"/>
      <c r="F2056" s="310"/>
      <c r="G2056" s="310"/>
      <c r="H2056" s="310"/>
      <c r="I2056" s="311"/>
      <c r="J2056" s="311"/>
      <c r="K2056" s="311"/>
      <c r="L2056" s="311"/>
      <c r="M2056" s="311"/>
      <c r="N2056" s="311"/>
      <c r="O2056" s="381">
        <f t="shared" si="68"/>
        <v>0</v>
      </c>
      <c r="P2056" s="381">
        <f t="shared" si="69"/>
        <v>0</v>
      </c>
    </row>
    <row r="2057" spans="1:16" ht="18" customHeight="1" x14ac:dyDescent="0.25">
      <c r="A2057" s="309"/>
      <c r="B2057" s="345"/>
      <c r="C2057" s="345"/>
      <c r="D2057" s="310"/>
      <c r="E2057" s="310"/>
      <c r="F2057" s="310"/>
      <c r="G2057" s="310"/>
      <c r="H2057" s="310"/>
      <c r="I2057" s="311"/>
      <c r="J2057" s="311"/>
      <c r="K2057" s="311"/>
      <c r="L2057" s="311"/>
      <c r="M2057" s="311"/>
      <c r="N2057" s="311"/>
      <c r="O2057" s="381">
        <f t="shared" si="68"/>
        <v>0</v>
      </c>
      <c r="P2057" s="381">
        <f t="shared" si="69"/>
        <v>0</v>
      </c>
    </row>
    <row r="2058" spans="1:16" ht="18" customHeight="1" x14ac:dyDescent="0.25">
      <c r="A2058" s="309"/>
      <c r="B2058" s="345"/>
      <c r="C2058" s="345"/>
      <c r="D2058" s="310"/>
      <c r="E2058" s="310"/>
      <c r="F2058" s="310"/>
      <c r="G2058" s="310"/>
      <c r="H2058" s="310"/>
      <c r="I2058" s="311"/>
      <c r="J2058" s="311"/>
      <c r="K2058" s="311"/>
      <c r="L2058" s="311"/>
      <c r="M2058" s="311"/>
      <c r="N2058" s="311"/>
      <c r="O2058" s="381">
        <f t="shared" si="68"/>
        <v>0</v>
      </c>
      <c r="P2058" s="381">
        <f t="shared" si="69"/>
        <v>0</v>
      </c>
    </row>
    <row r="2059" spans="1:16" ht="18" customHeight="1" x14ac:dyDescent="0.25">
      <c r="A2059" s="309"/>
      <c r="B2059" s="345"/>
      <c r="C2059" s="345"/>
      <c r="D2059" s="310"/>
      <c r="E2059" s="310"/>
      <c r="F2059" s="310"/>
      <c r="G2059" s="310"/>
      <c r="H2059" s="310"/>
      <c r="I2059" s="311"/>
      <c r="J2059" s="311"/>
      <c r="K2059" s="311"/>
      <c r="L2059" s="311"/>
      <c r="M2059" s="311"/>
      <c r="N2059" s="311"/>
      <c r="O2059" s="381">
        <f t="shared" si="68"/>
        <v>0</v>
      </c>
      <c r="P2059" s="381">
        <f t="shared" si="69"/>
        <v>0</v>
      </c>
    </row>
    <row r="2060" spans="1:16" ht="18" customHeight="1" x14ac:dyDescent="0.25">
      <c r="A2060" s="309"/>
      <c r="B2060" s="345"/>
      <c r="C2060" s="345"/>
      <c r="D2060" s="310"/>
      <c r="E2060" s="310"/>
      <c r="F2060" s="310"/>
      <c r="G2060" s="310"/>
      <c r="H2060" s="310"/>
      <c r="I2060" s="311"/>
      <c r="J2060" s="311"/>
      <c r="K2060" s="311"/>
      <c r="L2060" s="311"/>
      <c r="M2060" s="311"/>
      <c r="N2060" s="311"/>
      <c r="O2060" s="381">
        <f t="shared" si="68"/>
        <v>0</v>
      </c>
      <c r="P2060" s="381">
        <f t="shared" si="69"/>
        <v>0</v>
      </c>
    </row>
    <row r="2061" spans="1:16" ht="18" customHeight="1" x14ac:dyDescent="0.25">
      <c r="A2061" s="309"/>
      <c r="B2061" s="345"/>
      <c r="C2061" s="345"/>
      <c r="D2061" s="310"/>
      <c r="E2061" s="310"/>
      <c r="F2061" s="310"/>
      <c r="G2061" s="310"/>
      <c r="H2061" s="310"/>
      <c r="I2061" s="311"/>
      <c r="J2061" s="311"/>
      <c r="K2061" s="311"/>
      <c r="L2061" s="311"/>
      <c r="M2061" s="311"/>
      <c r="N2061" s="311"/>
      <c r="O2061" s="381">
        <f t="shared" si="68"/>
        <v>0</v>
      </c>
      <c r="P2061" s="381">
        <f t="shared" si="69"/>
        <v>0</v>
      </c>
    </row>
    <row r="2062" spans="1:16" ht="18" customHeight="1" x14ac:dyDescent="0.25">
      <c r="A2062" s="309"/>
      <c r="B2062" s="345"/>
      <c r="C2062" s="345"/>
      <c r="D2062" s="310"/>
      <c r="E2062" s="310"/>
      <c r="F2062" s="310"/>
      <c r="G2062" s="310"/>
      <c r="H2062" s="310"/>
      <c r="I2062" s="311"/>
      <c r="J2062" s="311"/>
      <c r="K2062" s="311"/>
      <c r="L2062" s="311"/>
      <c r="M2062" s="311"/>
      <c r="N2062" s="311"/>
      <c r="O2062" s="381">
        <f t="shared" si="68"/>
        <v>0</v>
      </c>
      <c r="P2062" s="381">
        <f t="shared" si="69"/>
        <v>0</v>
      </c>
    </row>
    <row r="2063" spans="1:16" ht="18" customHeight="1" x14ac:dyDescent="0.25">
      <c r="A2063" s="309"/>
      <c r="B2063" s="345"/>
      <c r="C2063" s="345"/>
      <c r="D2063" s="310"/>
      <c r="E2063" s="310"/>
      <c r="F2063" s="310"/>
      <c r="G2063" s="310"/>
      <c r="H2063" s="310"/>
      <c r="I2063" s="311"/>
      <c r="J2063" s="311"/>
      <c r="K2063" s="311"/>
      <c r="L2063" s="311"/>
      <c r="M2063" s="311"/>
      <c r="N2063" s="311"/>
      <c r="O2063" s="381">
        <f t="shared" si="68"/>
        <v>0</v>
      </c>
      <c r="P2063" s="381">
        <f t="shared" si="69"/>
        <v>0</v>
      </c>
    </row>
    <row r="2064" spans="1:16" ht="18" customHeight="1" x14ac:dyDescent="0.25">
      <c r="A2064" s="309"/>
      <c r="B2064" s="345"/>
      <c r="C2064" s="345"/>
      <c r="D2064" s="310"/>
      <c r="E2064" s="310"/>
      <c r="F2064" s="310"/>
      <c r="G2064" s="310"/>
      <c r="H2064" s="310"/>
      <c r="I2064" s="311"/>
      <c r="J2064" s="311"/>
      <c r="K2064" s="311"/>
      <c r="L2064" s="311"/>
      <c r="M2064" s="311"/>
      <c r="N2064" s="311"/>
      <c r="O2064" s="381">
        <f t="shared" si="68"/>
        <v>0</v>
      </c>
      <c r="P2064" s="381">
        <f t="shared" si="69"/>
        <v>0</v>
      </c>
    </row>
    <row r="2065" spans="1:16" ht="18" customHeight="1" x14ac:dyDescent="0.25">
      <c r="A2065" s="309"/>
      <c r="B2065" s="345"/>
      <c r="C2065" s="345"/>
      <c r="D2065" s="310"/>
      <c r="E2065" s="310"/>
      <c r="F2065" s="310"/>
      <c r="G2065" s="310"/>
      <c r="H2065" s="310"/>
      <c r="I2065" s="311"/>
      <c r="J2065" s="311"/>
      <c r="K2065" s="311"/>
      <c r="L2065" s="311"/>
      <c r="M2065" s="311"/>
      <c r="N2065" s="311"/>
      <c r="O2065" s="381">
        <f t="shared" si="68"/>
        <v>0</v>
      </c>
      <c r="P2065" s="381">
        <f t="shared" si="69"/>
        <v>0</v>
      </c>
    </row>
    <row r="2066" spans="1:16" ht="18" customHeight="1" x14ac:dyDescent="0.25">
      <c r="A2066" s="309"/>
      <c r="B2066" s="345"/>
      <c r="C2066" s="345"/>
      <c r="D2066" s="310"/>
      <c r="E2066" s="310"/>
      <c r="F2066" s="310"/>
      <c r="G2066" s="310"/>
      <c r="H2066" s="310"/>
      <c r="I2066" s="311"/>
      <c r="J2066" s="311"/>
      <c r="K2066" s="311"/>
      <c r="L2066" s="311"/>
      <c r="M2066" s="311"/>
      <c r="N2066" s="311"/>
      <c r="O2066" s="381">
        <f t="shared" si="68"/>
        <v>0</v>
      </c>
      <c r="P2066" s="381">
        <f t="shared" si="69"/>
        <v>0</v>
      </c>
    </row>
    <row r="2067" spans="1:16" ht="18" customHeight="1" x14ac:dyDescent="0.25">
      <c r="A2067" s="309"/>
      <c r="B2067" s="345"/>
      <c r="C2067" s="345"/>
      <c r="D2067" s="310"/>
      <c r="E2067" s="310"/>
      <c r="F2067" s="310"/>
      <c r="G2067" s="310"/>
      <c r="H2067" s="310"/>
      <c r="I2067" s="311"/>
      <c r="J2067" s="311"/>
      <c r="K2067" s="311"/>
      <c r="L2067" s="311"/>
      <c r="M2067" s="311"/>
      <c r="N2067" s="311"/>
      <c r="O2067" s="381">
        <f t="shared" si="68"/>
        <v>0</v>
      </c>
      <c r="P2067" s="381">
        <f t="shared" si="69"/>
        <v>0</v>
      </c>
    </row>
    <row r="2068" spans="1:16" ht="18" customHeight="1" x14ac:dyDescent="0.25">
      <c r="A2068" s="309"/>
      <c r="B2068" s="345"/>
      <c r="C2068" s="345"/>
      <c r="D2068" s="310"/>
      <c r="E2068" s="310"/>
      <c r="F2068" s="310"/>
      <c r="G2068" s="310"/>
      <c r="H2068" s="310"/>
      <c r="I2068" s="311"/>
      <c r="J2068" s="311"/>
      <c r="K2068" s="311"/>
      <c r="L2068" s="311"/>
      <c r="M2068" s="311"/>
      <c r="N2068" s="311"/>
      <c r="O2068" s="381">
        <f t="shared" si="68"/>
        <v>0</v>
      </c>
      <c r="P2068" s="381">
        <f t="shared" si="69"/>
        <v>0</v>
      </c>
    </row>
    <row r="2069" spans="1:16" ht="18" customHeight="1" x14ac:dyDescent="0.25">
      <c r="A2069" s="309"/>
      <c r="B2069" s="345"/>
      <c r="C2069" s="345"/>
      <c r="D2069" s="310"/>
      <c r="E2069" s="310"/>
      <c r="F2069" s="310"/>
      <c r="G2069" s="310"/>
      <c r="H2069" s="310"/>
      <c r="I2069" s="311"/>
      <c r="J2069" s="311"/>
      <c r="K2069" s="311"/>
      <c r="L2069" s="311"/>
      <c r="M2069" s="311"/>
      <c r="N2069" s="311"/>
      <c r="O2069" s="381">
        <f t="shared" si="68"/>
        <v>0</v>
      </c>
      <c r="P2069" s="381">
        <f t="shared" si="69"/>
        <v>0</v>
      </c>
    </row>
    <row r="2070" spans="1:16" ht="18" customHeight="1" x14ac:dyDescent="0.25">
      <c r="A2070" s="309"/>
      <c r="B2070" s="345"/>
      <c r="C2070" s="345"/>
      <c r="D2070" s="310"/>
      <c r="E2070" s="310"/>
      <c r="F2070" s="310"/>
      <c r="G2070" s="310"/>
      <c r="H2070" s="310"/>
      <c r="I2070" s="311"/>
      <c r="J2070" s="311"/>
      <c r="K2070" s="311"/>
      <c r="L2070" s="311"/>
      <c r="M2070" s="311"/>
      <c r="N2070" s="311"/>
      <c r="O2070" s="381">
        <f t="shared" si="68"/>
        <v>0</v>
      </c>
      <c r="P2070" s="381">
        <f t="shared" si="69"/>
        <v>0</v>
      </c>
    </row>
    <row r="2071" spans="1:16" ht="18" customHeight="1" x14ac:dyDescent="0.25">
      <c r="A2071" s="309"/>
      <c r="B2071" s="345"/>
      <c r="C2071" s="345"/>
      <c r="D2071" s="310"/>
      <c r="E2071" s="310"/>
      <c r="F2071" s="310"/>
      <c r="G2071" s="310"/>
      <c r="H2071" s="310"/>
      <c r="I2071" s="311"/>
      <c r="J2071" s="311"/>
      <c r="K2071" s="311"/>
      <c r="L2071" s="311"/>
      <c r="M2071" s="311"/>
      <c r="N2071" s="311"/>
      <c r="O2071" s="381">
        <f t="shared" ref="O2071:O2114" si="70">SUM(I2071,K2071,M2071)</f>
        <v>0</v>
      </c>
      <c r="P2071" s="381">
        <f t="shared" ref="P2071:P2114" si="71">SUM(J2071,L2071,N2071)</f>
        <v>0</v>
      </c>
    </row>
    <row r="2072" spans="1:16" ht="18" customHeight="1" x14ac:dyDescent="0.25">
      <c r="A2072" s="309"/>
      <c r="B2072" s="345"/>
      <c r="C2072" s="345"/>
      <c r="D2072" s="310"/>
      <c r="E2072" s="310"/>
      <c r="F2072" s="310"/>
      <c r="G2072" s="310"/>
      <c r="H2072" s="310"/>
      <c r="I2072" s="311"/>
      <c r="J2072" s="311"/>
      <c r="K2072" s="311"/>
      <c r="L2072" s="311"/>
      <c r="M2072" s="311"/>
      <c r="N2072" s="311"/>
      <c r="O2072" s="381">
        <f t="shared" si="70"/>
        <v>0</v>
      </c>
      <c r="P2072" s="381">
        <f t="shared" si="71"/>
        <v>0</v>
      </c>
    </row>
    <row r="2073" spans="1:16" ht="18" customHeight="1" x14ac:dyDescent="0.25">
      <c r="A2073" s="309"/>
      <c r="B2073" s="345"/>
      <c r="C2073" s="345"/>
      <c r="D2073" s="310"/>
      <c r="E2073" s="310"/>
      <c r="F2073" s="310"/>
      <c r="G2073" s="310"/>
      <c r="H2073" s="310"/>
      <c r="I2073" s="311"/>
      <c r="J2073" s="311"/>
      <c r="K2073" s="311"/>
      <c r="L2073" s="311"/>
      <c r="M2073" s="311"/>
      <c r="N2073" s="311"/>
      <c r="O2073" s="381">
        <f t="shared" si="70"/>
        <v>0</v>
      </c>
      <c r="P2073" s="381">
        <f t="shared" si="71"/>
        <v>0</v>
      </c>
    </row>
    <row r="2074" spans="1:16" ht="18" customHeight="1" x14ac:dyDescent="0.25">
      <c r="A2074" s="309"/>
      <c r="B2074" s="345"/>
      <c r="C2074" s="345"/>
      <c r="D2074" s="310"/>
      <c r="E2074" s="310"/>
      <c r="F2074" s="310"/>
      <c r="G2074" s="310"/>
      <c r="H2074" s="310"/>
      <c r="I2074" s="311"/>
      <c r="J2074" s="311"/>
      <c r="K2074" s="311"/>
      <c r="L2074" s="311"/>
      <c r="M2074" s="311"/>
      <c r="N2074" s="311"/>
      <c r="O2074" s="381">
        <f t="shared" si="70"/>
        <v>0</v>
      </c>
      <c r="P2074" s="381">
        <f t="shared" si="71"/>
        <v>0</v>
      </c>
    </row>
    <row r="2075" spans="1:16" ht="18" customHeight="1" x14ac:dyDescent="0.25">
      <c r="A2075" s="309"/>
      <c r="B2075" s="345"/>
      <c r="C2075" s="345"/>
      <c r="D2075" s="310"/>
      <c r="E2075" s="310"/>
      <c r="F2075" s="310"/>
      <c r="G2075" s="310"/>
      <c r="H2075" s="310"/>
      <c r="I2075" s="311"/>
      <c r="J2075" s="311"/>
      <c r="K2075" s="311"/>
      <c r="L2075" s="311"/>
      <c r="M2075" s="311"/>
      <c r="N2075" s="311"/>
      <c r="O2075" s="381">
        <f t="shared" si="70"/>
        <v>0</v>
      </c>
      <c r="P2075" s="381">
        <f t="shared" si="71"/>
        <v>0</v>
      </c>
    </row>
    <row r="2076" spans="1:16" ht="18" customHeight="1" x14ac:dyDescent="0.25">
      <c r="A2076" s="309"/>
      <c r="B2076" s="345"/>
      <c r="C2076" s="345"/>
      <c r="D2076" s="310"/>
      <c r="E2076" s="310"/>
      <c r="F2076" s="310"/>
      <c r="G2076" s="310"/>
      <c r="H2076" s="310"/>
      <c r="I2076" s="311"/>
      <c r="J2076" s="311"/>
      <c r="K2076" s="311"/>
      <c r="L2076" s="311"/>
      <c r="M2076" s="311"/>
      <c r="N2076" s="311"/>
      <c r="O2076" s="381">
        <f t="shared" si="70"/>
        <v>0</v>
      </c>
      <c r="P2076" s="381">
        <f t="shared" si="71"/>
        <v>0</v>
      </c>
    </row>
    <row r="2077" spans="1:16" ht="18" customHeight="1" x14ac:dyDescent="0.25">
      <c r="A2077" s="309"/>
      <c r="B2077" s="345"/>
      <c r="C2077" s="345"/>
      <c r="D2077" s="310"/>
      <c r="E2077" s="310"/>
      <c r="F2077" s="310"/>
      <c r="G2077" s="310"/>
      <c r="H2077" s="310"/>
      <c r="I2077" s="311"/>
      <c r="J2077" s="311"/>
      <c r="K2077" s="311"/>
      <c r="L2077" s="311"/>
      <c r="M2077" s="311"/>
      <c r="N2077" s="311"/>
      <c r="O2077" s="381">
        <f t="shared" si="70"/>
        <v>0</v>
      </c>
      <c r="P2077" s="381">
        <f t="shared" si="71"/>
        <v>0</v>
      </c>
    </row>
    <row r="2078" spans="1:16" ht="18" customHeight="1" x14ac:dyDescent="0.25">
      <c r="A2078" s="309"/>
      <c r="B2078" s="345"/>
      <c r="C2078" s="345"/>
      <c r="D2078" s="310"/>
      <c r="E2078" s="310"/>
      <c r="F2078" s="310"/>
      <c r="G2078" s="310"/>
      <c r="H2078" s="310"/>
      <c r="I2078" s="311"/>
      <c r="J2078" s="311"/>
      <c r="K2078" s="311"/>
      <c r="L2078" s="311"/>
      <c r="M2078" s="311"/>
      <c r="N2078" s="311"/>
      <c r="O2078" s="381">
        <f t="shared" si="70"/>
        <v>0</v>
      </c>
      <c r="P2078" s="381">
        <f t="shared" si="71"/>
        <v>0</v>
      </c>
    </row>
    <row r="2079" spans="1:16" ht="18" customHeight="1" x14ac:dyDescent="0.25">
      <c r="A2079" s="309"/>
      <c r="B2079" s="345"/>
      <c r="C2079" s="345"/>
      <c r="D2079" s="310"/>
      <c r="E2079" s="310"/>
      <c r="F2079" s="310"/>
      <c r="G2079" s="310"/>
      <c r="H2079" s="310"/>
      <c r="I2079" s="311"/>
      <c r="J2079" s="311"/>
      <c r="K2079" s="311"/>
      <c r="L2079" s="311"/>
      <c r="M2079" s="311"/>
      <c r="N2079" s="311"/>
      <c r="O2079" s="381">
        <f t="shared" si="70"/>
        <v>0</v>
      </c>
      <c r="P2079" s="381">
        <f t="shared" si="71"/>
        <v>0</v>
      </c>
    </row>
    <row r="2080" spans="1:16" ht="18" customHeight="1" x14ac:dyDescent="0.25">
      <c r="A2080" s="309"/>
      <c r="B2080" s="345"/>
      <c r="C2080" s="345"/>
      <c r="D2080" s="310"/>
      <c r="E2080" s="310"/>
      <c r="F2080" s="310"/>
      <c r="G2080" s="310"/>
      <c r="H2080" s="310"/>
      <c r="I2080" s="311"/>
      <c r="J2080" s="311"/>
      <c r="K2080" s="311"/>
      <c r="L2080" s="311"/>
      <c r="M2080" s="311"/>
      <c r="N2080" s="311"/>
      <c r="O2080" s="381">
        <f t="shared" si="70"/>
        <v>0</v>
      </c>
      <c r="P2080" s="381">
        <f t="shared" si="71"/>
        <v>0</v>
      </c>
    </row>
    <row r="2081" spans="1:16" ht="18" customHeight="1" x14ac:dyDescent="0.25">
      <c r="A2081" s="309"/>
      <c r="B2081" s="345"/>
      <c r="C2081" s="345"/>
      <c r="D2081" s="310"/>
      <c r="E2081" s="310"/>
      <c r="F2081" s="310"/>
      <c r="G2081" s="310"/>
      <c r="H2081" s="310"/>
      <c r="I2081" s="311"/>
      <c r="J2081" s="311"/>
      <c r="K2081" s="311"/>
      <c r="L2081" s="311"/>
      <c r="M2081" s="311"/>
      <c r="N2081" s="311"/>
      <c r="O2081" s="381">
        <f t="shared" si="70"/>
        <v>0</v>
      </c>
      <c r="P2081" s="381">
        <f t="shared" si="71"/>
        <v>0</v>
      </c>
    </row>
    <row r="2082" spans="1:16" ht="18" customHeight="1" x14ac:dyDescent="0.25">
      <c r="A2082" s="309"/>
      <c r="B2082" s="345"/>
      <c r="C2082" s="345"/>
      <c r="D2082" s="310"/>
      <c r="E2082" s="310"/>
      <c r="F2082" s="310"/>
      <c r="G2082" s="310"/>
      <c r="H2082" s="310"/>
      <c r="I2082" s="311"/>
      <c r="J2082" s="311"/>
      <c r="K2082" s="311"/>
      <c r="L2082" s="311"/>
      <c r="M2082" s="311"/>
      <c r="N2082" s="311"/>
      <c r="O2082" s="381">
        <f t="shared" si="70"/>
        <v>0</v>
      </c>
      <c r="P2082" s="381">
        <f t="shared" si="71"/>
        <v>0</v>
      </c>
    </row>
    <row r="2083" spans="1:16" ht="18" customHeight="1" x14ac:dyDescent="0.25">
      <c r="A2083" s="309"/>
      <c r="B2083" s="345"/>
      <c r="C2083" s="345"/>
      <c r="D2083" s="310"/>
      <c r="E2083" s="310"/>
      <c r="F2083" s="310"/>
      <c r="G2083" s="310"/>
      <c r="H2083" s="310"/>
      <c r="I2083" s="311"/>
      <c r="J2083" s="311"/>
      <c r="K2083" s="311"/>
      <c r="L2083" s="311"/>
      <c r="M2083" s="311"/>
      <c r="N2083" s="311"/>
      <c r="O2083" s="381">
        <f t="shared" si="70"/>
        <v>0</v>
      </c>
      <c r="P2083" s="381">
        <f t="shared" si="71"/>
        <v>0</v>
      </c>
    </row>
    <row r="2084" spans="1:16" ht="18" customHeight="1" x14ac:dyDescent="0.25">
      <c r="A2084" s="309"/>
      <c r="B2084" s="345"/>
      <c r="C2084" s="345"/>
      <c r="D2084" s="310"/>
      <c r="E2084" s="310"/>
      <c r="F2084" s="310"/>
      <c r="G2084" s="310"/>
      <c r="H2084" s="310"/>
      <c r="I2084" s="311"/>
      <c r="J2084" s="311"/>
      <c r="K2084" s="311"/>
      <c r="L2084" s="311"/>
      <c r="M2084" s="311"/>
      <c r="N2084" s="311"/>
      <c r="O2084" s="381">
        <f t="shared" si="70"/>
        <v>0</v>
      </c>
      <c r="P2084" s="381">
        <f t="shared" si="71"/>
        <v>0</v>
      </c>
    </row>
    <row r="2085" spans="1:16" ht="18" customHeight="1" x14ac:dyDescent="0.25">
      <c r="A2085" s="309"/>
      <c r="B2085" s="345"/>
      <c r="C2085" s="345"/>
      <c r="D2085" s="310"/>
      <c r="E2085" s="310"/>
      <c r="F2085" s="310"/>
      <c r="G2085" s="310"/>
      <c r="H2085" s="310"/>
      <c r="I2085" s="311"/>
      <c r="J2085" s="311"/>
      <c r="K2085" s="311"/>
      <c r="L2085" s="311"/>
      <c r="M2085" s="311"/>
      <c r="N2085" s="311"/>
      <c r="O2085" s="381">
        <f t="shared" si="70"/>
        <v>0</v>
      </c>
      <c r="P2085" s="381">
        <f t="shared" si="71"/>
        <v>0</v>
      </c>
    </row>
    <row r="2086" spans="1:16" ht="18" customHeight="1" x14ac:dyDescent="0.25">
      <c r="A2086" s="309"/>
      <c r="B2086" s="345"/>
      <c r="C2086" s="345"/>
      <c r="D2086" s="310"/>
      <c r="E2086" s="310"/>
      <c r="F2086" s="310"/>
      <c r="G2086" s="310"/>
      <c r="H2086" s="310"/>
      <c r="I2086" s="311"/>
      <c r="J2086" s="311"/>
      <c r="K2086" s="311"/>
      <c r="L2086" s="311"/>
      <c r="M2086" s="311"/>
      <c r="N2086" s="311"/>
      <c r="O2086" s="381">
        <f t="shared" si="70"/>
        <v>0</v>
      </c>
      <c r="P2086" s="381">
        <f t="shared" si="71"/>
        <v>0</v>
      </c>
    </row>
    <row r="2087" spans="1:16" ht="18" customHeight="1" x14ac:dyDescent="0.25">
      <c r="A2087" s="309"/>
      <c r="B2087" s="345"/>
      <c r="C2087" s="345"/>
      <c r="D2087" s="310"/>
      <c r="E2087" s="310"/>
      <c r="F2087" s="310"/>
      <c r="G2087" s="310"/>
      <c r="H2087" s="310"/>
      <c r="I2087" s="311"/>
      <c r="J2087" s="311"/>
      <c r="K2087" s="311"/>
      <c r="L2087" s="311"/>
      <c r="M2087" s="311"/>
      <c r="N2087" s="311"/>
      <c r="O2087" s="381">
        <f t="shared" si="70"/>
        <v>0</v>
      </c>
      <c r="P2087" s="381">
        <f t="shared" si="71"/>
        <v>0</v>
      </c>
    </row>
    <row r="2088" spans="1:16" ht="18" customHeight="1" x14ac:dyDescent="0.25">
      <c r="A2088" s="309"/>
      <c r="B2088" s="345"/>
      <c r="C2088" s="345"/>
      <c r="D2088" s="310"/>
      <c r="E2088" s="310"/>
      <c r="F2088" s="310"/>
      <c r="G2088" s="310"/>
      <c r="H2088" s="310"/>
      <c r="I2088" s="311"/>
      <c r="J2088" s="311"/>
      <c r="K2088" s="311"/>
      <c r="L2088" s="311"/>
      <c r="M2088" s="311"/>
      <c r="N2088" s="311"/>
      <c r="O2088" s="381">
        <f t="shared" si="70"/>
        <v>0</v>
      </c>
      <c r="P2088" s="381">
        <f t="shared" si="71"/>
        <v>0</v>
      </c>
    </row>
    <row r="2089" spans="1:16" ht="18" customHeight="1" x14ac:dyDescent="0.25">
      <c r="A2089" s="309"/>
      <c r="B2089" s="345"/>
      <c r="C2089" s="345"/>
      <c r="D2089" s="310"/>
      <c r="E2089" s="310"/>
      <c r="F2089" s="310"/>
      <c r="G2089" s="310"/>
      <c r="H2089" s="310"/>
      <c r="I2089" s="311"/>
      <c r="J2089" s="311"/>
      <c r="K2089" s="311"/>
      <c r="L2089" s="311"/>
      <c r="M2089" s="311"/>
      <c r="N2089" s="311"/>
      <c r="O2089" s="381">
        <f t="shared" si="70"/>
        <v>0</v>
      </c>
      <c r="P2089" s="381">
        <f t="shared" si="71"/>
        <v>0</v>
      </c>
    </row>
    <row r="2090" spans="1:16" ht="18" customHeight="1" x14ac:dyDescent="0.25">
      <c r="A2090" s="309"/>
      <c r="B2090" s="345"/>
      <c r="C2090" s="345"/>
      <c r="D2090" s="310"/>
      <c r="E2090" s="310"/>
      <c r="F2090" s="310"/>
      <c r="G2090" s="310"/>
      <c r="H2090" s="310"/>
      <c r="I2090" s="311"/>
      <c r="J2090" s="311"/>
      <c r="K2090" s="311"/>
      <c r="L2090" s="311"/>
      <c r="M2090" s="311"/>
      <c r="N2090" s="311"/>
      <c r="O2090" s="381">
        <f t="shared" si="70"/>
        <v>0</v>
      </c>
      <c r="P2090" s="381">
        <f t="shared" si="71"/>
        <v>0</v>
      </c>
    </row>
    <row r="2091" spans="1:16" ht="18" customHeight="1" x14ac:dyDescent="0.25">
      <c r="A2091" s="309"/>
      <c r="B2091" s="345"/>
      <c r="C2091" s="345"/>
      <c r="D2091" s="310"/>
      <c r="E2091" s="310"/>
      <c r="F2091" s="310"/>
      <c r="G2091" s="310"/>
      <c r="H2091" s="310"/>
      <c r="I2091" s="311"/>
      <c r="J2091" s="311"/>
      <c r="K2091" s="311"/>
      <c r="L2091" s="311"/>
      <c r="M2091" s="311"/>
      <c r="N2091" s="311"/>
      <c r="O2091" s="381">
        <f t="shared" si="70"/>
        <v>0</v>
      </c>
      <c r="P2091" s="381">
        <f t="shared" si="71"/>
        <v>0</v>
      </c>
    </row>
    <row r="2092" spans="1:16" ht="18" customHeight="1" x14ac:dyDescent="0.25">
      <c r="A2092" s="309"/>
      <c r="B2092" s="345"/>
      <c r="C2092" s="345"/>
      <c r="D2092" s="310"/>
      <c r="E2092" s="310"/>
      <c r="F2092" s="310"/>
      <c r="G2092" s="310"/>
      <c r="H2092" s="310"/>
      <c r="I2092" s="311"/>
      <c r="J2092" s="311"/>
      <c r="K2092" s="311"/>
      <c r="L2092" s="311"/>
      <c r="M2092" s="311"/>
      <c r="N2092" s="311"/>
      <c r="O2092" s="381">
        <f t="shared" si="70"/>
        <v>0</v>
      </c>
      <c r="P2092" s="381">
        <f t="shared" si="71"/>
        <v>0</v>
      </c>
    </row>
    <row r="2093" spans="1:16" ht="18" customHeight="1" x14ac:dyDescent="0.25">
      <c r="A2093" s="309"/>
      <c r="B2093" s="345"/>
      <c r="C2093" s="345"/>
      <c r="D2093" s="310"/>
      <c r="E2093" s="310"/>
      <c r="F2093" s="310"/>
      <c r="G2093" s="310"/>
      <c r="H2093" s="310"/>
      <c r="I2093" s="311"/>
      <c r="J2093" s="311"/>
      <c r="K2093" s="311"/>
      <c r="L2093" s="311"/>
      <c r="M2093" s="311"/>
      <c r="N2093" s="311"/>
      <c r="O2093" s="381">
        <f t="shared" si="70"/>
        <v>0</v>
      </c>
      <c r="P2093" s="381">
        <f t="shared" si="71"/>
        <v>0</v>
      </c>
    </row>
    <row r="2094" spans="1:16" ht="18" customHeight="1" x14ac:dyDescent="0.25">
      <c r="A2094" s="309"/>
      <c r="B2094" s="345"/>
      <c r="C2094" s="345"/>
      <c r="D2094" s="310"/>
      <c r="E2094" s="310"/>
      <c r="F2094" s="310"/>
      <c r="G2094" s="310"/>
      <c r="H2094" s="310"/>
      <c r="I2094" s="311"/>
      <c r="J2094" s="311"/>
      <c r="K2094" s="311"/>
      <c r="L2094" s="311"/>
      <c r="M2094" s="311"/>
      <c r="N2094" s="311"/>
      <c r="O2094" s="381">
        <f t="shared" si="70"/>
        <v>0</v>
      </c>
      <c r="P2094" s="381">
        <f t="shared" si="71"/>
        <v>0</v>
      </c>
    </row>
    <row r="2095" spans="1:16" ht="18" customHeight="1" x14ac:dyDescent="0.25">
      <c r="A2095" s="309"/>
      <c r="B2095" s="345"/>
      <c r="C2095" s="345"/>
      <c r="D2095" s="310"/>
      <c r="E2095" s="310"/>
      <c r="F2095" s="310"/>
      <c r="G2095" s="310"/>
      <c r="H2095" s="310"/>
      <c r="I2095" s="311"/>
      <c r="J2095" s="311"/>
      <c r="K2095" s="311"/>
      <c r="L2095" s="311"/>
      <c r="M2095" s="311"/>
      <c r="N2095" s="311"/>
      <c r="O2095" s="381">
        <f t="shared" si="70"/>
        <v>0</v>
      </c>
      <c r="P2095" s="381">
        <f t="shared" si="71"/>
        <v>0</v>
      </c>
    </row>
    <row r="2096" spans="1:16" ht="18" customHeight="1" x14ac:dyDescent="0.25">
      <c r="A2096" s="309"/>
      <c r="B2096" s="345"/>
      <c r="C2096" s="345"/>
      <c r="D2096" s="310"/>
      <c r="E2096" s="310"/>
      <c r="F2096" s="310"/>
      <c r="G2096" s="310"/>
      <c r="H2096" s="310"/>
      <c r="I2096" s="311"/>
      <c r="J2096" s="311"/>
      <c r="K2096" s="311"/>
      <c r="L2096" s="311"/>
      <c r="M2096" s="311"/>
      <c r="N2096" s="311"/>
      <c r="O2096" s="381">
        <f t="shared" si="70"/>
        <v>0</v>
      </c>
      <c r="P2096" s="381">
        <f t="shared" si="71"/>
        <v>0</v>
      </c>
    </row>
    <row r="2097" spans="1:16" ht="18" customHeight="1" x14ac:dyDescent="0.25">
      <c r="A2097" s="309"/>
      <c r="B2097" s="345"/>
      <c r="C2097" s="345"/>
      <c r="D2097" s="310"/>
      <c r="E2097" s="310"/>
      <c r="F2097" s="310"/>
      <c r="G2097" s="310"/>
      <c r="H2097" s="310"/>
      <c r="I2097" s="311"/>
      <c r="J2097" s="311"/>
      <c r="K2097" s="311"/>
      <c r="L2097" s="311"/>
      <c r="M2097" s="311"/>
      <c r="N2097" s="311"/>
      <c r="O2097" s="381">
        <f t="shared" si="70"/>
        <v>0</v>
      </c>
      <c r="P2097" s="381">
        <f t="shared" si="71"/>
        <v>0</v>
      </c>
    </row>
    <row r="2098" spans="1:16" ht="18" customHeight="1" x14ac:dyDescent="0.25">
      <c r="A2098" s="309"/>
      <c r="B2098" s="345"/>
      <c r="C2098" s="345"/>
      <c r="D2098" s="310"/>
      <c r="E2098" s="310"/>
      <c r="F2098" s="310"/>
      <c r="G2098" s="310"/>
      <c r="H2098" s="310"/>
      <c r="I2098" s="311"/>
      <c r="J2098" s="311"/>
      <c r="K2098" s="311"/>
      <c r="L2098" s="311"/>
      <c r="M2098" s="311"/>
      <c r="N2098" s="311"/>
      <c r="O2098" s="381">
        <f t="shared" si="70"/>
        <v>0</v>
      </c>
      <c r="P2098" s="381">
        <f t="shared" si="71"/>
        <v>0</v>
      </c>
    </row>
    <row r="2099" spans="1:16" ht="18" customHeight="1" x14ac:dyDescent="0.25">
      <c r="A2099" s="309"/>
      <c r="B2099" s="345"/>
      <c r="C2099" s="345"/>
      <c r="D2099" s="310"/>
      <c r="E2099" s="310"/>
      <c r="F2099" s="310"/>
      <c r="G2099" s="310"/>
      <c r="H2099" s="310"/>
      <c r="I2099" s="311"/>
      <c r="J2099" s="311"/>
      <c r="K2099" s="311"/>
      <c r="L2099" s="311"/>
      <c r="M2099" s="311"/>
      <c r="N2099" s="311"/>
      <c r="O2099" s="381">
        <f t="shared" si="70"/>
        <v>0</v>
      </c>
      <c r="P2099" s="381">
        <f t="shared" si="71"/>
        <v>0</v>
      </c>
    </row>
    <row r="2100" spans="1:16" ht="18" customHeight="1" x14ac:dyDescent="0.25">
      <c r="A2100" s="309"/>
      <c r="B2100" s="345"/>
      <c r="C2100" s="345"/>
      <c r="D2100" s="310"/>
      <c r="E2100" s="310"/>
      <c r="F2100" s="310"/>
      <c r="G2100" s="310"/>
      <c r="H2100" s="310"/>
      <c r="I2100" s="311"/>
      <c r="J2100" s="311"/>
      <c r="K2100" s="311"/>
      <c r="L2100" s="311"/>
      <c r="M2100" s="311"/>
      <c r="N2100" s="311"/>
      <c r="O2100" s="381">
        <f t="shared" si="70"/>
        <v>0</v>
      </c>
      <c r="P2100" s="381">
        <f t="shared" si="71"/>
        <v>0</v>
      </c>
    </row>
    <row r="2101" spans="1:16" ht="18" customHeight="1" x14ac:dyDescent="0.25">
      <c r="A2101" s="309"/>
      <c r="B2101" s="345"/>
      <c r="C2101" s="345"/>
      <c r="D2101" s="310"/>
      <c r="E2101" s="310"/>
      <c r="F2101" s="310"/>
      <c r="G2101" s="310"/>
      <c r="H2101" s="310"/>
      <c r="I2101" s="311"/>
      <c r="J2101" s="311"/>
      <c r="K2101" s="311"/>
      <c r="L2101" s="311"/>
      <c r="M2101" s="311"/>
      <c r="N2101" s="311"/>
      <c r="O2101" s="381">
        <f t="shared" si="70"/>
        <v>0</v>
      </c>
      <c r="P2101" s="381">
        <f t="shared" si="71"/>
        <v>0</v>
      </c>
    </row>
    <row r="2102" spans="1:16" ht="18" customHeight="1" x14ac:dyDescent="0.25">
      <c r="A2102" s="309"/>
      <c r="B2102" s="345"/>
      <c r="C2102" s="345"/>
      <c r="D2102" s="310"/>
      <c r="E2102" s="310"/>
      <c r="F2102" s="310"/>
      <c r="G2102" s="310"/>
      <c r="H2102" s="310"/>
      <c r="I2102" s="311"/>
      <c r="J2102" s="311"/>
      <c r="K2102" s="311"/>
      <c r="L2102" s="311"/>
      <c r="M2102" s="311"/>
      <c r="N2102" s="311"/>
      <c r="O2102" s="381">
        <f t="shared" si="70"/>
        <v>0</v>
      </c>
      <c r="P2102" s="381">
        <f t="shared" si="71"/>
        <v>0</v>
      </c>
    </row>
    <row r="2103" spans="1:16" ht="18" customHeight="1" x14ac:dyDescent="0.25">
      <c r="A2103" s="309"/>
      <c r="B2103" s="345"/>
      <c r="C2103" s="345"/>
      <c r="D2103" s="310"/>
      <c r="E2103" s="310"/>
      <c r="F2103" s="310"/>
      <c r="G2103" s="310"/>
      <c r="H2103" s="310"/>
      <c r="I2103" s="311"/>
      <c r="J2103" s="311"/>
      <c r="K2103" s="311"/>
      <c r="L2103" s="311"/>
      <c r="M2103" s="311"/>
      <c r="N2103" s="311"/>
      <c r="O2103" s="381">
        <f t="shared" si="70"/>
        <v>0</v>
      </c>
      <c r="P2103" s="381">
        <f t="shared" si="71"/>
        <v>0</v>
      </c>
    </row>
    <row r="2104" spans="1:16" ht="18" customHeight="1" x14ac:dyDescent="0.25">
      <c r="A2104" s="309"/>
      <c r="B2104" s="345"/>
      <c r="C2104" s="345"/>
      <c r="D2104" s="310"/>
      <c r="E2104" s="310"/>
      <c r="F2104" s="310"/>
      <c r="G2104" s="310"/>
      <c r="H2104" s="310"/>
      <c r="I2104" s="311"/>
      <c r="J2104" s="311"/>
      <c r="K2104" s="311"/>
      <c r="L2104" s="311"/>
      <c r="M2104" s="311"/>
      <c r="N2104" s="311"/>
      <c r="O2104" s="381">
        <f t="shared" si="70"/>
        <v>0</v>
      </c>
      <c r="P2104" s="381">
        <f t="shared" si="71"/>
        <v>0</v>
      </c>
    </row>
    <row r="2105" spans="1:16" ht="18" customHeight="1" x14ac:dyDescent="0.25">
      <c r="A2105" s="309"/>
      <c r="B2105" s="345"/>
      <c r="C2105" s="345"/>
      <c r="D2105" s="310"/>
      <c r="E2105" s="310"/>
      <c r="F2105" s="310"/>
      <c r="G2105" s="310"/>
      <c r="H2105" s="310"/>
      <c r="I2105" s="311"/>
      <c r="J2105" s="311"/>
      <c r="K2105" s="311"/>
      <c r="L2105" s="311"/>
      <c r="M2105" s="311"/>
      <c r="N2105" s="311"/>
      <c r="O2105" s="381">
        <f t="shared" si="70"/>
        <v>0</v>
      </c>
      <c r="P2105" s="381">
        <f t="shared" si="71"/>
        <v>0</v>
      </c>
    </row>
    <row r="2106" spans="1:16" ht="18" customHeight="1" x14ac:dyDescent="0.25">
      <c r="A2106" s="309"/>
      <c r="B2106" s="345"/>
      <c r="C2106" s="345"/>
      <c r="D2106" s="310"/>
      <c r="E2106" s="310"/>
      <c r="F2106" s="310"/>
      <c r="G2106" s="310"/>
      <c r="H2106" s="310"/>
      <c r="I2106" s="311"/>
      <c r="J2106" s="311"/>
      <c r="K2106" s="311"/>
      <c r="L2106" s="311"/>
      <c r="M2106" s="311"/>
      <c r="N2106" s="311"/>
      <c r="O2106" s="381">
        <f t="shared" si="70"/>
        <v>0</v>
      </c>
      <c r="P2106" s="381">
        <f t="shared" si="71"/>
        <v>0</v>
      </c>
    </row>
    <row r="2107" spans="1:16" ht="18" customHeight="1" x14ac:dyDescent="0.25">
      <c r="A2107" s="309"/>
      <c r="B2107" s="345"/>
      <c r="C2107" s="345"/>
      <c r="D2107" s="310"/>
      <c r="E2107" s="310"/>
      <c r="F2107" s="310"/>
      <c r="G2107" s="310"/>
      <c r="H2107" s="310"/>
      <c r="I2107" s="311"/>
      <c r="J2107" s="311"/>
      <c r="K2107" s="311"/>
      <c r="L2107" s="311"/>
      <c r="M2107" s="311"/>
      <c r="N2107" s="311"/>
      <c r="O2107" s="381">
        <f t="shared" si="70"/>
        <v>0</v>
      </c>
      <c r="P2107" s="381">
        <f t="shared" si="71"/>
        <v>0</v>
      </c>
    </row>
    <row r="2108" spans="1:16" ht="18" customHeight="1" x14ac:dyDescent="0.25">
      <c r="A2108" s="309"/>
      <c r="B2108" s="345"/>
      <c r="C2108" s="345"/>
      <c r="D2108" s="310"/>
      <c r="E2108" s="310"/>
      <c r="F2108" s="310"/>
      <c r="G2108" s="310"/>
      <c r="H2108" s="310"/>
      <c r="I2108" s="311"/>
      <c r="J2108" s="311"/>
      <c r="K2108" s="311"/>
      <c r="L2108" s="311"/>
      <c r="M2108" s="311"/>
      <c r="N2108" s="311"/>
      <c r="O2108" s="381">
        <f t="shared" si="70"/>
        <v>0</v>
      </c>
      <c r="P2108" s="381">
        <f t="shared" si="71"/>
        <v>0</v>
      </c>
    </row>
    <row r="2109" spans="1:16" ht="18" customHeight="1" x14ac:dyDescent="0.25">
      <c r="A2109" s="309"/>
      <c r="B2109" s="345"/>
      <c r="C2109" s="345"/>
      <c r="D2109" s="310"/>
      <c r="E2109" s="310"/>
      <c r="F2109" s="310"/>
      <c r="G2109" s="310"/>
      <c r="H2109" s="310"/>
      <c r="I2109" s="311"/>
      <c r="J2109" s="311"/>
      <c r="K2109" s="311"/>
      <c r="L2109" s="311"/>
      <c r="M2109" s="311"/>
      <c r="N2109" s="311"/>
      <c r="O2109" s="381">
        <f t="shared" si="70"/>
        <v>0</v>
      </c>
      <c r="P2109" s="381">
        <f t="shared" si="71"/>
        <v>0</v>
      </c>
    </row>
    <row r="2110" spans="1:16" ht="18" customHeight="1" x14ac:dyDescent="0.25">
      <c r="A2110" s="309"/>
      <c r="B2110" s="345"/>
      <c r="C2110" s="345"/>
      <c r="D2110" s="310"/>
      <c r="E2110" s="310"/>
      <c r="F2110" s="310"/>
      <c r="G2110" s="310"/>
      <c r="H2110" s="310"/>
      <c r="I2110" s="311"/>
      <c r="J2110" s="311"/>
      <c r="K2110" s="311"/>
      <c r="L2110" s="311"/>
      <c r="M2110" s="311"/>
      <c r="N2110" s="311"/>
      <c r="O2110" s="381">
        <f t="shared" si="70"/>
        <v>0</v>
      </c>
      <c r="P2110" s="381">
        <f t="shared" si="71"/>
        <v>0</v>
      </c>
    </row>
    <row r="2111" spans="1:16" ht="18" customHeight="1" x14ac:dyDescent="0.25">
      <c r="A2111" s="309"/>
      <c r="B2111" s="345"/>
      <c r="C2111" s="345"/>
      <c r="D2111" s="310"/>
      <c r="E2111" s="310"/>
      <c r="F2111" s="310"/>
      <c r="G2111" s="310"/>
      <c r="H2111" s="310"/>
      <c r="I2111" s="311"/>
      <c r="J2111" s="311"/>
      <c r="K2111" s="311"/>
      <c r="L2111" s="311"/>
      <c r="M2111" s="311"/>
      <c r="N2111" s="311"/>
      <c r="O2111" s="381">
        <f t="shared" si="70"/>
        <v>0</v>
      </c>
      <c r="P2111" s="381">
        <f t="shared" si="71"/>
        <v>0</v>
      </c>
    </row>
    <row r="2112" spans="1:16" ht="18" customHeight="1" x14ac:dyDescent="0.25">
      <c r="A2112" s="309"/>
      <c r="B2112" s="345"/>
      <c r="C2112" s="345"/>
      <c r="D2112" s="310"/>
      <c r="E2112" s="310"/>
      <c r="F2112" s="310"/>
      <c r="G2112" s="310"/>
      <c r="H2112" s="310"/>
      <c r="I2112" s="311"/>
      <c r="J2112" s="311"/>
      <c r="K2112" s="311"/>
      <c r="L2112" s="311"/>
      <c r="M2112" s="311"/>
      <c r="N2112" s="311"/>
      <c r="O2112" s="381">
        <f t="shared" si="70"/>
        <v>0</v>
      </c>
      <c r="P2112" s="381">
        <f t="shared" si="71"/>
        <v>0</v>
      </c>
    </row>
    <row r="2113" spans="1:16" ht="18" customHeight="1" x14ac:dyDescent="0.25">
      <c r="A2113" s="309"/>
      <c r="B2113" s="345"/>
      <c r="C2113" s="345"/>
      <c r="D2113" s="310"/>
      <c r="E2113" s="310"/>
      <c r="F2113" s="310"/>
      <c r="G2113" s="310"/>
      <c r="H2113" s="310"/>
      <c r="I2113" s="311"/>
      <c r="J2113" s="311"/>
      <c r="K2113" s="311"/>
      <c r="L2113" s="311"/>
      <c r="M2113" s="311"/>
      <c r="N2113" s="311"/>
      <c r="O2113" s="381">
        <f t="shared" si="70"/>
        <v>0</v>
      </c>
      <c r="P2113" s="381">
        <f t="shared" si="71"/>
        <v>0</v>
      </c>
    </row>
    <row r="2114" spans="1:16" ht="18" customHeight="1" x14ac:dyDescent="0.25">
      <c r="A2114" s="309"/>
      <c r="B2114" s="345"/>
      <c r="C2114" s="345"/>
      <c r="D2114" s="310"/>
      <c r="E2114" s="310"/>
      <c r="F2114" s="310"/>
      <c r="G2114" s="310"/>
      <c r="H2114" s="310"/>
      <c r="I2114" s="311"/>
      <c r="J2114" s="311"/>
      <c r="K2114" s="311"/>
      <c r="L2114" s="311"/>
      <c r="M2114" s="311"/>
      <c r="N2114" s="311"/>
      <c r="O2114" s="381">
        <f t="shared" si="70"/>
        <v>0</v>
      </c>
      <c r="P2114" s="381">
        <f t="shared" si="71"/>
        <v>0</v>
      </c>
    </row>
    <row r="2115" spans="1:16" ht="18" customHeight="1" x14ac:dyDescent="0.25">
      <c r="A2115" s="309"/>
      <c r="B2115" s="345"/>
      <c r="C2115" s="345"/>
      <c r="D2115" s="310"/>
      <c r="E2115" s="310"/>
      <c r="F2115" s="310"/>
      <c r="G2115" s="310"/>
      <c r="H2115" s="310"/>
      <c r="I2115" s="311"/>
      <c r="J2115" s="311"/>
      <c r="K2115" s="311"/>
      <c r="L2115" s="311"/>
      <c r="M2115" s="311"/>
      <c r="N2115" s="311"/>
      <c r="O2115" s="381">
        <f t="shared" ref="O2115:O2178" si="72">SUM(I2115,K2115,M2115)</f>
        <v>0</v>
      </c>
      <c r="P2115" s="381">
        <f t="shared" ref="P2115:P2178" si="73">SUM(J2115,L2115,N2115)</f>
        <v>0</v>
      </c>
    </row>
    <row r="2116" spans="1:16" ht="18" customHeight="1" x14ac:dyDescent="0.25">
      <c r="A2116" s="309"/>
      <c r="B2116" s="345"/>
      <c r="C2116" s="345"/>
      <c r="D2116" s="310"/>
      <c r="E2116" s="310"/>
      <c r="F2116" s="310"/>
      <c r="G2116" s="310"/>
      <c r="H2116" s="310"/>
      <c r="I2116" s="311"/>
      <c r="J2116" s="311"/>
      <c r="K2116" s="311"/>
      <c r="L2116" s="311"/>
      <c r="M2116" s="311"/>
      <c r="N2116" s="311"/>
      <c r="O2116" s="381">
        <f t="shared" si="72"/>
        <v>0</v>
      </c>
      <c r="P2116" s="381">
        <f t="shared" si="73"/>
        <v>0</v>
      </c>
    </row>
    <row r="2117" spans="1:16" ht="18" customHeight="1" x14ac:dyDescent="0.25">
      <c r="A2117" s="309"/>
      <c r="B2117" s="345"/>
      <c r="C2117" s="345"/>
      <c r="D2117" s="310"/>
      <c r="E2117" s="310"/>
      <c r="F2117" s="310"/>
      <c r="G2117" s="310"/>
      <c r="H2117" s="310"/>
      <c r="I2117" s="311"/>
      <c r="J2117" s="311"/>
      <c r="K2117" s="311"/>
      <c r="L2117" s="311"/>
      <c r="M2117" s="311"/>
      <c r="N2117" s="311"/>
      <c r="O2117" s="381">
        <f t="shared" si="72"/>
        <v>0</v>
      </c>
      <c r="P2117" s="381">
        <f t="shared" si="73"/>
        <v>0</v>
      </c>
    </row>
    <row r="2118" spans="1:16" ht="18" customHeight="1" x14ac:dyDescent="0.25">
      <c r="A2118" s="309"/>
      <c r="B2118" s="345"/>
      <c r="C2118" s="345"/>
      <c r="D2118" s="310"/>
      <c r="E2118" s="310"/>
      <c r="F2118" s="310"/>
      <c r="G2118" s="310"/>
      <c r="H2118" s="310"/>
      <c r="I2118" s="311"/>
      <c r="J2118" s="311"/>
      <c r="K2118" s="311"/>
      <c r="L2118" s="311"/>
      <c r="M2118" s="311"/>
      <c r="N2118" s="311"/>
      <c r="O2118" s="381">
        <f t="shared" si="72"/>
        <v>0</v>
      </c>
      <c r="P2118" s="381">
        <f t="shared" si="73"/>
        <v>0</v>
      </c>
    </row>
    <row r="2119" spans="1:16" ht="18" customHeight="1" x14ac:dyDescent="0.25">
      <c r="A2119" s="309"/>
      <c r="B2119" s="345"/>
      <c r="C2119" s="345"/>
      <c r="D2119" s="310"/>
      <c r="E2119" s="310"/>
      <c r="F2119" s="310"/>
      <c r="G2119" s="310"/>
      <c r="H2119" s="310"/>
      <c r="I2119" s="311"/>
      <c r="J2119" s="311"/>
      <c r="K2119" s="311"/>
      <c r="L2119" s="311"/>
      <c r="M2119" s="311"/>
      <c r="N2119" s="311"/>
      <c r="O2119" s="381">
        <f t="shared" si="72"/>
        <v>0</v>
      </c>
      <c r="P2119" s="381">
        <f t="shared" si="73"/>
        <v>0</v>
      </c>
    </row>
    <row r="2120" spans="1:16" ht="18" customHeight="1" x14ac:dyDescent="0.25">
      <c r="A2120" s="309"/>
      <c r="B2120" s="345"/>
      <c r="C2120" s="345"/>
      <c r="D2120" s="310"/>
      <c r="E2120" s="310"/>
      <c r="F2120" s="310"/>
      <c r="G2120" s="310"/>
      <c r="H2120" s="310"/>
      <c r="I2120" s="311"/>
      <c r="J2120" s="311"/>
      <c r="K2120" s="311"/>
      <c r="L2120" s="311"/>
      <c r="M2120" s="311"/>
      <c r="N2120" s="311"/>
      <c r="O2120" s="381">
        <f t="shared" si="72"/>
        <v>0</v>
      </c>
      <c r="P2120" s="381">
        <f t="shared" si="73"/>
        <v>0</v>
      </c>
    </row>
    <row r="2121" spans="1:16" ht="18" customHeight="1" x14ac:dyDescent="0.25">
      <c r="A2121" s="309"/>
      <c r="B2121" s="345"/>
      <c r="C2121" s="345"/>
      <c r="D2121" s="310"/>
      <c r="E2121" s="310"/>
      <c r="F2121" s="310"/>
      <c r="G2121" s="310"/>
      <c r="H2121" s="310"/>
      <c r="I2121" s="311"/>
      <c r="J2121" s="311"/>
      <c r="K2121" s="311"/>
      <c r="L2121" s="311"/>
      <c r="M2121" s="311"/>
      <c r="N2121" s="311"/>
      <c r="O2121" s="381">
        <f t="shared" si="72"/>
        <v>0</v>
      </c>
      <c r="P2121" s="381">
        <f t="shared" si="73"/>
        <v>0</v>
      </c>
    </row>
    <row r="2122" spans="1:16" ht="18" customHeight="1" x14ac:dyDescent="0.25">
      <c r="A2122" s="309"/>
      <c r="B2122" s="345"/>
      <c r="C2122" s="345"/>
      <c r="D2122" s="310"/>
      <c r="E2122" s="310"/>
      <c r="F2122" s="310"/>
      <c r="G2122" s="310"/>
      <c r="H2122" s="310"/>
      <c r="I2122" s="311"/>
      <c r="J2122" s="311"/>
      <c r="K2122" s="311"/>
      <c r="L2122" s="311"/>
      <c r="M2122" s="311"/>
      <c r="N2122" s="311"/>
      <c r="O2122" s="381">
        <f t="shared" si="72"/>
        <v>0</v>
      </c>
      <c r="P2122" s="381">
        <f t="shared" si="73"/>
        <v>0</v>
      </c>
    </row>
    <row r="2123" spans="1:16" ht="18" customHeight="1" x14ac:dyDescent="0.25">
      <c r="A2123" s="309"/>
      <c r="B2123" s="345"/>
      <c r="C2123" s="345"/>
      <c r="D2123" s="310"/>
      <c r="E2123" s="310"/>
      <c r="F2123" s="310"/>
      <c r="G2123" s="310"/>
      <c r="H2123" s="310"/>
      <c r="I2123" s="311"/>
      <c r="J2123" s="311"/>
      <c r="K2123" s="311"/>
      <c r="L2123" s="311"/>
      <c r="M2123" s="311"/>
      <c r="N2123" s="311"/>
      <c r="O2123" s="381">
        <f t="shared" si="72"/>
        <v>0</v>
      </c>
      <c r="P2123" s="381">
        <f t="shared" si="73"/>
        <v>0</v>
      </c>
    </row>
    <row r="2124" spans="1:16" ht="18" customHeight="1" x14ac:dyDescent="0.25">
      <c r="A2124" s="309"/>
      <c r="B2124" s="345"/>
      <c r="C2124" s="345"/>
      <c r="D2124" s="310"/>
      <c r="E2124" s="310"/>
      <c r="F2124" s="310"/>
      <c r="G2124" s="310"/>
      <c r="H2124" s="310"/>
      <c r="I2124" s="311"/>
      <c r="J2124" s="311"/>
      <c r="K2124" s="311"/>
      <c r="L2124" s="311"/>
      <c r="M2124" s="311"/>
      <c r="N2124" s="311"/>
      <c r="O2124" s="381">
        <f t="shared" si="72"/>
        <v>0</v>
      </c>
      <c r="P2124" s="381">
        <f t="shared" si="73"/>
        <v>0</v>
      </c>
    </row>
    <row r="2125" spans="1:16" ht="18" customHeight="1" x14ac:dyDescent="0.25">
      <c r="A2125" s="309"/>
      <c r="B2125" s="345"/>
      <c r="C2125" s="345"/>
      <c r="D2125" s="310"/>
      <c r="E2125" s="310"/>
      <c r="F2125" s="310"/>
      <c r="G2125" s="310"/>
      <c r="H2125" s="310"/>
      <c r="I2125" s="311"/>
      <c r="J2125" s="311"/>
      <c r="K2125" s="311"/>
      <c r="L2125" s="311"/>
      <c r="M2125" s="311"/>
      <c r="N2125" s="311"/>
      <c r="O2125" s="381">
        <f t="shared" si="72"/>
        <v>0</v>
      </c>
      <c r="P2125" s="381">
        <f t="shared" si="73"/>
        <v>0</v>
      </c>
    </row>
    <row r="2126" spans="1:16" ht="18" customHeight="1" x14ac:dyDescent="0.25">
      <c r="A2126" s="309"/>
      <c r="B2126" s="345"/>
      <c r="C2126" s="345"/>
      <c r="D2126" s="310"/>
      <c r="E2126" s="310"/>
      <c r="F2126" s="310"/>
      <c r="G2126" s="310"/>
      <c r="H2126" s="310"/>
      <c r="I2126" s="311"/>
      <c r="J2126" s="311"/>
      <c r="K2126" s="311"/>
      <c r="L2126" s="311"/>
      <c r="M2126" s="311"/>
      <c r="N2126" s="311"/>
      <c r="O2126" s="381">
        <f t="shared" si="72"/>
        <v>0</v>
      </c>
      <c r="P2126" s="381">
        <f t="shared" si="73"/>
        <v>0</v>
      </c>
    </row>
    <row r="2127" spans="1:16" ht="18" customHeight="1" x14ac:dyDescent="0.25">
      <c r="A2127" s="309"/>
      <c r="B2127" s="345"/>
      <c r="C2127" s="345"/>
      <c r="D2127" s="310"/>
      <c r="E2127" s="310"/>
      <c r="F2127" s="310"/>
      <c r="G2127" s="310"/>
      <c r="H2127" s="310"/>
      <c r="I2127" s="311"/>
      <c r="J2127" s="311"/>
      <c r="K2127" s="311"/>
      <c r="L2127" s="311"/>
      <c r="M2127" s="311"/>
      <c r="N2127" s="311"/>
      <c r="O2127" s="381">
        <f t="shared" si="72"/>
        <v>0</v>
      </c>
      <c r="P2127" s="381">
        <f t="shared" si="73"/>
        <v>0</v>
      </c>
    </row>
    <row r="2128" spans="1:16" ht="18" customHeight="1" x14ac:dyDescent="0.25">
      <c r="A2128" s="309"/>
      <c r="B2128" s="345"/>
      <c r="C2128" s="345"/>
      <c r="D2128" s="310"/>
      <c r="E2128" s="310"/>
      <c r="F2128" s="310"/>
      <c r="G2128" s="310"/>
      <c r="H2128" s="310"/>
      <c r="I2128" s="311"/>
      <c r="J2128" s="311"/>
      <c r="K2128" s="311"/>
      <c r="L2128" s="311"/>
      <c r="M2128" s="311"/>
      <c r="N2128" s="311"/>
      <c r="O2128" s="381">
        <f t="shared" si="72"/>
        <v>0</v>
      </c>
      <c r="P2128" s="381">
        <f t="shared" si="73"/>
        <v>0</v>
      </c>
    </row>
    <row r="2129" spans="1:16" ht="18" customHeight="1" x14ac:dyDescent="0.25">
      <c r="A2129" s="309"/>
      <c r="B2129" s="345"/>
      <c r="C2129" s="345"/>
      <c r="D2129" s="310"/>
      <c r="E2129" s="310"/>
      <c r="F2129" s="310"/>
      <c r="G2129" s="310"/>
      <c r="H2129" s="310"/>
      <c r="I2129" s="311"/>
      <c r="J2129" s="311"/>
      <c r="K2129" s="311"/>
      <c r="L2129" s="311"/>
      <c r="M2129" s="311"/>
      <c r="N2129" s="311"/>
      <c r="O2129" s="381">
        <f t="shared" si="72"/>
        <v>0</v>
      </c>
      <c r="P2129" s="381">
        <f t="shared" si="73"/>
        <v>0</v>
      </c>
    </row>
    <row r="2130" spans="1:16" ht="18" customHeight="1" x14ac:dyDescent="0.25">
      <c r="A2130" s="309"/>
      <c r="B2130" s="345"/>
      <c r="C2130" s="345"/>
      <c r="D2130" s="310"/>
      <c r="E2130" s="310"/>
      <c r="F2130" s="310"/>
      <c r="G2130" s="310"/>
      <c r="H2130" s="310"/>
      <c r="I2130" s="311"/>
      <c r="J2130" s="311"/>
      <c r="K2130" s="311"/>
      <c r="L2130" s="311"/>
      <c r="M2130" s="311"/>
      <c r="N2130" s="311"/>
      <c r="O2130" s="381">
        <f t="shared" si="72"/>
        <v>0</v>
      </c>
      <c r="P2130" s="381">
        <f t="shared" si="73"/>
        <v>0</v>
      </c>
    </row>
    <row r="2131" spans="1:16" ht="18" customHeight="1" x14ac:dyDescent="0.25">
      <c r="A2131" s="309"/>
      <c r="B2131" s="345"/>
      <c r="C2131" s="345"/>
      <c r="D2131" s="310"/>
      <c r="E2131" s="310"/>
      <c r="F2131" s="310"/>
      <c r="G2131" s="310"/>
      <c r="H2131" s="310"/>
      <c r="I2131" s="311"/>
      <c r="J2131" s="311"/>
      <c r="K2131" s="311"/>
      <c r="L2131" s="311"/>
      <c r="M2131" s="311"/>
      <c r="N2131" s="311"/>
      <c r="O2131" s="381">
        <f t="shared" si="72"/>
        <v>0</v>
      </c>
      <c r="P2131" s="381">
        <f t="shared" si="73"/>
        <v>0</v>
      </c>
    </row>
    <row r="2132" spans="1:16" ht="18" customHeight="1" x14ac:dyDescent="0.25">
      <c r="A2132" s="309"/>
      <c r="B2132" s="345"/>
      <c r="C2132" s="345"/>
      <c r="D2132" s="310"/>
      <c r="E2132" s="310"/>
      <c r="F2132" s="310"/>
      <c r="G2132" s="310"/>
      <c r="H2132" s="310"/>
      <c r="I2132" s="311"/>
      <c r="J2132" s="311"/>
      <c r="K2132" s="311"/>
      <c r="L2132" s="311"/>
      <c r="M2132" s="311"/>
      <c r="N2132" s="311"/>
      <c r="O2132" s="381">
        <f t="shared" si="72"/>
        <v>0</v>
      </c>
      <c r="P2132" s="381">
        <f t="shared" si="73"/>
        <v>0</v>
      </c>
    </row>
    <row r="2133" spans="1:16" ht="18" customHeight="1" x14ac:dyDescent="0.25">
      <c r="A2133" s="309"/>
      <c r="B2133" s="345"/>
      <c r="C2133" s="345"/>
      <c r="D2133" s="310"/>
      <c r="E2133" s="310"/>
      <c r="F2133" s="310"/>
      <c r="G2133" s="310"/>
      <c r="H2133" s="310"/>
      <c r="I2133" s="311"/>
      <c r="J2133" s="311"/>
      <c r="K2133" s="311"/>
      <c r="L2133" s="311"/>
      <c r="M2133" s="311"/>
      <c r="N2133" s="311"/>
      <c r="O2133" s="381">
        <f t="shared" si="72"/>
        <v>0</v>
      </c>
      <c r="P2133" s="381">
        <f t="shared" si="73"/>
        <v>0</v>
      </c>
    </row>
    <row r="2134" spans="1:16" ht="18" customHeight="1" x14ac:dyDescent="0.25">
      <c r="A2134" s="309"/>
      <c r="B2134" s="345"/>
      <c r="C2134" s="345"/>
      <c r="D2134" s="310"/>
      <c r="E2134" s="310"/>
      <c r="F2134" s="310"/>
      <c r="G2134" s="310"/>
      <c r="H2134" s="310"/>
      <c r="I2134" s="311"/>
      <c r="J2134" s="311"/>
      <c r="K2134" s="311"/>
      <c r="L2134" s="311"/>
      <c r="M2134" s="311"/>
      <c r="N2134" s="311"/>
      <c r="O2134" s="381">
        <f t="shared" si="72"/>
        <v>0</v>
      </c>
      <c r="P2134" s="381">
        <f t="shared" si="73"/>
        <v>0</v>
      </c>
    </row>
    <row r="2135" spans="1:16" ht="18" customHeight="1" x14ac:dyDescent="0.25">
      <c r="A2135" s="309"/>
      <c r="B2135" s="345"/>
      <c r="C2135" s="345"/>
      <c r="D2135" s="310"/>
      <c r="E2135" s="310"/>
      <c r="F2135" s="310"/>
      <c r="G2135" s="310"/>
      <c r="H2135" s="310"/>
      <c r="I2135" s="311"/>
      <c r="J2135" s="311"/>
      <c r="K2135" s="311"/>
      <c r="L2135" s="311"/>
      <c r="M2135" s="311"/>
      <c r="N2135" s="311"/>
      <c r="O2135" s="381">
        <f t="shared" si="72"/>
        <v>0</v>
      </c>
      <c r="P2135" s="381">
        <f t="shared" si="73"/>
        <v>0</v>
      </c>
    </row>
    <row r="2136" spans="1:16" ht="18" customHeight="1" x14ac:dyDescent="0.25">
      <c r="A2136" s="309"/>
      <c r="B2136" s="345"/>
      <c r="C2136" s="345"/>
      <c r="D2136" s="310"/>
      <c r="E2136" s="310"/>
      <c r="F2136" s="310"/>
      <c r="G2136" s="310"/>
      <c r="H2136" s="310"/>
      <c r="I2136" s="311"/>
      <c r="J2136" s="311"/>
      <c r="K2136" s="311"/>
      <c r="L2136" s="311"/>
      <c r="M2136" s="311"/>
      <c r="N2136" s="311"/>
      <c r="O2136" s="381">
        <f t="shared" si="72"/>
        <v>0</v>
      </c>
      <c r="P2136" s="381">
        <f t="shared" si="73"/>
        <v>0</v>
      </c>
    </row>
    <row r="2137" spans="1:16" ht="18" customHeight="1" x14ac:dyDescent="0.25">
      <c r="A2137" s="309"/>
      <c r="B2137" s="345"/>
      <c r="C2137" s="345"/>
      <c r="D2137" s="310"/>
      <c r="E2137" s="310"/>
      <c r="F2137" s="310"/>
      <c r="G2137" s="310"/>
      <c r="H2137" s="310"/>
      <c r="I2137" s="311"/>
      <c r="J2137" s="311"/>
      <c r="K2137" s="311"/>
      <c r="L2137" s="311"/>
      <c r="M2137" s="311"/>
      <c r="N2137" s="311"/>
      <c r="O2137" s="381">
        <f t="shared" si="72"/>
        <v>0</v>
      </c>
      <c r="P2137" s="381">
        <f t="shared" si="73"/>
        <v>0</v>
      </c>
    </row>
    <row r="2138" spans="1:16" ht="18" customHeight="1" x14ac:dyDescent="0.25">
      <c r="A2138" s="309"/>
      <c r="B2138" s="345"/>
      <c r="C2138" s="345"/>
      <c r="D2138" s="310"/>
      <c r="E2138" s="310"/>
      <c r="F2138" s="310"/>
      <c r="G2138" s="310"/>
      <c r="H2138" s="310"/>
      <c r="I2138" s="311"/>
      <c r="J2138" s="311"/>
      <c r="K2138" s="311"/>
      <c r="L2138" s="311"/>
      <c r="M2138" s="311"/>
      <c r="N2138" s="311"/>
      <c r="O2138" s="381">
        <f t="shared" si="72"/>
        <v>0</v>
      </c>
      <c r="P2138" s="381">
        <f t="shared" si="73"/>
        <v>0</v>
      </c>
    </row>
    <row r="2139" spans="1:16" ht="18" customHeight="1" x14ac:dyDescent="0.25">
      <c r="A2139" s="309"/>
      <c r="B2139" s="345"/>
      <c r="C2139" s="345"/>
      <c r="D2139" s="310"/>
      <c r="E2139" s="310"/>
      <c r="F2139" s="310"/>
      <c r="G2139" s="310"/>
      <c r="H2139" s="310"/>
      <c r="I2139" s="311"/>
      <c r="J2139" s="311"/>
      <c r="K2139" s="311"/>
      <c r="L2139" s="311"/>
      <c r="M2139" s="311"/>
      <c r="N2139" s="311"/>
      <c r="O2139" s="381">
        <f t="shared" si="72"/>
        <v>0</v>
      </c>
      <c r="P2139" s="381">
        <f t="shared" si="73"/>
        <v>0</v>
      </c>
    </row>
    <row r="2140" spans="1:16" ht="18" customHeight="1" x14ac:dyDescent="0.25">
      <c r="A2140" s="309"/>
      <c r="B2140" s="345"/>
      <c r="C2140" s="345"/>
      <c r="D2140" s="310"/>
      <c r="E2140" s="310"/>
      <c r="F2140" s="310"/>
      <c r="G2140" s="310"/>
      <c r="H2140" s="310"/>
      <c r="I2140" s="311"/>
      <c r="J2140" s="311"/>
      <c r="K2140" s="311"/>
      <c r="L2140" s="311"/>
      <c r="M2140" s="311"/>
      <c r="N2140" s="311"/>
      <c r="O2140" s="381">
        <f t="shared" si="72"/>
        <v>0</v>
      </c>
      <c r="P2140" s="381">
        <f t="shared" si="73"/>
        <v>0</v>
      </c>
    </row>
    <row r="2141" spans="1:16" ht="18" customHeight="1" x14ac:dyDescent="0.25">
      <c r="A2141" s="309"/>
      <c r="B2141" s="345"/>
      <c r="C2141" s="345"/>
      <c r="D2141" s="310"/>
      <c r="E2141" s="310"/>
      <c r="F2141" s="310"/>
      <c r="G2141" s="310"/>
      <c r="H2141" s="310"/>
      <c r="I2141" s="311"/>
      <c r="J2141" s="311"/>
      <c r="K2141" s="311"/>
      <c r="L2141" s="311"/>
      <c r="M2141" s="311"/>
      <c r="N2141" s="311"/>
      <c r="O2141" s="381">
        <f t="shared" si="72"/>
        <v>0</v>
      </c>
      <c r="P2141" s="381">
        <f t="shared" si="73"/>
        <v>0</v>
      </c>
    </row>
    <row r="2142" spans="1:16" ht="18" customHeight="1" x14ac:dyDescent="0.25">
      <c r="A2142" s="309"/>
      <c r="B2142" s="345"/>
      <c r="C2142" s="345"/>
      <c r="D2142" s="310"/>
      <c r="E2142" s="310"/>
      <c r="F2142" s="310"/>
      <c r="G2142" s="310"/>
      <c r="H2142" s="310"/>
      <c r="I2142" s="311"/>
      <c r="J2142" s="311"/>
      <c r="K2142" s="311"/>
      <c r="L2142" s="311"/>
      <c r="M2142" s="311"/>
      <c r="N2142" s="311"/>
      <c r="O2142" s="381">
        <f t="shared" si="72"/>
        <v>0</v>
      </c>
      <c r="P2142" s="381">
        <f t="shared" si="73"/>
        <v>0</v>
      </c>
    </row>
    <row r="2143" spans="1:16" ht="18" customHeight="1" x14ac:dyDescent="0.25">
      <c r="A2143" s="309"/>
      <c r="B2143" s="345"/>
      <c r="C2143" s="345"/>
      <c r="D2143" s="310"/>
      <c r="E2143" s="310"/>
      <c r="F2143" s="310"/>
      <c r="G2143" s="310"/>
      <c r="H2143" s="310"/>
      <c r="I2143" s="311"/>
      <c r="J2143" s="311"/>
      <c r="K2143" s="311"/>
      <c r="L2143" s="311"/>
      <c r="M2143" s="311"/>
      <c r="N2143" s="311"/>
      <c r="O2143" s="381">
        <f t="shared" si="72"/>
        <v>0</v>
      </c>
      <c r="P2143" s="381">
        <f t="shared" si="73"/>
        <v>0</v>
      </c>
    </row>
    <row r="2144" spans="1:16" ht="18" customHeight="1" x14ac:dyDescent="0.25">
      <c r="A2144" s="309"/>
      <c r="B2144" s="345"/>
      <c r="C2144" s="345"/>
      <c r="D2144" s="310"/>
      <c r="E2144" s="310"/>
      <c r="F2144" s="310"/>
      <c r="G2144" s="310"/>
      <c r="H2144" s="310"/>
      <c r="I2144" s="311"/>
      <c r="J2144" s="311"/>
      <c r="K2144" s="311"/>
      <c r="L2144" s="311"/>
      <c r="M2144" s="311"/>
      <c r="N2144" s="311"/>
      <c r="O2144" s="381">
        <f t="shared" si="72"/>
        <v>0</v>
      </c>
      <c r="P2144" s="381">
        <f t="shared" si="73"/>
        <v>0</v>
      </c>
    </row>
    <row r="2145" spans="1:16" ht="18" customHeight="1" x14ac:dyDescent="0.25">
      <c r="A2145" s="309"/>
      <c r="B2145" s="345"/>
      <c r="C2145" s="345"/>
      <c r="D2145" s="310"/>
      <c r="E2145" s="310"/>
      <c r="F2145" s="310"/>
      <c r="G2145" s="310"/>
      <c r="H2145" s="310"/>
      <c r="I2145" s="311"/>
      <c r="J2145" s="311"/>
      <c r="K2145" s="311"/>
      <c r="L2145" s="311"/>
      <c r="M2145" s="311"/>
      <c r="N2145" s="311"/>
      <c r="O2145" s="381">
        <f t="shared" si="72"/>
        <v>0</v>
      </c>
      <c r="P2145" s="381">
        <f t="shared" si="73"/>
        <v>0</v>
      </c>
    </row>
    <row r="2146" spans="1:16" ht="18" customHeight="1" x14ac:dyDescent="0.25">
      <c r="A2146" s="309"/>
      <c r="B2146" s="345"/>
      <c r="C2146" s="345"/>
      <c r="D2146" s="310"/>
      <c r="E2146" s="310"/>
      <c r="F2146" s="310"/>
      <c r="G2146" s="310"/>
      <c r="H2146" s="310"/>
      <c r="I2146" s="311"/>
      <c r="J2146" s="311"/>
      <c r="K2146" s="311"/>
      <c r="L2146" s="311"/>
      <c r="M2146" s="311"/>
      <c r="N2146" s="311"/>
      <c r="O2146" s="381">
        <f t="shared" si="72"/>
        <v>0</v>
      </c>
      <c r="P2146" s="381">
        <f t="shared" si="73"/>
        <v>0</v>
      </c>
    </row>
    <row r="2147" spans="1:16" ht="18" customHeight="1" x14ac:dyDescent="0.25">
      <c r="A2147" s="309"/>
      <c r="B2147" s="345"/>
      <c r="C2147" s="345"/>
      <c r="D2147" s="310"/>
      <c r="E2147" s="310"/>
      <c r="F2147" s="310"/>
      <c r="G2147" s="310"/>
      <c r="H2147" s="310"/>
      <c r="I2147" s="311"/>
      <c r="J2147" s="311"/>
      <c r="K2147" s="311"/>
      <c r="L2147" s="311"/>
      <c r="M2147" s="311"/>
      <c r="N2147" s="311"/>
      <c r="O2147" s="381">
        <f t="shared" si="72"/>
        <v>0</v>
      </c>
      <c r="P2147" s="381">
        <f t="shared" si="73"/>
        <v>0</v>
      </c>
    </row>
    <row r="2148" spans="1:16" ht="18" customHeight="1" x14ac:dyDescent="0.25">
      <c r="A2148" s="309"/>
      <c r="B2148" s="345"/>
      <c r="C2148" s="345"/>
      <c r="D2148" s="310"/>
      <c r="E2148" s="310"/>
      <c r="F2148" s="310"/>
      <c r="G2148" s="310"/>
      <c r="H2148" s="310"/>
      <c r="I2148" s="311"/>
      <c r="J2148" s="311"/>
      <c r="K2148" s="311"/>
      <c r="L2148" s="311"/>
      <c r="M2148" s="311"/>
      <c r="N2148" s="311"/>
      <c r="O2148" s="381">
        <f t="shared" si="72"/>
        <v>0</v>
      </c>
      <c r="P2148" s="381">
        <f t="shared" si="73"/>
        <v>0</v>
      </c>
    </row>
    <row r="2149" spans="1:16" ht="18" customHeight="1" x14ac:dyDescent="0.25">
      <c r="A2149" s="309"/>
      <c r="B2149" s="345"/>
      <c r="C2149" s="345"/>
      <c r="D2149" s="310"/>
      <c r="E2149" s="310"/>
      <c r="F2149" s="310"/>
      <c r="G2149" s="310"/>
      <c r="H2149" s="310"/>
      <c r="I2149" s="311"/>
      <c r="J2149" s="311"/>
      <c r="K2149" s="311"/>
      <c r="L2149" s="311"/>
      <c r="M2149" s="311"/>
      <c r="N2149" s="311"/>
      <c r="O2149" s="381">
        <f t="shared" si="72"/>
        <v>0</v>
      </c>
      <c r="P2149" s="381">
        <f t="shared" si="73"/>
        <v>0</v>
      </c>
    </row>
    <row r="2150" spans="1:16" ht="18" customHeight="1" x14ac:dyDescent="0.25">
      <c r="A2150" s="309"/>
      <c r="B2150" s="345"/>
      <c r="C2150" s="345"/>
      <c r="D2150" s="310"/>
      <c r="E2150" s="310"/>
      <c r="F2150" s="310"/>
      <c r="G2150" s="310"/>
      <c r="H2150" s="310"/>
      <c r="I2150" s="311"/>
      <c r="J2150" s="311"/>
      <c r="K2150" s="311"/>
      <c r="L2150" s="311"/>
      <c r="M2150" s="311"/>
      <c r="N2150" s="311"/>
      <c r="O2150" s="381">
        <f t="shared" si="72"/>
        <v>0</v>
      </c>
      <c r="P2150" s="381">
        <f t="shared" si="73"/>
        <v>0</v>
      </c>
    </row>
    <row r="2151" spans="1:16" ht="18" customHeight="1" x14ac:dyDescent="0.25">
      <c r="A2151" s="309"/>
      <c r="B2151" s="345"/>
      <c r="C2151" s="345"/>
      <c r="D2151" s="310"/>
      <c r="E2151" s="310"/>
      <c r="F2151" s="310"/>
      <c r="G2151" s="310"/>
      <c r="H2151" s="310"/>
      <c r="I2151" s="311"/>
      <c r="J2151" s="311"/>
      <c r="K2151" s="311"/>
      <c r="L2151" s="311"/>
      <c r="M2151" s="311"/>
      <c r="N2151" s="311"/>
      <c r="O2151" s="381">
        <f t="shared" si="72"/>
        <v>0</v>
      </c>
      <c r="P2151" s="381">
        <f t="shared" si="73"/>
        <v>0</v>
      </c>
    </row>
    <row r="2152" spans="1:16" ht="18" customHeight="1" x14ac:dyDescent="0.25">
      <c r="A2152" s="309"/>
      <c r="B2152" s="345"/>
      <c r="C2152" s="345"/>
      <c r="D2152" s="310"/>
      <c r="E2152" s="310"/>
      <c r="F2152" s="310"/>
      <c r="G2152" s="310"/>
      <c r="H2152" s="310"/>
      <c r="I2152" s="311"/>
      <c r="J2152" s="311"/>
      <c r="K2152" s="311"/>
      <c r="L2152" s="311"/>
      <c r="M2152" s="311"/>
      <c r="N2152" s="311"/>
      <c r="O2152" s="381">
        <f t="shared" si="72"/>
        <v>0</v>
      </c>
      <c r="P2152" s="381">
        <f t="shared" si="73"/>
        <v>0</v>
      </c>
    </row>
    <row r="2153" spans="1:16" ht="18" customHeight="1" x14ac:dyDescent="0.25">
      <c r="A2153" s="309"/>
      <c r="B2153" s="345"/>
      <c r="C2153" s="345"/>
      <c r="D2153" s="310"/>
      <c r="E2153" s="310"/>
      <c r="F2153" s="310"/>
      <c r="G2153" s="310"/>
      <c r="H2153" s="310"/>
      <c r="I2153" s="311"/>
      <c r="J2153" s="311"/>
      <c r="K2153" s="311"/>
      <c r="L2153" s="311"/>
      <c r="M2153" s="311"/>
      <c r="N2153" s="311"/>
      <c r="O2153" s="381">
        <f t="shared" si="72"/>
        <v>0</v>
      </c>
      <c r="P2153" s="381">
        <f t="shared" si="73"/>
        <v>0</v>
      </c>
    </row>
    <row r="2154" spans="1:16" ht="18" customHeight="1" x14ac:dyDescent="0.25">
      <c r="A2154" s="309"/>
      <c r="B2154" s="345"/>
      <c r="C2154" s="345"/>
      <c r="D2154" s="310"/>
      <c r="E2154" s="310"/>
      <c r="F2154" s="310"/>
      <c r="G2154" s="310"/>
      <c r="H2154" s="310"/>
      <c r="I2154" s="311"/>
      <c r="J2154" s="311"/>
      <c r="K2154" s="311"/>
      <c r="L2154" s="311"/>
      <c r="M2154" s="311"/>
      <c r="N2154" s="311"/>
      <c r="O2154" s="381">
        <f t="shared" si="72"/>
        <v>0</v>
      </c>
      <c r="P2154" s="381">
        <f t="shared" si="73"/>
        <v>0</v>
      </c>
    </row>
    <row r="2155" spans="1:16" ht="18" customHeight="1" x14ac:dyDescent="0.25">
      <c r="A2155" s="309"/>
      <c r="B2155" s="345"/>
      <c r="C2155" s="345"/>
      <c r="D2155" s="310"/>
      <c r="E2155" s="310"/>
      <c r="F2155" s="310"/>
      <c r="G2155" s="310"/>
      <c r="H2155" s="310"/>
      <c r="I2155" s="311"/>
      <c r="J2155" s="311"/>
      <c r="K2155" s="311"/>
      <c r="L2155" s="311"/>
      <c r="M2155" s="311"/>
      <c r="N2155" s="311"/>
      <c r="O2155" s="381">
        <f t="shared" si="72"/>
        <v>0</v>
      </c>
      <c r="P2155" s="381">
        <f t="shared" si="73"/>
        <v>0</v>
      </c>
    </row>
    <row r="2156" spans="1:16" ht="18" customHeight="1" x14ac:dyDescent="0.25">
      <c r="A2156" s="309"/>
      <c r="B2156" s="345"/>
      <c r="C2156" s="345"/>
      <c r="D2156" s="310"/>
      <c r="E2156" s="310"/>
      <c r="F2156" s="310"/>
      <c r="G2156" s="310"/>
      <c r="H2156" s="310"/>
      <c r="I2156" s="311"/>
      <c r="J2156" s="311"/>
      <c r="K2156" s="311"/>
      <c r="L2156" s="311"/>
      <c r="M2156" s="311"/>
      <c r="N2156" s="311"/>
      <c r="O2156" s="381">
        <f t="shared" si="72"/>
        <v>0</v>
      </c>
      <c r="P2156" s="381">
        <f t="shared" si="73"/>
        <v>0</v>
      </c>
    </row>
    <row r="2157" spans="1:16" ht="18" customHeight="1" x14ac:dyDescent="0.25">
      <c r="A2157" s="309"/>
      <c r="B2157" s="345"/>
      <c r="C2157" s="345"/>
      <c r="D2157" s="310"/>
      <c r="E2157" s="310"/>
      <c r="F2157" s="310"/>
      <c r="G2157" s="310"/>
      <c r="H2157" s="310"/>
      <c r="I2157" s="311"/>
      <c r="J2157" s="311"/>
      <c r="K2157" s="311"/>
      <c r="L2157" s="311"/>
      <c r="M2157" s="311"/>
      <c r="N2157" s="311"/>
      <c r="O2157" s="381">
        <f t="shared" si="72"/>
        <v>0</v>
      </c>
      <c r="P2157" s="381">
        <f t="shared" si="73"/>
        <v>0</v>
      </c>
    </row>
    <row r="2158" spans="1:16" ht="18" customHeight="1" x14ac:dyDescent="0.25">
      <c r="A2158" s="309"/>
      <c r="B2158" s="345"/>
      <c r="C2158" s="345"/>
      <c r="D2158" s="310"/>
      <c r="E2158" s="310"/>
      <c r="F2158" s="310"/>
      <c r="G2158" s="310"/>
      <c r="H2158" s="310"/>
      <c r="I2158" s="311"/>
      <c r="J2158" s="311"/>
      <c r="K2158" s="311"/>
      <c r="L2158" s="311"/>
      <c r="M2158" s="311"/>
      <c r="N2158" s="311"/>
      <c r="O2158" s="381">
        <f t="shared" si="72"/>
        <v>0</v>
      </c>
      <c r="P2158" s="381">
        <f t="shared" si="73"/>
        <v>0</v>
      </c>
    </row>
    <row r="2159" spans="1:16" ht="18" customHeight="1" x14ac:dyDescent="0.25">
      <c r="A2159" s="309"/>
      <c r="B2159" s="345"/>
      <c r="C2159" s="345"/>
      <c r="D2159" s="310"/>
      <c r="E2159" s="310"/>
      <c r="F2159" s="310"/>
      <c r="G2159" s="310"/>
      <c r="H2159" s="310"/>
      <c r="I2159" s="311"/>
      <c r="J2159" s="311"/>
      <c r="K2159" s="311"/>
      <c r="L2159" s="311"/>
      <c r="M2159" s="311"/>
      <c r="N2159" s="311"/>
      <c r="O2159" s="381">
        <f t="shared" si="72"/>
        <v>0</v>
      </c>
      <c r="P2159" s="381">
        <f t="shared" si="73"/>
        <v>0</v>
      </c>
    </row>
    <row r="2160" spans="1:16" ht="18" customHeight="1" x14ac:dyDescent="0.25">
      <c r="A2160" s="309"/>
      <c r="B2160" s="345"/>
      <c r="C2160" s="345"/>
      <c r="D2160" s="310"/>
      <c r="E2160" s="310"/>
      <c r="F2160" s="310"/>
      <c r="G2160" s="310"/>
      <c r="H2160" s="310"/>
      <c r="I2160" s="311"/>
      <c r="J2160" s="311"/>
      <c r="K2160" s="311"/>
      <c r="L2160" s="311"/>
      <c r="M2160" s="311"/>
      <c r="N2160" s="311"/>
      <c r="O2160" s="381">
        <f t="shared" si="72"/>
        <v>0</v>
      </c>
      <c r="P2160" s="381">
        <f t="shared" si="73"/>
        <v>0</v>
      </c>
    </row>
    <row r="2161" spans="1:16" ht="18" customHeight="1" x14ac:dyDescent="0.25">
      <c r="A2161" s="309"/>
      <c r="B2161" s="345"/>
      <c r="C2161" s="345"/>
      <c r="D2161" s="310"/>
      <c r="E2161" s="310"/>
      <c r="F2161" s="310"/>
      <c r="G2161" s="310"/>
      <c r="H2161" s="310"/>
      <c r="I2161" s="311"/>
      <c r="J2161" s="311"/>
      <c r="K2161" s="311"/>
      <c r="L2161" s="311"/>
      <c r="M2161" s="311"/>
      <c r="N2161" s="311"/>
      <c r="O2161" s="381">
        <f t="shared" si="72"/>
        <v>0</v>
      </c>
      <c r="P2161" s="381">
        <f t="shared" si="73"/>
        <v>0</v>
      </c>
    </row>
    <row r="2162" spans="1:16" ht="18" customHeight="1" x14ac:dyDescent="0.25">
      <c r="A2162" s="309"/>
      <c r="B2162" s="345"/>
      <c r="C2162" s="345"/>
      <c r="D2162" s="310"/>
      <c r="E2162" s="310"/>
      <c r="F2162" s="310"/>
      <c r="G2162" s="310"/>
      <c r="H2162" s="310"/>
      <c r="I2162" s="311"/>
      <c r="J2162" s="311"/>
      <c r="K2162" s="311"/>
      <c r="L2162" s="311"/>
      <c r="M2162" s="311"/>
      <c r="N2162" s="311"/>
      <c r="O2162" s="381">
        <f t="shared" si="72"/>
        <v>0</v>
      </c>
      <c r="P2162" s="381">
        <f t="shared" si="73"/>
        <v>0</v>
      </c>
    </row>
    <row r="2163" spans="1:16" ht="18" customHeight="1" x14ac:dyDescent="0.25">
      <c r="A2163" s="309"/>
      <c r="B2163" s="345"/>
      <c r="C2163" s="345"/>
      <c r="D2163" s="310"/>
      <c r="E2163" s="310"/>
      <c r="F2163" s="310"/>
      <c r="G2163" s="310"/>
      <c r="H2163" s="310"/>
      <c r="I2163" s="311"/>
      <c r="J2163" s="311"/>
      <c r="K2163" s="311"/>
      <c r="L2163" s="311"/>
      <c r="M2163" s="311"/>
      <c r="N2163" s="311"/>
      <c r="O2163" s="381">
        <f t="shared" si="72"/>
        <v>0</v>
      </c>
      <c r="P2163" s="381">
        <f t="shared" si="73"/>
        <v>0</v>
      </c>
    </row>
    <row r="2164" spans="1:16" ht="18" customHeight="1" x14ac:dyDescent="0.25">
      <c r="A2164" s="309"/>
      <c r="B2164" s="345"/>
      <c r="C2164" s="345"/>
      <c r="D2164" s="310"/>
      <c r="E2164" s="310"/>
      <c r="F2164" s="310"/>
      <c r="G2164" s="310"/>
      <c r="H2164" s="310"/>
      <c r="I2164" s="311"/>
      <c r="J2164" s="311"/>
      <c r="K2164" s="311"/>
      <c r="L2164" s="311"/>
      <c r="M2164" s="311"/>
      <c r="N2164" s="311"/>
      <c r="O2164" s="381">
        <f t="shared" si="72"/>
        <v>0</v>
      </c>
      <c r="P2164" s="381">
        <f t="shared" si="73"/>
        <v>0</v>
      </c>
    </row>
    <row r="2165" spans="1:16" ht="18" customHeight="1" x14ac:dyDescent="0.25">
      <c r="A2165" s="309"/>
      <c r="B2165" s="345"/>
      <c r="C2165" s="345"/>
      <c r="D2165" s="310"/>
      <c r="E2165" s="310"/>
      <c r="F2165" s="310"/>
      <c r="G2165" s="310"/>
      <c r="H2165" s="310"/>
      <c r="I2165" s="311"/>
      <c r="J2165" s="311"/>
      <c r="K2165" s="311"/>
      <c r="L2165" s="311"/>
      <c r="M2165" s="311"/>
      <c r="N2165" s="311"/>
      <c r="O2165" s="381">
        <f t="shared" si="72"/>
        <v>0</v>
      </c>
      <c r="P2165" s="381">
        <f t="shared" si="73"/>
        <v>0</v>
      </c>
    </row>
    <row r="2166" spans="1:16" ht="18" customHeight="1" x14ac:dyDescent="0.25">
      <c r="A2166" s="309"/>
      <c r="B2166" s="345"/>
      <c r="C2166" s="345"/>
      <c r="D2166" s="310"/>
      <c r="E2166" s="310"/>
      <c r="F2166" s="310"/>
      <c r="G2166" s="310"/>
      <c r="H2166" s="310"/>
      <c r="I2166" s="311"/>
      <c r="J2166" s="311"/>
      <c r="K2166" s="311"/>
      <c r="L2166" s="311"/>
      <c r="M2166" s="311"/>
      <c r="N2166" s="311"/>
      <c r="O2166" s="381">
        <f t="shared" si="72"/>
        <v>0</v>
      </c>
      <c r="P2166" s="381">
        <f t="shared" si="73"/>
        <v>0</v>
      </c>
    </row>
    <row r="2167" spans="1:16" ht="18" customHeight="1" x14ac:dyDescent="0.25">
      <c r="A2167" s="309"/>
      <c r="B2167" s="345"/>
      <c r="C2167" s="345"/>
      <c r="D2167" s="310"/>
      <c r="E2167" s="310"/>
      <c r="F2167" s="310"/>
      <c r="G2167" s="310"/>
      <c r="H2167" s="310"/>
      <c r="I2167" s="311"/>
      <c r="J2167" s="311"/>
      <c r="K2167" s="311"/>
      <c r="L2167" s="311"/>
      <c r="M2167" s="311"/>
      <c r="N2167" s="311"/>
      <c r="O2167" s="381">
        <f t="shared" si="72"/>
        <v>0</v>
      </c>
      <c r="P2167" s="381">
        <f t="shared" si="73"/>
        <v>0</v>
      </c>
    </row>
    <row r="2168" spans="1:16" ht="18" customHeight="1" x14ac:dyDescent="0.25">
      <c r="A2168" s="309"/>
      <c r="B2168" s="345"/>
      <c r="C2168" s="345"/>
      <c r="D2168" s="310"/>
      <c r="E2168" s="310"/>
      <c r="F2168" s="310"/>
      <c r="G2168" s="310"/>
      <c r="H2168" s="310"/>
      <c r="I2168" s="311"/>
      <c r="J2168" s="311"/>
      <c r="K2168" s="311"/>
      <c r="L2168" s="311"/>
      <c r="M2168" s="311"/>
      <c r="N2168" s="311"/>
      <c r="O2168" s="381">
        <f t="shared" si="72"/>
        <v>0</v>
      </c>
      <c r="P2168" s="381">
        <f t="shared" si="73"/>
        <v>0</v>
      </c>
    </row>
    <row r="2169" spans="1:16" ht="18" customHeight="1" x14ac:dyDescent="0.25">
      <c r="A2169" s="309"/>
      <c r="B2169" s="345"/>
      <c r="C2169" s="345"/>
      <c r="D2169" s="310"/>
      <c r="E2169" s="310"/>
      <c r="F2169" s="310"/>
      <c r="G2169" s="310"/>
      <c r="H2169" s="310"/>
      <c r="I2169" s="311"/>
      <c r="J2169" s="311"/>
      <c r="K2169" s="311"/>
      <c r="L2169" s="311"/>
      <c r="M2169" s="311"/>
      <c r="N2169" s="311"/>
      <c r="O2169" s="381">
        <f t="shared" si="72"/>
        <v>0</v>
      </c>
      <c r="P2169" s="381">
        <f t="shared" si="73"/>
        <v>0</v>
      </c>
    </row>
    <row r="2170" spans="1:16" ht="18" customHeight="1" x14ac:dyDescent="0.25">
      <c r="A2170" s="309"/>
      <c r="B2170" s="345"/>
      <c r="C2170" s="345"/>
      <c r="D2170" s="310"/>
      <c r="E2170" s="310"/>
      <c r="F2170" s="310"/>
      <c r="G2170" s="310"/>
      <c r="H2170" s="310"/>
      <c r="I2170" s="311"/>
      <c r="J2170" s="311"/>
      <c r="K2170" s="311"/>
      <c r="L2170" s="311"/>
      <c r="M2170" s="311"/>
      <c r="N2170" s="311"/>
      <c r="O2170" s="381">
        <f t="shared" si="72"/>
        <v>0</v>
      </c>
      <c r="P2170" s="381">
        <f t="shared" si="73"/>
        <v>0</v>
      </c>
    </row>
    <row r="2171" spans="1:16" ht="18" customHeight="1" x14ac:dyDescent="0.25">
      <c r="A2171" s="309"/>
      <c r="B2171" s="345"/>
      <c r="C2171" s="345"/>
      <c r="D2171" s="310"/>
      <c r="E2171" s="310"/>
      <c r="F2171" s="310"/>
      <c r="G2171" s="310"/>
      <c r="H2171" s="310"/>
      <c r="I2171" s="311"/>
      <c r="J2171" s="311"/>
      <c r="K2171" s="311"/>
      <c r="L2171" s="311"/>
      <c r="M2171" s="311"/>
      <c r="N2171" s="311"/>
      <c r="O2171" s="381">
        <f t="shared" si="72"/>
        <v>0</v>
      </c>
      <c r="P2171" s="381">
        <f t="shared" si="73"/>
        <v>0</v>
      </c>
    </row>
    <row r="2172" spans="1:16" ht="18" customHeight="1" x14ac:dyDescent="0.25">
      <c r="A2172" s="309"/>
      <c r="B2172" s="345"/>
      <c r="C2172" s="345"/>
      <c r="D2172" s="310"/>
      <c r="E2172" s="310"/>
      <c r="F2172" s="310"/>
      <c r="G2172" s="310"/>
      <c r="H2172" s="310"/>
      <c r="I2172" s="311"/>
      <c r="J2172" s="311"/>
      <c r="K2172" s="311"/>
      <c r="L2172" s="311"/>
      <c r="M2172" s="311"/>
      <c r="N2172" s="311"/>
      <c r="O2172" s="381">
        <f t="shared" si="72"/>
        <v>0</v>
      </c>
      <c r="P2172" s="381">
        <f t="shared" si="73"/>
        <v>0</v>
      </c>
    </row>
    <row r="2173" spans="1:16" ht="18" customHeight="1" x14ac:dyDescent="0.25">
      <c r="A2173" s="309"/>
      <c r="B2173" s="345"/>
      <c r="C2173" s="345"/>
      <c r="D2173" s="310"/>
      <c r="E2173" s="310"/>
      <c r="F2173" s="310"/>
      <c r="G2173" s="310"/>
      <c r="H2173" s="310"/>
      <c r="I2173" s="311"/>
      <c r="J2173" s="311"/>
      <c r="K2173" s="311"/>
      <c r="L2173" s="311"/>
      <c r="M2173" s="311"/>
      <c r="N2173" s="311"/>
      <c r="O2173" s="381">
        <f t="shared" si="72"/>
        <v>0</v>
      </c>
      <c r="P2173" s="381">
        <f t="shared" si="73"/>
        <v>0</v>
      </c>
    </row>
    <row r="2174" spans="1:16" ht="18" customHeight="1" x14ac:dyDescent="0.25">
      <c r="A2174" s="309"/>
      <c r="B2174" s="345"/>
      <c r="C2174" s="345"/>
      <c r="D2174" s="310"/>
      <c r="E2174" s="310"/>
      <c r="F2174" s="310"/>
      <c r="G2174" s="310"/>
      <c r="H2174" s="310"/>
      <c r="I2174" s="311"/>
      <c r="J2174" s="311"/>
      <c r="K2174" s="311"/>
      <c r="L2174" s="311"/>
      <c r="M2174" s="311"/>
      <c r="N2174" s="311"/>
      <c r="O2174" s="381">
        <f t="shared" si="72"/>
        <v>0</v>
      </c>
      <c r="P2174" s="381">
        <f t="shared" si="73"/>
        <v>0</v>
      </c>
    </row>
    <row r="2175" spans="1:16" ht="18" customHeight="1" x14ac:dyDescent="0.25">
      <c r="A2175" s="309"/>
      <c r="B2175" s="345"/>
      <c r="C2175" s="345"/>
      <c r="D2175" s="310"/>
      <c r="E2175" s="310"/>
      <c r="F2175" s="310"/>
      <c r="G2175" s="310"/>
      <c r="H2175" s="310"/>
      <c r="I2175" s="311"/>
      <c r="J2175" s="311"/>
      <c r="K2175" s="311"/>
      <c r="L2175" s="311"/>
      <c r="M2175" s="311"/>
      <c r="N2175" s="311"/>
      <c r="O2175" s="381">
        <f t="shared" si="72"/>
        <v>0</v>
      </c>
      <c r="P2175" s="381">
        <f t="shared" si="73"/>
        <v>0</v>
      </c>
    </row>
    <row r="2176" spans="1:16" ht="18" customHeight="1" x14ac:dyDescent="0.25">
      <c r="A2176" s="309"/>
      <c r="B2176" s="345"/>
      <c r="C2176" s="345"/>
      <c r="D2176" s="310"/>
      <c r="E2176" s="310"/>
      <c r="F2176" s="310"/>
      <c r="G2176" s="310"/>
      <c r="H2176" s="310"/>
      <c r="I2176" s="311"/>
      <c r="J2176" s="311"/>
      <c r="K2176" s="311"/>
      <c r="L2176" s="311"/>
      <c r="M2176" s="311"/>
      <c r="N2176" s="311"/>
      <c r="O2176" s="381">
        <f t="shared" si="72"/>
        <v>0</v>
      </c>
      <c r="P2176" s="381">
        <f t="shared" si="73"/>
        <v>0</v>
      </c>
    </row>
    <row r="2177" spans="1:16" ht="18" customHeight="1" x14ac:dyDescent="0.25">
      <c r="A2177" s="309"/>
      <c r="B2177" s="345"/>
      <c r="C2177" s="345"/>
      <c r="D2177" s="310"/>
      <c r="E2177" s="310"/>
      <c r="F2177" s="310"/>
      <c r="G2177" s="310"/>
      <c r="H2177" s="310"/>
      <c r="I2177" s="311"/>
      <c r="J2177" s="311"/>
      <c r="K2177" s="311"/>
      <c r="L2177" s="311"/>
      <c r="M2177" s="311"/>
      <c r="N2177" s="311"/>
      <c r="O2177" s="381">
        <f t="shared" si="72"/>
        <v>0</v>
      </c>
      <c r="P2177" s="381">
        <f t="shared" si="73"/>
        <v>0</v>
      </c>
    </row>
    <row r="2178" spans="1:16" ht="18" customHeight="1" x14ac:dyDescent="0.25">
      <c r="A2178" s="309"/>
      <c r="B2178" s="345"/>
      <c r="C2178" s="345"/>
      <c r="D2178" s="310"/>
      <c r="E2178" s="310"/>
      <c r="F2178" s="310"/>
      <c r="G2178" s="310"/>
      <c r="H2178" s="310"/>
      <c r="I2178" s="311"/>
      <c r="J2178" s="311"/>
      <c r="K2178" s="311"/>
      <c r="L2178" s="311"/>
      <c r="M2178" s="311"/>
      <c r="N2178" s="311"/>
      <c r="O2178" s="381">
        <f t="shared" si="72"/>
        <v>0</v>
      </c>
      <c r="P2178" s="381">
        <f t="shared" si="73"/>
        <v>0</v>
      </c>
    </row>
    <row r="2179" spans="1:16" ht="18" customHeight="1" x14ac:dyDescent="0.25">
      <c r="A2179" s="309"/>
      <c r="B2179" s="345"/>
      <c r="C2179" s="345"/>
      <c r="D2179" s="310"/>
      <c r="E2179" s="310"/>
      <c r="F2179" s="310"/>
      <c r="G2179" s="310"/>
      <c r="H2179" s="310"/>
      <c r="I2179" s="311"/>
      <c r="J2179" s="311"/>
      <c r="K2179" s="311"/>
      <c r="L2179" s="311"/>
      <c r="M2179" s="311"/>
      <c r="N2179" s="311"/>
      <c r="O2179" s="381">
        <f t="shared" ref="O2179:O2242" si="74">SUM(I2179,K2179,M2179)</f>
        <v>0</v>
      </c>
      <c r="P2179" s="381">
        <f t="shared" ref="P2179:P2242" si="75">SUM(J2179,L2179,N2179)</f>
        <v>0</v>
      </c>
    </row>
    <row r="2180" spans="1:16" ht="18" customHeight="1" x14ac:dyDescent="0.25">
      <c r="A2180" s="309"/>
      <c r="B2180" s="345"/>
      <c r="C2180" s="345"/>
      <c r="D2180" s="310"/>
      <c r="E2180" s="310"/>
      <c r="F2180" s="310"/>
      <c r="G2180" s="310"/>
      <c r="H2180" s="310"/>
      <c r="I2180" s="311"/>
      <c r="J2180" s="311"/>
      <c r="K2180" s="311"/>
      <c r="L2180" s="311"/>
      <c r="M2180" s="311"/>
      <c r="N2180" s="311"/>
      <c r="O2180" s="381">
        <f t="shared" si="74"/>
        <v>0</v>
      </c>
      <c r="P2180" s="381">
        <f t="shared" si="75"/>
        <v>0</v>
      </c>
    </row>
    <row r="2181" spans="1:16" ht="18" customHeight="1" x14ac:dyDescent="0.25">
      <c r="A2181" s="309"/>
      <c r="B2181" s="345"/>
      <c r="C2181" s="345"/>
      <c r="D2181" s="310"/>
      <c r="E2181" s="310"/>
      <c r="F2181" s="310"/>
      <c r="G2181" s="310"/>
      <c r="H2181" s="310"/>
      <c r="I2181" s="311"/>
      <c r="J2181" s="311"/>
      <c r="K2181" s="311"/>
      <c r="L2181" s="311"/>
      <c r="M2181" s="311"/>
      <c r="N2181" s="311"/>
      <c r="O2181" s="381">
        <f t="shared" si="74"/>
        <v>0</v>
      </c>
      <c r="P2181" s="381">
        <f t="shared" si="75"/>
        <v>0</v>
      </c>
    </row>
    <row r="2182" spans="1:16" ht="18" customHeight="1" x14ac:dyDescent="0.25">
      <c r="A2182" s="309"/>
      <c r="B2182" s="345"/>
      <c r="C2182" s="345"/>
      <c r="D2182" s="310"/>
      <c r="E2182" s="310"/>
      <c r="F2182" s="310"/>
      <c r="G2182" s="310"/>
      <c r="H2182" s="310"/>
      <c r="I2182" s="311"/>
      <c r="J2182" s="311"/>
      <c r="K2182" s="311"/>
      <c r="L2182" s="311"/>
      <c r="M2182" s="311"/>
      <c r="N2182" s="311"/>
      <c r="O2182" s="381">
        <f t="shared" si="74"/>
        <v>0</v>
      </c>
      <c r="P2182" s="381">
        <f t="shared" si="75"/>
        <v>0</v>
      </c>
    </row>
    <row r="2183" spans="1:16" ht="18" customHeight="1" x14ac:dyDescent="0.25">
      <c r="A2183" s="309"/>
      <c r="B2183" s="345"/>
      <c r="C2183" s="345"/>
      <c r="D2183" s="310"/>
      <c r="E2183" s="310"/>
      <c r="F2183" s="310"/>
      <c r="G2183" s="310"/>
      <c r="H2183" s="310"/>
      <c r="I2183" s="311"/>
      <c r="J2183" s="311"/>
      <c r="K2183" s="311"/>
      <c r="L2183" s="311"/>
      <c r="M2183" s="311"/>
      <c r="N2183" s="311"/>
      <c r="O2183" s="381">
        <f t="shared" si="74"/>
        <v>0</v>
      </c>
      <c r="P2183" s="381">
        <f t="shared" si="75"/>
        <v>0</v>
      </c>
    </row>
    <row r="2184" spans="1:16" ht="18" customHeight="1" x14ac:dyDescent="0.25">
      <c r="A2184" s="309"/>
      <c r="B2184" s="345"/>
      <c r="C2184" s="345"/>
      <c r="D2184" s="310"/>
      <c r="E2184" s="310"/>
      <c r="F2184" s="310"/>
      <c r="G2184" s="310"/>
      <c r="H2184" s="310"/>
      <c r="I2184" s="311"/>
      <c r="J2184" s="311"/>
      <c r="K2184" s="311"/>
      <c r="L2184" s="311"/>
      <c r="M2184" s="311"/>
      <c r="N2184" s="311"/>
      <c r="O2184" s="381">
        <f t="shared" si="74"/>
        <v>0</v>
      </c>
      <c r="P2184" s="381">
        <f t="shared" si="75"/>
        <v>0</v>
      </c>
    </row>
    <row r="2185" spans="1:16" ht="18" customHeight="1" x14ac:dyDescent="0.25">
      <c r="A2185" s="309"/>
      <c r="B2185" s="345"/>
      <c r="C2185" s="345"/>
      <c r="D2185" s="310"/>
      <c r="E2185" s="310"/>
      <c r="F2185" s="310"/>
      <c r="G2185" s="310"/>
      <c r="H2185" s="310"/>
      <c r="I2185" s="311"/>
      <c r="J2185" s="311"/>
      <c r="K2185" s="311"/>
      <c r="L2185" s="311"/>
      <c r="M2185" s="311"/>
      <c r="N2185" s="311"/>
      <c r="O2185" s="381">
        <f t="shared" si="74"/>
        <v>0</v>
      </c>
      <c r="P2185" s="381">
        <f t="shared" si="75"/>
        <v>0</v>
      </c>
    </row>
    <row r="2186" spans="1:16" ht="18" customHeight="1" x14ac:dyDescent="0.25">
      <c r="A2186" s="309"/>
      <c r="B2186" s="345"/>
      <c r="C2186" s="345"/>
      <c r="D2186" s="310"/>
      <c r="E2186" s="310"/>
      <c r="F2186" s="310"/>
      <c r="G2186" s="310"/>
      <c r="H2186" s="310"/>
      <c r="I2186" s="311"/>
      <c r="J2186" s="311"/>
      <c r="K2186" s="311"/>
      <c r="L2186" s="311"/>
      <c r="M2186" s="311"/>
      <c r="N2186" s="311"/>
      <c r="O2186" s="381">
        <f t="shared" si="74"/>
        <v>0</v>
      </c>
      <c r="P2186" s="381">
        <f t="shared" si="75"/>
        <v>0</v>
      </c>
    </row>
    <row r="2187" spans="1:16" ht="18" customHeight="1" x14ac:dyDescent="0.25">
      <c r="A2187" s="309"/>
      <c r="B2187" s="345"/>
      <c r="C2187" s="345"/>
      <c r="D2187" s="310"/>
      <c r="E2187" s="310"/>
      <c r="F2187" s="310"/>
      <c r="G2187" s="310"/>
      <c r="H2187" s="310"/>
      <c r="I2187" s="311"/>
      <c r="J2187" s="311"/>
      <c r="K2187" s="311"/>
      <c r="L2187" s="311"/>
      <c r="M2187" s="311"/>
      <c r="N2187" s="311"/>
      <c r="O2187" s="381">
        <f t="shared" si="74"/>
        <v>0</v>
      </c>
      <c r="P2187" s="381">
        <f t="shared" si="75"/>
        <v>0</v>
      </c>
    </row>
    <row r="2188" spans="1:16" ht="18" customHeight="1" x14ac:dyDescent="0.25">
      <c r="A2188" s="309"/>
      <c r="B2188" s="345"/>
      <c r="C2188" s="345"/>
      <c r="D2188" s="310"/>
      <c r="E2188" s="310"/>
      <c r="F2188" s="310"/>
      <c r="G2188" s="310"/>
      <c r="H2188" s="310"/>
      <c r="I2188" s="311"/>
      <c r="J2188" s="311"/>
      <c r="K2188" s="311"/>
      <c r="L2188" s="311"/>
      <c r="M2188" s="311"/>
      <c r="N2188" s="311"/>
      <c r="O2188" s="381">
        <f t="shared" si="74"/>
        <v>0</v>
      </c>
      <c r="P2188" s="381">
        <f t="shared" si="75"/>
        <v>0</v>
      </c>
    </row>
    <row r="2189" spans="1:16" ht="18" customHeight="1" x14ac:dyDescent="0.25">
      <c r="A2189" s="309"/>
      <c r="B2189" s="345"/>
      <c r="C2189" s="345"/>
      <c r="D2189" s="310"/>
      <c r="E2189" s="310"/>
      <c r="F2189" s="310"/>
      <c r="G2189" s="310"/>
      <c r="H2189" s="310"/>
      <c r="I2189" s="311"/>
      <c r="J2189" s="311"/>
      <c r="K2189" s="311"/>
      <c r="L2189" s="311"/>
      <c r="M2189" s="311"/>
      <c r="N2189" s="311"/>
      <c r="O2189" s="381">
        <f t="shared" si="74"/>
        <v>0</v>
      </c>
      <c r="P2189" s="381">
        <f t="shared" si="75"/>
        <v>0</v>
      </c>
    </row>
    <row r="2190" spans="1:16" ht="18" customHeight="1" x14ac:dyDescent="0.25">
      <c r="A2190" s="309"/>
      <c r="B2190" s="345"/>
      <c r="C2190" s="345"/>
      <c r="D2190" s="310"/>
      <c r="E2190" s="310"/>
      <c r="F2190" s="310"/>
      <c r="G2190" s="310"/>
      <c r="H2190" s="310"/>
      <c r="I2190" s="311"/>
      <c r="J2190" s="311"/>
      <c r="K2190" s="311"/>
      <c r="L2190" s="311"/>
      <c r="M2190" s="311"/>
      <c r="N2190" s="311"/>
      <c r="O2190" s="381">
        <f t="shared" si="74"/>
        <v>0</v>
      </c>
      <c r="P2190" s="381">
        <f t="shared" si="75"/>
        <v>0</v>
      </c>
    </row>
    <row r="2191" spans="1:16" ht="18" customHeight="1" x14ac:dyDescent="0.25">
      <c r="A2191" s="309"/>
      <c r="B2191" s="345"/>
      <c r="C2191" s="345"/>
      <c r="D2191" s="310"/>
      <c r="E2191" s="310"/>
      <c r="F2191" s="310"/>
      <c r="G2191" s="310"/>
      <c r="H2191" s="310"/>
      <c r="I2191" s="311"/>
      <c r="J2191" s="311"/>
      <c r="K2191" s="311"/>
      <c r="L2191" s="311"/>
      <c r="M2191" s="311"/>
      <c r="N2191" s="311"/>
      <c r="O2191" s="381">
        <f t="shared" si="74"/>
        <v>0</v>
      </c>
      <c r="P2191" s="381">
        <f t="shared" si="75"/>
        <v>0</v>
      </c>
    </row>
    <row r="2192" spans="1:16" ht="18" customHeight="1" x14ac:dyDescent="0.25">
      <c r="A2192" s="309"/>
      <c r="B2192" s="345"/>
      <c r="C2192" s="345"/>
      <c r="D2192" s="310"/>
      <c r="E2192" s="310"/>
      <c r="F2192" s="310"/>
      <c r="G2192" s="310"/>
      <c r="H2192" s="310"/>
      <c r="I2192" s="311"/>
      <c r="J2192" s="311"/>
      <c r="K2192" s="311"/>
      <c r="L2192" s="311"/>
      <c r="M2192" s="311"/>
      <c r="N2192" s="311"/>
      <c r="O2192" s="381">
        <f t="shared" si="74"/>
        <v>0</v>
      </c>
      <c r="P2192" s="381">
        <f t="shared" si="75"/>
        <v>0</v>
      </c>
    </row>
    <row r="2193" spans="1:16" ht="18" customHeight="1" x14ac:dyDescent="0.25">
      <c r="A2193" s="309"/>
      <c r="B2193" s="345"/>
      <c r="C2193" s="345"/>
      <c r="D2193" s="310"/>
      <c r="E2193" s="310"/>
      <c r="F2193" s="310"/>
      <c r="G2193" s="310"/>
      <c r="H2193" s="310"/>
      <c r="I2193" s="311"/>
      <c r="J2193" s="311"/>
      <c r="K2193" s="311"/>
      <c r="L2193" s="311"/>
      <c r="M2193" s="311"/>
      <c r="N2193" s="311"/>
      <c r="O2193" s="381">
        <f t="shared" si="74"/>
        <v>0</v>
      </c>
      <c r="P2193" s="381">
        <f t="shared" si="75"/>
        <v>0</v>
      </c>
    </row>
    <row r="2194" spans="1:16" ht="18" customHeight="1" x14ac:dyDescent="0.25">
      <c r="A2194" s="309"/>
      <c r="B2194" s="345"/>
      <c r="C2194" s="345"/>
      <c r="D2194" s="310"/>
      <c r="E2194" s="310"/>
      <c r="F2194" s="310"/>
      <c r="G2194" s="310"/>
      <c r="H2194" s="310"/>
      <c r="I2194" s="311"/>
      <c r="J2194" s="311"/>
      <c r="K2194" s="311"/>
      <c r="L2194" s="311"/>
      <c r="M2194" s="311"/>
      <c r="N2194" s="311"/>
      <c r="O2194" s="381">
        <f t="shared" si="74"/>
        <v>0</v>
      </c>
      <c r="P2194" s="381">
        <f t="shared" si="75"/>
        <v>0</v>
      </c>
    </row>
    <row r="2195" spans="1:16" ht="18" customHeight="1" x14ac:dyDescent="0.25">
      <c r="A2195" s="309"/>
      <c r="B2195" s="345"/>
      <c r="C2195" s="345"/>
      <c r="D2195" s="310"/>
      <c r="E2195" s="310"/>
      <c r="F2195" s="310"/>
      <c r="G2195" s="310"/>
      <c r="H2195" s="310"/>
      <c r="I2195" s="311"/>
      <c r="J2195" s="311"/>
      <c r="K2195" s="311"/>
      <c r="L2195" s="311"/>
      <c r="M2195" s="311"/>
      <c r="N2195" s="311"/>
      <c r="O2195" s="381">
        <f t="shared" si="74"/>
        <v>0</v>
      </c>
      <c r="P2195" s="381">
        <f t="shared" si="75"/>
        <v>0</v>
      </c>
    </row>
    <row r="2196" spans="1:16" ht="18" customHeight="1" x14ac:dyDescent="0.25">
      <c r="A2196" s="309"/>
      <c r="B2196" s="345"/>
      <c r="C2196" s="345"/>
      <c r="D2196" s="310"/>
      <c r="E2196" s="310"/>
      <c r="F2196" s="310"/>
      <c r="G2196" s="310"/>
      <c r="H2196" s="310"/>
      <c r="I2196" s="311"/>
      <c r="J2196" s="311"/>
      <c r="K2196" s="311"/>
      <c r="L2196" s="311"/>
      <c r="M2196" s="311"/>
      <c r="N2196" s="311"/>
      <c r="O2196" s="381">
        <f t="shared" si="74"/>
        <v>0</v>
      </c>
      <c r="P2196" s="381">
        <f t="shared" si="75"/>
        <v>0</v>
      </c>
    </row>
    <row r="2197" spans="1:16" ht="18" customHeight="1" x14ac:dyDescent="0.25">
      <c r="A2197" s="309"/>
      <c r="B2197" s="345"/>
      <c r="C2197" s="345"/>
      <c r="D2197" s="310"/>
      <c r="E2197" s="310"/>
      <c r="F2197" s="310"/>
      <c r="G2197" s="310"/>
      <c r="H2197" s="310"/>
      <c r="I2197" s="311"/>
      <c r="J2197" s="311"/>
      <c r="K2197" s="311"/>
      <c r="L2197" s="311"/>
      <c r="M2197" s="311"/>
      <c r="N2197" s="311"/>
      <c r="O2197" s="381">
        <f t="shared" si="74"/>
        <v>0</v>
      </c>
      <c r="P2197" s="381">
        <f t="shared" si="75"/>
        <v>0</v>
      </c>
    </row>
    <row r="2198" spans="1:16" ht="18" customHeight="1" x14ac:dyDescent="0.25">
      <c r="A2198" s="309"/>
      <c r="B2198" s="345"/>
      <c r="C2198" s="345"/>
      <c r="D2198" s="310"/>
      <c r="E2198" s="310"/>
      <c r="F2198" s="310"/>
      <c r="G2198" s="310"/>
      <c r="H2198" s="310"/>
      <c r="I2198" s="311"/>
      <c r="J2198" s="311"/>
      <c r="K2198" s="311"/>
      <c r="L2198" s="311"/>
      <c r="M2198" s="311"/>
      <c r="N2198" s="311"/>
      <c r="O2198" s="381">
        <f t="shared" si="74"/>
        <v>0</v>
      </c>
      <c r="P2198" s="381">
        <f t="shared" si="75"/>
        <v>0</v>
      </c>
    </row>
    <row r="2199" spans="1:16" ht="18" customHeight="1" x14ac:dyDescent="0.25">
      <c r="A2199" s="309"/>
      <c r="B2199" s="345"/>
      <c r="C2199" s="345"/>
      <c r="D2199" s="310"/>
      <c r="E2199" s="310"/>
      <c r="F2199" s="310"/>
      <c r="G2199" s="310"/>
      <c r="H2199" s="310"/>
      <c r="I2199" s="311"/>
      <c r="J2199" s="311"/>
      <c r="K2199" s="311"/>
      <c r="L2199" s="311"/>
      <c r="M2199" s="311"/>
      <c r="N2199" s="311"/>
      <c r="O2199" s="381">
        <f t="shared" si="74"/>
        <v>0</v>
      </c>
      <c r="P2199" s="381">
        <f t="shared" si="75"/>
        <v>0</v>
      </c>
    </row>
    <row r="2200" spans="1:16" ht="18" customHeight="1" x14ac:dyDescent="0.25">
      <c r="A2200" s="309"/>
      <c r="B2200" s="345"/>
      <c r="C2200" s="345"/>
      <c r="D2200" s="310"/>
      <c r="E2200" s="310"/>
      <c r="F2200" s="310"/>
      <c r="G2200" s="310"/>
      <c r="H2200" s="310"/>
      <c r="I2200" s="311"/>
      <c r="J2200" s="311"/>
      <c r="K2200" s="311"/>
      <c r="L2200" s="311"/>
      <c r="M2200" s="311"/>
      <c r="N2200" s="311"/>
      <c r="O2200" s="381">
        <f t="shared" si="74"/>
        <v>0</v>
      </c>
      <c r="P2200" s="381">
        <f t="shared" si="75"/>
        <v>0</v>
      </c>
    </row>
    <row r="2201" spans="1:16" ht="18" customHeight="1" x14ac:dyDescent="0.25">
      <c r="A2201" s="309"/>
      <c r="B2201" s="345"/>
      <c r="C2201" s="345"/>
      <c r="D2201" s="310"/>
      <c r="E2201" s="310"/>
      <c r="F2201" s="310"/>
      <c r="G2201" s="310"/>
      <c r="H2201" s="310"/>
      <c r="I2201" s="311"/>
      <c r="J2201" s="311"/>
      <c r="K2201" s="311"/>
      <c r="L2201" s="311"/>
      <c r="M2201" s="311"/>
      <c r="N2201" s="311"/>
      <c r="O2201" s="381">
        <f t="shared" si="74"/>
        <v>0</v>
      </c>
      <c r="P2201" s="381">
        <f t="shared" si="75"/>
        <v>0</v>
      </c>
    </row>
    <row r="2202" spans="1:16" ht="18" customHeight="1" x14ac:dyDescent="0.25">
      <c r="A2202" s="309"/>
      <c r="B2202" s="345"/>
      <c r="C2202" s="345"/>
      <c r="D2202" s="310"/>
      <c r="E2202" s="310"/>
      <c r="F2202" s="310"/>
      <c r="G2202" s="310"/>
      <c r="H2202" s="310"/>
      <c r="I2202" s="311"/>
      <c r="J2202" s="311"/>
      <c r="K2202" s="311"/>
      <c r="L2202" s="311"/>
      <c r="M2202" s="311"/>
      <c r="N2202" s="311"/>
      <c r="O2202" s="381">
        <f t="shared" si="74"/>
        <v>0</v>
      </c>
      <c r="P2202" s="381">
        <f t="shared" si="75"/>
        <v>0</v>
      </c>
    </row>
    <row r="2203" spans="1:16" ht="18" customHeight="1" x14ac:dyDescent="0.25">
      <c r="A2203" s="309"/>
      <c r="B2203" s="345"/>
      <c r="C2203" s="345"/>
      <c r="D2203" s="310"/>
      <c r="E2203" s="310"/>
      <c r="F2203" s="310"/>
      <c r="G2203" s="310"/>
      <c r="H2203" s="310"/>
      <c r="I2203" s="311"/>
      <c r="J2203" s="311"/>
      <c r="K2203" s="311"/>
      <c r="L2203" s="311"/>
      <c r="M2203" s="311"/>
      <c r="N2203" s="311"/>
      <c r="O2203" s="381">
        <f t="shared" si="74"/>
        <v>0</v>
      </c>
      <c r="P2203" s="381">
        <f t="shared" si="75"/>
        <v>0</v>
      </c>
    </row>
    <row r="2204" spans="1:16" ht="18" customHeight="1" x14ac:dyDescent="0.25">
      <c r="A2204" s="309"/>
      <c r="B2204" s="345"/>
      <c r="C2204" s="345"/>
      <c r="D2204" s="310"/>
      <c r="E2204" s="310"/>
      <c r="F2204" s="310"/>
      <c r="G2204" s="310"/>
      <c r="H2204" s="310"/>
      <c r="I2204" s="311"/>
      <c r="J2204" s="311"/>
      <c r="K2204" s="311"/>
      <c r="L2204" s="311"/>
      <c r="M2204" s="311"/>
      <c r="N2204" s="311"/>
      <c r="O2204" s="381">
        <f t="shared" si="74"/>
        <v>0</v>
      </c>
      <c r="P2204" s="381">
        <f t="shared" si="75"/>
        <v>0</v>
      </c>
    </row>
    <row r="2205" spans="1:16" ht="18" customHeight="1" x14ac:dyDescent="0.25">
      <c r="A2205" s="309"/>
      <c r="B2205" s="345"/>
      <c r="C2205" s="345"/>
      <c r="D2205" s="310"/>
      <c r="E2205" s="310"/>
      <c r="F2205" s="310"/>
      <c r="G2205" s="310"/>
      <c r="H2205" s="310"/>
      <c r="I2205" s="311"/>
      <c r="J2205" s="311"/>
      <c r="K2205" s="311"/>
      <c r="L2205" s="311"/>
      <c r="M2205" s="311"/>
      <c r="N2205" s="311"/>
      <c r="O2205" s="381">
        <f t="shared" si="74"/>
        <v>0</v>
      </c>
      <c r="P2205" s="381">
        <f t="shared" si="75"/>
        <v>0</v>
      </c>
    </row>
    <row r="2206" spans="1:16" ht="18" customHeight="1" x14ac:dyDescent="0.25">
      <c r="A2206" s="309"/>
      <c r="B2206" s="345"/>
      <c r="C2206" s="345"/>
      <c r="D2206" s="310"/>
      <c r="E2206" s="310"/>
      <c r="F2206" s="310"/>
      <c r="G2206" s="310"/>
      <c r="H2206" s="310"/>
      <c r="I2206" s="311"/>
      <c r="J2206" s="311"/>
      <c r="K2206" s="311"/>
      <c r="L2206" s="311"/>
      <c r="M2206" s="311"/>
      <c r="N2206" s="311"/>
      <c r="O2206" s="381">
        <f t="shared" si="74"/>
        <v>0</v>
      </c>
      <c r="P2206" s="381">
        <f t="shared" si="75"/>
        <v>0</v>
      </c>
    </row>
    <row r="2207" spans="1:16" ht="18" customHeight="1" x14ac:dyDescent="0.25">
      <c r="A2207" s="309"/>
      <c r="B2207" s="345"/>
      <c r="C2207" s="345"/>
      <c r="D2207" s="310"/>
      <c r="E2207" s="310"/>
      <c r="F2207" s="310"/>
      <c r="G2207" s="310"/>
      <c r="H2207" s="310"/>
      <c r="I2207" s="311"/>
      <c r="J2207" s="311"/>
      <c r="K2207" s="311"/>
      <c r="L2207" s="311"/>
      <c r="M2207" s="311"/>
      <c r="N2207" s="311"/>
      <c r="O2207" s="381">
        <f t="shared" si="74"/>
        <v>0</v>
      </c>
      <c r="P2207" s="381">
        <f t="shared" si="75"/>
        <v>0</v>
      </c>
    </row>
    <row r="2208" spans="1:16" ht="18" customHeight="1" x14ac:dyDescent="0.25">
      <c r="A2208" s="309"/>
      <c r="B2208" s="345"/>
      <c r="C2208" s="345"/>
      <c r="D2208" s="310"/>
      <c r="E2208" s="310"/>
      <c r="F2208" s="310"/>
      <c r="G2208" s="310"/>
      <c r="H2208" s="310"/>
      <c r="I2208" s="311"/>
      <c r="J2208" s="311"/>
      <c r="K2208" s="311"/>
      <c r="L2208" s="311"/>
      <c r="M2208" s="311"/>
      <c r="N2208" s="311"/>
      <c r="O2208" s="381">
        <f t="shared" si="74"/>
        <v>0</v>
      </c>
      <c r="P2208" s="381">
        <f t="shared" si="75"/>
        <v>0</v>
      </c>
    </row>
    <row r="2209" spans="1:16" ht="18" customHeight="1" x14ac:dyDescent="0.25">
      <c r="A2209" s="309"/>
      <c r="B2209" s="345"/>
      <c r="C2209" s="345"/>
      <c r="D2209" s="310"/>
      <c r="E2209" s="310"/>
      <c r="F2209" s="310"/>
      <c r="G2209" s="310"/>
      <c r="H2209" s="310"/>
      <c r="I2209" s="311"/>
      <c r="J2209" s="311"/>
      <c r="K2209" s="311"/>
      <c r="L2209" s="311"/>
      <c r="M2209" s="311"/>
      <c r="N2209" s="311"/>
      <c r="O2209" s="381">
        <f t="shared" si="74"/>
        <v>0</v>
      </c>
      <c r="P2209" s="381">
        <f t="shared" si="75"/>
        <v>0</v>
      </c>
    </row>
    <row r="2210" spans="1:16" ht="18" customHeight="1" x14ac:dyDescent="0.25">
      <c r="A2210" s="309"/>
      <c r="B2210" s="345"/>
      <c r="C2210" s="345"/>
      <c r="D2210" s="310"/>
      <c r="E2210" s="310"/>
      <c r="F2210" s="310"/>
      <c r="G2210" s="310"/>
      <c r="H2210" s="310"/>
      <c r="I2210" s="311"/>
      <c r="J2210" s="311"/>
      <c r="K2210" s="311"/>
      <c r="L2210" s="311"/>
      <c r="M2210" s="311"/>
      <c r="N2210" s="311"/>
      <c r="O2210" s="381">
        <f t="shared" si="74"/>
        <v>0</v>
      </c>
      <c r="P2210" s="381">
        <f t="shared" si="75"/>
        <v>0</v>
      </c>
    </row>
    <row r="2211" spans="1:16" ht="18" customHeight="1" x14ac:dyDescent="0.25">
      <c r="A2211" s="309"/>
      <c r="B2211" s="345"/>
      <c r="C2211" s="345"/>
      <c r="D2211" s="310"/>
      <c r="E2211" s="310"/>
      <c r="F2211" s="310"/>
      <c r="G2211" s="310"/>
      <c r="H2211" s="310"/>
      <c r="I2211" s="311"/>
      <c r="J2211" s="311"/>
      <c r="K2211" s="311"/>
      <c r="L2211" s="311"/>
      <c r="M2211" s="311"/>
      <c r="N2211" s="311"/>
      <c r="O2211" s="381">
        <f t="shared" si="74"/>
        <v>0</v>
      </c>
      <c r="P2211" s="381">
        <f t="shared" si="75"/>
        <v>0</v>
      </c>
    </row>
    <row r="2212" spans="1:16" ht="18" customHeight="1" x14ac:dyDescent="0.25">
      <c r="A2212" s="309"/>
      <c r="B2212" s="345"/>
      <c r="C2212" s="345"/>
      <c r="D2212" s="310"/>
      <c r="E2212" s="310"/>
      <c r="F2212" s="310"/>
      <c r="G2212" s="310"/>
      <c r="H2212" s="310"/>
      <c r="I2212" s="311"/>
      <c r="J2212" s="311"/>
      <c r="K2212" s="311"/>
      <c r="L2212" s="311"/>
      <c r="M2212" s="311"/>
      <c r="N2212" s="311"/>
      <c r="O2212" s="381">
        <f t="shared" si="74"/>
        <v>0</v>
      </c>
      <c r="P2212" s="381">
        <f t="shared" si="75"/>
        <v>0</v>
      </c>
    </row>
    <row r="2213" spans="1:16" ht="18" customHeight="1" x14ac:dyDescent="0.25">
      <c r="A2213" s="309"/>
      <c r="B2213" s="345"/>
      <c r="C2213" s="345"/>
      <c r="D2213" s="310"/>
      <c r="E2213" s="310"/>
      <c r="F2213" s="310"/>
      <c r="G2213" s="310"/>
      <c r="H2213" s="310"/>
      <c r="I2213" s="311"/>
      <c r="J2213" s="311"/>
      <c r="K2213" s="311"/>
      <c r="L2213" s="311"/>
      <c r="M2213" s="311"/>
      <c r="N2213" s="311"/>
      <c r="O2213" s="381">
        <f t="shared" si="74"/>
        <v>0</v>
      </c>
      <c r="P2213" s="381">
        <f t="shared" si="75"/>
        <v>0</v>
      </c>
    </row>
    <row r="2214" spans="1:16" ht="18" customHeight="1" x14ac:dyDescent="0.25">
      <c r="A2214" s="309"/>
      <c r="B2214" s="345"/>
      <c r="C2214" s="345"/>
      <c r="D2214" s="310"/>
      <c r="E2214" s="310"/>
      <c r="F2214" s="310"/>
      <c r="G2214" s="310"/>
      <c r="H2214" s="310"/>
      <c r="I2214" s="311"/>
      <c r="J2214" s="311"/>
      <c r="K2214" s="311"/>
      <c r="L2214" s="311"/>
      <c r="M2214" s="311"/>
      <c r="N2214" s="311"/>
      <c r="O2214" s="381">
        <f t="shared" si="74"/>
        <v>0</v>
      </c>
      <c r="P2214" s="381">
        <f t="shared" si="75"/>
        <v>0</v>
      </c>
    </row>
    <row r="2215" spans="1:16" ht="18" customHeight="1" x14ac:dyDescent="0.25">
      <c r="A2215" s="309"/>
      <c r="B2215" s="345"/>
      <c r="C2215" s="345"/>
      <c r="D2215" s="310"/>
      <c r="E2215" s="310"/>
      <c r="F2215" s="310"/>
      <c r="G2215" s="310"/>
      <c r="H2215" s="310"/>
      <c r="I2215" s="311"/>
      <c r="J2215" s="311"/>
      <c r="K2215" s="311"/>
      <c r="L2215" s="311"/>
      <c r="M2215" s="311"/>
      <c r="N2215" s="311"/>
      <c r="O2215" s="381">
        <f t="shared" si="74"/>
        <v>0</v>
      </c>
      <c r="P2215" s="381">
        <f t="shared" si="75"/>
        <v>0</v>
      </c>
    </row>
    <row r="2216" spans="1:16" ht="18" customHeight="1" x14ac:dyDescent="0.25">
      <c r="A2216" s="309"/>
      <c r="B2216" s="345"/>
      <c r="C2216" s="345"/>
      <c r="D2216" s="310"/>
      <c r="E2216" s="310"/>
      <c r="F2216" s="310"/>
      <c r="G2216" s="310"/>
      <c r="H2216" s="310"/>
      <c r="I2216" s="311"/>
      <c r="J2216" s="311"/>
      <c r="K2216" s="311"/>
      <c r="L2216" s="311"/>
      <c r="M2216" s="311"/>
      <c r="N2216" s="311"/>
      <c r="O2216" s="381">
        <f t="shared" si="74"/>
        <v>0</v>
      </c>
      <c r="P2216" s="381">
        <f t="shared" si="75"/>
        <v>0</v>
      </c>
    </row>
    <row r="2217" spans="1:16" ht="18" customHeight="1" x14ac:dyDescent="0.25">
      <c r="A2217" s="309"/>
      <c r="B2217" s="345"/>
      <c r="C2217" s="345"/>
      <c r="D2217" s="310"/>
      <c r="E2217" s="310"/>
      <c r="F2217" s="310"/>
      <c r="G2217" s="310"/>
      <c r="H2217" s="310"/>
      <c r="I2217" s="311"/>
      <c r="J2217" s="311"/>
      <c r="K2217" s="311"/>
      <c r="L2217" s="311"/>
      <c r="M2217" s="311"/>
      <c r="N2217" s="311"/>
      <c r="O2217" s="381">
        <f t="shared" si="74"/>
        <v>0</v>
      </c>
      <c r="P2217" s="381">
        <f t="shared" si="75"/>
        <v>0</v>
      </c>
    </row>
    <row r="2218" spans="1:16" ht="18" customHeight="1" x14ac:dyDescent="0.25">
      <c r="A2218" s="309"/>
      <c r="B2218" s="345"/>
      <c r="C2218" s="345"/>
      <c r="D2218" s="310"/>
      <c r="E2218" s="310"/>
      <c r="F2218" s="310"/>
      <c r="G2218" s="310"/>
      <c r="H2218" s="310"/>
      <c r="I2218" s="311"/>
      <c r="J2218" s="311"/>
      <c r="K2218" s="311"/>
      <c r="L2218" s="311"/>
      <c r="M2218" s="311"/>
      <c r="N2218" s="311"/>
      <c r="O2218" s="381">
        <f t="shared" si="74"/>
        <v>0</v>
      </c>
      <c r="P2218" s="381">
        <f t="shared" si="75"/>
        <v>0</v>
      </c>
    </row>
    <row r="2219" spans="1:16" ht="18" customHeight="1" x14ac:dyDescent="0.25">
      <c r="A2219" s="309"/>
      <c r="B2219" s="345"/>
      <c r="C2219" s="345"/>
      <c r="D2219" s="310"/>
      <c r="E2219" s="310"/>
      <c r="F2219" s="310"/>
      <c r="G2219" s="310"/>
      <c r="H2219" s="310"/>
      <c r="I2219" s="311"/>
      <c r="J2219" s="311"/>
      <c r="K2219" s="311"/>
      <c r="L2219" s="311"/>
      <c r="M2219" s="311"/>
      <c r="N2219" s="311"/>
      <c r="O2219" s="381">
        <f t="shared" si="74"/>
        <v>0</v>
      </c>
      <c r="P2219" s="381">
        <f t="shared" si="75"/>
        <v>0</v>
      </c>
    </row>
    <row r="2220" spans="1:16" ht="18" customHeight="1" x14ac:dyDescent="0.25">
      <c r="A2220" s="309"/>
      <c r="B2220" s="345"/>
      <c r="C2220" s="345"/>
      <c r="D2220" s="310"/>
      <c r="E2220" s="310"/>
      <c r="F2220" s="310"/>
      <c r="G2220" s="310"/>
      <c r="H2220" s="310"/>
      <c r="I2220" s="311"/>
      <c r="J2220" s="311"/>
      <c r="K2220" s="311"/>
      <c r="L2220" s="311"/>
      <c r="M2220" s="311"/>
      <c r="N2220" s="311"/>
      <c r="O2220" s="381">
        <f t="shared" si="74"/>
        <v>0</v>
      </c>
      <c r="P2220" s="381">
        <f t="shared" si="75"/>
        <v>0</v>
      </c>
    </row>
    <row r="2221" spans="1:16" ht="18" customHeight="1" x14ac:dyDescent="0.25">
      <c r="A2221" s="309"/>
      <c r="B2221" s="345"/>
      <c r="C2221" s="345"/>
      <c r="D2221" s="310"/>
      <c r="E2221" s="310"/>
      <c r="F2221" s="310"/>
      <c r="G2221" s="310"/>
      <c r="H2221" s="310"/>
      <c r="I2221" s="311"/>
      <c r="J2221" s="311"/>
      <c r="K2221" s="311"/>
      <c r="L2221" s="311"/>
      <c r="M2221" s="311"/>
      <c r="N2221" s="311"/>
      <c r="O2221" s="381">
        <f t="shared" si="74"/>
        <v>0</v>
      </c>
      <c r="P2221" s="381">
        <f t="shared" si="75"/>
        <v>0</v>
      </c>
    </row>
    <row r="2222" spans="1:16" ht="18" customHeight="1" x14ac:dyDescent="0.25">
      <c r="A2222" s="309"/>
      <c r="B2222" s="345"/>
      <c r="C2222" s="345"/>
      <c r="D2222" s="310"/>
      <c r="E2222" s="310"/>
      <c r="F2222" s="310"/>
      <c r="G2222" s="310"/>
      <c r="H2222" s="310"/>
      <c r="I2222" s="311"/>
      <c r="J2222" s="311"/>
      <c r="K2222" s="311"/>
      <c r="L2222" s="311"/>
      <c r="M2222" s="311"/>
      <c r="N2222" s="311"/>
      <c r="O2222" s="381">
        <f t="shared" si="74"/>
        <v>0</v>
      </c>
      <c r="P2222" s="381">
        <f t="shared" si="75"/>
        <v>0</v>
      </c>
    </row>
    <row r="2223" spans="1:16" ht="18" customHeight="1" x14ac:dyDescent="0.25">
      <c r="A2223" s="309"/>
      <c r="B2223" s="345"/>
      <c r="C2223" s="345"/>
      <c r="D2223" s="310"/>
      <c r="E2223" s="310"/>
      <c r="F2223" s="310"/>
      <c r="G2223" s="310"/>
      <c r="H2223" s="310"/>
      <c r="I2223" s="311"/>
      <c r="J2223" s="311"/>
      <c r="K2223" s="311"/>
      <c r="L2223" s="311"/>
      <c r="M2223" s="311"/>
      <c r="N2223" s="311"/>
      <c r="O2223" s="381">
        <f t="shared" si="74"/>
        <v>0</v>
      </c>
      <c r="P2223" s="381">
        <f t="shared" si="75"/>
        <v>0</v>
      </c>
    </row>
    <row r="2224" spans="1:16" ht="18" customHeight="1" x14ac:dyDescent="0.25">
      <c r="A2224" s="309"/>
      <c r="B2224" s="345"/>
      <c r="C2224" s="345"/>
      <c r="D2224" s="310"/>
      <c r="E2224" s="310"/>
      <c r="F2224" s="310"/>
      <c r="G2224" s="310"/>
      <c r="H2224" s="310"/>
      <c r="I2224" s="311"/>
      <c r="J2224" s="311"/>
      <c r="K2224" s="311"/>
      <c r="L2224" s="311"/>
      <c r="M2224" s="311"/>
      <c r="N2224" s="311"/>
      <c r="O2224" s="381">
        <f t="shared" si="74"/>
        <v>0</v>
      </c>
      <c r="P2224" s="381">
        <f t="shared" si="75"/>
        <v>0</v>
      </c>
    </row>
    <row r="2225" spans="1:16" ht="18" customHeight="1" x14ac:dyDescent="0.25">
      <c r="A2225" s="309"/>
      <c r="B2225" s="345"/>
      <c r="C2225" s="345"/>
      <c r="D2225" s="310"/>
      <c r="E2225" s="310"/>
      <c r="F2225" s="310"/>
      <c r="G2225" s="310"/>
      <c r="H2225" s="310"/>
      <c r="I2225" s="311"/>
      <c r="J2225" s="311"/>
      <c r="K2225" s="311"/>
      <c r="L2225" s="311"/>
      <c r="M2225" s="311"/>
      <c r="N2225" s="311"/>
      <c r="O2225" s="381">
        <f t="shared" si="74"/>
        <v>0</v>
      </c>
      <c r="P2225" s="381">
        <f t="shared" si="75"/>
        <v>0</v>
      </c>
    </row>
    <row r="2226" spans="1:16" ht="18" customHeight="1" x14ac:dyDescent="0.25">
      <c r="A2226" s="309"/>
      <c r="B2226" s="345"/>
      <c r="C2226" s="345"/>
      <c r="D2226" s="310"/>
      <c r="E2226" s="310"/>
      <c r="F2226" s="310"/>
      <c r="G2226" s="310"/>
      <c r="H2226" s="310"/>
      <c r="I2226" s="311"/>
      <c r="J2226" s="311"/>
      <c r="K2226" s="311"/>
      <c r="L2226" s="311"/>
      <c r="M2226" s="311"/>
      <c r="N2226" s="311"/>
      <c r="O2226" s="381">
        <f t="shared" si="74"/>
        <v>0</v>
      </c>
      <c r="P2226" s="381">
        <f t="shared" si="75"/>
        <v>0</v>
      </c>
    </row>
    <row r="2227" spans="1:16" ht="18" customHeight="1" x14ac:dyDescent="0.25">
      <c r="A2227" s="309"/>
      <c r="B2227" s="345"/>
      <c r="C2227" s="345"/>
      <c r="D2227" s="310"/>
      <c r="E2227" s="310"/>
      <c r="F2227" s="310"/>
      <c r="G2227" s="310"/>
      <c r="H2227" s="310"/>
      <c r="I2227" s="311"/>
      <c r="J2227" s="311"/>
      <c r="K2227" s="311"/>
      <c r="L2227" s="311"/>
      <c r="M2227" s="311"/>
      <c r="N2227" s="311"/>
      <c r="O2227" s="381">
        <f t="shared" si="74"/>
        <v>0</v>
      </c>
      <c r="P2227" s="381">
        <f t="shared" si="75"/>
        <v>0</v>
      </c>
    </row>
    <row r="2228" spans="1:16" ht="18" customHeight="1" x14ac:dyDescent="0.25">
      <c r="A2228" s="309"/>
      <c r="B2228" s="345"/>
      <c r="C2228" s="345"/>
      <c r="D2228" s="310"/>
      <c r="E2228" s="310"/>
      <c r="F2228" s="310"/>
      <c r="G2228" s="310"/>
      <c r="H2228" s="310"/>
      <c r="I2228" s="311"/>
      <c r="J2228" s="311"/>
      <c r="K2228" s="311"/>
      <c r="L2228" s="311"/>
      <c r="M2228" s="311"/>
      <c r="N2228" s="311"/>
      <c r="O2228" s="381">
        <f t="shared" si="74"/>
        <v>0</v>
      </c>
      <c r="P2228" s="381">
        <f t="shared" si="75"/>
        <v>0</v>
      </c>
    </row>
    <row r="2229" spans="1:16" ht="18" customHeight="1" x14ac:dyDescent="0.25">
      <c r="A2229" s="309"/>
      <c r="B2229" s="345"/>
      <c r="C2229" s="345"/>
      <c r="D2229" s="310"/>
      <c r="E2229" s="310"/>
      <c r="F2229" s="310"/>
      <c r="G2229" s="310"/>
      <c r="H2229" s="310"/>
      <c r="I2229" s="311"/>
      <c r="J2229" s="311"/>
      <c r="K2229" s="311"/>
      <c r="L2229" s="311"/>
      <c r="M2229" s="311"/>
      <c r="N2229" s="311"/>
      <c r="O2229" s="381">
        <f t="shared" si="74"/>
        <v>0</v>
      </c>
      <c r="P2229" s="381">
        <f t="shared" si="75"/>
        <v>0</v>
      </c>
    </row>
    <row r="2230" spans="1:16" ht="18" customHeight="1" x14ac:dyDescent="0.25">
      <c r="A2230" s="309"/>
      <c r="B2230" s="345"/>
      <c r="C2230" s="345"/>
      <c r="D2230" s="310"/>
      <c r="E2230" s="310"/>
      <c r="F2230" s="310"/>
      <c r="G2230" s="310"/>
      <c r="H2230" s="310"/>
      <c r="I2230" s="311"/>
      <c r="J2230" s="311"/>
      <c r="K2230" s="311"/>
      <c r="L2230" s="311"/>
      <c r="M2230" s="311"/>
      <c r="N2230" s="311"/>
      <c r="O2230" s="381">
        <f t="shared" si="74"/>
        <v>0</v>
      </c>
      <c r="P2230" s="381">
        <f t="shared" si="75"/>
        <v>0</v>
      </c>
    </row>
    <row r="2231" spans="1:16" ht="18" customHeight="1" x14ac:dyDescent="0.25">
      <c r="A2231" s="309"/>
      <c r="B2231" s="345"/>
      <c r="C2231" s="345"/>
      <c r="D2231" s="310"/>
      <c r="E2231" s="310"/>
      <c r="F2231" s="310"/>
      <c r="G2231" s="310"/>
      <c r="H2231" s="310"/>
      <c r="I2231" s="311"/>
      <c r="J2231" s="311"/>
      <c r="K2231" s="311"/>
      <c r="L2231" s="311"/>
      <c r="M2231" s="311"/>
      <c r="N2231" s="311"/>
      <c r="O2231" s="381">
        <f t="shared" si="74"/>
        <v>0</v>
      </c>
      <c r="P2231" s="381">
        <f t="shared" si="75"/>
        <v>0</v>
      </c>
    </row>
    <row r="2232" spans="1:16" ht="18" customHeight="1" x14ac:dyDescent="0.25">
      <c r="A2232" s="309"/>
      <c r="B2232" s="345"/>
      <c r="C2232" s="345"/>
      <c r="D2232" s="310"/>
      <c r="E2232" s="310"/>
      <c r="F2232" s="310"/>
      <c r="G2232" s="310"/>
      <c r="H2232" s="310"/>
      <c r="I2232" s="311"/>
      <c r="J2232" s="311"/>
      <c r="K2232" s="311"/>
      <c r="L2232" s="311"/>
      <c r="M2232" s="311"/>
      <c r="N2232" s="311"/>
      <c r="O2232" s="381">
        <f t="shared" si="74"/>
        <v>0</v>
      </c>
      <c r="P2232" s="381">
        <f t="shared" si="75"/>
        <v>0</v>
      </c>
    </row>
    <row r="2233" spans="1:16" ht="18" customHeight="1" x14ac:dyDescent="0.25">
      <c r="A2233" s="309"/>
      <c r="B2233" s="345"/>
      <c r="C2233" s="345"/>
      <c r="D2233" s="310"/>
      <c r="E2233" s="310"/>
      <c r="F2233" s="310"/>
      <c r="G2233" s="310"/>
      <c r="H2233" s="310"/>
      <c r="I2233" s="311"/>
      <c r="J2233" s="311"/>
      <c r="K2233" s="311"/>
      <c r="L2233" s="311"/>
      <c r="M2233" s="311"/>
      <c r="N2233" s="311"/>
      <c r="O2233" s="381">
        <f t="shared" si="74"/>
        <v>0</v>
      </c>
      <c r="P2233" s="381">
        <f t="shared" si="75"/>
        <v>0</v>
      </c>
    </row>
    <row r="2234" spans="1:16" ht="18" customHeight="1" x14ac:dyDescent="0.25">
      <c r="A2234" s="309"/>
      <c r="B2234" s="345"/>
      <c r="C2234" s="345"/>
      <c r="D2234" s="310"/>
      <c r="E2234" s="310"/>
      <c r="F2234" s="310"/>
      <c r="G2234" s="310"/>
      <c r="H2234" s="310"/>
      <c r="I2234" s="311"/>
      <c r="J2234" s="311"/>
      <c r="K2234" s="311"/>
      <c r="L2234" s="311"/>
      <c r="M2234" s="311"/>
      <c r="N2234" s="311"/>
      <c r="O2234" s="381">
        <f t="shared" si="74"/>
        <v>0</v>
      </c>
      <c r="P2234" s="381">
        <f t="shared" si="75"/>
        <v>0</v>
      </c>
    </row>
    <row r="2235" spans="1:16" ht="18" customHeight="1" x14ac:dyDescent="0.25">
      <c r="A2235" s="309"/>
      <c r="B2235" s="345"/>
      <c r="C2235" s="345"/>
      <c r="D2235" s="310"/>
      <c r="E2235" s="310"/>
      <c r="F2235" s="310"/>
      <c r="G2235" s="310"/>
      <c r="H2235" s="310"/>
      <c r="I2235" s="311"/>
      <c r="J2235" s="311"/>
      <c r="K2235" s="311"/>
      <c r="L2235" s="311"/>
      <c r="M2235" s="311"/>
      <c r="N2235" s="311"/>
      <c r="O2235" s="381">
        <f t="shared" si="74"/>
        <v>0</v>
      </c>
      <c r="P2235" s="381">
        <f t="shared" si="75"/>
        <v>0</v>
      </c>
    </row>
    <row r="2236" spans="1:16" ht="18" customHeight="1" x14ac:dyDescent="0.25">
      <c r="A2236" s="309"/>
      <c r="B2236" s="345"/>
      <c r="C2236" s="345"/>
      <c r="D2236" s="310"/>
      <c r="E2236" s="310"/>
      <c r="F2236" s="310"/>
      <c r="G2236" s="310"/>
      <c r="H2236" s="310"/>
      <c r="I2236" s="311"/>
      <c r="J2236" s="311"/>
      <c r="K2236" s="311"/>
      <c r="L2236" s="311"/>
      <c r="M2236" s="311"/>
      <c r="N2236" s="311"/>
      <c r="O2236" s="381">
        <f t="shared" si="74"/>
        <v>0</v>
      </c>
      <c r="P2236" s="381">
        <f t="shared" si="75"/>
        <v>0</v>
      </c>
    </row>
    <row r="2237" spans="1:16" ht="18" customHeight="1" x14ac:dyDescent="0.25">
      <c r="A2237" s="309"/>
      <c r="B2237" s="345"/>
      <c r="C2237" s="345"/>
      <c r="D2237" s="310"/>
      <c r="E2237" s="310"/>
      <c r="F2237" s="310"/>
      <c r="G2237" s="310"/>
      <c r="H2237" s="310"/>
      <c r="I2237" s="311"/>
      <c r="J2237" s="311"/>
      <c r="K2237" s="311"/>
      <c r="L2237" s="311"/>
      <c r="M2237" s="311"/>
      <c r="N2237" s="311"/>
      <c r="O2237" s="381">
        <f t="shared" si="74"/>
        <v>0</v>
      </c>
      <c r="P2237" s="381">
        <f t="shared" si="75"/>
        <v>0</v>
      </c>
    </row>
    <row r="2238" spans="1:16" ht="18" customHeight="1" x14ac:dyDescent="0.25">
      <c r="A2238" s="309"/>
      <c r="B2238" s="345"/>
      <c r="C2238" s="345"/>
      <c r="D2238" s="310"/>
      <c r="E2238" s="310"/>
      <c r="F2238" s="310"/>
      <c r="G2238" s="310"/>
      <c r="H2238" s="310"/>
      <c r="I2238" s="311"/>
      <c r="J2238" s="311"/>
      <c r="K2238" s="311"/>
      <c r="L2238" s="311"/>
      <c r="M2238" s="311"/>
      <c r="N2238" s="311"/>
      <c r="O2238" s="381">
        <f t="shared" si="74"/>
        <v>0</v>
      </c>
      <c r="P2238" s="381">
        <f t="shared" si="75"/>
        <v>0</v>
      </c>
    </row>
    <row r="2239" spans="1:16" ht="18" customHeight="1" x14ac:dyDescent="0.25">
      <c r="A2239" s="309"/>
      <c r="B2239" s="345"/>
      <c r="C2239" s="345"/>
      <c r="D2239" s="310"/>
      <c r="E2239" s="310"/>
      <c r="F2239" s="310"/>
      <c r="G2239" s="310"/>
      <c r="H2239" s="310"/>
      <c r="I2239" s="311"/>
      <c r="J2239" s="311"/>
      <c r="K2239" s="311"/>
      <c r="L2239" s="311"/>
      <c r="M2239" s="311"/>
      <c r="N2239" s="311"/>
      <c r="O2239" s="381">
        <f t="shared" si="74"/>
        <v>0</v>
      </c>
      <c r="P2239" s="381">
        <f t="shared" si="75"/>
        <v>0</v>
      </c>
    </row>
    <row r="2240" spans="1:16" ht="18" customHeight="1" x14ac:dyDescent="0.25">
      <c r="A2240" s="309"/>
      <c r="B2240" s="345"/>
      <c r="C2240" s="345"/>
      <c r="D2240" s="310"/>
      <c r="E2240" s="310"/>
      <c r="F2240" s="310"/>
      <c r="G2240" s="310"/>
      <c r="H2240" s="310"/>
      <c r="I2240" s="311"/>
      <c r="J2240" s="311"/>
      <c r="K2240" s="311"/>
      <c r="L2240" s="311"/>
      <c r="M2240" s="311"/>
      <c r="N2240" s="311"/>
      <c r="O2240" s="381">
        <f t="shared" si="74"/>
        <v>0</v>
      </c>
      <c r="P2240" s="381">
        <f t="shared" si="75"/>
        <v>0</v>
      </c>
    </row>
    <row r="2241" spans="1:16" ht="18" customHeight="1" x14ac:dyDescent="0.25">
      <c r="A2241" s="309"/>
      <c r="B2241" s="345"/>
      <c r="C2241" s="345"/>
      <c r="D2241" s="310"/>
      <c r="E2241" s="310"/>
      <c r="F2241" s="310"/>
      <c r="G2241" s="310"/>
      <c r="H2241" s="310"/>
      <c r="I2241" s="311"/>
      <c r="J2241" s="311"/>
      <c r="K2241" s="311"/>
      <c r="L2241" s="311"/>
      <c r="M2241" s="311"/>
      <c r="N2241" s="311"/>
      <c r="O2241" s="381">
        <f t="shared" si="74"/>
        <v>0</v>
      </c>
      <c r="P2241" s="381">
        <f t="shared" si="75"/>
        <v>0</v>
      </c>
    </row>
    <row r="2242" spans="1:16" ht="18" customHeight="1" x14ac:dyDescent="0.25">
      <c r="A2242" s="309"/>
      <c r="B2242" s="345"/>
      <c r="C2242" s="345"/>
      <c r="D2242" s="310"/>
      <c r="E2242" s="310"/>
      <c r="F2242" s="310"/>
      <c r="G2242" s="310"/>
      <c r="H2242" s="310"/>
      <c r="I2242" s="311"/>
      <c r="J2242" s="311"/>
      <c r="K2242" s="311"/>
      <c r="L2242" s="311"/>
      <c r="M2242" s="311"/>
      <c r="N2242" s="311"/>
      <c r="O2242" s="381">
        <f t="shared" si="74"/>
        <v>0</v>
      </c>
      <c r="P2242" s="381">
        <f t="shared" si="75"/>
        <v>0</v>
      </c>
    </row>
    <row r="2243" spans="1:16" ht="18" customHeight="1" x14ac:dyDescent="0.25">
      <c r="A2243" s="309"/>
      <c r="B2243" s="345"/>
      <c r="C2243" s="345"/>
      <c r="D2243" s="310"/>
      <c r="E2243" s="310"/>
      <c r="F2243" s="310"/>
      <c r="G2243" s="310"/>
      <c r="H2243" s="310"/>
      <c r="I2243" s="311"/>
      <c r="J2243" s="311"/>
      <c r="K2243" s="311"/>
      <c r="L2243" s="311"/>
      <c r="M2243" s="311"/>
      <c r="N2243" s="311"/>
      <c r="O2243" s="381">
        <f t="shared" ref="O2243:O2306" si="76">SUM(I2243,K2243,M2243)</f>
        <v>0</v>
      </c>
      <c r="P2243" s="381">
        <f t="shared" ref="P2243:P2306" si="77">SUM(J2243,L2243,N2243)</f>
        <v>0</v>
      </c>
    </row>
    <row r="2244" spans="1:16" ht="18" customHeight="1" x14ac:dyDescent="0.25">
      <c r="A2244" s="309"/>
      <c r="B2244" s="345"/>
      <c r="C2244" s="345"/>
      <c r="D2244" s="310"/>
      <c r="E2244" s="310"/>
      <c r="F2244" s="310"/>
      <c r="G2244" s="310"/>
      <c r="H2244" s="310"/>
      <c r="I2244" s="311"/>
      <c r="J2244" s="311"/>
      <c r="K2244" s="311"/>
      <c r="L2244" s="311"/>
      <c r="M2244" s="311"/>
      <c r="N2244" s="311"/>
      <c r="O2244" s="381">
        <f t="shared" si="76"/>
        <v>0</v>
      </c>
      <c r="P2244" s="381">
        <f t="shared" si="77"/>
        <v>0</v>
      </c>
    </row>
    <row r="2245" spans="1:16" ht="18" customHeight="1" x14ac:dyDescent="0.25">
      <c r="A2245" s="309"/>
      <c r="B2245" s="345"/>
      <c r="C2245" s="345"/>
      <c r="D2245" s="310"/>
      <c r="E2245" s="310"/>
      <c r="F2245" s="310"/>
      <c r="G2245" s="310"/>
      <c r="H2245" s="310"/>
      <c r="I2245" s="311"/>
      <c r="J2245" s="311"/>
      <c r="K2245" s="311"/>
      <c r="L2245" s="311"/>
      <c r="M2245" s="311"/>
      <c r="N2245" s="311"/>
      <c r="O2245" s="381">
        <f t="shared" si="76"/>
        <v>0</v>
      </c>
      <c r="P2245" s="381">
        <f t="shared" si="77"/>
        <v>0</v>
      </c>
    </row>
    <row r="2246" spans="1:16" ht="18" customHeight="1" x14ac:dyDescent="0.25">
      <c r="A2246" s="309"/>
      <c r="B2246" s="345"/>
      <c r="C2246" s="345"/>
      <c r="D2246" s="310"/>
      <c r="E2246" s="310"/>
      <c r="F2246" s="310"/>
      <c r="G2246" s="310"/>
      <c r="H2246" s="310"/>
      <c r="I2246" s="311"/>
      <c r="J2246" s="311"/>
      <c r="K2246" s="311"/>
      <c r="L2246" s="311"/>
      <c r="M2246" s="311"/>
      <c r="N2246" s="311"/>
      <c r="O2246" s="381">
        <f t="shared" si="76"/>
        <v>0</v>
      </c>
      <c r="P2246" s="381">
        <f t="shared" si="77"/>
        <v>0</v>
      </c>
    </row>
    <row r="2247" spans="1:16" ht="18" customHeight="1" x14ac:dyDescent="0.25">
      <c r="A2247" s="309"/>
      <c r="B2247" s="345"/>
      <c r="C2247" s="345"/>
      <c r="D2247" s="310"/>
      <c r="E2247" s="310"/>
      <c r="F2247" s="310"/>
      <c r="G2247" s="310"/>
      <c r="H2247" s="310"/>
      <c r="I2247" s="311"/>
      <c r="J2247" s="311"/>
      <c r="K2247" s="311"/>
      <c r="L2247" s="311"/>
      <c r="M2247" s="311"/>
      <c r="N2247" s="311"/>
      <c r="O2247" s="381">
        <f t="shared" si="76"/>
        <v>0</v>
      </c>
      <c r="P2247" s="381">
        <f t="shared" si="77"/>
        <v>0</v>
      </c>
    </row>
    <row r="2248" spans="1:16" ht="18" customHeight="1" x14ac:dyDescent="0.25">
      <c r="A2248" s="309"/>
      <c r="B2248" s="345"/>
      <c r="C2248" s="345"/>
      <c r="D2248" s="310"/>
      <c r="E2248" s="310"/>
      <c r="F2248" s="310"/>
      <c r="G2248" s="310"/>
      <c r="H2248" s="310"/>
      <c r="I2248" s="311"/>
      <c r="J2248" s="311"/>
      <c r="K2248" s="311"/>
      <c r="L2248" s="311"/>
      <c r="M2248" s="311"/>
      <c r="N2248" s="311"/>
      <c r="O2248" s="381">
        <f t="shared" si="76"/>
        <v>0</v>
      </c>
      <c r="P2248" s="381">
        <f t="shared" si="77"/>
        <v>0</v>
      </c>
    </row>
    <row r="2249" spans="1:16" ht="18" customHeight="1" x14ac:dyDescent="0.25">
      <c r="A2249" s="309"/>
      <c r="B2249" s="345"/>
      <c r="C2249" s="345"/>
      <c r="D2249" s="310"/>
      <c r="E2249" s="310"/>
      <c r="F2249" s="310"/>
      <c r="G2249" s="310"/>
      <c r="H2249" s="310"/>
      <c r="I2249" s="311"/>
      <c r="J2249" s="311"/>
      <c r="K2249" s="311"/>
      <c r="L2249" s="311"/>
      <c r="M2249" s="311"/>
      <c r="N2249" s="311"/>
      <c r="O2249" s="381">
        <f t="shared" si="76"/>
        <v>0</v>
      </c>
      <c r="P2249" s="381">
        <f t="shared" si="77"/>
        <v>0</v>
      </c>
    </row>
    <row r="2250" spans="1:16" ht="18" customHeight="1" x14ac:dyDescent="0.25">
      <c r="A2250" s="309"/>
      <c r="B2250" s="345"/>
      <c r="C2250" s="345"/>
      <c r="D2250" s="310"/>
      <c r="E2250" s="310"/>
      <c r="F2250" s="310"/>
      <c r="G2250" s="310"/>
      <c r="H2250" s="310"/>
      <c r="I2250" s="311"/>
      <c r="J2250" s="311"/>
      <c r="K2250" s="311"/>
      <c r="L2250" s="311"/>
      <c r="M2250" s="311"/>
      <c r="N2250" s="311"/>
      <c r="O2250" s="381">
        <f t="shared" si="76"/>
        <v>0</v>
      </c>
      <c r="P2250" s="381">
        <f t="shared" si="77"/>
        <v>0</v>
      </c>
    </row>
    <row r="2251" spans="1:16" ht="18" customHeight="1" x14ac:dyDescent="0.25">
      <c r="A2251" s="309"/>
      <c r="B2251" s="345"/>
      <c r="C2251" s="345"/>
      <c r="D2251" s="310"/>
      <c r="E2251" s="310"/>
      <c r="F2251" s="310"/>
      <c r="G2251" s="310"/>
      <c r="H2251" s="310"/>
      <c r="I2251" s="311"/>
      <c r="J2251" s="311"/>
      <c r="K2251" s="311"/>
      <c r="L2251" s="311"/>
      <c r="M2251" s="311"/>
      <c r="N2251" s="311"/>
      <c r="O2251" s="381">
        <f t="shared" si="76"/>
        <v>0</v>
      </c>
      <c r="P2251" s="381">
        <f t="shared" si="77"/>
        <v>0</v>
      </c>
    </row>
    <row r="2252" spans="1:16" ht="18" customHeight="1" x14ac:dyDescent="0.25">
      <c r="A2252" s="309"/>
      <c r="B2252" s="345"/>
      <c r="C2252" s="345"/>
      <c r="D2252" s="310"/>
      <c r="E2252" s="310"/>
      <c r="F2252" s="310"/>
      <c r="G2252" s="310"/>
      <c r="H2252" s="310"/>
      <c r="I2252" s="311"/>
      <c r="J2252" s="311"/>
      <c r="K2252" s="311"/>
      <c r="L2252" s="311"/>
      <c r="M2252" s="311"/>
      <c r="N2252" s="311"/>
      <c r="O2252" s="381">
        <f t="shared" si="76"/>
        <v>0</v>
      </c>
      <c r="P2252" s="381">
        <f t="shared" si="77"/>
        <v>0</v>
      </c>
    </row>
    <row r="2253" spans="1:16" ht="18" customHeight="1" x14ac:dyDescent="0.25">
      <c r="A2253" s="309"/>
      <c r="B2253" s="345"/>
      <c r="C2253" s="345"/>
      <c r="D2253" s="310"/>
      <c r="E2253" s="310"/>
      <c r="F2253" s="310"/>
      <c r="G2253" s="310"/>
      <c r="H2253" s="310"/>
      <c r="I2253" s="311"/>
      <c r="J2253" s="311"/>
      <c r="K2253" s="311"/>
      <c r="L2253" s="311"/>
      <c r="M2253" s="311"/>
      <c r="N2253" s="311"/>
      <c r="O2253" s="381">
        <f t="shared" si="76"/>
        <v>0</v>
      </c>
      <c r="P2253" s="381">
        <f t="shared" si="77"/>
        <v>0</v>
      </c>
    </row>
    <row r="2254" spans="1:16" ht="18" customHeight="1" x14ac:dyDescent="0.25">
      <c r="A2254" s="309"/>
      <c r="B2254" s="345"/>
      <c r="C2254" s="345"/>
      <c r="D2254" s="310"/>
      <c r="E2254" s="310"/>
      <c r="F2254" s="310"/>
      <c r="G2254" s="310"/>
      <c r="H2254" s="310"/>
      <c r="I2254" s="311"/>
      <c r="J2254" s="311"/>
      <c r="K2254" s="311"/>
      <c r="L2254" s="311"/>
      <c r="M2254" s="311"/>
      <c r="N2254" s="311"/>
      <c r="O2254" s="381">
        <f t="shared" si="76"/>
        <v>0</v>
      </c>
      <c r="P2254" s="381">
        <f t="shared" si="77"/>
        <v>0</v>
      </c>
    </row>
    <row r="2255" spans="1:16" ht="18" customHeight="1" x14ac:dyDescent="0.25">
      <c r="A2255" s="309"/>
      <c r="B2255" s="345"/>
      <c r="C2255" s="345"/>
      <c r="D2255" s="310"/>
      <c r="E2255" s="310"/>
      <c r="F2255" s="310"/>
      <c r="G2255" s="310"/>
      <c r="H2255" s="310"/>
      <c r="I2255" s="311"/>
      <c r="J2255" s="311"/>
      <c r="K2255" s="311"/>
      <c r="L2255" s="311"/>
      <c r="M2255" s="311"/>
      <c r="N2255" s="311"/>
      <c r="O2255" s="381">
        <f t="shared" si="76"/>
        <v>0</v>
      </c>
      <c r="P2255" s="381">
        <f t="shared" si="77"/>
        <v>0</v>
      </c>
    </row>
    <row r="2256" spans="1:16" ht="18" customHeight="1" x14ac:dyDescent="0.25">
      <c r="A2256" s="309"/>
      <c r="B2256" s="345"/>
      <c r="C2256" s="345"/>
      <c r="D2256" s="310"/>
      <c r="E2256" s="310"/>
      <c r="F2256" s="310"/>
      <c r="G2256" s="310"/>
      <c r="H2256" s="310"/>
      <c r="I2256" s="311"/>
      <c r="J2256" s="311"/>
      <c r="K2256" s="311"/>
      <c r="L2256" s="311"/>
      <c r="M2256" s="311"/>
      <c r="N2256" s="311"/>
      <c r="O2256" s="381">
        <f t="shared" si="76"/>
        <v>0</v>
      </c>
      <c r="P2256" s="381">
        <f t="shared" si="77"/>
        <v>0</v>
      </c>
    </row>
    <row r="2257" spans="1:16" ht="18" customHeight="1" x14ac:dyDescent="0.25">
      <c r="A2257" s="309"/>
      <c r="B2257" s="345"/>
      <c r="C2257" s="345"/>
      <c r="D2257" s="310"/>
      <c r="E2257" s="310"/>
      <c r="F2257" s="310"/>
      <c r="G2257" s="310"/>
      <c r="H2257" s="310"/>
      <c r="I2257" s="311"/>
      <c r="J2257" s="311"/>
      <c r="K2257" s="311"/>
      <c r="L2257" s="311"/>
      <c r="M2257" s="311"/>
      <c r="N2257" s="311"/>
      <c r="O2257" s="381">
        <f t="shared" si="76"/>
        <v>0</v>
      </c>
      <c r="P2257" s="381">
        <f t="shared" si="77"/>
        <v>0</v>
      </c>
    </row>
    <row r="2258" spans="1:16" ht="18" customHeight="1" x14ac:dyDescent="0.25">
      <c r="A2258" s="309"/>
      <c r="B2258" s="345"/>
      <c r="C2258" s="345"/>
      <c r="D2258" s="310"/>
      <c r="E2258" s="310"/>
      <c r="F2258" s="310"/>
      <c r="G2258" s="310"/>
      <c r="H2258" s="310"/>
      <c r="I2258" s="311"/>
      <c r="J2258" s="311"/>
      <c r="K2258" s="311"/>
      <c r="L2258" s="311"/>
      <c r="M2258" s="311"/>
      <c r="N2258" s="311"/>
      <c r="O2258" s="381">
        <f t="shared" si="76"/>
        <v>0</v>
      </c>
      <c r="P2258" s="381">
        <f t="shared" si="77"/>
        <v>0</v>
      </c>
    </row>
    <row r="2259" spans="1:16" ht="18" customHeight="1" x14ac:dyDescent="0.25">
      <c r="A2259" s="309"/>
      <c r="B2259" s="345"/>
      <c r="C2259" s="345"/>
      <c r="D2259" s="310"/>
      <c r="E2259" s="310"/>
      <c r="F2259" s="310"/>
      <c r="G2259" s="310"/>
      <c r="H2259" s="310"/>
      <c r="I2259" s="311"/>
      <c r="J2259" s="311"/>
      <c r="K2259" s="311"/>
      <c r="L2259" s="311"/>
      <c r="M2259" s="311"/>
      <c r="N2259" s="311"/>
      <c r="O2259" s="381">
        <f t="shared" si="76"/>
        <v>0</v>
      </c>
      <c r="P2259" s="381">
        <f t="shared" si="77"/>
        <v>0</v>
      </c>
    </row>
    <row r="2260" spans="1:16" ht="18" customHeight="1" x14ac:dyDescent="0.25">
      <c r="A2260" s="309"/>
      <c r="B2260" s="345"/>
      <c r="C2260" s="345"/>
      <c r="D2260" s="310"/>
      <c r="E2260" s="310"/>
      <c r="F2260" s="310"/>
      <c r="G2260" s="310"/>
      <c r="H2260" s="310"/>
      <c r="I2260" s="311"/>
      <c r="J2260" s="311"/>
      <c r="K2260" s="311"/>
      <c r="L2260" s="311"/>
      <c r="M2260" s="311"/>
      <c r="N2260" s="311"/>
      <c r="O2260" s="381">
        <f t="shared" si="76"/>
        <v>0</v>
      </c>
      <c r="P2260" s="381">
        <f t="shared" si="77"/>
        <v>0</v>
      </c>
    </row>
    <row r="2261" spans="1:16" ht="18" customHeight="1" x14ac:dyDescent="0.25">
      <c r="A2261" s="309"/>
      <c r="B2261" s="345"/>
      <c r="C2261" s="345"/>
      <c r="D2261" s="310"/>
      <c r="E2261" s="310"/>
      <c r="F2261" s="310"/>
      <c r="G2261" s="310"/>
      <c r="H2261" s="310"/>
      <c r="I2261" s="311"/>
      <c r="J2261" s="311"/>
      <c r="K2261" s="311"/>
      <c r="L2261" s="311"/>
      <c r="M2261" s="311"/>
      <c r="N2261" s="311"/>
      <c r="O2261" s="381">
        <f t="shared" si="76"/>
        <v>0</v>
      </c>
      <c r="P2261" s="381">
        <f t="shared" si="77"/>
        <v>0</v>
      </c>
    </row>
    <row r="2262" spans="1:16" ht="18" customHeight="1" x14ac:dyDescent="0.25">
      <c r="A2262" s="309"/>
      <c r="B2262" s="345"/>
      <c r="C2262" s="345"/>
      <c r="D2262" s="310"/>
      <c r="E2262" s="310"/>
      <c r="F2262" s="310"/>
      <c r="G2262" s="310"/>
      <c r="H2262" s="310"/>
      <c r="I2262" s="311"/>
      <c r="J2262" s="311"/>
      <c r="K2262" s="311"/>
      <c r="L2262" s="311"/>
      <c r="M2262" s="311"/>
      <c r="N2262" s="311"/>
      <c r="O2262" s="381">
        <f t="shared" si="76"/>
        <v>0</v>
      </c>
      <c r="P2262" s="381">
        <f t="shared" si="77"/>
        <v>0</v>
      </c>
    </row>
    <row r="2263" spans="1:16" ht="18" customHeight="1" x14ac:dyDescent="0.25">
      <c r="A2263" s="309"/>
      <c r="B2263" s="345"/>
      <c r="C2263" s="345"/>
      <c r="D2263" s="310"/>
      <c r="E2263" s="310"/>
      <c r="F2263" s="310"/>
      <c r="G2263" s="310"/>
      <c r="H2263" s="310"/>
      <c r="I2263" s="311"/>
      <c r="J2263" s="311"/>
      <c r="K2263" s="311"/>
      <c r="L2263" s="311"/>
      <c r="M2263" s="311"/>
      <c r="N2263" s="311"/>
      <c r="O2263" s="381">
        <f t="shared" si="76"/>
        <v>0</v>
      </c>
      <c r="P2263" s="381">
        <f t="shared" si="77"/>
        <v>0</v>
      </c>
    </row>
    <row r="2264" spans="1:16" ht="18" customHeight="1" x14ac:dyDescent="0.25">
      <c r="A2264" s="309"/>
      <c r="B2264" s="345"/>
      <c r="C2264" s="345"/>
      <c r="D2264" s="310"/>
      <c r="E2264" s="310"/>
      <c r="F2264" s="310"/>
      <c r="G2264" s="310"/>
      <c r="H2264" s="310"/>
      <c r="I2264" s="311"/>
      <c r="J2264" s="311"/>
      <c r="K2264" s="311"/>
      <c r="L2264" s="311"/>
      <c r="M2264" s="311"/>
      <c r="N2264" s="311"/>
      <c r="O2264" s="381">
        <f t="shared" si="76"/>
        <v>0</v>
      </c>
      <c r="P2264" s="381">
        <f t="shared" si="77"/>
        <v>0</v>
      </c>
    </row>
    <row r="2265" spans="1:16" ht="18" customHeight="1" x14ac:dyDescent="0.25">
      <c r="A2265" s="309"/>
      <c r="B2265" s="345"/>
      <c r="C2265" s="345"/>
      <c r="D2265" s="310"/>
      <c r="E2265" s="310"/>
      <c r="F2265" s="310"/>
      <c r="G2265" s="310"/>
      <c r="H2265" s="310"/>
      <c r="I2265" s="311"/>
      <c r="J2265" s="311"/>
      <c r="K2265" s="311"/>
      <c r="L2265" s="311"/>
      <c r="M2265" s="311"/>
      <c r="N2265" s="311"/>
      <c r="O2265" s="381">
        <f t="shared" si="76"/>
        <v>0</v>
      </c>
      <c r="P2265" s="381">
        <f t="shared" si="77"/>
        <v>0</v>
      </c>
    </row>
    <row r="2266" spans="1:16" ht="18" customHeight="1" x14ac:dyDescent="0.25">
      <c r="A2266" s="309"/>
      <c r="B2266" s="345"/>
      <c r="C2266" s="345"/>
      <c r="D2266" s="310"/>
      <c r="E2266" s="310"/>
      <c r="F2266" s="310"/>
      <c r="G2266" s="310"/>
      <c r="H2266" s="310"/>
      <c r="I2266" s="311"/>
      <c r="J2266" s="311"/>
      <c r="K2266" s="311"/>
      <c r="L2266" s="311"/>
      <c r="M2266" s="311"/>
      <c r="N2266" s="311"/>
      <c r="O2266" s="381">
        <f t="shared" si="76"/>
        <v>0</v>
      </c>
      <c r="P2266" s="381">
        <f t="shared" si="77"/>
        <v>0</v>
      </c>
    </row>
    <row r="2267" spans="1:16" ht="18" customHeight="1" x14ac:dyDescent="0.25">
      <c r="A2267" s="309"/>
      <c r="B2267" s="345"/>
      <c r="C2267" s="345"/>
      <c r="D2267" s="310"/>
      <c r="E2267" s="310"/>
      <c r="F2267" s="310"/>
      <c r="G2267" s="310"/>
      <c r="H2267" s="310"/>
      <c r="I2267" s="311"/>
      <c r="J2267" s="311"/>
      <c r="K2267" s="311"/>
      <c r="L2267" s="311"/>
      <c r="M2267" s="311"/>
      <c r="N2267" s="311"/>
      <c r="O2267" s="381">
        <f t="shared" si="76"/>
        <v>0</v>
      </c>
      <c r="P2267" s="381">
        <f t="shared" si="77"/>
        <v>0</v>
      </c>
    </row>
    <row r="2268" spans="1:16" ht="18" customHeight="1" x14ac:dyDescent="0.25">
      <c r="A2268" s="309"/>
      <c r="B2268" s="345"/>
      <c r="C2268" s="345"/>
      <c r="D2268" s="310"/>
      <c r="E2268" s="310"/>
      <c r="F2268" s="310"/>
      <c r="G2268" s="310"/>
      <c r="H2268" s="310"/>
      <c r="I2268" s="311"/>
      <c r="J2268" s="311"/>
      <c r="K2268" s="311"/>
      <c r="L2268" s="311"/>
      <c r="M2268" s="311"/>
      <c r="N2268" s="311"/>
      <c r="O2268" s="381">
        <f t="shared" si="76"/>
        <v>0</v>
      </c>
      <c r="P2268" s="381">
        <f t="shared" si="77"/>
        <v>0</v>
      </c>
    </row>
    <row r="2269" spans="1:16" ht="18" customHeight="1" x14ac:dyDescent="0.25">
      <c r="A2269" s="309"/>
      <c r="B2269" s="345"/>
      <c r="C2269" s="345"/>
      <c r="D2269" s="310"/>
      <c r="E2269" s="310"/>
      <c r="F2269" s="310"/>
      <c r="G2269" s="310"/>
      <c r="H2269" s="310"/>
      <c r="I2269" s="311"/>
      <c r="J2269" s="311"/>
      <c r="K2269" s="311"/>
      <c r="L2269" s="311"/>
      <c r="M2269" s="311"/>
      <c r="N2269" s="311"/>
      <c r="O2269" s="381">
        <f t="shared" si="76"/>
        <v>0</v>
      </c>
      <c r="P2269" s="381">
        <f t="shared" si="77"/>
        <v>0</v>
      </c>
    </row>
    <row r="2270" spans="1:16" ht="18" customHeight="1" x14ac:dyDescent="0.25">
      <c r="A2270" s="309"/>
      <c r="B2270" s="345"/>
      <c r="C2270" s="345"/>
      <c r="D2270" s="310"/>
      <c r="E2270" s="310"/>
      <c r="F2270" s="310"/>
      <c r="G2270" s="310"/>
      <c r="H2270" s="310"/>
      <c r="I2270" s="311"/>
      <c r="J2270" s="311"/>
      <c r="K2270" s="311"/>
      <c r="L2270" s="311"/>
      <c r="M2270" s="311"/>
      <c r="N2270" s="311"/>
      <c r="O2270" s="381">
        <f t="shared" si="76"/>
        <v>0</v>
      </c>
      <c r="P2270" s="381">
        <f t="shared" si="77"/>
        <v>0</v>
      </c>
    </row>
    <row r="2271" spans="1:16" ht="18" customHeight="1" x14ac:dyDescent="0.25">
      <c r="A2271" s="309"/>
      <c r="B2271" s="345"/>
      <c r="C2271" s="345"/>
      <c r="D2271" s="310"/>
      <c r="E2271" s="310"/>
      <c r="F2271" s="310"/>
      <c r="G2271" s="310"/>
      <c r="H2271" s="310"/>
      <c r="I2271" s="311"/>
      <c r="J2271" s="311"/>
      <c r="K2271" s="311"/>
      <c r="L2271" s="311"/>
      <c r="M2271" s="311"/>
      <c r="N2271" s="311"/>
      <c r="O2271" s="381">
        <f t="shared" si="76"/>
        <v>0</v>
      </c>
      <c r="P2271" s="381">
        <f t="shared" si="77"/>
        <v>0</v>
      </c>
    </row>
    <row r="2272" spans="1:16" ht="18" customHeight="1" x14ac:dyDescent="0.25">
      <c r="A2272" s="309"/>
      <c r="B2272" s="345"/>
      <c r="C2272" s="345"/>
      <c r="D2272" s="310"/>
      <c r="E2272" s="310"/>
      <c r="F2272" s="310"/>
      <c r="G2272" s="310"/>
      <c r="H2272" s="310"/>
      <c r="I2272" s="311"/>
      <c r="J2272" s="311"/>
      <c r="K2272" s="311"/>
      <c r="L2272" s="311"/>
      <c r="M2272" s="311"/>
      <c r="N2272" s="311"/>
      <c r="O2272" s="381">
        <f t="shared" si="76"/>
        <v>0</v>
      </c>
      <c r="P2272" s="381">
        <f t="shared" si="77"/>
        <v>0</v>
      </c>
    </row>
    <row r="2273" spans="1:16" ht="18" customHeight="1" x14ac:dyDescent="0.25">
      <c r="A2273" s="309"/>
      <c r="B2273" s="345"/>
      <c r="C2273" s="345"/>
      <c r="D2273" s="310"/>
      <c r="E2273" s="310"/>
      <c r="F2273" s="310"/>
      <c r="G2273" s="310"/>
      <c r="H2273" s="310"/>
      <c r="I2273" s="311"/>
      <c r="J2273" s="311"/>
      <c r="K2273" s="311"/>
      <c r="L2273" s="311"/>
      <c r="M2273" s="311"/>
      <c r="N2273" s="311"/>
      <c r="O2273" s="381">
        <f t="shared" si="76"/>
        <v>0</v>
      </c>
      <c r="P2273" s="381">
        <f t="shared" si="77"/>
        <v>0</v>
      </c>
    </row>
    <row r="2274" spans="1:16" ht="18" customHeight="1" x14ac:dyDescent="0.25">
      <c r="A2274" s="309"/>
      <c r="B2274" s="345"/>
      <c r="C2274" s="345"/>
      <c r="D2274" s="310"/>
      <c r="E2274" s="310"/>
      <c r="F2274" s="310"/>
      <c r="G2274" s="310"/>
      <c r="H2274" s="310"/>
      <c r="I2274" s="311"/>
      <c r="J2274" s="311"/>
      <c r="K2274" s="311"/>
      <c r="L2274" s="311"/>
      <c r="M2274" s="311"/>
      <c r="N2274" s="311"/>
      <c r="O2274" s="381">
        <f t="shared" si="76"/>
        <v>0</v>
      </c>
      <c r="P2274" s="381">
        <f t="shared" si="77"/>
        <v>0</v>
      </c>
    </row>
    <row r="2275" spans="1:16" ht="18" customHeight="1" x14ac:dyDescent="0.25">
      <c r="A2275" s="309"/>
      <c r="B2275" s="345"/>
      <c r="C2275" s="345"/>
      <c r="D2275" s="310"/>
      <c r="E2275" s="310"/>
      <c r="F2275" s="310"/>
      <c r="G2275" s="310"/>
      <c r="H2275" s="310"/>
      <c r="I2275" s="311"/>
      <c r="J2275" s="311"/>
      <c r="K2275" s="311"/>
      <c r="L2275" s="311"/>
      <c r="M2275" s="311"/>
      <c r="N2275" s="311"/>
      <c r="O2275" s="381">
        <f t="shared" si="76"/>
        <v>0</v>
      </c>
      <c r="P2275" s="381">
        <f t="shared" si="77"/>
        <v>0</v>
      </c>
    </row>
    <row r="2276" spans="1:16" ht="18" customHeight="1" x14ac:dyDescent="0.25">
      <c r="A2276" s="309"/>
      <c r="B2276" s="345"/>
      <c r="C2276" s="345"/>
      <c r="D2276" s="310"/>
      <c r="E2276" s="310"/>
      <c r="F2276" s="310"/>
      <c r="G2276" s="310"/>
      <c r="H2276" s="310"/>
      <c r="I2276" s="311"/>
      <c r="J2276" s="311"/>
      <c r="K2276" s="311"/>
      <c r="L2276" s="311"/>
      <c r="M2276" s="311"/>
      <c r="N2276" s="311"/>
      <c r="O2276" s="381">
        <f t="shared" si="76"/>
        <v>0</v>
      </c>
      <c r="P2276" s="381">
        <f t="shared" si="77"/>
        <v>0</v>
      </c>
    </row>
    <row r="2277" spans="1:16" ht="18" customHeight="1" x14ac:dyDescent="0.25">
      <c r="A2277" s="309"/>
      <c r="B2277" s="345"/>
      <c r="C2277" s="345"/>
      <c r="D2277" s="310"/>
      <c r="E2277" s="310"/>
      <c r="F2277" s="310"/>
      <c r="G2277" s="310"/>
      <c r="H2277" s="310"/>
      <c r="I2277" s="311"/>
      <c r="J2277" s="311"/>
      <c r="K2277" s="311"/>
      <c r="L2277" s="311"/>
      <c r="M2277" s="311"/>
      <c r="N2277" s="311"/>
      <c r="O2277" s="381">
        <f t="shared" si="76"/>
        <v>0</v>
      </c>
      <c r="P2277" s="381">
        <f t="shared" si="77"/>
        <v>0</v>
      </c>
    </row>
    <row r="2278" spans="1:16" ht="18" customHeight="1" x14ac:dyDescent="0.25">
      <c r="A2278" s="309"/>
      <c r="B2278" s="345"/>
      <c r="C2278" s="345"/>
      <c r="D2278" s="310"/>
      <c r="E2278" s="310"/>
      <c r="F2278" s="310"/>
      <c r="G2278" s="310"/>
      <c r="H2278" s="310"/>
      <c r="I2278" s="311"/>
      <c r="J2278" s="311"/>
      <c r="K2278" s="311"/>
      <c r="L2278" s="311"/>
      <c r="M2278" s="311"/>
      <c r="N2278" s="311"/>
      <c r="O2278" s="381">
        <f t="shared" si="76"/>
        <v>0</v>
      </c>
      <c r="P2278" s="381">
        <f t="shared" si="77"/>
        <v>0</v>
      </c>
    </row>
    <row r="2279" spans="1:16" ht="18" customHeight="1" x14ac:dyDescent="0.25">
      <c r="A2279" s="309"/>
      <c r="B2279" s="345"/>
      <c r="C2279" s="345"/>
      <c r="D2279" s="310"/>
      <c r="E2279" s="310"/>
      <c r="F2279" s="310"/>
      <c r="G2279" s="310"/>
      <c r="H2279" s="310"/>
      <c r="I2279" s="311"/>
      <c r="J2279" s="311"/>
      <c r="K2279" s="311"/>
      <c r="L2279" s="311"/>
      <c r="M2279" s="311"/>
      <c r="N2279" s="311"/>
      <c r="O2279" s="381">
        <f t="shared" si="76"/>
        <v>0</v>
      </c>
      <c r="P2279" s="381">
        <f t="shared" si="77"/>
        <v>0</v>
      </c>
    </row>
    <row r="2280" spans="1:16" ht="18" customHeight="1" x14ac:dyDescent="0.25">
      <c r="A2280" s="309"/>
      <c r="B2280" s="345"/>
      <c r="C2280" s="345"/>
      <c r="D2280" s="310"/>
      <c r="E2280" s="310"/>
      <c r="F2280" s="310"/>
      <c r="G2280" s="310"/>
      <c r="H2280" s="310"/>
      <c r="I2280" s="311"/>
      <c r="J2280" s="311"/>
      <c r="K2280" s="311"/>
      <c r="L2280" s="311"/>
      <c r="M2280" s="311"/>
      <c r="N2280" s="311"/>
      <c r="O2280" s="381">
        <f t="shared" si="76"/>
        <v>0</v>
      </c>
      <c r="P2280" s="381">
        <f t="shared" si="77"/>
        <v>0</v>
      </c>
    </row>
    <row r="2281" spans="1:16" ht="18" customHeight="1" x14ac:dyDescent="0.25">
      <c r="A2281" s="309"/>
      <c r="B2281" s="345"/>
      <c r="C2281" s="345"/>
      <c r="D2281" s="310"/>
      <c r="E2281" s="310"/>
      <c r="F2281" s="310"/>
      <c r="G2281" s="310"/>
      <c r="H2281" s="310"/>
      <c r="I2281" s="311"/>
      <c r="J2281" s="311"/>
      <c r="K2281" s="311"/>
      <c r="L2281" s="311"/>
      <c r="M2281" s="311"/>
      <c r="N2281" s="311"/>
      <c r="O2281" s="381">
        <f t="shared" si="76"/>
        <v>0</v>
      </c>
      <c r="P2281" s="381">
        <f t="shared" si="77"/>
        <v>0</v>
      </c>
    </row>
    <row r="2282" spans="1:16" ht="18" customHeight="1" x14ac:dyDescent="0.25">
      <c r="A2282" s="309"/>
      <c r="B2282" s="345"/>
      <c r="C2282" s="345"/>
      <c r="D2282" s="310"/>
      <c r="E2282" s="310"/>
      <c r="F2282" s="310"/>
      <c r="G2282" s="310"/>
      <c r="H2282" s="310"/>
      <c r="I2282" s="311"/>
      <c r="J2282" s="311"/>
      <c r="K2282" s="311"/>
      <c r="L2282" s="311"/>
      <c r="M2282" s="311"/>
      <c r="N2282" s="311"/>
      <c r="O2282" s="381">
        <f t="shared" si="76"/>
        <v>0</v>
      </c>
      <c r="P2282" s="381">
        <f t="shared" si="77"/>
        <v>0</v>
      </c>
    </row>
    <row r="2283" spans="1:16" ht="18" customHeight="1" x14ac:dyDescent="0.25">
      <c r="A2283" s="309"/>
      <c r="B2283" s="345"/>
      <c r="C2283" s="345"/>
      <c r="D2283" s="310"/>
      <c r="E2283" s="310"/>
      <c r="F2283" s="310"/>
      <c r="G2283" s="310"/>
      <c r="H2283" s="310"/>
      <c r="I2283" s="311"/>
      <c r="J2283" s="311"/>
      <c r="K2283" s="311"/>
      <c r="L2283" s="311"/>
      <c r="M2283" s="311"/>
      <c r="N2283" s="311"/>
      <c r="O2283" s="381">
        <f t="shared" si="76"/>
        <v>0</v>
      </c>
      <c r="P2283" s="381">
        <f t="shared" si="77"/>
        <v>0</v>
      </c>
    </row>
    <row r="2284" spans="1:16" ht="18" customHeight="1" x14ac:dyDescent="0.25">
      <c r="A2284" s="309"/>
      <c r="B2284" s="345"/>
      <c r="C2284" s="345"/>
      <c r="D2284" s="310"/>
      <c r="E2284" s="310"/>
      <c r="F2284" s="310"/>
      <c r="G2284" s="310"/>
      <c r="H2284" s="310"/>
      <c r="I2284" s="311"/>
      <c r="J2284" s="311"/>
      <c r="K2284" s="311"/>
      <c r="L2284" s="311"/>
      <c r="M2284" s="311"/>
      <c r="N2284" s="311"/>
      <c r="O2284" s="381">
        <f t="shared" si="76"/>
        <v>0</v>
      </c>
      <c r="P2284" s="381">
        <f t="shared" si="77"/>
        <v>0</v>
      </c>
    </row>
    <row r="2285" spans="1:16" ht="18" customHeight="1" x14ac:dyDescent="0.25">
      <c r="A2285" s="309"/>
      <c r="B2285" s="345"/>
      <c r="C2285" s="345"/>
      <c r="D2285" s="310"/>
      <c r="E2285" s="310"/>
      <c r="F2285" s="310"/>
      <c r="G2285" s="310"/>
      <c r="H2285" s="310"/>
      <c r="I2285" s="311"/>
      <c r="J2285" s="311"/>
      <c r="K2285" s="311"/>
      <c r="L2285" s="311"/>
      <c r="M2285" s="311"/>
      <c r="N2285" s="311"/>
      <c r="O2285" s="381">
        <f t="shared" si="76"/>
        <v>0</v>
      </c>
      <c r="P2285" s="381">
        <f t="shared" si="77"/>
        <v>0</v>
      </c>
    </row>
    <row r="2286" spans="1:16" ht="18" customHeight="1" x14ac:dyDescent="0.25">
      <c r="A2286" s="309"/>
      <c r="B2286" s="345"/>
      <c r="C2286" s="345"/>
      <c r="D2286" s="310"/>
      <c r="E2286" s="310"/>
      <c r="F2286" s="310"/>
      <c r="G2286" s="310"/>
      <c r="H2286" s="310"/>
      <c r="I2286" s="311"/>
      <c r="J2286" s="311"/>
      <c r="K2286" s="311"/>
      <c r="L2286" s="311"/>
      <c r="M2286" s="311"/>
      <c r="N2286" s="311"/>
      <c r="O2286" s="381">
        <f t="shared" si="76"/>
        <v>0</v>
      </c>
      <c r="P2286" s="381">
        <f t="shared" si="77"/>
        <v>0</v>
      </c>
    </row>
    <row r="2287" spans="1:16" ht="18" customHeight="1" x14ac:dyDescent="0.25">
      <c r="A2287" s="309"/>
      <c r="B2287" s="345"/>
      <c r="C2287" s="345"/>
      <c r="D2287" s="310"/>
      <c r="E2287" s="310"/>
      <c r="F2287" s="310"/>
      <c r="G2287" s="310"/>
      <c r="H2287" s="310"/>
      <c r="I2287" s="311"/>
      <c r="J2287" s="311"/>
      <c r="K2287" s="311"/>
      <c r="L2287" s="311"/>
      <c r="M2287" s="311"/>
      <c r="N2287" s="311"/>
      <c r="O2287" s="381">
        <f t="shared" si="76"/>
        <v>0</v>
      </c>
      <c r="P2287" s="381">
        <f t="shared" si="77"/>
        <v>0</v>
      </c>
    </row>
    <row r="2288" spans="1:16" ht="18" customHeight="1" x14ac:dyDescent="0.25">
      <c r="A2288" s="309"/>
      <c r="B2288" s="345"/>
      <c r="C2288" s="345"/>
      <c r="D2288" s="310"/>
      <c r="E2288" s="310"/>
      <c r="F2288" s="310"/>
      <c r="G2288" s="310"/>
      <c r="H2288" s="310"/>
      <c r="I2288" s="311"/>
      <c r="J2288" s="311"/>
      <c r="K2288" s="311"/>
      <c r="L2288" s="311"/>
      <c r="M2288" s="311"/>
      <c r="N2288" s="311"/>
      <c r="O2288" s="381">
        <f t="shared" si="76"/>
        <v>0</v>
      </c>
      <c r="P2288" s="381">
        <f t="shared" si="77"/>
        <v>0</v>
      </c>
    </row>
    <row r="2289" spans="1:16" ht="18" customHeight="1" x14ac:dyDescent="0.25">
      <c r="A2289" s="309"/>
      <c r="B2289" s="345"/>
      <c r="C2289" s="345"/>
      <c r="D2289" s="310"/>
      <c r="E2289" s="310"/>
      <c r="F2289" s="310"/>
      <c r="G2289" s="310"/>
      <c r="H2289" s="310"/>
      <c r="I2289" s="311"/>
      <c r="J2289" s="311"/>
      <c r="K2289" s="311"/>
      <c r="L2289" s="311"/>
      <c r="M2289" s="311"/>
      <c r="N2289" s="311"/>
      <c r="O2289" s="381">
        <f t="shared" si="76"/>
        <v>0</v>
      </c>
      <c r="P2289" s="381">
        <f t="shared" si="77"/>
        <v>0</v>
      </c>
    </row>
    <row r="2290" spans="1:16" ht="18" customHeight="1" x14ac:dyDescent="0.25">
      <c r="A2290" s="309"/>
      <c r="B2290" s="345"/>
      <c r="C2290" s="345"/>
      <c r="D2290" s="310"/>
      <c r="E2290" s="310"/>
      <c r="F2290" s="310"/>
      <c r="G2290" s="310"/>
      <c r="H2290" s="310"/>
      <c r="I2290" s="311"/>
      <c r="J2290" s="311"/>
      <c r="K2290" s="311"/>
      <c r="L2290" s="311"/>
      <c r="M2290" s="311"/>
      <c r="N2290" s="311"/>
      <c r="O2290" s="381">
        <f t="shared" si="76"/>
        <v>0</v>
      </c>
      <c r="P2290" s="381">
        <f t="shared" si="77"/>
        <v>0</v>
      </c>
    </row>
    <row r="2291" spans="1:16" ht="18" customHeight="1" x14ac:dyDescent="0.25">
      <c r="A2291" s="309"/>
      <c r="B2291" s="345"/>
      <c r="C2291" s="345"/>
      <c r="D2291" s="310"/>
      <c r="E2291" s="310"/>
      <c r="F2291" s="310"/>
      <c r="G2291" s="310"/>
      <c r="H2291" s="310"/>
      <c r="I2291" s="311"/>
      <c r="J2291" s="311"/>
      <c r="K2291" s="311"/>
      <c r="L2291" s="311"/>
      <c r="M2291" s="311"/>
      <c r="N2291" s="311"/>
      <c r="O2291" s="381">
        <f t="shared" si="76"/>
        <v>0</v>
      </c>
      <c r="P2291" s="381">
        <f t="shared" si="77"/>
        <v>0</v>
      </c>
    </row>
    <row r="2292" spans="1:16" ht="18" customHeight="1" x14ac:dyDescent="0.25">
      <c r="A2292" s="309"/>
      <c r="B2292" s="345"/>
      <c r="C2292" s="345"/>
      <c r="D2292" s="310"/>
      <c r="E2292" s="310"/>
      <c r="F2292" s="310"/>
      <c r="G2292" s="310"/>
      <c r="H2292" s="310"/>
      <c r="I2292" s="311"/>
      <c r="J2292" s="311"/>
      <c r="K2292" s="311"/>
      <c r="L2292" s="311"/>
      <c r="M2292" s="311"/>
      <c r="N2292" s="311"/>
      <c r="O2292" s="381">
        <f t="shared" si="76"/>
        <v>0</v>
      </c>
      <c r="P2292" s="381">
        <f t="shared" si="77"/>
        <v>0</v>
      </c>
    </row>
    <row r="2293" spans="1:16" ht="18" customHeight="1" x14ac:dyDescent="0.25">
      <c r="A2293" s="309"/>
      <c r="B2293" s="345"/>
      <c r="C2293" s="345"/>
      <c r="D2293" s="310"/>
      <c r="E2293" s="310"/>
      <c r="F2293" s="310"/>
      <c r="G2293" s="310"/>
      <c r="H2293" s="310"/>
      <c r="I2293" s="311"/>
      <c r="J2293" s="311"/>
      <c r="K2293" s="311"/>
      <c r="L2293" s="311"/>
      <c r="M2293" s="311"/>
      <c r="N2293" s="311"/>
      <c r="O2293" s="381">
        <f t="shared" si="76"/>
        <v>0</v>
      </c>
      <c r="P2293" s="381">
        <f t="shared" si="77"/>
        <v>0</v>
      </c>
    </row>
    <row r="2294" spans="1:16" ht="18" customHeight="1" x14ac:dyDescent="0.25">
      <c r="A2294" s="309"/>
      <c r="B2294" s="345"/>
      <c r="C2294" s="345"/>
      <c r="D2294" s="310"/>
      <c r="E2294" s="310"/>
      <c r="F2294" s="310"/>
      <c r="G2294" s="310"/>
      <c r="H2294" s="310"/>
      <c r="I2294" s="311"/>
      <c r="J2294" s="311"/>
      <c r="K2294" s="311"/>
      <c r="L2294" s="311"/>
      <c r="M2294" s="311"/>
      <c r="N2294" s="311"/>
      <c r="O2294" s="381">
        <f t="shared" si="76"/>
        <v>0</v>
      </c>
      <c r="P2294" s="381">
        <f t="shared" si="77"/>
        <v>0</v>
      </c>
    </row>
    <row r="2295" spans="1:16" ht="18" customHeight="1" x14ac:dyDescent="0.25">
      <c r="A2295" s="309"/>
      <c r="B2295" s="345"/>
      <c r="C2295" s="345"/>
      <c r="D2295" s="310"/>
      <c r="E2295" s="310"/>
      <c r="F2295" s="310"/>
      <c r="G2295" s="310"/>
      <c r="H2295" s="310"/>
      <c r="I2295" s="311"/>
      <c r="J2295" s="311"/>
      <c r="K2295" s="311"/>
      <c r="L2295" s="311"/>
      <c r="M2295" s="311"/>
      <c r="N2295" s="311"/>
      <c r="O2295" s="381">
        <f t="shared" si="76"/>
        <v>0</v>
      </c>
      <c r="P2295" s="381">
        <f t="shared" si="77"/>
        <v>0</v>
      </c>
    </row>
    <row r="2296" spans="1:16" ht="18" customHeight="1" x14ac:dyDescent="0.25">
      <c r="A2296" s="309"/>
      <c r="B2296" s="345"/>
      <c r="C2296" s="345"/>
      <c r="D2296" s="310"/>
      <c r="E2296" s="310"/>
      <c r="F2296" s="310"/>
      <c r="G2296" s="310"/>
      <c r="H2296" s="310"/>
      <c r="I2296" s="311"/>
      <c r="J2296" s="311"/>
      <c r="K2296" s="311"/>
      <c r="L2296" s="311"/>
      <c r="M2296" s="311"/>
      <c r="N2296" s="311"/>
      <c r="O2296" s="381">
        <f t="shared" si="76"/>
        <v>0</v>
      </c>
      <c r="P2296" s="381">
        <f t="shared" si="77"/>
        <v>0</v>
      </c>
    </row>
    <row r="2297" spans="1:16" ht="18" customHeight="1" x14ac:dyDescent="0.25">
      <c r="A2297" s="309"/>
      <c r="B2297" s="345"/>
      <c r="C2297" s="345"/>
      <c r="D2297" s="310"/>
      <c r="E2297" s="310"/>
      <c r="F2297" s="310"/>
      <c r="G2297" s="310"/>
      <c r="H2297" s="310"/>
      <c r="I2297" s="311"/>
      <c r="J2297" s="311"/>
      <c r="K2297" s="311"/>
      <c r="L2297" s="311"/>
      <c r="M2297" s="311"/>
      <c r="N2297" s="311"/>
      <c r="O2297" s="381">
        <f t="shared" si="76"/>
        <v>0</v>
      </c>
      <c r="P2297" s="381">
        <f t="shared" si="77"/>
        <v>0</v>
      </c>
    </row>
    <row r="2298" spans="1:16" ht="18" customHeight="1" x14ac:dyDescent="0.25">
      <c r="A2298" s="309"/>
      <c r="B2298" s="345"/>
      <c r="C2298" s="345"/>
      <c r="D2298" s="310"/>
      <c r="E2298" s="310"/>
      <c r="F2298" s="310"/>
      <c r="G2298" s="310"/>
      <c r="H2298" s="310"/>
      <c r="I2298" s="311"/>
      <c r="J2298" s="311"/>
      <c r="K2298" s="311"/>
      <c r="L2298" s="311"/>
      <c r="M2298" s="311"/>
      <c r="N2298" s="311"/>
      <c r="O2298" s="381">
        <f t="shared" si="76"/>
        <v>0</v>
      </c>
      <c r="P2298" s="381">
        <f t="shared" si="77"/>
        <v>0</v>
      </c>
    </row>
    <row r="2299" spans="1:16" ht="18" customHeight="1" x14ac:dyDescent="0.25">
      <c r="A2299" s="309"/>
      <c r="B2299" s="345"/>
      <c r="C2299" s="345"/>
      <c r="D2299" s="310"/>
      <c r="E2299" s="310"/>
      <c r="F2299" s="310"/>
      <c r="G2299" s="310"/>
      <c r="H2299" s="310"/>
      <c r="I2299" s="311"/>
      <c r="J2299" s="311"/>
      <c r="K2299" s="311"/>
      <c r="L2299" s="311"/>
      <c r="M2299" s="311"/>
      <c r="N2299" s="311"/>
      <c r="O2299" s="381">
        <f t="shared" si="76"/>
        <v>0</v>
      </c>
      <c r="P2299" s="381">
        <f t="shared" si="77"/>
        <v>0</v>
      </c>
    </row>
    <row r="2300" spans="1:16" ht="18" customHeight="1" x14ac:dyDescent="0.25">
      <c r="A2300" s="309"/>
      <c r="B2300" s="345"/>
      <c r="C2300" s="345"/>
      <c r="D2300" s="310"/>
      <c r="E2300" s="310"/>
      <c r="F2300" s="310"/>
      <c r="G2300" s="310"/>
      <c r="H2300" s="310"/>
      <c r="I2300" s="311"/>
      <c r="J2300" s="311"/>
      <c r="K2300" s="311"/>
      <c r="L2300" s="311"/>
      <c r="M2300" s="311"/>
      <c r="N2300" s="311"/>
      <c r="O2300" s="381">
        <f t="shared" si="76"/>
        <v>0</v>
      </c>
      <c r="P2300" s="381">
        <f t="shared" si="77"/>
        <v>0</v>
      </c>
    </row>
    <row r="2301" spans="1:16" ht="18" customHeight="1" x14ac:dyDescent="0.25">
      <c r="A2301" s="309"/>
      <c r="B2301" s="345"/>
      <c r="C2301" s="345"/>
      <c r="D2301" s="310"/>
      <c r="E2301" s="310"/>
      <c r="F2301" s="310"/>
      <c r="G2301" s="310"/>
      <c r="H2301" s="310"/>
      <c r="I2301" s="311"/>
      <c r="J2301" s="311"/>
      <c r="K2301" s="311"/>
      <c r="L2301" s="311"/>
      <c r="M2301" s="311"/>
      <c r="N2301" s="311"/>
      <c r="O2301" s="381">
        <f t="shared" si="76"/>
        <v>0</v>
      </c>
      <c r="P2301" s="381">
        <f t="shared" si="77"/>
        <v>0</v>
      </c>
    </row>
    <row r="2302" spans="1:16" ht="18" customHeight="1" x14ac:dyDescent="0.25">
      <c r="A2302" s="309"/>
      <c r="B2302" s="345"/>
      <c r="C2302" s="345"/>
      <c r="D2302" s="310"/>
      <c r="E2302" s="310"/>
      <c r="F2302" s="310"/>
      <c r="G2302" s="310"/>
      <c r="H2302" s="310"/>
      <c r="I2302" s="311"/>
      <c r="J2302" s="311"/>
      <c r="K2302" s="311"/>
      <c r="L2302" s="311"/>
      <c r="M2302" s="311"/>
      <c r="N2302" s="311"/>
      <c r="O2302" s="381">
        <f t="shared" si="76"/>
        <v>0</v>
      </c>
      <c r="P2302" s="381">
        <f t="shared" si="77"/>
        <v>0</v>
      </c>
    </row>
    <row r="2303" spans="1:16" ht="18" customHeight="1" x14ac:dyDescent="0.25">
      <c r="A2303" s="309"/>
      <c r="B2303" s="345"/>
      <c r="C2303" s="345"/>
      <c r="D2303" s="310"/>
      <c r="E2303" s="310"/>
      <c r="F2303" s="310"/>
      <c r="G2303" s="310"/>
      <c r="H2303" s="310"/>
      <c r="I2303" s="311"/>
      <c r="J2303" s="311"/>
      <c r="K2303" s="311"/>
      <c r="L2303" s="311"/>
      <c r="M2303" s="311"/>
      <c r="N2303" s="311"/>
      <c r="O2303" s="381">
        <f t="shared" si="76"/>
        <v>0</v>
      </c>
      <c r="P2303" s="381">
        <f t="shared" si="77"/>
        <v>0</v>
      </c>
    </row>
    <row r="2304" spans="1:16" ht="18" customHeight="1" x14ac:dyDescent="0.25">
      <c r="A2304" s="309"/>
      <c r="B2304" s="345"/>
      <c r="C2304" s="345"/>
      <c r="D2304" s="310"/>
      <c r="E2304" s="310"/>
      <c r="F2304" s="310"/>
      <c r="G2304" s="310"/>
      <c r="H2304" s="310"/>
      <c r="I2304" s="311"/>
      <c r="J2304" s="311"/>
      <c r="K2304" s="311"/>
      <c r="L2304" s="311"/>
      <c r="M2304" s="311"/>
      <c r="N2304" s="311"/>
      <c r="O2304" s="381">
        <f t="shared" si="76"/>
        <v>0</v>
      </c>
      <c r="P2304" s="381">
        <f t="shared" si="77"/>
        <v>0</v>
      </c>
    </row>
    <row r="2305" spans="1:16" ht="18" customHeight="1" x14ac:dyDescent="0.25">
      <c r="A2305" s="309"/>
      <c r="B2305" s="345"/>
      <c r="C2305" s="345"/>
      <c r="D2305" s="310"/>
      <c r="E2305" s="310"/>
      <c r="F2305" s="310"/>
      <c r="G2305" s="310"/>
      <c r="H2305" s="310"/>
      <c r="I2305" s="311"/>
      <c r="J2305" s="311"/>
      <c r="K2305" s="311"/>
      <c r="L2305" s="311"/>
      <c r="M2305" s="311"/>
      <c r="N2305" s="311"/>
      <c r="O2305" s="381">
        <f t="shared" si="76"/>
        <v>0</v>
      </c>
      <c r="P2305" s="381">
        <f t="shared" si="77"/>
        <v>0</v>
      </c>
    </row>
    <row r="2306" spans="1:16" ht="18" customHeight="1" x14ac:dyDescent="0.25">
      <c r="A2306" s="309"/>
      <c r="B2306" s="345"/>
      <c r="C2306" s="345"/>
      <c r="D2306" s="310"/>
      <c r="E2306" s="310"/>
      <c r="F2306" s="310"/>
      <c r="G2306" s="310"/>
      <c r="H2306" s="310"/>
      <c r="I2306" s="311"/>
      <c r="J2306" s="311"/>
      <c r="K2306" s="311"/>
      <c r="L2306" s="311"/>
      <c r="M2306" s="311"/>
      <c r="N2306" s="311"/>
      <c r="O2306" s="381">
        <f t="shared" si="76"/>
        <v>0</v>
      </c>
      <c r="P2306" s="381">
        <f t="shared" si="77"/>
        <v>0</v>
      </c>
    </row>
    <row r="2307" spans="1:16" ht="18" customHeight="1" x14ac:dyDescent="0.25">
      <c r="A2307" s="309"/>
      <c r="B2307" s="345"/>
      <c r="C2307" s="345"/>
      <c r="D2307" s="310"/>
      <c r="E2307" s="310"/>
      <c r="F2307" s="310"/>
      <c r="G2307" s="310"/>
      <c r="H2307" s="310"/>
      <c r="I2307" s="311"/>
      <c r="J2307" s="311"/>
      <c r="K2307" s="311"/>
      <c r="L2307" s="311"/>
      <c r="M2307" s="311"/>
      <c r="N2307" s="311"/>
      <c r="O2307" s="381">
        <f t="shared" ref="O2307:O2370" si="78">SUM(I2307,K2307,M2307)</f>
        <v>0</v>
      </c>
      <c r="P2307" s="381">
        <f t="shared" ref="P2307:P2370" si="79">SUM(J2307,L2307,N2307)</f>
        <v>0</v>
      </c>
    </row>
    <row r="2308" spans="1:16" ht="18" customHeight="1" x14ac:dyDescent="0.25">
      <c r="A2308" s="309"/>
      <c r="B2308" s="345"/>
      <c r="C2308" s="345"/>
      <c r="D2308" s="310"/>
      <c r="E2308" s="310"/>
      <c r="F2308" s="310"/>
      <c r="G2308" s="310"/>
      <c r="H2308" s="310"/>
      <c r="I2308" s="311"/>
      <c r="J2308" s="311"/>
      <c r="K2308" s="311"/>
      <c r="L2308" s="311"/>
      <c r="M2308" s="311"/>
      <c r="N2308" s="311"/>
      <c r="O2308" s="381">
        <f t="shared" si="78"/>
        <v>0</v>
      </c>
      <c r="P2308" s="381">
        <f t="shared" si="79"/>
        <v>0</v>
      </c>
    </row>
    <row r="2309" spans="1:16" ht="18" customHeight="1" x14ac:dyDescent="0.25">
      <c r="A2309" s="309"/>
      <c r="B2309" s="345"/>
      <c r="C2309" s="345"/>
      <c r="D2309" s="310"/>
      <c r="E2309" s="310"/>
      <c r="F2309" s="310"/>
      <c r="G2309" s="310"/>
      <c r="H2309" s="310"/>
      <c r="I2309" s="311"/>
      <c r="J2309" s="311"/>
      <c r="K2309" s="311"/>
      <c r="L2309" s="311"/>
      <c r="M2309" s="311"/>
      <c r="N2309" s="311"/>
      <c r="O2309" s="381">
        <f t="shared" si="78"/>
        <v>0</v>
      </c>
      <c r="P2309" s="381">
        <f t="shared" si="79"/>
        <v>0</v>
      </c>
    </row>
    <row r="2310" spans="1:16" ht="18" customHeight="1" x14ac:dyDescent="0.25">
      <c r="A2310" s="309"/>
      <c r="B2310" s="345"/>
      <c r="C2310" s="345"/>
      <c r="D2310" s="310"/>
      <c r="E2310" s="310"/>
      <c r="F2310" s="310"/>
      <c r="G2310" s="310"/>
      <c r="H2310" s="310"/>
      <c r="I2310" s="311"/>
      <c r="J2310" s="311"/>
      <c r="K2310" s="311"/>
      <c r="L2310" s="311"/>
      <c r="M2310" s="311"/>
      <c r="N2310" s="311"/>
      <c r="O2310" s="381">
        <f t="shared" si="78"/>
        <v>0</v>
      </c>
      <c r="P2310" s="381">
        <f t="shared" si="79"/>
        <v>0</v>
      </c>
    </row>
    <row r="2311" spans="1:16" ht="18" customHeight="1" x14ac:dyDescent="0.25">
      <c r="A2311" s="309"/>
      <c r="B2311" s="345"/>
      <c r="C2311" s="345"/>
      <c r="D2311" s="310"/>
      <c r="E2311" s="310"/>
      <c r="F2311" s="310"/>
      <c r="G2311" s="310"/>
      <c r="H2311" s="310"/>
      <c r="I2311" s="311"/>
      <c r="J2311" s="311"/>
      <c r="K2311" s="311"/>
      <c r="L2311" s="311"/>
      <c r="M2311" s="311"/>
      <c r="N2311" s="311"/>
      <c r="O2311" s="381">
        <f t="shared" si="78"/>
        <v>0</v>
      </c>
      <c r="P2311" s="381">
        <f t="shared" si="79"/>
        <v>0</v>
      </c>
    </row>
    <row r="2312" spans="1:16" ht="18" customHeight="1" x14ac:dyDescent="0.25">
      <c r="A2312" s="309"/>
      <c r="B2312" s="345"/>
      <c r="C2312" s="345"/>
      <c r="D2312" s="310"/>
      <c r="E2312" s="310"/>
      <c r="F2312" s="310"/>
      <c r="G2312" s="310"/>
      <c r="H2312" s="310"/>
      <c r="I2312" s="311"/>
      <c r="J2312" s="311"/>
      <c r="K2312" s="311"/>
      <c r="L2312" s="311"/>
      <c r="M2312" s="311"/>
      <c r="N2312" s="311"/>
      <c r="O2312" s="381">
        <f t="shared" si="78"/>
        <v>0</v>
      </c>
      <c r="P2312" s="381">
        <f t="shared" si="79"/>
        <v>0</v>
      </c>
    </row>
    <row r="2313" spans="1:16" ht="18" customHeight="1" x14ac:dyDescent="0.25">
      <c r="A2313" s="309"/>
      <c r="B2313" s="345"/>
      <c r="C2313" s="345"/>
      <c r="D2313" s="310"/>
      <c r="E2313" s="310"/>
      <c r="F2313" s="310"/>
      <c r="G2313" s="310"/>
      <c r="H2313" s="310"/>
      <c r="I2313" s="311"/>
      <c r="J2313" s="311"/>
      <c r="K2313" s="311"/>
      <c r="L2313" s="311"/>
      <c r="M2313" s="311"/>
      <c r="N2313" s="311"/>
      <c r="O2313" s="381">
        <f t="shared" si="78"/>
        <v>0</v>
      </c>
      <c r="P2313" s="381">
        <f t="shared" si="79"/>
        <v>0</v>
      </c>
    </row>
    <row r="2314" spans="1:16" ht="18" customHeight="1" x14ac:dyDescent="0.25">
      <c r="A2314" s="309"/>
      <c r="B2314" s="345"/>
      <c r="C2314" s="345"/>
      <c r="D2314" s="310"/>
      <c r="E2314" s="310"/>
      <c r="F2314" s="310"/>
      <c r="G2314" s="310"/>
      <c r="H2314" s="310"/>
      <c r="I2314" s="311"/>
      <c r="J2314" s="311"/>
      <c r="K2314" s="311"/>
      <c r="L2314" s="311"/>
      <c r="M2314" s="311"/>
      <c r="N2314" s="311"/>
      <c r="O2314" s="381">
        <f t="shared" si="78"/>
        <v>0</v>
      </c>
      <c r="P2314" s="381">
        <f t="shared" si="79"/>
        <v>0</v>
      </c>
    </row>
    <row r="2315" spans="1:16" ht="18" customHeight="1" x14ac:dyDescent="0.25">
      <c r="A2315" s="309"/>
      <c r="B2315" s="345"/>
      <c r="C2315" s="345"/>
      <c r="D2315" s="310"/>
      <c r="E2315" s="310"/>
      <c r="F2315" s="310"/>
      <c r="G2315" s="310"/>
      <c r="H2315" s="310"/>
      <c r="I2315" s="311"/>
      <c r="J2315" s="311"/>
      <c r="K2315" s="311"/>
      <c r="L2315" s="311"/>
      <c r="M2315" s="311"/>
      <c r="N2315" s="311"/>
      <c r="O2315" s="381">
        <f t="shared" si="78"/>
        <v>0</v>
      </c>
      <c r="P2315" s="381">
        <f t="shared" si="79"/>
        <v>0</v>
      </c>
    </row>
    <row r="2316" spans="1:16" ht="18" customHeight="1" x14ac:dyDescent="0.25">
      <c r="A2316" s="309"/>
      <c r="B2316" s="345"/>
      <c r="C2316" s="345"/>
      <c r="D2316" s="310"/>
      <c r="E2316" s="310"/>
      <c r="F2316" s="310"/>
      <c r="G2316" s="310"/>
      <c r="H2316" s="310"/>
      <c r="I2316" s="311"/>
      <c r="J2316" s="311"/>
      <c r="K2316" s="311"/>
      <c r="L2316" s="311"/>
      <c r="M2316" s="311"/>
      <c r="N2316" s="311"/>
      <c r="O2316" s="381">
        <f t="shared" si="78"/>
        <v>0</v>
      </c>
      <c r="P2316" s="381">
        <f t="shared" si="79"/>
        <v>0</v>
      </c>
    </row>
    <row r="2317" spans="1:16" ht="18" customHeight="1" x14ac:dyDescent="0.25">
      <c r="A2317" s="309"/>
      <c r="B2317" s="345"/>
      <c r="C2317" s="345"/>
      <c r="D2317" s="310"/>
      <c r="E2317" s="310"/>
      <c r="F2317" s="310"/>
      <c r="G2317" s="310"/>
      <c r="H2317" s="310"/>
      <c r="I2317" s="311"/>
      <c r="J2317" s="311"/>
      <c r="K2317" s="311"/>
      <c r="L2317" s="311"/>
      <c r="M2317" s="311"/>
      <c r="N2317" s="311"/>
      <c r="O2317" s="381">
        <f t="shared" si="78"/>
        <v>0</v>
      </c>
      <c r="P2317" s="381">
        <f t="shared" si="79"/>
        <v>0</v>
      </c>
    </row>
    <row r="2318" spans="1:16" ht="18" customHeight="1" x14ac:dyDescent="0.25">
      <c r="A2318" s="309"/>
      <c r="B2318" s="345"/>
      <c r="C2318" s="345"/>
      <c r="D2318" s="310"/>
      <c r="E2318" s="310"/>
      <c r="F2318" s="310"/>
      <c r="G2318" s="310"/>
      <c r="H2318" s="310"/>
      <c r="I2318" s="311"/>
      <c r="J2318" s="311"/>
      <c r="K2318" s="311"/>
      <c r="L2318" s="311"/>
      <c r="M2318" s="311"/>
      <c r="N2318" s="311"/>
      <c r="O2318" s="381">
        <f t="shared" si="78"/>
        <v>0</v>
      </c>
      <c r="P2318" s="381">
        <f t="shared" si="79"/>
        <v>0</v>
      </c>
    </row>
    <row r="2319" spans="1:16" ht="18" customHeight="1" x14ac:dyDescent="0.25">
      <c r="A2319" s="309"/>
      <c r="B2319" s="345"/>
      <c r="C2319" s="345"/>
      <c r="D2319" s="310"/>
      <c r="E2319" s="310"/>
      <c r="F2319" s="310"/>
      <c r="G2319" s="310"/>
      <c r="H2319" s="310"/>
      <c r="I2319" s="311"/>
      <c r="J2319" s="311"/>
      <c r="K2319" s="311"/>
      <c r="L2319" s="311"/>
      <c r="M2319" s="311"/>
      <c r="N2319" s="311"/>
      <c r="O2319" s="381">
        <f t="shared" si="78"/>
        <v>0</v>
      </c>
      <c r="P2319" s="381">
        <f t="shared" si="79"/>
        <v>0</v>
      </c>
    </row>
    <row r="2320" spans="1:16" ht="18" customHeight="1" x14ac:dyDescent="0.25">
      <c r="A2320" s="309"/>
      <c r="B2320" s="345"/>
      <c r="C2320" s="345"/>
      <c r="D2320" s="310"/>
      <c r="E2320" s="310"/>
      <c r="F2320" s="310"/>
      <c r="G2320" s="310"/>
      <c r="H2320" s="310"/>
      <c r="I2320" s="311"/>
      <c r="J2320" s="311"/>
      <c r="K2320" s="311"/>
      <c r="L2320" s="311"/>
      <c r="M2320" s="311"/>
      <c r="N2320" s="311"/>
      <c r="O2320" s="381">
        <f t="shared" si="78"/>
        <v>0</v>
      </c>
      <c r="P2320" s="381">
        <f t="shared" si="79"/>
        <v>0</v>
      </c>
    </row>
    <row r="2321" spans="1:16" ht="18" customHeight="1" x14ac:dyDescent="0.25">
      <c r="A2321" s="309"/>
      <c r="B2321" s="345"/>
      <c r="C2321" s="345"/>
      <c r="D2321" s="310"/>
      <c r="E2321" s="310"/>
      <c r="F2321" s="310"/>
      <c r="G2321" s="310"/>
      <c r="H2321" s="310"/>
      <c r="I2321" s="311"/>
      <c r="J2321" s="311"/>
      <c r="K2321" s="311"/>
      <c r="L2321" s="311"/>
      <c r="M2321" s="311"/>
      <c r="N2321" s="311"/>
      <c r="O2321" s="381">
        <f t="shared" si="78"/>
        <v>0</v>
      </c>
      <c r="P2321" s="381">
        <f t="shared" si="79"/>
        <v>0</v>
      </c>
    </row>
    <row r="2322" spans="1:16" ht="18" customHeight="1" x14ac:dyDescent="0.25">
      <c r="A2322" s="309"/>
      <c r="B2322" s="345"/>
      <c r="C2322" s="345"/>
      <c r="D2322" s="310"/>
      <c r="E2322" s="310"/>
      <c r="F2322" s="310"/>
      <c r="G2322" s="310"/>
      <c r="H2322" s="310"/>
      <c r="I2322" s="311"/>
      <c r="J2322" s="311"/>
      <c r="K2322" s="311"/>
      <c r="L2322" s="311"/>
      <c r="M2322" s="311"/>
      <c r="N2322" s="311"/>
      <c r="O2322" s="381">
        <f t="shared" si="78"/>
        <v>0</v>
      </c>
      <c r="P2322" s="381">
        <f t="shared" si="79"/>
        <v>0</v>
      </c>
    </row>
    <row r="2323" spans="1:16" ht="18" customHeight="1" x14ac:dyDescent="0.25">
      <c r="A2323" s="309"/>
      <c r="B2323" s="345"/>
      <c r="C2323" s="345"/>
      <c r="D2323" s="310"/>
      <c r="E2323" s="310"/>
      <c r="F2323" s="310"/>
      <c r="G2323" s="310"/>
      <c r="H2323" s="310"/>
      <c r="I2323" s="311"/>
      <c r="J2323" s="311"/>
      <c r="K2323" s="311"/>
      <c r="L2323" s="311"/>
      <c r="M2323" s="311"/>
      <c r="N2323" s="311"/>
      <c r="O2323" s="381">
        <f t="shared" si="78"/>
        <v>0</v>
      </c>
      <c r="P2323" s="381">
        <f t="shared" si="79"/>
        <v>0</v>
      </c>
    </row>
    <row r="2324" spans="1:16" ht="18" customHeight="1" x14ac:dyDescent="0.25">
      <c r="A2324" s="309"/>
      <c r="B2324" s="345"/>
      <c r="C2324" s="345"/>
      <c r="D2324" s="310"/>
      <c r="E2324" s="310"/>
      <c r="F2324" s="310"/>
      <c r="G2324" s="310"/>
      <c r="H2324" s="310"/>
      <c r="I2324" s="311"/>
      <c r="J2324" s="311"/>
      <c r="K2324" s="311"/>
      <c r="L2324" s="311"/>
      <c r="M2324" s="311"/>
      <c r="N2324" s="311"/>
      <c r="O2324" s="381">
        <f t="shared" si="78"/>
        <v>0</v>
      </c>
      <c r="P2324" s="381">
        <f t="shared" si="79"/>
        <v>0</v>
      </c>
    </row>
    <row r="2325" spans="1:16" ht="18" customHeight="1" x14ac:dyDescent="0.25">
      <c r="A2325" s="309"/>
      <c r="B2325" s="345"/>
      <c r="C2325" s="345"/>
      <c r="D2325" s="310"/>
      <c r="E2325" s="310"/>
      <c r="F2325" s="310"/>
      <c r="G2325" s="310"/>
      <c r="H2325" s="310"/>
      <c r="I2325" s="311"/>
      <c r="J2325" s="311"/>
      <c r="K2325" s="311"/>
      <c r="L2325" s="311"/>
      <c r="M2325" s="311"/>
      <c r="N2325" s="311"/>
      <c r="O2325" s="381">
        <f t="shared" si="78"/>
        <v>0</v>
      </c>
      <c r="P2325" s="381">
        <f t="shared" si="79"/>
        <v>0</v>
      </c>
    </row>
    <row r="2326" spans="1:16" ht="18" customHeight="1" x14ac:dyDescent="0.25">
      <c r="A2326" s="309"/>
      <c r="B2326" s="345"/>
      <c r="C2326" s="345"/>
      <c r="D2326" s="310"/>
      <c r="E2326" s="310"/>
      <c r="F2326" s="310"/>
      <c r="G2326" s="310"/>
      <c r="H2326" s="310"/>
      <c r="I2326" s="311"/>
      <c r="J2326" s="311"/>
      <c r="K2326" s="311"/>
      <c r="L2326" s="311"/>
      <c r="M2326" s="311"/>
      <c r="N2326" s="311"/>
      <c r="O2326" s="381">
        <f t="shared" si="78"/>
        <v>0</v>
      </c>
      <c r="P2326" s="381">
        <f t="shared" si="79"/>
        <v>0</v>
      </c>
    </row>
    <row r="2327" spans="1:16" ht="18" customHeight="1" x14ac:dyDescent="0.25">
      <c r="A2327" s="309"/>
      <c r="B2327" s="345"/>
      <c r="C2327" s="345"/>
      <c r="D2327" s="310"/>
      <c r="E2327" s="310"/>
      <c r="F2327" s="310"/>
      <c r="G2327" s="310"/>
      <c r="H2327" s="310"/>
      <c r="I2327" s="311"/>
      <c r="J2327" s="311"/>
      <c r="K2327" s="311"/>
      <c r="L2327" s="311"/>
      <c r="M2327" s="311"/>
      <c r="N2327" s="311"/>
      <c r="O2327" s="381">
        <f t="shared" si="78"/>
        <v>0</v>
      </c>
      <c r="P2327" s="381">
        <f t="shared" si="79"/>
        <v>0</v>
      </c>
    </row>
    <row r="2328" spans="1:16" ht="18" customHeight="1" x14ac:dyDescent="0.25">
      <c r="A2328" s="309"/>
      <c r="B2328" s="345"/>
      <c r="C2328" s="345"/>
      <c r="D2328" s="310"/>
      <c r="E2328" s="310"/>
      <c r="F2328" s="310"/>
      <c r="G2328" s="310"/>
      <c r="H2328" s="310"/>
      <c r="I2328" s="311"/>
      <c r="J2328" s="311"/>
      <c r="K2328" s="311"/>
      <c r="L2328" s="311"/>
      <c r="M2328" s="311"/>
      <c r="N2328" s="311"/>
      <c r="O2328" s="381">
        <f t="shared" si="78"/>
        <v>0</v>
      </c>
      <c r="P2328" s="381">
        <f t="shared" si="79"/>
        <v>0</v>
      </c>
    </row>
    <row r="2329" spans="1:16" ht="18" customHeight="1" x14ac:dyDescent="0.25">
      <c r="A2329" s="309"/>
      <c r="B2329" s="345"/>
      <c r="C2329" s="345"/>
      <c r="D2329" s="310"/>
      <c r="E2329" s="310"/>
      <c r="F2329" s="310"/>
      <c r="G2329" s="310"/>
      <c r="H2329" s="310"/>
      <c r="I2329" s="311"/>
      <c r="J2329" s="311"/>
      <c r="K2329" s="311"/>
      <c r="L2329" s="311"/>
      <c r="M2329" s="311"/>
      <c r="N2329" s="311"/>
      <c r="O2329" s="381">
        <f t="shared" si="78"/>
        <v>0</v>
      </c>
      <c r="P2329" s="381">
        <f t="shared" si="79"/>
        <v>0</v>
      </c>
    </row>
    <row r="2330" spans="1:16" ht="18" customHeight="1" x14ac:dyDescent="0.25">
      <c r="A2330" s="309"/>
      <c r="B2330" s="345"/>
      <c r="C2330" s="345"/>
      <c r="D2330" s="310"/>
      <c r="E2330" s="310"/>
      <c r="F2330" s="310"/>
      <c r="G2330" s="310"/>
      <c r="H2330" s="310"/>
      <c r="I2330" s="311"/>
      <c r="J2330" s="311"/>
      <c r="K2330" s="311"/>
      <c r="L2330" s="311"/>
      <c r="M2330" s="311"/>
      <c r="N2330" s="311"/>
      <c r="O2330" s="381">
        <f t="shared" si="78"/>
        <v>0</v>
      </c>
      <c r="P2330" s="381">
        <f t="shared" si="79"/>
        <v>0</v>
      </c>
    </row>
    <row r="2331" spans="1:16" ht="18" customHeight="1" x14ac:dyDescent="0.25">
      <c r="A2331" s="309"/>
      <c r="B2331" s="345"/>
      <c r="C2331" s="345"/>
      <c r="D2331" s="310"/>
      <c r="E2331" s="310"/>
      <c r="F2331" s="310"/>
      <c r="G2331" s="310"/>
      <c r="H2331" s="310"/>
      <c r="I2331" s="311"/>
      <c r="J2331" s="311"/>
      <c r="K2331" s="311"/>
      <c r="L2331" s="311"/>
      <c r="M2331" s="311"/>
      <c r="N2331" s="311"/>
      <c r="O2331" s="381">
        <f t="shared" si="78"/>
        <v>0</v>
      </c>
      <c r="P2331" s="381">
        <f t="shared" si="79"/>
        <v>0</v>
      </c>
    </row>
    <row r="2332" spans="1:16" ht="18" customHeight="1" x14ac:dyDescent="0.25">
      <c r="A2332" s="309"/>
      <c r="B2332" s="345"/>
      <c r="C2332" s="345"/>
      <c r="D2332" s="310"/>
      <c r="E2332" s="310"/>
      <c r="F2332" s="310"/>
      <c r="G2332" s="310"/>
      <c r="H2332" s="310"/>
      <c r="I2332" s="311"/>
      <c r="J2332" s="311"/>
      <c r="K2332" s="311"/>
      <c r="L2332" s="311"/>
      <c r="M2332" s="311"/>
      <c r="N2332" s="311"/>
      <c r="O2332" s="381">
        <f t="shared" si="78"/>
        <v>0</v>
      </c>
      <c r="P2332" s="381">
        <f t="shared" si="79"/>
        <v>0</v>
      </c>
    </row>
    <row r="2333" spans="1:16" ht="18" customHeight="1" x14ac:dyDescent="0.25">
      <c r="A2333" s="309"/>
      <c r="B2333" s="345"/>
      <c r="C2333" s="345"/>
      <c r="D2333" s="310"/>
      <c r="E2333" s="310"/>
      <c r="F2333" s="310"/>
      <c r="G2333" s="310"/>
      <c r="H2333" s="310"/>
      <c r="I2333" s="311"/>
      <c r="J2333" s="311"/>
      <c r="K2333" s="311"/>
      <c r="L2333" s="311"/>
      <c r="M2333" s="311"/>
      <c r="N2333" s="311"/>
      <c r="O2333" s="381">
        <f t="shared" si="78"/>
        <v>0</v>
      </c>
      <c r="P2333" s="381">
        <f t="shared" si="79"/>
        <v>0</v>
      </c>
    </row>
    <row r="2334" spans="1:16" ht="18" customHeight="1" x14ac:dyDescent="0.25">
      <c r="A2334" s="309"/>
      <c r="B2334" s="345"/>
      <c r="C2334" s="345"/>
      <c r="D2334" s="310"/>
      <c r="E2334" s="310"/>
      <c r="F2334" s="310"/>
      <c r="G2334" s="310"/>
      <c r="H2334" s="310"/>
      <c r="I2334" s="311"/>
      <c r="J2334" s="311"/>
      <c r="K2334" s="311"/>
      <c r="L2334" s="311"/>
      <c r="M2334" s="311"/>
      <c r="N2334" s="311"/>
      <c r="O2334" s="381">
        <f t="shared" si="78"/>
        <v>0</v>
      </c>
      <c r="P2334" s="381">
        <f t="shared" si="79"/>
        <v>0</v>
      </c>
    </row>
    <row r="2335" spans="1:16" ht="18" customHeight="1" x14ac:dyDescent="0.25">
      <c r="A2335" s="309"/>
      <c r="B2335" s="345"/>
      <c r="C2335" s="345"/>
      <c r="D2335" s="310"/>
      <c r="E2335" s="310"/>
      <c r="F2335" s="310"/>
      <c r="G2335" s="310"/>
      <c r="H2335" s="310"/>
      <c r="I2335" s="311"/>
      <c r="J2335" s="311"/>
      <c r="K2335" s="311"/>
      <c r="L2335" s="311"/>
      <c r="M2335" s="311"/>
      <c r="N2335" s="311"/>
      <c r="O2335" s="381">
        <f t="shared" si="78"/>
        <v>0</v>
      </c>
      <c r="P2335" s="381">
        <f t="shared" si="79"/>
        <v>0</v>
      </c>
    </row>
    <row r="2336" spans="1:16" ht="18" customHeight="1" x14ac:dyDescent="0.25">
      <c r="A2336" s="309"/>
      <c r="B2336" s="345"/>
      <c r="C2336" s="345"/>
      <c r="D2336" s="310"/>
      <c r="E2336" s="310"/>
      <c r="F2336" s="310"/>
      <c r="G2336" s="310"/>
      <c r="H2336" s="310"/>
      <c r="I2336" s="311"/>
      <c r="J2336" s="311"/>
      <c r="K2336" s="311"/>
      <c r="L2336" s="311"/>
      <c r="M2336" s="311"/>
      <c r="N2336" s="311"/>
      <c r="O2336" s="381">
        <f t="shared" si="78"/>
        <v>0</v>
      </c>
      <c r="P2336" s="381">
        <f t="shared" si="79"/>
        <v>0</v>
      </c>
    </row>
    <row r="2337" spans="1:16" ht="18" customHeight="1" x14ac:dyDescent="0.25">
      <c r="A2337" s="309"/>
      <c r="B2337" s="345"/>
      <c r="C2337" s="345"/>
      <c r="D2337" s="310"/>
      <c r="E2337" s="310"/>
      <c r="F2337" s="310"/>
      <c r="G2337" s="310"/>
      <c r="H2337" s="310"/>
      <c r="I2337" s="311"/>
      <c r="J2337" s="311"/>
      <c r="K2337" s="311"/>
      <c r="L2337" s="311"/>
      <c r="M2337" s="311"/>
      <c r="N2337" s="311"/>
      <c r="O2337" s="381">
        <f t="shared" si="78"/>
        <v>0</v>
      </c>
      <c r="P2337" s="381">
        <f t="shared" si="79"/>
        <v>0</v>
      </c>
    </row>
    <row r="2338" spans="1:16" ht="18" customHeight="1" x14ac:dyDescent="0.25">
      <c r="A2338" s="309"/>
      <c r="B2338" s="345"/>
      <c r="C2338" s="345"/>
      <c r="D2338" s="310"/>
      <c r="E2338" s="310"/>
      <c r="F2338" s="310"/>
      <c r="G2338" s="310"/>
      <c r="H2338" s="310"/>
      <c r="I2338" s="311"/>
      <c r="J2338" s="311"/>
      <c r="K2338" s="311"/>
      <c r="L2338" s="311"/>
      <c r="M2338" s="311"/>
      <c r="N2338" s="311"/>
      <c r="O2338" s="381">
        <f t="shared" si="78"/>
        <v>0</v>
      </c>
      <c r="P2338" s="381">
        <f t="shared" si="79"/>
        <v>0</v>
      </c>
    </row>
    <row r="2339" spans="1:16" ht="18" customHeight="1" x14ac:dyDescent="0.25">
      <c r="A2339" s="309"/>
      <c r="B2339" s="345"/>
      <c r="C2339" s="345"/>
      <c r="D2339" s="310"/>
      <c r="E2339" s="310"/>
      <c r="F2339" s="310"/>
      <c r="G2339" s="310"/>
      <c r="H2339" s="310"/>
      <c r="I2339" s="311"/>
      <c r="J2339" s="311"/>
      <c r="K2339" s="311"/>
      <c r="L2339" s="311"/>
      <c r="M2339" s="311"/>
      <c r="N2339" s="311"/>
      <c r="O2339" s="381">
        <f t="shared" si="78"/>
        <v>0</v>
      </c>
      <c r="P2339" s="381">
        <f t="shared" si="79"/>
        <v>0</v>
      </c>
    </row>
    <row r="2340" spans="1:16" ht="18" customHeight="1" x14ac:dyDescent="0.25">
      <c r="A2340" s="309"/>
      <c r="B2340" s="345"/>
      <c r="C2340" s="345"/>
      <c r="D2340" s="310"/>
      <c r="E2340" s="310"/>
      <c r="F2340" s="310"/>
      <c r="G2340" s="310"/>
      <c r="H2340" s="310"/>
      <c r="I2340" s="311"/>
      <c r="J2340" s="311"/>
      <c r="K2340" s="311"/>
      <c r="L2340" s="311"/>
      <c r="M2340" s="311"/>
      <c r="N2340" s="311"/>
      <c r="O2340" s="381">
        <f t="shared" si="78"/>
        <v>0</v>
      </c>
      <c r="P2340" s="381">
        <f t="shared" si="79"/>
        <v>0</v>
      </c>
    </row>
    <row r="2341" spans="1:16" ht="18" customHeight="1" x14ac:dyDescent="0.25">
      <c r="A2341" s="309"/>
      <c r="B2341" s="345"/>
      <c r="C2341" s="345"/>
      <c r="D2341" s="310"/>
      <c r="E2341" s="310"/>
      <c r="F2341" s="310"/>
      <c r="G2341" s="310"/>
      <c r="H2341" s="310"/>
      <c r="I2341" s="311"/>
      <c r="J2341" s="311"/>
      <c r="K2341" s="311"/>
      <c r="L2341" s="311"/>
      <c r="M2341" s="311"/>
      <c r="N2341" s="311"/>
      <c r="O2341" s="381">
        <f t="shared" si="78"/>
        <v>0</v>
      </c>
      <c r="P2341" s="381">
        <f t="shared" si="79"/>
        <v>0</v>
      </c>
    </row>
    <row r="2342" spans="1:16" ht="18" customHeight="1" x14ac:dyDescent="0.25">
      <c r="A2342" s="309"/>
      <c r="B2342" s="345"/>
      <c r="C2342" s="345"/>
      <c r="D2342" s="310"/>
      <c r="E2342" s="310"/>
      <c r="F2342" s="310"/>
      <c r="G2342" s="310"/>
      <c r="H2342" s="310"/>
      <c r="I2342" s="311"/>
      <c r="J2342" s="311"/>
      <c r="K2342" s="311"/>
      <c r="L2342" s="311"/>
      <c r="M2342" s="311"/>
      <c r="N2342" s="311"/>
      <c r="O2342" s="381">
        <f t="shared" si="78"/>
        <v>0</v>
      </c>
      <c r="P2342" s="381">
        <f t="shared" si="79"/>
        <v>0</v>
      </c>
    </row>
    <row r="2343" spans="1:16" ht="18" customHeight="1" x14ac:dyDescent="0.25">
      <c r="A2343" s="309"/>
      <c r="B2343" s="345"/>
      <c r="C2343" s="345"/>
      <c r="D2343" s="310"/>
      <c r="E2343" s="310"/>
      <c r="F2343" s="310"/>
      <c r="G2343" s="310"/>
      <c r="H2343" s="310"/>
      <c r="I2343" s="311"/>
      <c r="J2343" s="311"/>
      <c r="K2343" s="311"/>
      <c r="L2343" s="311"/>
      <c r="M2343" s="311"/>
      <c r="N2343" s="311"/>
      <c r="O2343" s="381">
        <f t="shared" si="78"/>
        <v>0</v>
      </c>
      <c r="P2343" s="381">
        <f t="shared" si="79"/>
        <v>0</v>
      </c>
    </row>
    <row r="2344" spans="1:16" ht="18" customHeight="1" x14ac:dyDescent="0.25">
      <c r="A2344" s="309"/>
      <c r="B2344" s="345"/>
      <c r="C2344" s="345"/>
      <c r="D2344" s="310"/>
      <c r="E2344" s="310"/>
      <c r="F2344" s="310"/>
      <c r="G2344" s="310"/>
      <c r="H2344" s="310"/>
      <c r="I2344" s="311"/>
      <c r="J2344" s="311"/>
      <c r="K2344" s="311"/>
      <c r="L2344" s="311"/>
      <c r="M2344" s="311"/>
      <c r="N2344" s="311"/>
      <c r="O2344" s="381">
        <f t="shared" si="78"/>
        <v>0</v>
      </c>
      <c r="P2344" s="381">
        <f t="shared" si="79"/>
        <v>0</v>
      </c>
    </row>
    <row r="2345" spans="1:16" ht="18" customHeight="1" x14ac:dyDescent="0.25">
      <c r="A2345" s="309"/>
      <c r="B2345" s="345"/>
      <c r="C2345" s="345"/>
      <c r="D2345" s="310"/>
      <c r="E2345" s="310"/>
      <c r="F2345" s="310"/>
      <c r="G2345" s="310"/>
      <c r="H2345" s="310"/>
      <c r="I2345" s="311"/>
      <c r="J2345" s="311"/>
      <c r="K2345" s="311"/>
      <c r="L2345" s="311"/>
      <c r="M2345" s="311"/>
      <c r="N2345" s="311"/>
      <c r="O2345" s="381">
        <f t="shared" si="78"/>
        <v>0</v>
      </c>
      <c r="P2345" s="381">
        <f t="shared" si="79"/>
        <v>0</v>
      </c>
    </row>
    <row r="2346" spans="1:16" ht="18" customHeight="1" x14ac:dyDescent="0.25">
      <c r="A2346" s="309"/>
      <c r="B2346" s="345"/>
      <c r="C2346" s="345"/>
      <c r="D2346" s="310"/>
      <c r="E2346" s="310"/>
      <c r="F2346" s="310"/>
      <c r="G2346" s="310"/>
      <c r="H2346" s="310"/>
      <c r="I2346" s="311"/>
      <c r="J2346" s="311"/>
      <c r="K2346" s="311"/>
      <c r="L2346" s="311"/>
      <c r="M2346" s="311"/>
      <c r="N2346" s="311"/>
      <c r="O2346" s="381">
        <f t="shared" si="78"/>
        <v>0</v>
      </c>
      <c r="P2346" s="381">
        <f t="shared" si="79"/>
        <v>0</v>
      </c>
    </row>
    <row r="2347" spans="1:16" ht="18" customHeight="1" x14ac:dyDescent="0.25">
      <c r="A2347" s="309"/>
      <c r="B2347" s="345"/>
      <c r="C2347" s="345"/>
      <c r="D2347" s="310"/>
      <c r="E2347" s="310"/>
      <c r="F2347" s="310"/>
      <c r="G2347" s="310"/>
      <c r="H2347" s="310"/>
      <c r="I2347" s="311"/>
      <c r="J2347" s="311"/>
      <c r="K2347" s="311"/>
      <c r="L2347" s="311"/>
      <c r="M2347" s="311"/>
      <c r="N2347" s="311"/>
      <c r="O2347" s="381">
        <f t="shared" si="78"/>
        <v>0</v>
      </c>
      <c r="P2347" s="381">
        <f t="shared" si="79"/>
        <v>0</v>
      </c>
    </row>
    <row r="2348" spans="1:16" ht="18" customHeight="1" x14ac:dyDescent="0.25">
      <c r="A2348" s="309"/>
      <c r="B2348" s="345"/>
      <c r="C2348" s="345"/>
      <c r="D2348" s="310"/>
      <c r="E2348" s="310"/>
      <c r="F2348" s="310"/>
      <c r="G2348" s="310"/>
      <c r="H2348" s="310"/>
      <c r="I2348" s="311"/>
      <c r="J2348" s="311"/>
      <c r="K2348" s="311"/>
      <c r="L2348" s="311"/>
      <c r="M2348" s="311"/>
      <c r="N2348" s="311"/>
      <c r="O2348" s="381">
        <f t="shared" si="78"/>
        <v>0</v>
      </c>
      <c r="P2348" s="381">
        <f t="shared" si="79"/>
        <v>0</v>
      </c>
    </row>
    <row r="2349" spans="1:16" ht="18" customHeight="1" x14ac:dyDescent="0.25">
      <c r="A2349" s="309"/>
      <c r="B2349" s="345"/>
      <c r="C2349" s="345"/>
      <c r="D2349" s="310"/>
      <c r="E2349" s="310"/>
      <c r="F2349" s="310"/>
      <c r="G2349" s="310"/>
      <c r="H2349" s="310"/>
      <c r="I2349" s="311"/>
      <c r="J2349" s="311"/>
      <c r="K2349" s="311"/>
      <c r="L2349" s="311"/>
      <c r="M2349" s="311"/>
      <c r="N2349" s="311"/>
      <c r="O2349" s="381">
        <f t="shared" si="78"/>
        <v>0</v>
      </c>
      <c r="P2349" s="381">
        <f t="shared" si="79"/>
        <v>0</v>
      </c>
    </row>
    <row r="2350" spans="1:16" ht="18" customHeight="1" x14ac:dyDescent="0.25">
      <c r="A2350" s="309"/>
      <c r="B2350" s="345"/>
      <c r="C2350" s="345"/>
      <c r="D2350" s="310"/>
      <c r="E2350" s="310"/>
      <c r="F2350" s="310"/>
      <c r="G2350" s="310"/>
      <c r="H2350" s="310"/>
      <c r="I2350" s="311"/>
      <c r="J2350" s="311"/>
      <c r="K2350" s="311"/>
      <c r="L2350" s="311"/>
      <c r="M2350" s="311"/>
      <c r="N2350" s="311"/>
      <c r="O2350" s="381">
        <f t="shared" si="78"/>
        <v>0</v>
      </c>
      <c r="P2350" s="381">
        <f t="shared" si="79"/>
        <v>0</v>
      </c>
    </row>
    <row r="2351" spans="1:16" ht="18" customHeight="1" x14ac:dyDescent="0.25">
      <c r="A2351" s="309"/>
      <c r="B2351" s="345"/>
      <c r="C2351" s="345"/>
      <c r="D2351" s="310"/>
      <c r="E2351" s="310"/>
      <c r="F2351" s="310"/>
      <c r="G2351" s="310"/>
      <c r="H2351" s="310"/>
      <c r="I2351" s="311"/>
      <c r="J2351" s="311"/>
      <c r="K2351" s="311"/>
      <c r="L2351" s="311"/>
      <c r="M2351" s="311"/>
      <c r="N2351" s="311"/>
      <c r="O2351" s="381">
        <f t="shared" si="78"/>
        <v>0</v>
      </c>
      <c r="P2351" s="381">
        <f t="shared" si="79"/>
        <v>0</v>
      </c>
    </row>
    <row r="2352" spans="1:16" ht="18" customHeight="1" x14ac:dyDescent="0.25">
      <c r="A2352" s="309"/>
      <c r="B2352" s="345"/>
      <c r="C2352" s="345"/>
      <c r="D2352" s="310"/>
      <c r="E2352" s="310"/>
      <c r="F2352" s="310"/>
      <c r="G2352" s="310"/>
      <c r="H2352" s="310"/>
      <c r="I2352" s="311"/>
      <c r="J2352" s="311"/>
      <c r="K2352" s="311"/>
      <c r="L2352" s="311"/>
      <c r="M2352" s="311"/>
      <c r="N2352" s="311"/>
      <c r="O2352" s="381">
        <f t="shared" si="78"/>
        <v>0</v>
      </c>
      <c r="P2352" s="381">
        <f t="shared" si="79"/>
        <v>0</v>
      </c>
    </row>
    <row r="2353" spans="1:16" ht="18" customHeight="1" x14ac:dyDescent="0.25">
      <c r="A2353" s="309"/>
      <c r="B2353" s="345"/>
      <c r="C2353" s="345"/>
      <c r="D2353" s="310"/>
      <c r="E2353" s="310"/>
      <c r="F2353" s="310"/>
      <c r="G2353" s="310"/>
      <c r="H2353" s="310"/>
      <c r="I2353" s="311"/>
      <c r="J2353" s="311"/>
      <c r="K2353" s="311"/>
      <c r="L2353" s="311"/>
      <c r="M2353" s="311"/>
      <c r="N2353" s="311"/>
      <c r="O2353" s="381">
        <f t="shared" si="78"/>
        <v>0</v>
      </c>
      <c r="P2353" s="381">
        <f t="shared" si="79"/>
        <v>0</v>
      </c>
    </row>
    <row r="2354" spans="1:16" ht="18" customHeight="1" x14ac:dyDescent="0.25">
      <c r="A2354" s="309"/>
      <c r="B2354" s="345"/>
      <c r="C2354" s="345"/>
      <c r="D2354" s="310"/>
      <c r="E2354" s="310"/>
      <c r="F2354" s="310"/>
      <c r="G2354" s="310"/>
      <c r="H2354" s="310"/>
      <c r="I2354" s="311"/>
      <c r="J2354" s="311"/>
      <c r="K2354" s="311"/>
      <c r="L2354" s="311"/>
      <c r="M2354" s="311"/>
      <c r="N2354" s="311"/>
      <c r="O2354" s="381">
        <f t="shared" si="78"/>
        <v>0</v>
      </c>
      <c r="P2354" s="381">
        <f t="shared" si="79"/>
        <v>0</v>
      </c>
    </row>
    <row r="2355" spans="1:16" ht="18" customHeight="1" x14ac:dyDescent="0.25">
      <c r="A2355" s="309"/>
      <c r="B2355" s="345"/>
      <c r="C2355" s="345"/>
      <c r="D2355" s="310"/>
      <c r="E2355" s="310"/>
      <c r="F2355" s="310"/>
      <c r="G2355" s="310"/>
      <c r="H2355" s="310"/>
      <c r="I2355" s="311"/>
      <c r="J2355" s="311"/>
      <c r="K2355" s="311"/>
      <c r="L2355" s="311"/>
      <c r="M2355" s="311"/>
      <c r="N2355" s="311"/>
      <c r="O2355" s="381">
        <f t="shared" si="78"/>
        <v>0</v>
      </c>
      <c r="P2355" s="381">
        <f t="shared" si="79"/>
        <v>0</v>
      </c>
    </row>
    <row r="2356" spans="1:16" ht="18" customHeight="1" x14ac:dyDescent="0.25">
      <c r="A2356" s="309"/>
      <c r="B2356" s="345"/>
      <c r="C2356" s="345"/>
      <c r="D2356" s="310"/>
      <c r="E2356" s="310"/>
      <c r="F2356" s="310"/>
      <c r="G2356" s="310"/>
      <c r="H2356" s="310"/>
      <c r="I2356" s="311"/>
      <c r="J2356" s="311"/>
      <c r="K2356" s="311"/>
      <c r="L2356" s="311"/>
      <c r="M2356" s="311"/>
      <c r="N2356" s="311"/>
      <c r="O2356" s="381">
        <f t="shared" si="78"/>
        <v>0</v>
      </c>
      <c r="P2356" s="381">
        <f t="shared" si="79"/>
        <v>0</v>
      </c>
    </row>
    <row r="2357" spans="1:16" ht="18" customHeight="1" x14ac:dyDescent="0.25">
      <c r="A2357" s="309"/>
      <c r="B2357" s="345"/>
      <c r="C2357" s="345"/>
      <c r="D2357" s="310"/>
      <c r="E2357" s="310"/>
      <c r="F2357" s="310"/>
      <c r="G2357" s="310"/>
      <c r="H2357" s="310"/>
      <c r="I2357" s="311"/>
      <c r="J2357" s="311"/>
      <c r="K2357" s="311"/>
      <c r="L2357" s="311"/>
      <c r="M2357" s="311"/>
      <c r="N2357" s="311"/>
      <c r="O2357" s="381">
        <f t="shared" si="78"/>
        <v>0</v>
      </c>
      <c r="P2357" s="381">
        <f t="shared" si="79"/>
        <v>0</v>
      </c>
    </row>
    <row r="2358" spans="1:16" ht="18" customHeight="1" x14ac:dyDescent="0.25">
      <c r="A2358" s="309"/>
      <c r="B2358" s="345"/>
      <c r="C2358" s="345"/>
      <c r="D2358" s="310"/>
      <c r="E2358" s="310"/>
      <c r="F2358" s="310"/>
      <c r="G2358" s="310"/>
      <c r="H2358" s="310"/>
      <c r="I2358" s="311"/>
      <c r="J2358" s="311"/>
      <c r="K2358" s="311"/>
      <c r="L2358" s="311"/>
      <c r="M2358" s="311"/>
      <c r="N2358" s="311"/>
      <c r="O2358" s="381">
        <f t="shared" si="78"/>
        <v>0</v>
      </c>
      <c r="P2358" s="381">
        <f t="shared" si="79"/>
        <v>0</v>
      </c>
    </row>
    <row r="2359" spans="1:16" ht="18" customHeight="1" x14ac:dyDescent="0.25">
      <c r="A2359" s="309"/>
      <c r="B2359" s="345"/>
      <c r="C2359" s="345"/>
      <c r="D2359" s="310"/>
      <c r="E2359" s="310"/>
      <c r="F2359" s="310"/>
      <c r="G2359" s="310"/>
      <c r="H2359" s="310"/>
      <c r="I2359" s="311"/>
      <c r="J2359" s="311"/>
      <c r="K2359" s="311"/>
      <c r="L2359" s="311"/>
      <c r="M2359" s="311"/>
      <c r="N2359" s="311"/>
      <c r="O2359" s="381">
        <f t="shared" si="78"/>
        <v>0</v>
      </c>
      <c r="P2359" s="381">
        <f t="shared" si="79"/>
        <v>0</v>
      </c>
    </row>
    <row r="2360" spans="1:16" ht="18" customHeight="1" x14ac:dyDescent="0.25">
      <c r="A2360" s="309"/>
      <c r="B2360" s="345"/>
      <c r="C2360" s="345"/>
      <c r="D2360" s="310"/>
      <c r="E2360" s="310"/>
      <c r="F2360" s="310"/>
      <c r="G2360" s="310"/>
      <c r="H2360" s="310"/>
      <c r="I2360" s="311"/>
      <c r="J2360" s="311"/>
      <c r="K2360" s="311"/>
      <c r="L2360" s="311"/>
      <c r="M2360" s="311"/>
      <c r="N2360" s="311"/>
      <c r="O2360" s="381">
        <f t="shared" si="78"/>
        <v>0</v>
      </c>
      <c r="P2360" s="381">
        <f t="shared" si="79"/>
        <v>0</v>
      </c>
    </row>
    <row r="2361" spans="1:16" ht="18" customHeight="1" x14ac:dyDescent="0.25">
      <c r="A2361" s="309"/>
      <c r="B2361" s="345"/>
      <c r="C2361" s="345"/>
      <c r="D2361" s="310"/>
      <c r="E2361" s="310"/>
      <c r="F2361" s="310"/>
      <c r="G2361" s="310"/>
      <c r="H2361" s="310"/>
      <c r="I2361" s="311"/>
      <c r="J2361" s="311"/>
      <c r="K2361" s="311"/>
      <c r="L2361" s="311"/>
      <c r="M2361" s="311"/>
      <c r="N2361" s="311"/>
      <c r="O2361" s="381">
        <f t="shared" si="78"/>
        <v>0</v>
      </c>
      <c r="P2361" s="381">
        <f t="shared" si="79"/>
        <v>0</v>
      </c>
    </row>
    <row r="2362" spans="1:16" ht="18" customHeight="1" x14ac:dyDescent="0.25">
      <c r="A2362" s="309"/>
      <c r="B2362" s="345"/>
      <c r="C2362" s="345"/>
      <c r="D2362" s="310"/>
      <c r="E2362" s="310"/>
      <c r="F2362" s="310"/>
      <c r="G2362" s="310"/>
      <c r="H2362" s="310"/>
      <c r="I2362" s="311"/>
      <c r="J2362" s="311"/>
      <c r="K2362" s="311"/>
      <c r="L2362" s="311"/>
      <c r="M2362" s="311"/>
      <c r="N2362" s="311"/>
      <c r="O2362" s="381">
        <f t="shared" si="78"/>
        <v>0</v>
      </c>
      <c r="P2362" s="381">
        <f t="shared" si="79"/>
        <v>0</v>
      </c>
    </row>
    <row r="2363" spans="1:16" ht="18" customHeight="1" x14ac:dyDescent="0.25">
      <c r="A2363" s="309"/>
      <c r="B2363" s="345"/>
      <c r="C2363" s="345"/>
      <c r="D2363" s="310"/>
      <c r="E2363" s="310"/>
      <c r="F2363" s="310"/>
      <c r="G2363" s="310"/>
      <c r="H2363" s="310"/>
      <c r="I2363" s="311"/>
      <c r="J2363" s="311"/>
      <c r="K2363" s="311"/>
      <c r="L2363" s="311"/>
      <c r="M2363" s="311"/>
      <c r="N2363" s="311"/>
      <c r="O2363" s="381">
        <f t="shared" si="78"/>
        <v>0</v>
      </c>
      <c r="P2363" s="381">
        <f t="shared" si="79"/>
        <v>0</v>
      </c>
    </row>
    <row r="2364" spans="1:16" ht="18" customHeight="1" x14ac:dyDescent="0.25">
      <c r="A2364" s="309"/>
      <c r="B2364" s="345"/>
      <c r="C2364" s="345"/>
      <c r="D2364" s="310"/>
      <c r="E2364" s="310"/>
      <c r="F2364" s="310"/>
      <c r="G2364" s="310"/>
      <c r="H2364" s="310"/>
      <c r="I2364" s="311"/>
      <c r="J2364" s="311"/>
      <c r="K2364" s="311"/>
      <c r="L2364" s="311"/>
      <c r="M2364" s="311"/>
      <c r="N2364" s="311"/>
      <c r="O2364" s="381">
        <f t="shared" si="78"/>
        <v>0</v>
      </c>
      <c r="P2364" s="381">
        <f t="shared" si="79"/>
        <v>0</v>
      </c>
    </row>
    <row r="2365" spans="1:16" ht="18" customHeight="1" x14ac:dyDescent="0.25">
      <c r="A2365" s="309"/>
      <c r="B2365" s="345"/>
      <c r="C2365" s="345"/>
      <c r="D2365" s="310"/>
      <c r="E2365" s="310"/>
      <c r="F2365" s="310"/>
      <c r="G2365" s="310"/>
      <c r="H2365" s="310"/>
      <c r="I2365" s="311"/>
      <c r="J2365" s="311"/>
      <c r="K2365" s="311"/>
      <c r="L2365" s="311"/>
      <c r="M2365" s="311"/>
      <c r="N2365" s="311"/>
      <c r="O2365" s="381">
        <f t="shared" si="78"/>
        <v>0</v>
      </c>
      <c r="P2365" s="381">
        <f t="shared" si="79"/>
        <v>0</v>
      </c>
    </row>
    <row r="2366" spans="1:16" ht="18" customHeight="1" x14ac:dyDescent="0.25">
      <c r="A2366" s="309"/>
      <c r="B2366" s="345"/>
      <c r="C2366" s="345"/>
      <c r="D2366" s="310"/>
      <c r="E2366" s="310"/>
      <c r="F2366" s="310"/>
      <c r="G2366" s="310"/>
      <c r="H2366" s="310"/>
      <c r="I2366" s="311"/>
      <c r="J2366" s="311"/>
      <c r="K2366" s="311"/>
      <c r="L2366" s="311"/>
      <c r="M2366" s="311"/>
      <c r="N2366" s="311"/>
      <c r="O2366" s="381">
        <f t="shared" si="78"/>
        <v>0</v>
      </c>
      <c r="P2366" s="381">
        <f t="shared" si="79"/>
        <v>0</v>
      </c>
    </row>
    <row r="2367" spans="1:16" ht="18" customHeight="1" x14ac:dyDescent="0.25">
      <c r="A2367" s="309"/>
      <c r="B2367" s="345"/>
      <c r="C2367" s="345"/>
      <c r="D2367" s="310"/>
      <c r="E2367" s="310"/>
      <c r="F2367" s="310"/>
      <c r="G2367" s="310"/>
      <c r="H2367" s="310"/>
      <c r="I2367" s="311"/>
      <c r="J2367" s="311"/>
      <c r="K2367" s="311"/>
      <c r="L2367" s="311"/>
      <c r="M2367" s="311"/>
      <c r="N2367" s="311"/>
      <c r="O2367" s="381">
        <f t="shared" si="78"/>
        <v>0</v>
      </c>
      <c r="P2367" s="381">
        <f t="shared" si="79"/>
        <v>0</v>
      </c>
    </row>
    <row r="2368" spans="1:16" ht="18" customHeight="1" x14ac:dyDescent="0.25">
      <c r="A2368" s="309"/>
      <c r="B2368" s="345"/>
      <c r="C2368" s="345"/>
      <c r="D2368" s="310"/>
      <c r="E2368" s="310"/>
      <c r="F2368" s="310"/>
      <c r="G2368" s="310"/>
      <c r="H2368" s="310"/>
      <c r="I2368" s="311"/>
      <c r="J2368" s="311"/>
      <c r="K2368" s="311"/>
      <c r="L2368" s="311"/>
      <c r="M2368" s="311"/>
      <c r="N2368" s="311"/>
      <c r="O2368" s="381">
        <f t="shared" si="78"/>
        <v>0</v>
      </c>
      <c r="P2368" s="381">
        <f t="shared" si="79"/>
        <v>0</v>
      </c>
    </row>
    <row r="2369" spans="1:16" ht="18" customHeight="1" x14ac:dyDescent="0.25">
      <c r="A2369" s="309"/>
      <c r="B2369" s="345"/>
      <c r="C2369" s="345"/>
      <c r="D2369" s="310"/>
      <c r="E2369" s="310"/>
      <c r="F2369" s="310"/>
      <c r="G2369" s="310"/>
      <c r="H2369" s="310"/>
      <c r="I2369" s="311"/>
      <c r="J2369" s="311"/>
      <c r="K2369" s="311"/>
      <c r="L2369" s="311"/>
      <c r="M2369" s="311"/>
      <c r="N2369" s="311"/>
      <c r="O2369" s="381">
        <f t="shared" si="78"/>
        <v>0</v>
      </c>
      <c r="P2369" s="381">
        <f t="shared" si="79"/>
        <v>0</v>
      </c>
    </row>
    <row r="2370" spans="1:16" ht="18" customHeight="1" x14ac:dyDescent="0.25">
      <c r="A2370" s="309"/>
      <c r="B2370" s="345"/>
      <c r="C2370" s="345"/>
      <c r="D2370" s="310"/>
      <c r="E2370" s="310"/>
      <c r="F2370" s="310"/>
      <c r="G2370" s="310"/>
      <c r="H2370" s="310"/>
      <c r="I2370" s="311"/>
      <c r="J2370" s="311"/>
      <c r="K2370" s="311"/>
      <c r="L2370" s="311"/>
      <c r="M2370" s="311"/>
      <c r="N2370" s="311"/>
      <c r="O2370" s="381">
        <f t="shared" si="78"/>
        <v>0</v>
      </c>
      <c r="P2370" s="381">
        <f t="shared" si="79"/>
        <v>0</v>
      </c>
    </row>
    <row r="2371" spans="1:16" ht="18" customHeight="1" x14ac:dyDescent="0.25">
      <c r="A2371" s="309"/>
      <c r="B2371" s="345"/>
      <c r="C2371" s="345"/>
      <c r="D2371" s="310"/>
      <c r="E2371" s="310"/>
      <c r="F2371" s="310"/>
      <c r="G2371" s="310"/>
      <c r="H2371" s="310"/>
      <c r="I2371" s="311"/>
      <c r="J2371" s="311"/>
      <c r="K2371" s="311"/>
      <c r="L2371" s="311"/>
      <c r="M2371" s="311"/>
      <c r="N2371" s="311"/>
      <c r="O2371" s="381">
        <f t="shared" ref="O2371:O2414" si="80">SUM(I2371,K2371,M2371)</f>
        <v>0</v>
      </c>
      <c r="P2371" s="381">
        <f t="shared" ref="P2371:P2414" si="81">SUM(J2371,L2371,N2371)</f>
        <v>0</v>
      </c>
    </row>
    <row r="2372" spans="1:16" ht="18" customHeight="1" x14ac:dyDescent="0.25">
      <c r="A2372" s="309"/>
      <c r="B2372" s="345"/>
      <c r="C2372" s="345"/>
      <c r="D2372" s="310"/>
      <c r="E2372" s="310"/>
      <c r="F2372" s="310"/>
      <c r="G2372" s="310"/>
      <c r="H2372" s="310"/>
      <c r="I2372" s="311"/>
      <c r="J2372" s="311"/>
      <c r="K2372" s="311"/>
      <c r="L2372" s="311"/>
      <c r="M2372" s="311"/>
      <c r="N2372" s="311"/>
      <c r="O2372" s="381">
        <f t="shared" si="80"/>
        <v>0</v>
      </c>
      <c r="P2372" s="381">
        <f t="shared" si="81"/>
        <v>0</v>
      </c>
    </row>
    <row r="2373" spans="1:16" ht="18" customHeight="1" x14ac:dyDescent="0.25">
      <c r="A2373" s="309"/>
      <c r="B2373" s="345"/>
      <c r="C2373" s="345"/>
      <c r="D2373" s="310"/>
      <c r="E2373" s="310"/>
      <c r="F2373" s="310"/>
      <c r="G2373" s="310"/>
      <c r="H2373" s="310"/>
      <c r="I2373" s="311"/>
      <c r="J2373" s="311"/>
      <c r="K2373" s="311"/>
      <c r="L2373" s="311"/>
      <c r="M2373" s="311"/>
      <c r="N2373" s="311"/>
      <c r="O2373" s="381">
        <f t="shared" si="80"/>
        <v>0</v>
      </c>
      <c r="P2373" s="381">
        <f t="shared" si="81"/>
        <v>0</v>
      </c>
    </row>
    <row r="2374" spans="1:16" ht="18" customHeight="1" x14ac:dyDescent="0.25">
      <c r="A2374" s="309"/>
      <c r="B2374" s="345"/>
      <c r="C2374" s="345"/>
      <c r="D2374" s="310"/>
      <c r="E2374" s="310"/>
      <c r="F2374" s="310"/>
      <c r="G2374" s="310"/>
      <c r="H2374" s="310"/>
      <c r="I2374" s="311"/>
      <c r="J2374" s="311"/>
      <c r="K2374" s="311"/>
      <c r="L2374" s="311"/>
      <c r="M2374" s="311"/>
      <c r="N2374" s="311"/>
      <c r="O2374" s="381">
        <f t="shared" si="80"/>
        <v>0</v>
      </c>
      <c r="P2374" s="381">
        <f t="shared" si="81"/>
        <v>0</v>
      </c>
    </row>
    <row r="2375" spans="1:16" ht="18" customHeight="1" x14ac:dyDescent="0.25">
      <c r="A2375" s="309"/>
      <c r="B2375" s="345"/>
      <c r="C2375" s="345"/>
      <c r="D2375" s="310"/>
      <c r="E2375" s="310"/>
      <c r="F2375" s="310"/>
      <c r="G2375" s="310"/>
      <c r="H2375" s="310"/>
      <c r="I2375" s="311"/>
      <c r="J2375" s="311"/>
      <c r="K2375" s="311"/>
      <c r="L2375" s="311"/>
      <c r="M2375" s="311"/>
      <c r="N2375" s="311"/>
      <c r="O2375" s="381">
        <f t="shared" si="80"/>
        <v>0</v>
      </c>
      <c r="P2375" s="381">
        <f t="shared" si="81"/>
        <v>0</v>
      </c>
    </row>
    <row r="2376" spans="1:16" ht="18" customHeight="1" x14ac:dyDescent="0.25">
      <c r="A2376" s="309"/>
      <c r="B2376" s="345"/>
      <c r="C2376" s="345"/>
      <c r="D2376" s="310"/>
      <c r="E2376" s="310"/>
      <c r="F2376" s="310"/>
      <c r="G2376" s="310"/>
      <c r="H2376" s="310"/>
      <c r="I2376" s="311"/>
      <c r="J2376" s="311"/>
      <c r="K2376" s="311"/>
      <c r="L2376" s="311"/>
      <c r="M2376" s="311"/>
      <c r="N2376" s="311"/>
      <c r="O2376" s="381">
        <f t="shared" si="80"/>
        <v>0</v>
      </c>
      <c r="P2376" s="381">
        <f t="shared" si="81"/>
        <v>0</v>
      </c>
    </row>
    <row r="2377" spans="1:16" ht="18" customHeight="1" x14ac:dyDescent="0.25">
      <c r="A2377" s="309"/>
      <c r="B2377" s="345"/>
      <c r="C2377" s="345"/>
      <c r="D2377" s="310"/>
      <c r="E2377" s="310"/>
      <c r="F2377" s="310"/>
      <c r="G2377" s="310"/>
      <c r="H2377" s="310"/>
      <c r="I2377" s="311"/>
      <c r="J2377" s="311"/>
      <c r="K2377" s="311"/>
      <c r="L2377" s="311"/>
      <c r="M2377" s="311"/>
      <c r="N2377" s="311"/>
      <c r="O2377" s="381">
        <f t="shared" si="80"/>
        <v>0</v>
      </c>
      <c r="P2377" s="381">
        <f t="shared" si="81"/>
        <v>0</v>
      </c>
    </row>
    <row r="2378" spans="1:16" ht="18" customHeight="1" x14ac:dyDescent="0.25">
      <c r="A2378" s="309"/>
      <c r="B2378" s="345"/>
      <c r="C2378" s="345"/>
      <c r="D2378" s="310"/>
      <c r="E2378" s="310"/>
      <c r="F2378" s="310"/>
      <c r="G2378" s="310"/>
      <c r="H2378" s="310"/>
      <c r="I2378" s="311"/>
      <c r="J2378" s="311"/>
      <c r="K2378" s="311"/>
      <c r="L2378" s="311"/>
      <c r="M2378" s="311"/>
      <c r="N2378" s="311"/>
      <c r="O2378" s="381">
        <f t="shared" si="80"/>
        <v>0</v>
      </c>
      <c r="P2378" s="381">
        <f t="shared" si="81"/>
        <v>0</v>
      </c>
    </row>
    <row r="2379" spans="1:16" ht="18" customHeight="1" x14ac:dyDescent="0.25">
      <c r="A2379" s="309"/>
      <c r="B2379" s="345"/>
      <c r="C2379" s="345"/>
      <c r="D2379" s="310"/>
      <c r="E2379" s="310"/>
      <c r="F2379" s="310"/>
      <c r="G2379" s="310"/>
      <c r="H2379" s="310"/>
      <c r="I2379" s="311"/>
      <c r="J2379" s="311"/>
      <c r="K2379" s="311"/>
      <c r="L2379" s="311"/>
      <c r="M2379" s="311"/>
      <c r="N2379" s="311"/>
      <c r="O2379" s="381">
        <f t="shared" si="80"/>
        <v>0</v>
      </c>
      <c r="P2379" s="381">
        <f t="shared" si="81"/>
        <v>0</v>
      </c>
    </row>
    <row r="2380" spans="1:16" ht="18" customHeight="1" x14ac:dyDescent="0.25">
      <c r="A2380" s="309"/>
      <c r="B2380" s="345"/>
      <c r="C2380" s="345"/>
      <c r="D2380" s="310"/>
      <c r="E2380" s="310"/>
      <c r="F2380" s="310"/>
      <c r="G2380" s="310"/>
      <c r="H2380" s="310"/>
      <c r="I2380" s="311"/>
      <c r="J2380" s="311"/>
      <c r="K2380" s="311"/>
      <c r="L2380" s="311"/>
      <c r="M2380" s="311"/>
      <c r="N2380" s="311"/>
      <c r="O2380" s="381">
        <f t="shared" si="80"/>
        <v>0</v>
      </c>
      <c r="P2380" s="381">
        <f t="shared" si="81"/>
        <v>0</v>
      </c>
    </row>
    <row r="2381" spans="1:16" ht="18" customHeight="1" x14ac:dyDescent="0.25">
      <c r="A2381" s="309"/>
      <c r="B2381" s="345"/>
      <c r="C2381" s="345"/>
      <c r="D2381" s="310"/>
      <c r="E2381" s="310"/>
      <c r="F2381" s="310"/>
      <c r="G2381" s="310"/>
      <c r="H2381" s="310"/>
      <c r="I2381" s="311"/>
      <c r="J2381" s="311"/>
      <c r="K2381" s="311"/>
      <c r="L2381" s="311"/>
      <c r="M2381" s="311"/>
      <c r="N2381" s="311"/>
      <c r="O2381" s="381">
        <f t="shared" si="80"/>
        <v>0</v>
      </c>
      <c r="P2381" s="381">
        <f t="shared" si="81"/>
        <v>0</v>
      </c>
    </row>
    <row r="2382" spans="1:16" ht="18" customHeight="1" x14ac:dyDescent="0.25">
      <c r="A2382" s="309"/>
      <c r="B2382" s="345"/>
      <c r="C2382" s="345"/>
      <c r="D2382" s="310"/>
      <c r="E2382" s="310"/>
      <c r="F2382" s="310"/>
      <c r="G2382" s="310"/>
      <c r="H2382" s="310"/>
      <c r="I2382" s="311"/>
      <c r="J2382" s="311"/>
      <c r="K2382" s="311"/>
      <c r="L2382" s="311"/>
      <c r="M2382" s="311"/>
      <c r="N2382" s="311"/>
      <c r="O2382" s="381">
        <f t="shared" si="80"/>
        <v>0</v>
      </c>
      <c r="P2382" s="381">
        <f t="shared" si="81"/>
        <v>0</v>
      </c>
    </row>
    <row r="2383" spans="1:16" ht="18" customHeight="1" x14ac:dyDescent="0.25">
      <c r="A2383" s="309"/>
      <c r="B2383" s="345"/>
      <c r="C2383" s="345"/>
      <c r="D2383" s="310"/>
      <c r="E2383" s="310"/>
      <c r="F2383" s="310"/>
      <c r="G2383" s="310"/>
      <c r="H2383" s="310"/>
      <c r="I2383" s="311"/>
      <c r="J2383" s="311"/>
      <c r="K2383" s="311"/>
      <c r="L2383" s="311"/>
      <c r="M2383" s="311"/>
      <c r="N2383" s="311"/>
      <c r="O2383" s="381">
        <f t="shared" si="80"/>
        <v>0</v>
      </c>
      <c r="P2383" s="381">
        <f t="shared" si="81"/>
        <v>0</v>
      </c>
    </row>
    <row r="2384" spans="1:16" ht="18" customHeight="1" x14ac:dyDescent="0.25">
      <c r="A2384" s="309"/>
      <c r="B2384" s="345"/>
      <c r="C2384" s="345"/>
      <c r="D2384" s="310"/>
      <c r="E2384" s="310"/>
      <c r="F2384" s="310"/>
      <c r="G2384" s="310"/>
      <c r="H2384" s="310"/>
      <c r="I2384" s="311"/>
      <c r="J2384" s="311"/>
      <c r="K2384" s="311"/>
      <c r="L2384" s="311"/>
      <c r="M2384" s="311"/>
      <c r="N2384" s="311"/>
      <c r="O2384" s="381">
        <f t="shared" si="80"/>
        <v>0</v>
      </c>
      <c r="P2384" s="381">
        <f t="shared" si="81"/>
        <v>0</v>
      </c>
    </row>
    <row r="2385" spans="1:16" ht="18" customHeight="1" x14ac:dyDescent="0.25">
      <c r="A2385" s="309"/>
      <c r="B2385" s="345"/>
      <c r="C2385" s="345"/>
      <c r="D2385" s="310"/>
      <c r="E2385" s="310"/>
      <c r="F2385" s="310"/>
      <c r="G2385" s="310"/>
      <c r="H2385" s="310"/>
      <c r="I2385" s="311"/>
      <c r="J2385" s="311"/>
      <c r="K2385" s="311"/>
      <c r="L2385" s="311"/>
      <c r="M2385" s="311"/>
      <c r="N2385" s="311"/>
      <c r="O2385" s="381">
        <f t="shared" si="80"/>
        <v>0</v>
      </c>
      <c r="P2385" s="381">
        <f t="shared" si="81"/>
        <v>0</v>
      </c>
    </row>
    <row r="2386" spans="1:16" ht="18" customHeight="1" x14ac:dyDescent="0.25">
      <c r="A2386" s="309"/>
      <c r="B2386" s="345"/>
      <c r="C2386" s="345"/>
      <c r="D2386" s="310"/>
      <c r="E2386" s="310"/>
      <c r="F2386" s="310"/>
      <c r="G2386" s="310"/>
      <c r="H2386" s="310"/>
      <c r="I2386" s="311"/>
      <c r="J2386" s="311"/>
      <c r="K2386" s="311"/>
      <c r="L2386" s="311"/>
      <c r="M2386" s="311"/>
      <c r="N2386" s="311"/>
      <c r="O2386" s="381">
        <f t="shared" si="80"/>
        <v>0</v>
      </c>
      <c r="P2386" s="381">
        <f t="shared" si="81"/>
        <v>0</v>
      </c>
    </row>
    <row r="2387" spans="1:16" ht="18" customHeight="1" x14ac:dyDescent="0.25">
      <c r="A2387" s="309"/>
      <c r="B2387" s="345"/>
      <c r="C2387" s="345"/>
      <c r="D2387" s="310"/>
      <c r="E2387" s="310"/>
      <c r="F2387" s="310"/>
      <c r="G2387" s="310"/>
      <c r="H2387" s="310"/>
      <c r="I2387" s="311"/>
      <c r="J2387" s="311"/>
      <c r="K2387" s="311"/>
      <c r="L2387" s="311"/>
      <c r="M2387" s="311"/>
      <c r="N2387" s="311"/>
      <c r="O2387" s="381">
        <f t="shared" si="80"/>
        <v>0</v>
      </c>
      <c r="P2387" s="381">
        <f t="shared" si="81"/>
        <v>0</v>
      </c>
    </row>
    <row r="2388" spans="1:16" ht="18" customHeight="1" x14ac:dyDescent="0.25">
      <c r="A2388" s="309"/>
      <c r="B2388" s="345"/>
      <c r="C2388" s="345"/>
      <c r="D2388" s="310"/>
      <c r="E2388" s="310"/>
      <c r="F2388" s="310"/>
      <c r="G2388" s="310"/>
      <c r="H2388" s="310"/>
      <c r="I2388" s="311"/>
      <c r="J2388" s="311"/>
      <c r="K2388" s="311"/>
      <c r="L2388" s="311"/>
      <c r="M2388" s="311"/>
      <c r="N2388" s="311"/>
      <c r="O2388" s="381">
        <f t="shared" si="80"/>
        <v>0</v>
      </c>
      <c r="P2388" s="381">
        <f t="shared" si="81"/>
        <v>0</v>
      </c>
    </row>
    <row r="2389" spans="1:16" ht="18" customHeight="1" x14ac:dyDescent="0.25">
      <c r="A2389" s="309"/>
      <c r="B2389" s="345"/>
      <c r="C2389" s="345"/>
      <c r="D2389" s="310"/>
      <c r="E2389" s="310"/>
      <c r="F2389" s="310"/>
      <c r="G2389" s="310"/>
      <c r="H2389" s="310"/>
      <c r="I2389" s="311"/>
      <c r="J2389" s="311"/>
      <c r="K2389" s="311"/>
      <c r="L2389" s="311"/>
      <c r="M2389" s="311"/>
      <c r="N2389" s="311"/>
      <c r="O2389" s="381">
        <f t="shared" si="80"/>
        <v>0</v>
      </c>
      <c r="P2389" s="381">
        <f t="shared" si="81"/>
        <v>0</v>
      </c>
    </row>
    <row r="2390" spans="1:16" ht="18" customHeight="1" x14ac:dyDescent="0.25">
      <c r="A2390" s="309"/>
      <c r="B2390" s="345"/>
      <c r="C2390" s="345"/>
      <c r="D2390" s="310"/>
      <c r="E2390" s="310"/>
      <c r="F2390" s="310"/>
      <c r="G2390" s="310"/>
      <c r="H2390" s="310"/>
      <c r="I2390" s="311"/>
      <c r="J2390" s="311"/>
      <c r="K2390" s="311"/>
      <c r="L2390" s="311"/>
      <c r="M2390" s="311"/>
      <c r="N2390" s="311"/>
      <c r="O2390" s="381">
        <f t="shared" si="80"/>
        <v>0</v>
      </c>
      <c r="P2390" s="381">
        <f t="shared" si="81"/>
        <v>0</v>
      </c>
    </row>
    <row r="2391" spans="1:16" ht="18" customHeight="1" x14ac:dyDescent="0.25">
      <c r="A2391" s="309"/>
      <c r="B2391" s="345"/>
      <c r="C2391" s="345"/>
      <c r="D2391" s="310"/>
      <c r="E2391" s="310"/>
      <c r="F2391" s="310"/>
      <c r="G2391" s="310"/>
      <c r="H2391" s="310"/>
      <c r="I2391" s="311"/>
      <c r="J2391" s="311"/>
      <c r="K2391" s="311"/>
      <c r="L2391" s="311"/>
      <c r="M2391" s="311"/>
      <c r="N2391" s="311"/>
      <c r="O2391" s="381">
        <f t="shared" si="80"/>
        <v>0</v>
      </c>
      <c r="P2391" s="381">
        <f t="shared" si="81"/>
        <v>0</v>
      </c>
    </row>
    <row r="2392" spans="1:16" ht="18" customHeight="1" x14ac:dyDescent="0.25">
      <c r="A2392" s="309"/>
      <c r="B2392" s="345"/>
      <c r="C2392" s="345"/>
      <c r="D2392" s="310"/>
      <c r="E2392" s="310"/>
      <c r="F2392" s="310"/>
      <c r="G2392" s="310"/>
      <c r="H2392" s="310"/>
      <c r="I2392" s="311"/>
      <c r="J2392" s="311"/>
      <c r="K2392" s="311"/>
      <c r="L2392" s="311"/>
      <c r="M2392" s="311"/>
      <c r="N2392" s="311"/>
      <c r="O2392" s="381">
        <f t="shared" si="80"/>
        <v>0</v>
      </c>
      <c r="P2392" s="381">
        <f t="shared" si="81"/>
        <v>0</v>
      </c>
    </row>
    <row r="2393" spans="1:16" ht="18" customHeight="1" x14ac:dyDescent="0.25">
      <c r="A2393" s="309"/>
      <c r="B2393" s="345"/>
      <c r="C2393" s="345"/>
      <c r="D2393" s="310"/>
      <c r="E2393" s="310"/>
      <c r="F2393" s="310"/>
      <c r="G2393" s="310"/>
      <c r="H2393" s="310"/>
      <c r="I2393" s="311"/>
      <c r="J2393" s="311"/>
      <c r="K2393" s="311"/>
      <c r="L2393" s="311"/>
      <c r="M2393" s="311"/>
      <c r="N2393" s="311"/>
      <c r="O2393" s="381">
        <f t="shared" si="80"/>
        <v>0</v>
      </c>
      <c r="P2393" s="381">
        <f t="shared" si="81"/>
        <v>0</v>
      </c>
    </row>
    <row r="2394" spans="1:16" ht="18" customHeight="1" x14ac:dyDescent="0.25">
      <c r="A2394" s="309"/>
      <c r="B2394" s="345"/>
      <c r="C2394" s="345"/>
      <c r="D2394" s="310"/>
      <c r="E2394" s="310"/>
      <c r="F2394" s="310"/>
      <c r="G2394" s="310"/>
      <c r="H2394" s="310"/>
      <c r="I2394" s="311"/>
      <c r="J2394" s="311"/>
      <c r="K2394" s="311"/>
      <c r="L2394" s="311"/>
      <c r="M2394" s="311"/>
      <c r="N2394" s="311"/>
      <c r="O2394" s="381">
        <f t="shared" si="80"/>
        <v>0</v>
      </c>
      <c r="P2394" s="381">
        <f t="shared" si="81"/>
        <v>0</v>
      </c>
    </row>
    <row r="2395" spans="1:16" ht="18" customHeight="1" x14ac:dyDescent="0.25">
      <c r="A2395" s="309"/>
      <c r="B2395" s="345"/>
      <c r="C2395" s="345"/>
      <c r="D2395" s="310"/>
      <c r="E2395" s="310"/>
      <c r="F2395" s="310"/>
      <c r="G2395" s="310"/>
      <c r="H2395" s="310"/>
      <c r="I2395" s="311"/>
      <c r="J2395" s="311"/>
      <c r="K2395" s="311"/>
      <c r="L2395" s="311"/>
      <c r="M2395" s="311"/>
      <c r="N2395" s="311"/>
      <c r="O2395" s="381">
        <f t="shared" si="80"/>
        <v>0</v>
      </c>
      <c r="P2395" s="381">
        <f t="shared" si="81"/>
        <v>0</v>
      </c>
    </row>
    <row r="2396" spans="1:16" ht="18" customHeight="1" x14ac:dyDescent="0.25">
      <c r="A2396" s="309"/>
      <c r="B2396" s="345"/>
      <c r="C2396" s="345"/>
      <c r="D2396" s="310"/>
      <c r="E2396" s="310"/>
      <c r="F2396" s="310"/>
      <c r="G2396" s="310"/>
      <c r="H2396" s="310"/>
      <c r="I2396" s="311"/>
      <c r="J2396" s="311"/>
      <c r="K2396" s="311"/>
      <c r="L2396" s="311"/>
      <c r="M2396" s="311"/>
      <c r="N2396" s="311"/>
      <c r="O2396" s="381">
        <f t="shared" si="80"/>
        <v>0</v>
      </c>
      <c r="P2396" s="381">
        <f t="shared" si="81"/>
        <v>0</v>
      </c>
    </row>
    <row r="2397" spans="1:16" ht="18" customHeight="1" x14ac:dyDescent="0.25">
      <c r="A2397" s="309"/>
      <c r="B2397" s="345"/>
      <c r="C2397" s="345"/>
      <c r="D2397" s="310"/>
      <c r="E2397" s="310"/>
      <c r="F2397" s="310"/>
      <c r="G2397" s="310"/>
      <c r="H2397" s="310"/>
      <c r="I2397" s="311"/>
      <c r="J2397" s="311"/>
      <c r="K2397" s="311"/>
      <c r="L2397" s="311"/>
      <c r="M2397" s="311"/>
      <c r="N2397" s="311"/>
      <c r="O2397" s="381">
        <f t="shared" si="80"/>
        <v>0</v>
      </c>
      <c r="P2397" s="381">
        <f t="shared" si="81"/>
        <v>0</v>
      </c>
    </row>
    <row r="2398" spans="1:16" ht="18" customHeight="1" x14ac:dyDescent="0.25">
      <c r="A2398" s="309"/>
      <c r="B2398" s="345"/>
      <c r="C2398" s="345"/>
      <c r="D2398" s="310"/>
      <c r="E2398" s="310"/>
      <c r="F2398" s="310"/>
      <c r="G2398" s="310"/>
      <c r="H2398" s="310"/>
      <c r="I2398" s="311"/>
      <c r="J2398" s="311"/>
      <c r="K2398" s="311"/>
      <c r="L2398" s="311"/>
      <c r="M2398" s="311"/>
      <c r="N2398" s="311"/>
      <c r="O2398" s="381">
        <f t="shared" si="80"/>
        <v>0</v>
      </c>
      <c r="P2398" s="381">
        <f t="shared" si="81"/>
        <v>0</v>
      </c>
    </row>
    <row r="2399" spans="1:16" ht="18" customHeight="1" x14ac:dyDescent="0.25">
      <c r="A2399" s="309"/>
      <c r="B2399" s="345"/>
      <c r="C2399" s="345"/>
      <c r="D2399" s="310"/>
      <c r="E2399" s="310"/>
      <c r="F2399" s="310"/>
      <c r="G2399" s="310"/>
      <c r="H2399" s="310"/>
      <c r="I2399" s="311"/>
      <c r="J2399" s="311"/>
      <c r="K2399" s="311"/>
      <c r="L2399" s="311"/>
      <c r="M2399" s="311"/>
      <c r="N2399" s="311"/>
      <c r="O2399" s="381">
        <f t="shared" si="80"/>
        <v>0</v>
      </c>
      <c r="P2399" s="381">
        <f t="shared" si="81"/>
        <v>0</v>
      </c>
    </row>
    <row r="2400" spans="1:16" ht="18" customHeight="1" x14ac:dyDescent="0.25">
      <c r="A2400" s="309"/>
      <c r="B2400" s="345"/>
      <c r="C2400" s="345"/>
      <c r="D2400" s="310"/>
      <c r="E2400" s="310"/>
      <c r="F2400" s="310"/>
      <c r="G2400" s="310"/>
      <c r="H2400" s="310"/>
      <c r="I2400" s="311"/>
      <c r="J2400" s="311"/>
      <c r="K2400" s="311"/>
      <c r="L2400" s="311"/>
      <c r="M2400" s="311"/>
      <c r="N2400" s="311"/>
      <c r="O2400" s="381">
        <f t="shared" si="80"/>
        <v>0</v>
      </c>
      <c r="P2400" s="381">
        <f t="shared" si="81"/>
        <v>0</v>
      </c>
    </row>
    <row r="2401" spans="1:16" ht="18" customHeight="1" x14ac:dyDescent="0.25">
      <c r="A2401" s="309"/>
      <c r="B2401" s="345"/>
      <c r="C2401" s="345"/>
      <c r="D2401" s="310"/>
      <c r="E2401" s="310"/>
      <c r="F2401" s="310"/>
      <c r="G2401" s="310"/>
      <c r="H2401" s="310"/>
      <c r="I2401" s="311"/>
      <c r="J2401" s="311"/>
      <c r="K2401" s="311"/>
      <c r="L2401" s="311"/>
      <c r="M2401" s="311"/>
      <c r="N2401" s="311"/>
      <c r="O2401" s="381">
        <f t="shared" si="80"/>
        <v>0</v>
      </c>
      <c r="P2401" s="381">
        <f t="shared" si="81"/>
        <v>0</v>
      </c>
    </row>
    <row r="2402" spans="1:16" ht="18" customHeight="1" x14ac:dyDescent="0.25">
      <c r="A2402" s="309"/>
      <c r="B2402" s="345"/>
      <c r="C2402" s="345"/>
      <c r="D2402" s="310"/>
      <c r="E2402" s="310"/>
      <c r="F2402" s="310"/>
      <c r="G2402" s="310"/>
      <c r="H2402" s="310"/>
      <c r="I2402" s="311"/>
      <c r="J2402" s="311"/>
      <c r="K2402" s="311"/>
      <c r="L2402" s="311"/>
      <c r="M2402" s="311"/>
      <c r="N2402" s="311"/>
      <c r="O2402" s="381">
        <f t="shared" si="80"/>
        <v>0</v>
      </c>
      <c r="P2402" s="381">
        <f t="shared" si="81"/>
        <v>0</v>
      </c>
    </row>
    <row r="2403" spans="1:16" ht="18" customHeight="1" x14ac:dyDescent="0.25">
      <c r="A2403" s="309"/>
      <c r="B2403" s="345"/>
      <c r="C2403" s="345"/>
      <c r="D2403" s="310"/>
      <c r="E2403" s="310"/>
      <c r="F2403" s="310"/>
      <c r="G2403" s="310"/>
      <c r="H2403" s="310"/>
      <c r="I2403" s="311"/>
      <c r="J2403" s="311"/>
      <c r="K2403" s="311"/>
      <c r="L2403" s="311"/>
      <c r="M2403" s="311"/>
      <c r="N2403" s="311"/>
      <c r="O2403" s="381">
        <f t="shared" si="80"/>
        <v>0</v>
      </c>
      <c r="P2403" s="381">
        <f t="shared" si="81"/>
        <v>0</v>
      </c>
    </row>
    <row r="2404" spans="1:16" ht="18" customHeight="1" x14ac:dyDescent="0.25">
      <c r="A2404" s="309"/>
      <c r="B2404" s="345"/>
      <c r="C2404" s="345"/>
      <c r="D2404" s="310"/>
      <c r="E2404" s="310"/>
      <c r="F2404" s="310"/>
      <c r="G2404" s="310"/>
      <c r="H2404" s="310"/>
      <c r="I2404" s="311"/>
      <c r="J2404" s="311"/>
      <c r="K2404" s="311"/>
      <c r="L2404" s="311"/>
      <c r="M2404" s="311"/>
      <c r="N2404" s="311"/>
      <c r="O2404" s="381">
        <f t="shared" si="80"/>
        <v>0</v>
      </c>
      <c r="P2404" s="381">
        <f t="shared" si="81"/>
        <v>0</v>
      </c>
    </row>
    <row r="2405" spans="1:16" ht="18" customHeight="1" x14ac:dyDescent="0.25">
      <c r="A2405" s="309"/>
      <c r="B2405" s="345"/>
      <c r="C2405" s="345"/>
      <c r="D2405" s="310"/>
      <c r="E2405" s="310"/>
      <c r="F2405" s="310"/>
      <c r="G2405" s="310"/>
      <c r="H2405" s="310"/>
      <c r="I2405" s="311"/>
      <c r="J2405" s="311"/>
      <c r="K2405" s="311"/>
      <c r="L2405" s="311"/>
      <c r="M2405" s="311"/>
      <c r="N2405" s="311"/>
      <c r="O2405" s="381">
        <f t="shared" si="80"/>
        <v>0</v>
      </c>
      <c r="P2405" s="381">
        <f t="shared" si="81"/>
        <v>0</v>
      </c>
    </row>
    <row r="2406" spans="1:16" ht="18" customHeight="1" x14ac:dyDescent="0.25">
      <c r="A2406" s="309"/>
      <c r="B2406" s="345"/>
      <c r="C2406" s="345"/>
      <c r="D2406" s="310"/>
      <c r="E2406" s="310"/>
      <c r="F2406" s="310"/>
      <c r="G2406" s="310"/>
      <c r="H2406" s="310"/>
      <c r="I2406" s="311"/>
      <c r="J2406" s="311"/>
      <c r="K2406" s="311"/>
      <c r="L2406" s="311"/>
      <c r="M2406" s="311"/>
      <c r="N2406" s="311"/>
      <c r="O2406" s="381">
        <f t="shared" si="80"/>
        <v>0</v>
      </c>
      <c r="P2406" s="381">
        <f t="shared" si="81"/>
        <v>0</v>
      </c>
    </row>
    <row r="2407" spans="1:16" ht="18" customHeight="1" x14ac:dyDescent="0.25">
      <c r="A2407" s="309"/>
      <c r="B2407" s="345"/>
      <c r="C2407" s="345"/>
      <c r="D2407" s="310"/>
      <c r="E2407" s="310"/>
      <c r="F2407" s="310"/>
      <c r="G2407" s="310"/>
      <c r="H2407" s="310"/>
      <c r="I2407" s="311"/>
      <c r="J2407" s="311"/>
      <c r="K2407" s="311"/>
      <c r="L2407" s="311"/>
      <c r="M2407" s="311"/>
      <c r="N2407" s="311"/>
      <c r="O2407" s="381">
        <f t="shared" si="80"/>
        <v>0</v>
      </c>
      <c r="P2407" s="381">
        <f t="shared" si="81"/>
        <v>0</v>
      </c>
    </row>
    <row r="2408" spans="1:16" ht="18" customHeight="1" x14ac:dyDescent="0.25">
      <c r="A2408" s="309"/>
      <c r="B2408" s="345"/>
      <c r="C2408" s="345"/>
      <c r="D2408" s="310"/>
      <c r="E2408" s="310"/>
      <c r="F2408" s="310"/>
      <c r="G2408" s="310"/>
      <c r="H2408" s="310"/>
      <c r="I2408" s="311"/>
      <c r="J2408" s="311"/>
      <c r="K2408" s="311"/>
      <c r="L2408" s="311"/>
      <c r="M2408" s="311"/>
      <c r="N2408" s="311"/>
      <c r="O2408" s="381">
        <f t="shared" si="80"/>
        <v>0</v>
      </c>
      <c r="P2408" s="381">
        <f t="shared" si="81"/>
        <v>0</v>
      </c>
    </row>
    <row r="2409" spans="1:16" ht="18" customHeight="1" x14ac:dyDescent="0.25">
      <c r="A2409" s="309"/>
      <c r="B2409" s="345"/>
      <c r="C2409" s="345"/>
      <c r="D2409" s="310"/>
      <c r="E2409" s="310"/>
      <c r="F2409" s="310"/>
      <c r="G2409" s="310"/>
      <c r="H2409" s="310"/>
      <c r="I2409" s="311"/>
      <c r="J2409" s="311"/>
      <c r="K2409" s="311"/>
      <c r="L2409" s="311"/>
      <c r="M2409" s="311"/>
      <c r="N2409" s="311"/>
      <c r="O2409" s="381">
        <f t="shared" si="80"/>
        <v>0</v>
      </c>
      <c r="P2409" s="381">
        <f t="shared" si="81"/>
        <v>0</v>
      </c>
    </row>
    <row r="2410" spans="1:16" ht="18" customHeight="1" x14ac:dyDescent="0.25">
      <c r="A2410" s="309"/>
      <c r="B2410" s="345"/>
      <c r="C2410" s="345"/>
      <c r="D2410" s="310"/>
      <c r="E2410" s="310"/>
      <c r="F2410" s="310"/>
      <c r="G2410" s="310"/>
      <c r="H2410" s="310"/>
      <c r="I2410" s="311"/>
      <c r="J2410" s="311"/>
      <c r="K2410" s="311"/>
      <c r="L2410" s="311"/>
      <c r="M2410" s="311"/>
      <c r="N2410" s="311"/>
      <c r="O2410" s="381">
        <f t="shared" si="80"/>
        <v>0</v>
      </c>
      <c r="P2410" s="381">
        <f t="shared" si="81"/>
        <v>0</v>
      </c>
    </row>
    <row r="2411" spans="1:16" ht="18" customHeight="1" x14ac:dyDescent="0.25">
      <c r="A2411" s="309"/>
      <c r="B2411" s="345"/>
      <c r="C2411" s="345"/>
      <c r="D2411" s="310"/>
      <c r="E2411" s="310"/>
      <c r="F2411" s="310"/>
      <c r="G2411" s="310"/>
      <c r="H2411" s="310"/>
      <c r="I2411" s="311"/>
      <c r="J2411" s="311"/>
      <c r="K2411" s="311"/>
      <c r="L2411" s="311"/>
      <c r="M2411" s="311"/>
      <c r="N2411" s="311"/>
      <c r="O2411" s="381">
        <f t="shared" si="80"/>
        <v>0</v>
      </c>
      <c r="P2411" s="381">
        <f t="shared" si="81"/>
        <v>0</v>
      </c>
    </row>
    <row r="2412" spans="1:16" ht="18" customHeight="1" x14ac:dyDescent="0.25">
      <c r="A2412" s="309"/>
      <c r="B2412" s="345"/>
      <c r="C2412" s="345"/>
      <c r="D2412" s="310"/>
      <c r="E2412" s="310"/>
      <c r="F2412" s="310"/>
      <c r="G2412" s="310"/>
      <c r="H2412" s="310"/>
      <c r="I2412" s="311"/>
      <c r="J2412" s="311"/>
      <c r="K2412" s="311"/>
      <c r="L2412" s="311"/>
      <c r="M2412" s="311"/>
      <c r="N2412" s="311"/>
      <c r="O2412" s="381">
        <f t="shared" si="80"/>
        <v>0</v>
      </c>
      <c r="P2412" s="381">
        <f t="shared" si="81"/>
        <v>0</v>
      </c>
    </row>
    <row r="2413" spans="1:16" ht="18" customHeight="1" x14ac:dyDescent="0.25">
      <c r="A2413" s="309"/>
      <c r="B2413" s="345"/>
      <c r="C2413" s="345"/>
      <c r="D2413" s="310"/>
      <c r="E2413" s="310"/>
      <c r="F2413" s="310"/>
      <c r="G2413" s="310"/>
      <c r="H2413" s="310"/>
      <c r="I2413" s="311"/>
      <c r="J2413" s="311"/>
      <c r="K2413" s="311"/>
      <c r="L2413" s="311"/>
      <c r="M2413" s="311"/>
      <c r="N2413" s="311"/>
      <c r="O2413" s="381">
        <f t="shared" si="80"/>
        <v>0</v>
      </c>
      <c r="P2413" s="381">
        <f t="shared" si="81"/>
        <v>0</v>
      </c>
    </row>
    <row r="2414" spans="1:16" ht="18" customHeight="1" x14ac:dyDescent="0.25">
      <c r="A2414" s="309"/>
      <c r="B2414" s="345"/>
      <c r="C2414" s="345"/>
      <c r="D2414" s="310"/>
      <c r="E2414" s="310"/>
      <c r="F2414" s="310"/>
      <c r="G2414" s="310"/>
      <c r="H2414" s="310"/>
      <c r="I2414" s="311"/>
      <c r="J2414" s="311"/>
      <c r="K2414" s="311"/>
      <c r="L2414" s="311"/>
      <c r="M2414" s="311"/>
      <c r="N2414" s="311"/>
      <c r="O2414" s="381">
        <f t="shared" si="80"/>
        <v>0</v>
      </c>
      <c r="P2414" s="381">
        <f t="shared" si="81"/>
        <v>0</v>
      </c>
    </row>
    <row r="2415" spans="1:16" ht="18" customHeight="1" x14ac:dyDescent="0.25">
      <c r="A2415" s="309"/>
      <c r="B2415" s="345"/>
      <c r="C2415" s="345"/>
      <c r="D2415" s="310"/>
      <c r="E2415" s="310"/>
      <c r="F2415" s="310"/>
      <c r="G2415" s="310"/>
      <c r="H2415" s="310"/>
      <c r="I2415" s="311"/>
      <c r="J2415" s="311"/>
      <c r="K2415" s="311"/>
      <c r="L2415" s="311"/>
      <c r="M2415" s="311"/>
      <c r="N2415" s="311"/>
      <c r="O2415" s="381">
        <f t="shared" ref="O2415:O2478" si="82">SUM(I2415,K2415,M2415)</f>
        <v>0</v>
      </c>
      <c r="P2415" s="381">
        <f t="shared" ref="P2415:P2478" si="83">SUM(J2415,L2415,N2415)</f>
        <v>0</v>
      </c>
    </row>
    <row r="2416" spans="1:16" ht="18" customHeight="1" x14ac:dyDescent="0.25">
      <c r="A2416" s="309"/>
      <c r="B2416" s="345"/>
      <c r="C2416" s="345"/>
      <c r="D2416" s="310"/>
      <c r="E2416" s="310"/>
      <c r="F2416" s="310"/>
      <c r="G2416" s="310"/>
      <c r="H2416" s="310"/>
      <c r="I2416" s="311"/>
      <c r="J2416" s="311"/>
      <c r="K2416" s="311"/>
      <c r="L2416" s="311"/>
      <c r="M2416" s="311"/>
      <c r="N2416" s="311"/>
      <c r="O2416" s="381">
        <f t="shared" si="82"/>
        <v>0</v>
      </c>
      <c r="P2416" s="381">
        <f t="shared" si="83"/>
        <v>0</v>
      </c>
    </row>
    <row r="2417" spans="1:16" ht="18" customHeight="1" x14ac:dyDescent="0.25">
      <c r="A2417" s="309"/>
      <c r="B2417" s="345"/>
      <c r="C2417" s="345"/>
      <c r="D2417" s="310"/>
      <c r="E2417" s="310"/>
      <c r="F2417" s="310"/>
      <c r="G2417" s="310"/>
      <c r="H2417" s="310"/>
      <c r="I2417" s="311"/>
      <c r="J2417" s="311"/>
      <c r="K2417" s="311"/>
      <c r="L2417" s="311"/>
      <c r="M2417" s="311"/>
      <c r="N2417" s="311"/>
      <c r="O2417" s="381">
        <f t="shared" si="82"/>
        <v>0</v>
      </c>
      <c r="P2417" s="381">
        <f t="shared" si="83"/>
        <v>0</v>
      </c>
    </row>
    <row r="2418" spans="1:16" ht="18" customHeight="1" x14ac:dyDescent="0.25">
      <c r="A2418" s="309"/>
      <c r="B2418" s="345"/>
      <c r="C2418" s="345"/>
      <c r="D2418" s="310"/>
      <c r="E2418" s="310"/>
      <c r="F2418" s="310"/>
      <c r="G2418" s="310"/>
      <c r="H2418" s="310"/>
      <c r="I2418" s="311"/>
      <c r="J2418" s="311"/>
      <c r="K2418" s="311"/>
      <c r="L2418" s="311"/>
      <c r="M2418" s="311"/>
      <c r="N2418" s="311"/>
      <c r="O2418" s="381">
        <f t="shared" si="82"/>
        <v>0</v>
      </c>
      <c r="P2418" s="381">
        <f t="shared" si="83"/>
        <v>0</v>
      </c>
    </row>
    <row r="2419" spans="1:16" ht="18" customHeight="1" x14ac:dyDescent="0.25">
      <c r="A2419" s="309"/>
      <c r="B2419" s="345"/>
      <c r="C2419" s="345"/>
      <c r="D2419" s="310"/>
      <c r="E2419" s="310"/>
      <c r="F2419" s="310"/>
      <c r="G2419" s="310"/>
      <c r="H2419" s="310"/>
      <c r="I2419" s="311"/>
      <c r="J2419" s="311"/>
      <c r="K2419" s="311"/>
      <c r="L2419" s="311"/>
      <c r="M2419" s="311"/>
      <c r="N2419" s="311"/>
      <c r="O2419" s="381">
        <f t="shared" si="82"/>
        <v>0</v>
      </c>
      <c r="P2419" s="381">
        <f t="shared" si="83"/>
        <v>0</v>
      </c>
    </row>
    <row r="2420" spans="1:16" ht="18" customHeight="1" x14ac:dyDescent="0.25">
      <c r="A2420" s="309"/>
      <c r="B2420" s="345"/>
      <c r="C2420" s="345"/>
      <c r="D2420" s="310"/>
      <c r="E2420" s="310"/>
      <c r="F2420" s="310"/>
      <c r="G2420" s="310"/>
      <c r="H2420" s="310"/>
      <c r="I2420" s="311"/>
      <c r="J2420" s="311"/>
      <c r="K2420" s="311"/>
      <c r="L2420" s="311"/>
      <c r="M2420" s="311"/>
      <c r="N2420" s="311"/>
      <c r="O2420" s="381">
        <f t="shared" si="82"/>
        <v>0</v>
      </c>
      <c r="P2420" s="381">
        <f t="shared" si="83"/>
        <v>0</v>
      </c>
    </row>
    <row r="2421" spans="1:16" ht="18" customHeight="1" x14ac:dyDescent="0.25">
      <c r="A2421" s="309"/>
      <c r="B2421" s="345"/>
      <c r="C2421" s="345"/>
      <c r="D2421" s="310"/>
      <c r="E2421" s="310"/>
      <c r="F2421" s="310"/>
      <c r="G2421" s="310"/>
      <c r="H2421" s="310"/>
      <c r="I2421" s="311"/>
      <c r="J2421" s="311"/>
      <c r="K2421" s="311"/>
      <c r="L2421" s="311"/>
      <c r="M2421" s="311"/>
      <c r="N2421" s="311"/>
      <c r="O2421" s="381">
        <f t="shared" si="82"/>
        <v>0</v>
      </c>
      <c r="P2421" s="381">
        <f t="shared" si="83"/>
        <v>0</v>
      </c>
    </row>
    <row r="2422" spans="1:16" ht="18" customHeight="1" x14ac:dyDescent="0.25">
      <c r="A2422" s="309"/>
      <c r="B2422" s="345"/>
      <c r="C2422" s="345"/>
      <c r="D2422" s="310"/>
      <c r="E2422" s="310"/>
      <c r="F2422" s="310"/>
      <c r="G2422" s="310"/>
      <c r="H2422" s="310"/>
      <c r="I2422" s="311"/>
      <c r="J2422" s="311"/>
      <c r="K2422" s="311"/>
      <c r="L2422" s="311"/>
      <c r="M2422" s="311"/>
      <c r="N2422" s="311"/>
      <c r="O2422" s="381">
        <f t="shared" si="82"/>
        <v>0</v>
      </c>
      <c r="P2422" s="381">
        <f t="shared" si="83"/>
        <v>0</v>
      </c>
    </row>
    <row r="2423" spans="1:16" ht="18" customHeight="1" x14ac:dyDescent="0.25">
      <c r="A2423" s="309"/>
      <c r="B2423" s="345"/>
      <c r="C2423" s="345"/>
      <c r="D2423" s="310"/>
      <c r="E2423" s="310"/>
      <c r="F2423" s="310"/>
      <c r="G2423" s="310"/>
      <c r="H2423" s="310"/>
      <c r="I2423" s="311"/>
      <c r="J2423" s="311"/>
      <c r="K2423" s="311"/>
      <c r="L2423" s="311"/>
      <c r="M2423" s="311"/>
      <c r="N2423" s="311"/>
      <c r="O2423" s="381">
        <f t="shared" si="82"/>
        <v>0</v>
      </c>
      <c r="P2423" s="381">
        <f t="shared" si="83"/>
        <v>0</v>
      </c>
    </row>
    <row r="2424" spans="1:16" ht="18" customHeight="1" x14ac:dyDescent="0.25">
      <c r="A2424" s="309"/>
      <c r="B2424" s="345"/>
      <c r="C2424" s="345"/>
      <c r="D2424" s="310"/>
      <c r="E2424" s="310"/>
      <c r="F2424" s="310"/>
      <c r="G2424" s="310"/>
      <c r="H2424" s="310"/>
      <c r="I2424" s="311"/>
      <c r="J2424" s="311"/>
      <c r="K2424" s="311"/>
      <c r="L2424" s="311"/>
      <c r="M2424" s="311"/>
      <c r="N2424" s="311"/>
      <c r="O2424" s="381">
        <f t="shared" si="82"/>
        <v>0</v>
      </c>
      <c r="P2424" s="381">
        <f t="shared" si="83"/>
        <v>0</v>
      </c>
    </row>
    <row r="2425" spans="1:16" ht="18" customHeight="1" x14ac:dyDescent="0.25">
      <c r="A2425" s="309"/>
      <c r="B2425" s="345"/>
      <c r="C2425" s="345"/>
      <c r="D2425" s="310"/>
      <c r="E2425" s="310"/>
      <c r="F2425" s="310"/>
      <c r="G2425" s="310"/>
      <c r="H2425" s="310"/>
      <c r="I2425" s="311"/>
      <c r="J2425" s="311"/>
      <c r="K2425" s="311"/>
      <c r="L2425" s="311"/>
      <c r="M2425" s="311"/>
      <c r="N2425" s="311"/>
      <c r="O2425" s="381">
        <f t="shared" si="82"/>
        <v>0</v>
      </c>
      <c r="P2425" s="381">
        <f t="shared" si="83"/>
        <v>0</v>
      </c>
    </row>
    <row r="2426" spans="1:16" ht="18" customHeight="1" x14ac:dyDescent="0.25">
      <c r="A2426" s="309"/>
      <c r="B2426" s="345"/>
      <c r="C2426" s="345"/>
      <c r="D2426" s="310"/>
      <c r="E2426" s="310"/>
      <c r="F2426" s="310"/>
      <c r="G2426" s="310"/>
      <c r="H2426" s="310"/>
      <c r="I2426" s="311"/>
      <c r="J2426" s="311"/>
      <c r="K2426" s="311"/>
      <c r="L2426" s="311"/>
      <c r="M2426" s="311"/>
      <c r="N2426" s="311"/>
      <c r="O2426" s="381">
        <f t="shared" si="82"/>
        <v>0</v>
      </c>
      <c r="P2426" s="381">
        <f t="shared" si="83"/>
        <v>0</v>
      </c>
    </row>
    <row r="2427" spans="1:16" ht="18" customHeight="1" x14ac:dyDescent="0.25">
      <c r="A2427" s="309"/>
      <c r="B2427" s="345"/>
      <c r="C2427" s="345"/>
      <c r="D2427" s="310"/>
      <c r="E2427" s="310"/>
      <c r="F2427" s="310"/>
      <c r="G2427" s="310"/>
      <c r="H2427" s="310"/>
      <c r="I2427" s="311"/>
      <c r="J2427" s="311"/>
      <c r="K2427" s="311"/>
      <c r="L2427" s="311"/>
      <c r="M2427" s="311"/>
      <c r="N2427" s="311"/>
      <c r="O2427" s="381">
        <f t="shared" si="82"/>
        <v>0</v>
      </c>
      <c r="P2427" s="381">
        <f t="shared" si="83"/>
        <v>0</v>
      </c>
    </row>
    <row r="2428" spans="1:16" ht="18" customHeight="1" x14ac:dyDescent="0.25">
      <c r="A2428" s="309"/>
      <c r="B2428" s="345"/>
      <c r="C2428" s="345"/>
      <c r="D2428" s="310"/>
      <c r="E2428" s="310"/>
      <c r="F2428" s="310"/>
      <c r="G2428" s="310"/>
      <c r="H2428" s="310"/>
      <c r="I2428" s="311"/>
      <c r="J2428" s="311"/>
      <c r="K2428" s="311"/>
      <c r="L2428" s="311"/>
      <c r="M2428" s="311"/>
      <c r="N2428" s="311"/>
      <c r="O2428" s="381">
        <f t="shared" si="82"/>
        <v>0</v>
      </c>
      <c r="P2428" s="381">
        <f t="shared" si="83"/>
        <v>0</v>
      </c>
    </row>
    <row r="2429" spans="1:16" ht="18" customHeight="1" x14ac:dyDescent="0.25">
      <c r="A2429" s="309"/>
      <c r="B2429" s="345"/>
      <c r="C2429" s="345"/>
      <c r="D2429" s="310"/>
      <c r="E2429" s="310"/>
      <c r="F2429" s="310"/>
      <c r="G2429" s="310"/>
      <c r="H2429" s="310"/>
      <c r="I2429" s="311"/>
      <c r="J2429" s="311"/>
      <c r="K2429" s="311"/>
      <c r="L2429" s="311"/>
      <c r="M2429" s="311"/>
      <c r="N2429" s="311"/>
      <c r="O2429" s="381">
        <f t="shared" si="82"/>
        <v>0</v>
      </c>
      <c r="P2429" s="381">
        <f t="shared" si="83"/>
        <v>0</v>
      </c>
    </row>
    <row r="2430" spans="1:16" ht="18" customHeight="1" x14ac:dyDescent="0.25">
      <c r="A2430" s="309"/>
      <c r="B2430" s="345"/>
      <c r="C2430" s="345"/>
      <c r="D2430" s="310"/>
      <c r="E2430" s="310"/>
      <c r="F2430" s="310"/>
      <c r="G2430" s="310"/>
      <c r="H2430" s="310"/>
      <c r="I2430" s="311"/>
      <c r="J2430" s="311"/>
      <c r="K2430" s="311"/>
      <c r="L2430" s="311"/>
      <c r="M2430" s="311"/>
      <c r="N2430" s="311"/>
      <c r="O2430" s="381">
        <f t="shared" si="82"/>
        <v>0</v>
      </c>
      <c r="P2430" s="381">
        <f t="shared" si="83"/>
        <v>0</v>
      </c>
    </row>
    <row r="2431" spans="1:16" ht="18" customHeight="1" x14ac:dyDescent="0.25">
      <c r="A2431" s="309"/>
      <c r="B2431" s="345"/>
      <c r="C2431" s="345"/>
      <c r="D2431" s="310"/>
      <c r="E2431" s="310"/>
      <c r="F2431" s="310"/>
      <c r="G2431" s="310"/>
      <c r="H2431" s="310"/>
      <c r="I2431" s="311"/>
      <c r="J2431" s="311"/>
      <c r="K2431" s="311"/>
      <c r="L2431" s="311"/>
      <c r="M2431" s="311"/>
      <c r="N2431" s="311"/>
      <c r="O2431" s="381">
        <f t="shared" si="82"/>
        <v>0</v>
      </c>
      <c r="P2431" s="381">
        <f t="shared" si="83"/>
        <v>0</v>
      </c>
    </row>
    <row r="2432" spans="1:16" ht="18" customHeight="1" x14ac:dyDescent="0.25">
      <c r="A2432" s="309"/>
      <c r="B2432" s="345"/>
      <c r="C2432" s="345"/>
      <c r="D2432" s="310"/>
      <c r="E2432" s="310"/>
      <c r="F2432" s="310"/>
      <c r="G2432" s="310"/>
      <c r="H2432" s="310"/>
      <c r="I2432" s="311"/>
      <c r="J2432" s="311"/>
      <c r="K2432" s="311"/>
      <c r="L2432" s="311"/>
      <c r="M2432" s="311"/>
      <c r="N2432" s="311"/>
      <c r="O2432" s="381">
        <f t="shared" si="82"/>
        <v>0</v>
      </c>
      <c r="P2432" s="381">
        <f t="shared" si="83"/>
        <v>0</v>
      </c>
    </row>
    <row r="2433" spans="1:16" ht="18" customHeight="1" x14ac:dyDescent="0.25">
      <c r="A2433" s="309"/>
      <c r="B2433" s="345"/>
      <c r="C2433" s="345"/>
      <c r="D2433" s="310"/>
      <c r="E2433" s="310"/>
      <c r="F2433" s="310"/>
      <c r="G2433" s="310"/>
      <c r="H2433" s="310"/>
      <c r="I2433" s="311"/>
      <c r="J2433" s="311"/>
      <c r="K2433" s="311"/>
      <c r="L2433" s="311"/>
      <c r="M2433" s="311"/>
      <c r="N2433" s="311"/>
      <c r="O2433" s="381">
        <f t="shared" si="82"/>
        <v>0</v>
      </c>
      <c r="P2433" s="381">
        <f t="shared" si="83"/>
        <v>0</v>
      </c>
    </row>
    <row r="2434" spans="1:16" ht="18" customHeight="1" x14ac:dyDescent="0.25">
      <c r="A2434" s="309"/>
      <c r="B2434" s="345"/>
      <c r="C2434" s="345"/>
      <c r="D2434" s="310"/>
      <c r="E2434" s="310"/>
      <c r="F2434" s="310"/>
      <c r="G2434" s="310"/>
      <c r="H2434" s="310"/>
      <c r="I2434" s="311"/>
      <c r="J2434" s="311"/>
      <c r="K2434" s="311"/>
      <c r="L2434" s="311"/>
      <c r="M2434" s="311"/>
      <c r="N2434" s="311"/>
      <c r="O2434" s="381">
        <f t="shared" si="82"/>
        <v>0</v>
      </c>
      <c r="P2434" s="381">
        <f t="shared" si="83"/>
        <v>0</v>
      </c>
    </row>
    <row r="2435" spans="1:16" ht="18" customHeight="1" x14ac:dyDescent="0.25">
      <c r="A2435" s="309"/>
      <c r="B2435" s="345"/>
      <c r="C2435" s="345"/>
      <c r="D2435" s="310"/>
      <c r="E2435" s="310"/>
      <c r="F2435" s="310"/>
      <c r="G2435" s="310"/>
      <c r="H2435" s="310"/>
      <c r="I2435" s="311"/>
      <c r="J2435" s="311"/>
      <c r="K2435" s="311"/>
      <c r="L2435" s="311"/>
      <c r="M2435" s="311"/>
      <c r="N2435" s="311"/>
      <c r="O2435" s="381">
        <f t="shared" si="82"/>
        <v>0</v>
      </c>
      <c r="P2435" s="381">
        <f t="shared" si="83"/>
        <v>0</v>
      </c>
    </row>
    <row r="2436" spans="1:16" ht="18" customHeight="1" x14ac:dyDescent="0.25">
      <c r="A2436" s="309"/>
      <c r="B2436" s="345"/>
      <c r="C2436" s="345"/>
      <c r="D2436" s="310"/>
      <c r="E2436" s="310"/>
      <c r="F2436" s="310"/>
      <c r="G2436" s="310"/>
      <c r="H2436" s="310"/>
      <c r="I2436" s="311"/>
      <c r="J2436" s="311"/>
      <c r="K2436" s="311"/>
      <c r="L2436" s="311"/>
      <c r="M2436" s="311"/>
      <c r="N2436" s="311"/>
      <c r="O2436" s="381">
        <f t="shared" si="82"/>
        <v>0</v>
      </c>
      <c r="P2436" s="381">
        <f t="shared" si="83"/>
        <v>0</v>
      </c>
    </row>
    <row r="2437" spans="1:16" ht="18" customHeight="1" x14ac:dyDescent="0.25">
      <c r="A2437" s="309"/>
      <c r="B2437" s="345"/>
      <c r="C2437" s="345"/>
      <c r="D2437" s="310"/>
      <c r="E2437" s="310"/>
      <c r="F2437" s="310"/>
      <c r="G2437" s="310"/>
      <c r="H2437" s="310"/>
      <c r="I2437" s="311"/>
      <c r="J2437" s="311"/>
      <c r="K2437" s="311"/>
      <c r="L2437" s="311"/>
      <c r="M2437" s="311"/>
      <c r="N2437" s="311"/>
      <c r="O2437" s="381">
        <f t="shared" si="82"/>
        <v>0</v>
      </c>
      <c r="P2437" s="381">
        <f t="shared" si="83"/>
        <v>0</v>
      </c>
    </row>
    <row r="2438" spans="1:16" ht="18" customHeight="1" x14ac:dyDescent="0.25">
      <c r="A2438" s="309"/>
      <c r="B2438" s="345"/>
      <c r="C2438" s="345"/>
      <c r="D2438" s="310"/>
      <c r="E2438" s="310"/>
      <c r="F2438" s="310"/>
      <c r="G2438" s="310"/>
      <c r="H2438" s="310"/>
      <c r="I2438" s="311"/>
      <c r="J2438" s="311"/>
      <c r="K2438" s="311"/>
      <c r="L2438" s="311"/>
      <c r="M2438" s="311"/>
      <c r="N2438" s="311"/>
      <c r="O2438" s="381">
        <f t="shared" si="82"/>
        <v>0</v>
      </c>
      <c r="P2438" s="381">
        <f t="shared" si="83"/>
        <v>0</v>
      </c>
    </row>
    <row r="2439" spans="1:16" ht="18" customHeight="1" x14ac:dyDescent="0.25">
      <c r="A2439" s="309"/>
      <c r="B2439" s="345"/>
      <c r="C2439" s="345"/>
      <c r="D2439" s="310"/>
      <c r="E2439" s="310"/>
      <c r="F2439" s="310"/>
      <c r="G2439" s="310"/>
      <c r="H2439" s="310"/>
      <c r="I2439" s="311"/>
      <c r="J2439" s="311"/>
      <c r="K2439" s="311"/>
      <c r="L2439" s="311"/>
      <c r="M2439" s="311"/>
      <c r="N2439" s="311"/>
      <c r="O2439" s="381">
        <f t="shared" si="82"/>
        <v>0</v>
      </c>
      <c r="P2439" s="381">
        <f t="shared" si="83"/>
        <v>0</v>
      </c>
    </row>
    <row r="2440" spans="1:16" ht="18" customHeight="1" x14ac:dyDescent="0.25">
      <c r="A2440" s="309"/>
      <c r="B2440" s="345"/>
      <c r="C2440" s="345"/>
      <c r="D2440" s="310"/>
      <c r="E2440" s="310"/>
      <c r="F2440" s="310"/>
      <c r="G2440" s="310"/>
      <c r="H2440" s="310"/>
      <c r="I2440" s="311"/>
      <c r="J2440" s="311"/>
      <c r="K2440" s="311"/>
      <c r="L2440" s="311"/>
      <c r="M2440" s="311"/>
      <c r="N2440" s="311"/>
      <c r="O2440" s="381">
        <f t="shared" si="82"/>
        <v>0</v>
      </c>
      <c r="P2440" s="381">
        <f t="shared" si="83"/>
        <v>0</v>
      </c>
    </row>
    <row r="2441" spans="1:16" ht="18" customHeight="1" x14ac:dyDescent="0.25">
      <c r="A2441" s="309"/>
      <c r="B2441" s="345"/>
      <c r="C2441" s="345"/>
      <c r="D2441" s="310"/>
      <c r="E2441" s="310"/>
      <c r="F2441" s="310"/>
      <c r="G2441" s="310"/>
      <c r="H2441" s="310"/>
      <c r="I2441" s="311"/>
      <c r="J2441" s="311"/>
      <c r="K2441" s="311"/>
      <c r="L2441" s="311"/>
      <c r="M2441" s="311"/>
      <c r="N2441" s="311"/>
      <c r="O2441" s="381">
        <f t="shared" si="82"/>
        <v>0</v>
      </c>
      <c r="P2441" s="381">
        <f t="shared" si="83"/>
        <v>0</v>
      </c>
    </row>
    <row r="2442" spans="1:16" ht="18" customHeight="1" x14ac:dyDescent="0.25">
      <c r="A2442" s="309"/>
      <c r="B2442" s="345"/>
      <c r="C2442" s="345"/>
      <c r="D2442" s="310"/>
      <c r="E2442" s="310"/>
      <c r="F2442" s="310"/>
      <c r="G2442" s="310"/>
      <c r="H2442" s="310"/>
      <c r="I2442" s="311"/>
      <c r="J2442" s="311"/>
      <c r="K2442" s="311"/>
      <c r="L2442" s="311"/>
      <c r="M2442" s="311"/>
      <c r="N2442" s="311"/>
      <c r="O2442" s="381">
        <f t="shared" si="82"/>
        <v>0</v>
      </c>
      <c r="P2442" s="381">
        <f t="shared" si="83"/>
        <v>0</v>
      </c>
    </row>
    <row r="2443" spans="1:16" ht="18" customHeight="1" x14ac:dyDescent="0.25">
      <c r="A2443" s="309"/>
      <c r="B2443" s="345"/>
      <c r="C2443" s="345"/>
      <c r="D2443" s="310"/>
      <c r="E2443" s="310"/>
      <c r="F2443" s="310"/>
      <c r="G2443" s="310"/>
      <c r="H2443" s="310"/>
      <c r="I2443" s="311"/>
      <c r="J2443" s="311"/>
      <c r="K2443" s="311"/>
      <c r="L2443" s="311"/>
      <c r="M2443" s="311"/>
      <c r="N2443" s="311"/>
      <c r="O2443" s="381">
        <f t="shared" si="82"/>
        <v>0</v>
      </c>
      <c r="P2443" s="381">
        <f t="shared" si="83"/>
        <v>0</v>
      </c>
    </row>
    <row r="2444" spans="1:16" ht="18" customHeight="1" x14ac:dyDescent="0.25">
      <c r="A2444" s="309"/>
      <c r="B2444" s="345"/>
      <c r="C2444" s="345"/>
      <c r="D2444" s="310"/>
      <c r="E2444" s="310"/>
      <c r="F2444" s="310"/>
      <c r="G2444" s="310"/>
      <c r="H2444" s="310"/>
      <c r="I2444" s="311"/>
      <c r="J2444" s="311"/>
      <c r="K2444" s="311"/>
      <c r="L2444" s="311"/>
      <c r="M2444" s="311"/>
      <c r="N2444" s="311"/>
      <c r="O2444" s="381">
        <f t="shared" si="82"/>
        <v>0</v>
      </c>
      <c r="P2444" s="381">
        <f t="shared" si="83"/>
        <v>0</v>
      </c>
    </row>
    <row r="2445" spans="1:16" ht="18" customHeight="1" x14ac:dyDescent="0.25">
      <c r="A2445" s="309"/>
      <c r="B2445" s="345"/>
      <c r="C2445" s="345"/>
      <c r="D2445" s="310"/>
      <c r="E2445" s="310"/>
      <c r="F2445" s="310"/>
      <c r="G2445" s="310"/>
      <c r="H2445" s="310"/>
      <c r="I2445" s="311"/>
      <c r="J2445" s="311"/>
      <c r="K2445" s="311"/>
      <c r="L2445" s="311"/>
      <c r="M2445" s="311"/>
      <c r="N2445" s="311"/>
      <c r="O2445" s="381">
        <f t="shared" si="82"/>
        <v>0</v>
      </c>
      <c r="P2445" s="381">
        <f t="shared" si="83"/>
        <v>0</v>
      </c>
    </row>
    <row r="2446" spans="1:16" ht="18" customHeight="1" x14ac:dyDescent="0.25">
      <c r="A2446" s="309"/>
      <c r="B2446" s="345"/>
      <c r="C2446" s="345"/>
      <c r="D2446" s="310"/>
      <c r="E2446" s="310"/>
      <c r="F2446" s="310"/>
      <c r="G2446" s="310"/>
      <c r="H2446" s="310"/>
      <c r="I2446" s="311"/>
      <c r="J2446" s="311"/>
      <c r="K2446" s="311"/>
      <c r="L2446" s="311"/>
      <c r="M2446" s="311"/>
      <c r="N2446" s="311"/>
      <c r="O2446" s="381">
        <f t="shared" si="82"/>
        <v>0</v>
      </c>
      <c r="P2446" s="381">
        <f t="shared" si="83"/>
        <v>0</v>
      </c>
    </row>
    <row r="2447" spans="1:16" ht="18" customHeight="1" x14ac:dyDescent="0.25">
      <c r="A2447" s="309"/>
      <c r="B2447" s="345"/>
      <c r="C2447" s="345"/>
      <c r="D2447" s="310"/>
      <c r="E2447" s="310"/>
      <c r="F2447" s="310"/>
      <c r="G2447" s="310"/>
      <c r="H2447" s="310"/>
      <c r="I2447" s="311"/>
      <c r="J2447" s="311"/>
      <c r="K2447" s="311"/>
      <c r="L2447" s="311"/>
      <c r="M2447" s="311"/>
      <c r="N2447" s="311"/>
      <c r="O2447" s="381">
        <f t="shared" si="82"/>
        <v>0</v>
      </c>
      <c r="P2447" s="381">
        <f t="shared" si="83"/>
        <v>0</v>
      </c>
    </row>
    <row r="2448" spans="1:16" ht="18" customHeight="1" x14ac:dyDescent="0.25">
      <c r="A2448" s="309"/>
      <c r="B2448" s="345"/>
      <c r="C2448" s="345"/>
      <c r="D2448" s="310"/>
      <c r="E2448" s="310"/>
      <c r="F2448" s="310"/>
      <c r="G2448" s="310"/>
      <c r="H2448" s="310"/>
      <c r="I2448" s="311"/>
      <c r="J2448" s="311"/>
      <c r="K2448" s="311"/>
      <c r="L2448" s="311"/>
      <c r="M2448" s="311"/>
      <c r="N2448" s="311"/>
      <c r="O2448" s="381">
        <f t="shared" si="82"/>
        <v>0</v>
      </c>
      <c r="P2448" s="381">
        <f t="shared" si="83"/>
        <v>0</v>
      </c>
    </row>
    <row r="2449" spans="1:16" ht="18" customHeight="1" x14ac:dyDescent="0.25">
      <c r="A2449" s="309"/>
      <c r="B2449" s="345"/>
      <c r="C2449" s="345"/>
      <c r="D2449" s="310"/>
      <c r="E2449" s="310"/>
      <c r="F2449" s="310"/>
      <c r="G2449" s="310"/>
      <c r="H2449" s="310"/>
      <c r="I2449" s="311"/>
      <c r="J2449" s="311"/>
      <c r="K2449" s="311"/>
      <c r="L2449" s="311"/>
      <c r="M2449" s="311"/>
      <c r="N2449" s="311"/>
      <c r="O2449" s="381">
        <f t="shared" si="82"/>
        <v>0</v>
      </c>
      <c r="P2449" s="381">
        <f t="shared" si="83"/>
        <v>0</v>
      </c>
    </row>
    <row r="2450" spans="1:16" ht="18" customHeight="1" x14ac:dyDescent="0.25">
      <c r="A2450" s="309"/>
      <c r="B2450" s="345"/>
      <c r="C2450" s="345"/>
      <c r="D2450" s="310"/>
      <c r="E2450" s="310"/>
      <c r="F2450" s="310"/>
      <c r="G2450" s="310"/>
      <c r="H2450" s="310"/>
      <c r="I2450" s="311"/>
      <c r="J2450" s="311"/>
      <c r="K2450" s="311"/>
      <c r="L2450" s="311"/>
      <c r="M2450" s="311"/>
      <c r="N2450" s="311"/>
      <c r="O2450" s="381">
        <f t="shared" si="82"/>
        <v>0</v>
      </c>
      <c r="P2450" s="381">
        <f t="shared" si="83"/>
        <v>0</v>
      </c>
    </row>
    <row r="2451" spans="1:16" ht="18" customHeight="1" x14ac:dyDescent="0.25">
      <c r="A2451" s="309"/>
      <c r="B2451" s="345"/>
      <c r="C2451" s="345"/>
      <c r="D2451" s="310"/>
      <c r="E2451" s="310"/>
      <c r="F2451" s="310"/>
      <c r="G2451" s="310"/>
      <c r="H2451" s="310"/>
      <c r="I2451" s="311"/>
      <c r="J2451" s="311"/>
      <c r="K2451" s="311"/>
      <c r="L2451" s="311"/>
      <c r="M2451" s="311"/>
      <c r="N2451" s="311"/>
      <c r="O2451" s="381">
        <f t="shared" si="82"/>
        <v>0</v>
      </c>
      <c r="P2451" s="381">
        <f t="shared" si="83"/>
        <v>0</v>
      </c>
    </row>
    <row r="2452" spans="1:16" ht="18" customHeight="1" x14ac:dyDescent="0.25">
      <c r="A2452" s="309"/>
      <c r="B2452" s="345"/>
      <c r="C2452" s="345"/>
      <c r="D2452" s="310"/>
      <c r="E2452" s="310"/>
      <c r="F2452" s="310"/>
      <c r="G2452" s="310"/>
      <c r="H2452" s="310"/>
      <c r="I2452" s="311"/>
      <c r="J2452" s="311"/>
      <c r="K2452" s="311"/>
      <c r="L2452" s="311"/>
      <c r="M2452" s="311"/>
      <c r="N2452" s="311"/>
      <c r="O2452" s="381">
        <f t="shared" si="82"/>
        <v>0</v>
      </c>
      <c r="P2452" s="381">
        <f t="shared" si="83"/>
        <v>0</v>
      </c>
    </row>
    <row r="2453" spans="1:16" ht="18" customHeight="1" x14ac:dyDescent="0.25">
      <c r="A2453" s="309"/>
      <c r="B2453" s="345"/>
      <c r="C2453" s="345"/>
      <c r="D2453" s="310"/>
      <c r="E2453" s="310"/>
      <c r="F2453" s="310"/>
      <c r="G2453" s="310"/>
      <c r="H2453" s="310"/>
      <c r="I2453" s="311"/>
      <c r="J2453" s="311"/>
      <c r="K2453" s="311"/>
      <c r="L2453" s="311"/>
      <c r="M2453" s="311"/>
      <c r="N2453" s="311"/>
      <c r="O2453" s="381">
        <f t="shared" si="82"/>
        <v>0</v>
      </c>
      <c r="P2453" s="381">
        <f t="shared" si="83"/>
        <v>0</v>
      </c>
    </row>
    <row r="2454" spans="1:16" ht="18" customHeight="1" x14ac:dyDescent="0.25">
      <c r="A2454" s="309"/>
      <c r="B2454" s="345"/>
      <c r="C2454" s="345"/>
      <c r="D2454" s="310"/>
      <c r="E2454" s="310"/>
      <c r="F2454" s="310"/>
      <c r="G2454" s="310"/>
      <c r="H2454" s="310"/>
      <c r="I2454" s="311"/>
      <c r="J2454" s="311"/>
      <c r="K2454" s="311"/>
      <c r="L2454" s="311"/>
      <c r="M2454" s="311"/>
      <c r="N2454" s="311"/>
      <c r="O2454" s="381">
        <f t="shared" si="82"/>
        <v>0</v>
      </c>
      <c r="P2454" s="381">
        <f t="shared" si="83"/>
        <v>0</v>
      </c>
    </row>
    <row r="2455" spans="1:16" ht="18" customHeight="1" x14ac:dyDescent="0.25">
      <c r="A2455" s="309"/>
      <c r="B2455" s="345"/>
      <c r="C2455" s="345"/>
      <c r="D2455" s="310"/>
      <c r="E2455" s="310"/>
      <c r="F2455" s="310"/>
      <c r="G2455" s="310"/>
      <c r="H2455" s="310"/>
      <c r="I2455" s="311"/>
      <c r="J2455" s="311"/>
      <c r="K2455" s="311"/>
      <c r="L2455" s="311"/>
      <c r="M2455" s="311"/>
      <c r="N2455" s="311"/>
      <c r="O2455" s="381">
        <f t="shared" si="82"/>
        <v>0</v>
      </c>
      <c r="P2455" s="381">
        <f t="shared" si="83"/>
        <v>0</v>
      </c>
    </row>
    <row r="2456" spans="1:16" ht="18" customHeight="1" x14ac:dyDescent="0.25">
      <c r="A2456" s="309"/>
      <c r="B2456" s="345"/>
      <c r="C2456" s="345"/>
      <c r="D2456" s="310"/>
      <c r="E2456" s="310"/>
      <c r="F2456" s="310"/>
      <c r="G2456" s="310"/>
      <c r="H2456" s="310"/>
      <c r="I2456" s="311"/>
      <c r="J2456" s="311"/>
      <c r="K2456" s="311"/>
      <c r="L2456" s="311"/>
      <c r="M2456" s="311"/>
      <c r="N2456" s="311"/>
      <c r="O2456" s="381">
        <f t="shared" si="82"/>
        <v>0</v>
      </c>
      <c r="P2456" s="381">
        <f t="shared" si="83"/>
        <v>0</v>
      </c>
    </row>
    <row r="2457" spans="1:16" ht="18" customHeight="1" x14ac:dyDescent="0.25">
      <c r="A2457" s="309"/>
      <c r="B2457" s="345"/>
      <c r="C2457" s="345"/>
      <c r="D2457" s="310"/>
      <c r="E2457" s="310"/>
      <c r="F2457" s="310"/>
      <c r="G2457" s="310"/>
      <c r="H2457" s="310"/>
      <c r="I2457" s="311"/>
      <c r="J2457" s="311"/>
      <c r="K2457" s="311"/>
      <c r="L2457" s="311"/>
      <c r="M2457" s="311"/>
      <c r="N2457" s="311"/>
      <c r="O2457" s="381">
        <f t="shared" si="82"/>
        <v>0</v>
      </c>
      <c r="P2457" s="381">
        <f t="shared" si="83"/>
        <v>0</v>
      </c>
    </row>
    <row r="2458" spans="1:16" ht="18" customHeight="1" x14ac:dyDescent="0.25">
      <c r="A2458" s="309"/>
      <c r="B2458" s="345"/>
      <c r="C2458" s="345"/>
      <c r="D2458" s="310"/>
      <c r="E2458" s="310"/>
      <c r="F2458" s="310"/>
      <c r="G2458" s="310"/>
      <c r="H2458" s="310"/>
      <c r="I2458" s="311"/>
      <c r="J2458" s="311"/>
      <c r="K2458" s="311"/>
      <c r="L2458" s="311"/>
      <c r="M2458" s="311"/>
      <c r="N2458" s="311"/>
      <c r="O2458" s="381">
        <f t="shared" si="82"/>
        <v>0</v>
      </c>
      <c r="P2458" s="381">
        <f t="shared" si="83"/>
        <v>0</v>
      </c>
    </row>
    <row r="2459" spans="1:16" ht="18" customHeight="1" x14ac:dyDescent="0.25">
      <c r="A2459" s="309"/>
      <c r="B2459" s="345"/>
      <c r="C2459" s="345"/>
      <c r="D2459" s="310"/>
      <c r="E2459" s="310"/>
      <c r="F2459" s="310"/>
      <c r="G2459" s="310"/>
      <c r="H2459" s="310"/>
      <c r="I2459" s="311"/>
      <c r="J2459" s="311"/>
      <c r="K2459" s="311"/>
      <c r="L2459" s="311"/>
      <c r="M2459" s="311"/>
      <c r="N2459" s="311"/>
      <c r="O2459" s="381">
        <f t="shared" si="82"/>
        <v>0</v>
      </c>
      <c r="P2459" s="381">
        <f t="shared" si="83"/>
        <v>0</v>
      </c>
    </row>
    <row r="2460" spans="1:16" ht="18" customHeight="1" x14ac:dyDescent="0.25">
      <c r="A2460" s="309"/>
      <c r="B2460" s="345"/>
      <c r="C2460" s="345"/>
      <c r="D2460" s="310"/>
      <c r="E2460" s="310"/>
      <c r="F2460" s="310"/>
      <c r="G2460" s="310"/>
      <c r="H2460" s="310"/>
      <c r="I2460" s="311"/>
      <c r="J2460" s="311"/>
      <c r="K2460" s="311"/>
      <c r="L2460" s="311"/>
      <c r="M2460" s="311"/>
      <c r="N2460" s="311"/>
      <c r="O2460" s="381">
        <f t="shared" si="82"/>
        <v>0</v>
      </c>
      <c r="P2460" s="381">
        <f t="shared" si="83"/>
        <v>0</v>
      </c>
    </row>
    <row r="2461" spans="1:16" ht="18" customHeight="1" x14ac:dyDescent="0.25">
      <c r="A2461" s="309"/>
      <c r="B2461" s="345"/>
      <c r="C2461" s="345"/>
      <c r="D2461" s="310"/>
      <c r="E2461" s="310"/>
      <c r="F2461" s="310"/>
      <c r="G2461" s="310"/>
      <c r="H2461" s="310"/>
      <c r="I2461" s="311"/>
      <c r="J2461" s="311"/>
      <c r="K2461" s="311"/>
      <c r="L2461" s="311"/>
      <c r="M2461" s="311"/>
      <c r="N2461" s="311"/>
      <c r="O2461" s="381">
        <f t="shared" si="82"/>
        <v>0</v>
      </c>
      <c r="P2461" s="381">
        <f t="shared" si="83"/>
        <v>0</v>
      </c>
    </row>
    <row r="2462" spans="1:16" ht="18" customHeight="1" x14ac:dyDescent="0.25">
      <c r="A2462" s="309"/>
      <c r="B2462" s="345"/>
      <c r="C2462" s="345"/>
      <c r="D2462" s="310"/>
      <c r="E2462" s="310"/>
      <c r="F2462" s="310"/>
      <c r="G2462" s="310"/>
      <c r="H2462" s="310"/>
      <c r="I2462" s="311"/>
      <c r="J2462" s="311"/>
      <c r="K2462" s="311"/>
      <c r="L2462" s="311"/>
      <c r="M2462" s="311"/>
      <c r="N2462" s="311"/>
      <c r="O2462" s="381">
        <f t="shared" si="82"/>
        <v>0</v>
      </c>
      <c r="P2462" s="381">
        <f t="shared" si="83"/>
        <v>0</v>
      </c>
    </row>
    <row r="2463" spans="1:16" ht="18" customHeight="1" x14ac:dyDescent="0.25">
      <c r="A2463" s="309"/>
      <c r="B2463" s="345"/>
      <c r="C2463" s="345"/>
      <c r="D2463" s="310"/>
      <c r="E2463" s="310"/>
      <c r="F2463" s="310"/>
      <c r="G2463" s="310"/>
      <c r="H2463" s="310"/>
      <c r="I2463" s="311"/>
      <c r="J2463" s="311"/>
      <c r="K2463" s="311"/>
      <c r="L2463" s="311"/>
      <c r="M2463" s="311"/>
      <c r="N2463" s="311"/>
      <c r="O2463" s="381">
        <f t="shared" si="82"/>
        <v>0</v>
      </c>
      <c r="P2463" s="381">
        <f t="shared" si="83"/>
        <v>0</v>
      </c>
    </row>
    <row r="2464" spans="1:16" ht="18" customHeight="1" x14ac:dyDescent="0.25">
      <c r="A2464" s="309"/>
      <c r="B2464" s="345"/>
      <c r="C2464" s="345"/>
      <c r="D2464" s="310"/>
      <c r="E2464" s="310"/>
      <c r="F2464" s="310"/>
      <c r="G2464" s="310"/>
      <c r="H2464" s="310"/>
      <c r="I2464" s="311"/>
      <c r="J2464" s="311"/>
      <c r="K2464" s="311"/>
      <c r="L2464" s="311"/>
      <c r="M2464" s="311"/>
      <c r="N2464" s="311"/>
      <c r="O2464" s="381">
        <f t="shared" si="82"/>
        <v>0</v>
      </c>
      <c r="P2464" s="381">
        <f t="shared" si="83"/>
        <v>0</v>
      </c>
    </row>
    <row r="2465" spans="1:16" ht="18" customHeight="1" x14ac:dyDescent="0.25">
      <c r="A2465" s="309"/>
      <c r="B2465" s="345"/>
      <c r="C2465" s="345"/>
      <c r="D2465" s="310"/>
      <c r="E2465" s="310"/>
      <c r="F2465" s="310"/>
      <c r="G2465" s="310"/>
      <c r="H2465" s="310"/>
      <c r="I2465" s="311"/>
      <c r="J2465" s="311"/>
      <c r="K2465" s="311"/>
      <c r="L2465" s="311"/>
      <c r="M2465" s="311"/>
      <c r="N2465" s="311"/>
      <c r="O2465" s="381">
        <f t="shared" si="82"/>
        <v>0</v>
      </c>
      <c r="P2465" s="381">
        <f t="shared" si="83"/>
        <v>0</v>
      </c>
    </row>
    <row r="2466" spans="1:16" ht="18" customHeight="1" x14ac:dyDescent="0.25">
      <c r="A2466" s="309"/>
      <c r="B2466" s="345"/>
      <c r="C2466" s="345"/>
      <c r="D2466" s="310"/>
      <c r="E2466" s="310"/>
      <c r="F2466" s="310"/>
      <c r="G2466" s="310"/>
      <c r="H2466" s="310"/>
      <c r="I2466" s="311"/>
      <c r="J2466" s="311"/>
      <c r="K2466" s="311"/>
      <c r="L2466" s="311"/>
      <c r="M2466" s="311"/>
      <c r="N2466" s="311"/>
      <c r="O2466" s="381">
        <f t="shared" si="82"/>
        <v>0</v>
      </c>
      <c r="P2466" s="381">
        <f t="shared" si="83"/>
        <v>0</v>
      </c>
    </row>
    <row r="2467" spans="1:16" ht="18" customHeight="1" x14ac:dyDescent="0.25">
      <c r="A2467" s="309"/>
      <c r="B2467" s="345"/>
      <c r="C2467" s="345"/>
      <c r="D2467" s="310"/>
      <c r="E2467" s="310"/>
      <c r="F2467" s="310"/>
      <c r="G2467" s="310"/>
      <c r="H2467" s="310"/>
      <c r="I2467" s="311"/>
      <c r="J2467" s="311"/>
      <c r="K2467" s="311"/>
      <c r="L2467" s="311"/>
      <c r="M2467" s="311"/>
      <c r="N2467" s="311"/>
      <c r="O2467" s="381">
        <f t="shared" si="82"/>
        <v>0</v>
      </c>
      <c r="P2467" s="381">
        <f t="shared" si="83"/>
        <v>0</v>
      </c>
    </row>
    <row r="2468" spans="1:16" ht="18" customHeight="1" x14ac:dyDescent="0.25">
      <c r="A2468" s="309"/>
      <c r="B2468" s="345"/>
      <c r="C2468" s="345"/>
      <c r="D2468" s="310"/>
      <c r="E2468" s="310"/>
      <c r="F2468" s="310"/>
      <c r="G2468" s="310"/>
      <c r="H2468" s="310"/>
      <c r="I2468" s="311"/>
      <c r="J2468" s="311"/>
      <c r="K2468" s="311"/>
      <c r="L2468" s="311"/>
      <c r="M2468" s="311"/>
      <c r="N2468" s="311"/>
      <c r="O2468" s="381">
        <f t="shared" si="82"/>
        <v>0</v>
      </c>
      <c r="P2468" s="381">
        <f t="shared" si="83"/>
        <v>0</v>
      </c>
    </row>
    <row r="2469" spans="1:16" ht="18" customHeight="1" x14ac:dyDescent="0.25">
      <c r="A2469" s="309"/>
      <c r="B2469" s="345"/>
      <c r="C2469" s="345"/>
      <c r="D2469" s="310"/>
      <c r="E2469" s="310"/>
      <c r="F2469" s="310"/>
      <c r="G2469" s="310"/>
      <c r="H2469" s="310"/>
      <c r="I2469" s="311"/>
      <c r="J2469" s="311"/>
      <c r="K2469" s="311"/>
      <c r="L2469" s="311"/>
      <c r="M2469" s="311"/>
      <c r="N2469" s="311"/>
      <c r="O2469" s="381">
        <f t="shared" si="82"/>
        <v>0</v>
      </c>
      <c r="P2469" s="381">
        <f t="shared" si="83"/>
        <v>0</v>
      </c>
    </row>
    <row r="2470" spans="1:16" ht="18" customHeight="1" x14ac:dyDescent="0.25">
      <c r="A2470" s="309"/>
      <c r="B2470" s="345"/>
      <c r="C2470" s="345"/>
      <c r="D2470" s="310"/>
      <c r="E2470" s="310"/>
      <c r="F2470" s="310"/>
      <c r="G2470" s="310"/>
      <c r="H2470" s="310"/>
      <c r="I2470" s="311"/>
      <c r="J2470" s="311"/>
      <c r="K2470" s="311"/>
      <c r="L2470" s="311"/>
      <c r="M2470" s="311"/>
      <c r="N2470" s="311"/>
      <c r="O2470" s="381">
        <f t="shared" si="82"/>
        <v>0</v>
      </c>
      <c r="P2470" s="381">
        <f t="shared" si="83"/>
        <v>0</v>
      </c>
    </row>
    <row r="2471" spans="1:16" ht="18" customHeight="1" x14ac:dyDescent="0.25">
      <c r="A2471" s="309"/>
      <c r="B2471" s="345"/>
      <c r="C2471" s="345"/>
      <c r="D2471" s="310"/>
      <c r="E2471" s="310"/>
      <c r="F2471" s="310"/>
      <c r="G2471" s="310"/>
      <c r="H2471" s="310"/>
      <c r="I2471" s="311"/>
      <c r="J2471" s="311"/>
      <c r="K2471" s="311"/>
      <c r="L2471" s="311"/>
      <c r="M2471" s="311"/>
      <c r="N2471" s="311"/>
      <c r="O2471" s="381">
        <f t="shared" si="82"/>
        <v>0</v>
      </c>
      <c r="P2471" s="381">
        <f t="shared" si="83"/>
        <v>0</v>
      </c>
    </row>
    <row r="2472" spans="1:16" ht="18" customHeight="1" x14ac:dyDescent="0.25">
      <c r="A2472" s="309"/>
      <c r="B2472" s="345"/>
      <c r="C2472" s="345"/>
      <c r="D2472" s="310"/>
      <c r="E2472" s="310"/>
      <c r="F2472" s="310"/>
      <c r="G2472" s="310"/>
      <c r="H2472" s="310"/>
      <c r="I2472" s="311"/>
      <c r="J2472" s="311"/>
      <c r="K2472" s="311"/>
      <c r="L2472" s="311"/>
      <c r="M2472" s="311"/>
      <c r="N2472" s="311"/>
      <c r="O2472" s="381">
        <f t="shared" si="82"/>
        <v>0</v>
      </c>
      <c r="P2472" s="381">
        <f t="shared" si="83"/>
        <v>0</v>
      </c>
    </row>
    <row r="2473" spans="1:16" ht="18" customHeight="1" x14ac:dyDescent="0.25">
      <c r="A2473" s="309"/>
      <c r="B2473" s="345"/>
      <c r="C2473" s="345"/>
      <c r="D2473" s="310"/>
      <c r="E2473" s="310"/>
      <c r="F2473" s="310"/>
      <c r="G2473" s="310"/>
      <c r="H2473" s="310"/>
      <c r="I2473" s="311"/>
      <c r="J2473" s="311"/>
      <c r="K2473" s="311"/>
      <c r="L2473" s="311"/>
      <c r="M2473" s="311"/>
      <c r="N2473" s="311"/>
      <c r="O2473" s="381">
        <f t="shared" si="82"/>
        <v>0</v>
      </c>
      <c r="P2473" s="381">
        <f t="shared" si="83"/>
        <v>0</v>
      </c>
    </row>
    <row r="2474" spans="1:16" ht="18" customHeight="1" x14ac:dyDescent="0.25">
      <c r="A2474" s="309"/>
      <c r="B2474" s="345"/>
      <c r="C2474" s="345"/>
      <c r="D2474" s="310"/>
      <c r="E2474" s="310"/>
      <c r="F2474" s="310"/>
      <c r="G2474" s="310"/>
      <c r="H2474" s="310"/>
      <c r="I2474" s="311"/>
      <c r="J2474" s="311"/>
      <c r="K2474" s="311"/>
      <c r="L2474" s="311"/>
      <c r="M2474" s="311"/>
      <c r="N2474" s="311"/>
      <c r="O2474" s="381">
        <f t="shared" si="82"/>
        <v>0</v>
      </c>
      <c r="P2474" s="381">
        <f t="shared" si="83"/>
        <v>0</v>
      </c>
    </row>
    <row r="2475" spans="1:16" ht="18" customHeight="1" x14ac:dyDescent="0.25">
      <c r="A2475" s="309"/>
      <c r="B2475" s="345"/>
      <c r="C2475" s="345"/>
      <c r="D2475" s="310"/>
      <c r="E2475" s="310"/>
      <c r="F2475" s="310"/>
      <c r="G2475" s="310"/>
      <c r="H2475" s="310"/>
      <c r="I2475" s="311"/>
      <c r="J2475" s="311"/>
      <c r="K2475" s="311"/>
      <c r="L2475" s="311"/>
      <c r="M2475" s="311"/>
      <c r="N2475" s="311"/>
      <c r="O2475" s="381">
        <f t="shared" si="82"/>
        <v>0</v>
      </c>
      <c r="P2475" s="381">
        <f t="shared" si="83"/>
        <v>0</v>
      </c>
    </row>
    <row r="2476" spans="1:16" ht="18" customHeight="1" x14ac:dyDescent="0.25">
      <c r="A2476" s="309"/>
      <c r="B2476" s="345"/>
      <c r="C2476" s="345"/>
      <c r="D2476" s="310"/>
      <c r="E2476" s="310"/>
      <c r="F2476" s="310"/>
      <c r="G2476" s="310"/>
      <c r="H2476" s="310"/>
      <c r="I2476" s="311"/>
      <c r="J2476" s="311"/>
      <c r="K2476" s="311"/>
      <c r="L2476" s="311"/>
      <c r="M2476" s="311"/>
      <c r="N2476" s="311"/>
      <c r="O2476" s="381">
        <f t="shared" si="82"/>
        <v>0</v>
      </c>
      <c r="P2476" s="381">
        <f t="shared" si="83"/>
        <v>0</v>
      </c>
    </row>
    <row r="2477" spans="1:16" ht="18" customHeight="1" x14ac:dyDescent="0.25">
      <c r="A2477" s="309"/>
      <c r="B2477" s="345"/>
      <c r="C2477" s="345"/>
      <c r="D2477" s="310"/>
      <c r="E2477" s="310"/>
      <c r="F2477" s="310"/>
      <c r="G2477" s="310"/>
      <c r="H2477" s="310"/>
      <c r="I2477" s="311"/>
      <c r="J2477" s="311"/>
      <c r="K2477" s="311"/>
      <c r="L2477" s="311"/>
      <c r="M2477" s="311"/>
      <c r="N2477" s="311"/>
      <c r="O2477" s="381">
        <f t="shared" si="82"/>
        <v>0</v>
      </c>
      <c r="P2477" s="381">
        <f t="shared" si="83"/>
        <v>0</v>
      </c>
    </row>
    <row r="2478" spans="1:16" ht="18" customHeight="1" x14ac:dyDescent="0.25">
      <c r="A2478" s="309"/>
      <c r="B2478" s="345"/>
      <c r="C2478" s="345"/>
      <c r="D2478" s="310"/>
      <c r="E2478" s="310"/>
      <c r="F2478" s="310"/>
      <c r="G2478" s="310"/>
      <c r="H2478" s="310"/>
      <c r="I2478" s="311"/>
      <c r="J2478" s="311"/>
      <c r="K2478" s="311"/>
      <c r="L2478" s="311"/>
      <c r="M2478" s="311"/>
      <c r="N2478" s="311"/>
      <c r="O2478" s="381">
        <f t="shared" si="82"/>
        <v>0</v>
      </c>
      <c r="P2478" s="381">
        <f t="shared" si="83"/>
        <v>0</v>
      </c>
    </row>
    <row r="2479" spans="1:16" ht="18" customHeight="1" x14ac:dyDescent="0.25">
      <c r="A2479" s="309"/>
      <c r="B2479" s="345"/>
      <c r="C2479" s="345"/>
      <c r="D2479" s="310"/>
      <c r="E2479" s="310"/>
      <c r="F2479" s="310"/>
      <c r="G2479" s="310"/>
      <c r="H2479" s="310"/>
      <c r="I2479" s="311"/>
      <c r="J2479" s="311"/>
      <c r="K2479" s="311"/>
      <c r="L2479" s="311"/>
      <c r="M2479" s="311"/>
      <c r="N2479" s="311"/>
      <c r="O2479" s="381">
        <f t="shared" ref="O2479:O2542" si="84">SUM(I2479,K2479,M2479)</f>
        <v>0</v>
      </c>
      <c r="P2479" s="381">
        <f t="shared" ref="P2479:P2542" si="85">SUM(J2479,L2479,N2479)</f>
        <v>0</v>
      </c>
    </row>
    <row r="2480" spans="1:16" ht="18" customHeight="1" x14ac:dyDescent="0.25">
      <c r="A2480" s="309"/>
      <c r="B2480" s="345"/>
      <c r="C2480" s="345"/>
      <c r="D2480" s="310"/>
      <c r="E2480" s="310"/>
      <c r="F2480" s="310"/>
      <c r="G2480" s="310"/>
      <c r="H2480" s="310"/>
      <c r="I2480" s="311"/>
      <c r="J2480" s="311"/>
      <c r="K2480" s="311"/>
      <c r="L2480" s="311"/>
      <c r="M2480" s="311"/>
      <c r="N2480" s="311"/>
      <c r="O2480" s="381">
        <f t="shared" si="84"/>
        <v>0</v>
      </c>
      <c r="P2480" s="381">
        <f t="shared" si="85"/>
        <v>0</v>
      </c>
    </row>
    <row r="2481" spans="1:16" ht="18" customHeight="1" x14ac:dyDescent="0.25">
      <c r="A2481" s="309"/>
      <c r="B2481" s="345"/>
      <c r="C2481" s="345"/>
      <c r="D2481" s="310"/>
      <c r="E2481" s="310"/>
      <c r="F2481" s="310"/>
      <c r="G2481" s="310"/>
      <c r="H2481" s="310"/>
      <c r="I2481" s="311"/>
      <c r="J2481" s="311"/>
      <c r="K2481" s="311"/>
      <c r="L2481" s="311"/>
      <c r="M2481" s="311"/>
      <c r="N2481" s="311"/>
      <c r="O2481" s="381">
        <f t="shared" si="84"/>
        <v>0</v>
      </c>
      <c r="P2481" s="381">
        <f t="shared" si="85"/>
        <v>0</v>
      </c>
    </row>
    <row r="2482" spans="1:16" ht="18" customHeight="1" x14ac:dyDescent="0.25">
      <c r="A2482" s="309"/>
      <c r="B2482" s="345"/>
      <c r="C2482" s="345"/>
      <c r="D2482" s="310"/>
      <c r="E2482" s="310"/>
      <c r="F2482" s="310"/>
      <c r="G2482" s="310"/>
      <c r="H2482" s="310"/>
      <c r="I2482" s="311"/>
      <c r="J2482" s="311"/>
      <c r="K2482" s="311"/>
      <c r="L2482" s="311"/>
      <c r="M2482" s="311"/>
      <c r="N2482" s="311"/>
      <c r="O2482" s="381">
        <f t="shared" si="84"/>
        <v>0</v>
      </c>
      <c r="P2482" s="381">
        <f t="shared" si="85"/>
        <v>0</v>
      </c>
    </row>
    <row r="2483" spans="1:16" ht="18" customHeight="1" x14ac:dyDescent="0.25">
      <c r="A2483" s="309"/>
      <c r="B2483" s="345"/>
      <c r="C2483" s="345"/>
      <c r="D2483" s="310"/>
      <c r="E2483" s="310"/>
      <c r="F2483" s="310"/>
      <c r="G2483" s="310"/>
      <c r="H2483" s="310"/>
      <c r="I2483" s="311"/>
      <c r="J2483" s="311"/>
      <c r="K2483" s="311"/>
      <c r="L2483" s="311"/>
      <c r="M2483" s="311"/>
      <c r="N2483" s="311"/>
      <c r="O2483" s="381">
        <f t="shared" si="84"/>
        <v>0</v>
      </c>
      <c r="P2483" s="381">
        <f t="shared" si="85"/>
        <v>0</v>
      </c>
    </row>
    <row r="2484" spans="1:16" ht="18" customHeight="1" x14ac:dyDescent="0.25">
      <c r="A2484" s="309"/>
      <c r="B2484" s="345"/>
      <c r="C2484" s="345"/>
      <c r="D2484" s="310"/>
      <c r="E2484" s="310"/>
      <c r="F2484" s="310"/>
      <c r="G2484" s="310"/>
      <c r="H2484" s="310"/>
      <c r="I2484" s="311"/>
      <c r="J2484" s="311"/>
      <c r="K2484" s="311"/>
      <c r="L2484" s="311"/>
      <c r="M2484" s="311"/>
      <c r="N2484" s="311"/>
      <c r="O2484" s="381">
        <f t="shared" si="84"/>
        <v>0</v>
      </c>
      <c r="P2484" s="381">
        <f t="shared" si="85"/>
        <v>0</v>
      </c>
    </row>
    <row r="2485" spans="1:16" ht="18" customHeight="1" x14ac:dyDescent="0.25">
      <c r="A2485" s="309"/>
      <c r="B2485" s="345"/>
      <c r="C2485" s="345"/>
      <c r="D2485" s="310"/>
      <c r="E2485" s="310"/>
      <c r="F2485" s="310"/>
      <c r="G2485" s="310"/>
      <c r="H2485" s="310"/>
      <c r="I2485" s="311"/>
      <c r="J2485" s="311"/>
      <c r="K2485" s="311"/>
      <c r="L2485" s="311"/>
      <c r="M2485" s="311"/>
      <c r="N2485" s="311"/>
      <c r="O2485" s="381">
        <f t="shared" si="84"/>
        <v>0</v>
      </c>
      <c r="P2485" s="381">
        <f t="shared" si="85"/>
        <v>0</v>
      </c>
    </row>
    <row r="2486" spans="1:16" ht="18" customHeight="1" x14ac:dyDescent="0.25">
      <c r="A2486" s="309"/>
      <c r="B2486" s="345"/>
      <c r="C2486" s="345"/>
      <c r="D2486" s="310"/>
      <c r="E2486" s="310"/>
      <c r="F2486" s="310"/>
      <c r="G2486" s="310"/>
      <c r="H2486" s="310"/>
      <c r="I2486" s="311"/>
      <c r="J2486" s="311"/>
      <c r="K2486" s="311"/>
      <c r="L2486" s="311"/>
      <c r="M2486" s="311"/>
      <c r="N2486" s="311"/>
      <c r="O2486" s="381">
        <f t="shared" si="84"/>
        <v>0</v>
      </c>
      <c r="P2486" s="381">
        <f t="shared" si="85"/>
        <v>0</v>
      </c>
    </row>
    <row r="2487" spans="1:16" ht="18" customHeight="1" x14ac:dyDescent="0.25">
      <c r="A2487" s="309"/>
      <c r="B2487" s="345"/>
      <c r="C2487" s="345"/>
      <c r="D2487" s="310"/>
      <c r="E2487" s="310"/>
      <c r="F2487" s="310"/>
      <c r="G2487" s="310"/>
      <c r="H2487" s="310"/>
      <c r="I2487" s="311"/>
      <c r="J2487" s="311"/>
      <c r="K2487" s="311"/>
      <c r="L2487" s="311"/>
      <c r="M2487" s="311"/>
      <c r="N2487" s="311"/>
      <c r="O2487" s="381">
        <f t="shared" si="84"/>
        <v>0</v>
      </c>
      <c r="P2487" s="381">
        <f t="shared" si="85"/>
        <v>0</v>
      </c>
    </row>
    <row r="2488" spans="1:16" ht="18" customHeight="1" x14ac:dyDescent="0.25">
      <c r="A2488" s="309"/>
      <c r="B2488" s="345"/>
      <c r="C2488" s="345"/>
      <c r="D2488" s="310"/>
      <c r="E2488" s="310"/>
      <c r="F2488" s="310"/>
      <c r="G2488" s="310"/>
      <c r="H2488" s="310"/>
      <c r="I2488" s="311"/>
      <c r="J2488" s="311"/>
      <c r="K2488" s="311"/>
      <c r="L2488" s="311"/>
      <c r="M2488" s="311"/>
      <c r="N2488" s="311"/>
      <c r="O2488" s="381">
        <f t="shared" si="84"/>
        <v>0</v>
      </c>
      <c r="P2488" s="381">
        <f t="shared" si="85"/>
        <v>0</v>
      </c>
    </row>
    <row r="2489" spans="1:16" ht="18" customHeight="1" x14ac:dyDescent="0.25">
      <c r="A2489" s="309"/>
      <c r="B2489" s="345"/>
      <c r="C2489" s="345"/>
      <c r="D2489" s="310"/>
      <c r="E2489" s="310"/>
      <c r="F2489" s="310"/>
      <c r="G2489" s="310"/>
      <c r="H2489" s="310"/>
      <c r="I2489" s="311"/>
      <c r="J2489" s="311"/>
      <c r="K2489" s="311"/>
      <c r="L2489" s="311"/>
      <c r="M2489" s="311"/>
      <c r="N2489" s="311"/>
      <c r="O2489" s="381">
        <f t="shared" si="84"/>
        <v>0</v>
      </c>
      <c r="P2489" s="381">
        <f t="shared" si="85"/>
        <v>0</v>
      </c>
    </row>
    <row r="2490" spans="1:16" ht="18" customHeight="1" x14ac:dyDescent="0.25">
      <c r="A2490" s="309"/>
      <c r="B2490" s="345"/>
      <c r="C2490" s="345"/>
      <c r="D2490" s="310"/>
      <c r="E2490" s="310"/>
      <c r="F2490" s="310"/>
      <c r="G2490" s="310"/>
      <c r="H2490" s="310"/>
      <c r="I2490" s="311"/>
      <c r="J2490" s="311"/>
      <c r="K2490" s="311"/>
      <c r="L2490" s="311"/>
      <c r="M2490" s="311"/>
      <c r="N2490" s="311"/>
      <c r="O2490" s="381">
        <f t="shared" si="84"/>
        <v>0</v>
      </c>
      <c r="P2490" s="381">
        <f t="shared" si="85"/>
        <v>0</v>
      </c>
    </row>
    <row r="2491" spans="1:16" ht="18" customHeight="1" x14ac:dyDescent="0.25">
      <c r="A2491" s="309"/>
      <c r="B2491" s="345"/>
      <c r="C2491" s="345"/>
      <c r="D2491" s="310"/>
      <c r="E2491" s="310"/>
      <c r="F2491" s="310"/>
      <c r="G2491" s="310"/>
      <c r="H2491" s="310"/>
      <c r="I2491" s="311"/>
      <c r="J2491" s="311"/>
      <c r="K2491" s="311"/>
      <c r="L2491" s="311"/>
      <c r="M2491" s="311"/>
      <c r="N2491" s="311"/>
      <c r="O2491" s="381">
        <f t="shared" si="84"/>
        <v>0</v>
      </c>
      <c r="P2491" s="381">
        <f t="shared" si="85"/>
        <v>0</v>
      </c>
    </row>
    <row r="2492" spans="1:16" ht="18" customHeight="1" x14ac:dyDescent="0.25">
      <c r="A2492" s="309"/>
      <c r="B2492" s="345"/>
      <c r="C2492" s="345"/>
      <c r="D2492" s="310"/>
      <c r="E2492" s="310"/>
      <c r="F2492" s="310"/>
      <c r="G2492" s="310"/>
      <c r="H2492" s="310"/>
      <c r="I2492" s="311"/>
      <c r="J2492" s="311"/>
      <c r="K2492" s="311"/>
      <c r="L2492" s="311"/>
      <c r="M2492" s="311"/>
      <c r="N2492" s="311"/>
      <c r="O2492" s="381">
        <f t="shared" si="84"/>
        <v>0</v>
      </c>
      <c r="P2492" s="381">
        <f t="shared" si="85"/>
        <v>0</v>
      </c>
    </row>
    <row r="2493" spans="1:16" ht="18" customHeight="1" x14ac:dyDescent="0.25">
      <c r="A2493" s="309"/>
      <c r="B2493" s="345"/>
      <c r="C2493" s="345"/>
      <c r="D2493" s="310"/>
      <c r="E2493" s="310"/>
      <c r="F2493" s="310"/>
      <c r="G2493" s="310"/>
      <c r="H2493" s="310"/>
      <c r="I2493" s="311"/>
      <c r="J2493" s="311"/>
      <c r="K2493" s="311"/>
      <c r="L2493" s="311"/>
      <c r="M2493" s="311"/>
      <c r="N2493" s="311"/>
      <c r="O2493" s="381">
        <f t="shared" si="84"/>
        <v>0</v>
      </c>
      <c r="P2493" s="381">
        <f t="shared" si="85"/>
        <v>0</v>
      </c>
    </row>
    <row r="2494" spans="1:16" ht="18" customHeight="1" x14ac:dyDescent="0.25">
      <c r="A2494" s="309"/>
      <c r="B2494" s="345"/>
      <c r="C2494" s="345"/>
      <c r="D2494" s="310"/>
      <c r="E2494" s="310"/>
      <c r="F2494" s="310"/>
      <c r="G2494" s="310"/>
      <c r="H2494" s="310"/>
      <c r="I2494" s="311"/>
      <c r="J2494" s="311"/>
      <c r="K2494" s="311"/>
      <c r="L2494" s="311"/>
      <c r="M2494" s="311"/>
      <c r="N2494" s="311"/>
      <c r="O2494" s="381">
        <f t="shared" si="84"/>
        <v>0</v>
      </c>
      <c r="P2494" s="381">
        <f t="shared" si="85"/>
        <v>0</v>
      </c>
    </row>
    <row r="2495" spans="1:16" ht="18" customHeight="1" x14ac:dyDescent="0.25">
      <c r="A2495" s="309"/>
      <c r="B2495" s="345"/>
      <c r="C2495" s="345"/>
      <c r="D2495" s="310"/>
      <c r="E2495" s="310"/>
      <c r="F2495" s="310"/>
      <c r="G2495" s="310"/>
      <c r="H2495" s="310"/>
      <c r="I2495" s="311"/>
      <c r="J2495" s="311"/>
      <c r="K2495" s="311"/>
      <c r="L2495" s="311"/>
      <c r="M2495" s="311"/>
      <c r="N2495" s="311"/>
      <c r="O2495" s="381">
        <f t="shared" si="84"/>
        <v>0</v>
      </c>
      <c r="P2495" s="381">
        <f t="shared" si="85"/>
        <v>0</v>
      </c>
    </row>
    <row r="2496" spans="1:16" ht="18" customHeight="1" x14ac:dyDescent="0.25">
      <c r="A2496" s="309"/>
      <c r="B2496" s="345"/>
      <c r="C2496" s="345"/>
      <c r="D2496" s="310"/>
      <c r="E2496" s="310"/>
      <c r="F2496" s="310"/>
      <c r="G2496" s="310"/>
      <c r="H2496" s="310"/>
      <c r="I2496" s="311"/>
      <c r="J2496" s="311"/>
      <c r="K2496" s="311"/>
      <c r="L2496" s="311"/>
      <c r="M2496" s="311"/>
      <c r="N2496" s="311"/>
      <c r="O2496" s="381">
        <f t="shared" si="84"/>
        <v>0</v>
      </c>
      <c r="P2496" s="381">
        <f t="shared" si="85"/>
        <v>0</v>
      </c>
    </row>
    <row r="2497" spans="1:16" ht="18" customHeight="1" x14ac:dyDescent="0.25">
      <c r="A2497" s="309"/>
      <c r="B2497" s="345"/>
      <c r="C2497" s="345"/>
      <c r="D2497" s="310"/>
      <c r="E2497" s="310"/>
      <c r="F2497" s="310"/>
      <c r="G2497" s="310"/>
      <c r="H2497" s="310"/>
      <c r="I2497" s="311"/>
      <c r="J2497" s="311"/>
      <c r="K2497" s="311"/>
      <c r="L2497" s="311"/>
      <c r="M2497" s="311"/>
      <c r="N2497" s="311"/>
      <c r="O2497" s="381">
        <f t="shared" si="84"/>
        <v>0</v>
      </c>
      <c r="P2497" s="381">
        <f t="shared" si="85"/>
        <v>0</v>
      </c>
    </row>
    <row r="2498" spans="1:16" ht="18" customHeight="1" x14ac:dyDescent="0.25">
      <c r="A2498" s="309"/>
      <c r="B2498" s="345"/>
      <c r="C2498" s="345"/>
      <c r="D2498" s="310"/>
      <c r="E2498" s="310"/>
      <c r="F2498" s="310"/>
      <c r="G2498" s="310"/>
      <c r="H2498" s="310"/>
      <c r="I2498" s="311"/>
      <c r="J2498" s="311"/>
      <c r="K2498" s="311"/>
      <c r="L2498" s="311"/>
      <c r="M2498" s="311"/>
      <c r="N2498" s="311"/>
      <c r="O2498" s="381">
        <f t="shared" si="84"/>
        <v>0</v>
      </c>
      <c r="P2498" s="381">
        <f t="shared" si="85"/>
        <v>0</v>
      </c>
    </row>
    <row r="2499" spans="1:16" ht="18" customHeight="1" x14ac:dyDescent="0.25">
      <c r="A2499" s="309"/>
      <c r="B2499" s="345"/>
      <c r="C2499" s="345"/>
      <c r="D2499" s="310"/>
      <c r="E2499" s="310"/>
      <c r="F2499" s="310"/>
      <c r="G2499" s="310"/>
      <c r="H2499" s="310"/>
      <c r="I2499" s="311"/>
      <c r="J2499" s="311"/>
      <c r="K2499" s="311"/>
      <c r="L2499" s="311"/>
      <c r="M2499" s="311"/>
      <c r="N2499" s="311"/>
      <c r="O2499" s="381">
        <f t="shared" si="84"/>
        <v>0</v>
      </c>
      <c r="P2499" s="381">
        <f t="shared" si="85"/>
        <v>0</v>
      </c>
    </row>
    <row r="2500" spans="1:16" ht="18" customHeight="1" x14ac:dyDescent="0.25">
      <c r="A2500" s="309"/>
      <c r="B2500" s="345"/>
      <c r="C2500" s="345"/>
      <c r="D2500" s="310"/>
      <c r="E2500" s="310"/>
      <c r="F2500" s="310"/>
      <c r="G2500" s="310"/>
      <c r="H2500" s="310"/>
      <c r="I2500" s="311"/>
      <c r="J2500" s="311"/>
      <c r="K2500" s="311"/>
      <c r="L2500" s="311"/>
      <c r="M2500" s="311"/>
      <c r="N2500" s="311"/>
      <c r="O2500" s="381">
        <f t="shared" si="84"/>
        <v>0</v>
      </c>
      <c r="P2500" s="381">
        <f t="shared" si="85"/>
        <v>0</v>
      </c>
    </row>
    <row r="2501" spans="1:16" ht="18" customHeight="1" x14ac:dyDescent="0.25">
      <c r="A2501" s="309"/>
      <c r="B2501" s="345"/>
      <c r="C2501" s="345"/>
      <c r="D2501" s="310"/>
      <c r="E2501" s="310"/>
      <c r="F2501" s="310"/>
      <c r="G2501" s="310"/>
      <c r="H2501" s="310"/>
      <c r="I2501" s="311"/>
      <c r="J2501" s="311"/>
      <c r="K2501" s="311"/>
      <c r="L2501" s="311"/>
      <c r="M2501" s="311"/>
      <c r="N2501" s="311"/>
      <c r="O2501" s="381">
        <f t="shared" si="84"/>
        <v>0</v>
      </c>
      <c r="P2501" s="381">
        <f t="shared" si="85"/>
        <v>0</v>
      </c>
    </row>
    <row r="2502" spans="1:16" ht="18" customHeight="1" x14ac:dyDescent="0.25">
      <c r="A2502" s="309"/>
      <c r="B2502" s="345"/>
      <c r="C2502" s="345"/>
      <c r="D2502" s="310"/>
      <c r="E2502" s="310"/>
      <c r="F2502" s="310"/>
      <c r="G2502" s="310"/>
      <c r="H2502" s="310"/>
      <c r="I2502" s="311"/>
      <c r="J2502" s="311"/>
      <c r="K2502" s="311"/>
      <c r="L2502" s="311"/>
      <c r="M2502" s="311"/>
      <c r="N2502" s="311"/>
      <c r="O2502" s="381">
        <f t="shared" si="84"/>
        <v>0</v>
      </c>
      <c r="P2502" s="381">
        <f t="shared" si="85"/>
        <v>0</v>
      </c>
    </row>
    <row r="2503" spans="1:16" ht="18" customHeight="1" x14ac:dyDescent="0.25">
      <c r="A2503" s="309"/>
      <c r="B2503" s="345"/>
      <c r="C2503" s="345"/>
      <c r="D2503" s="310"/>
      <c r="E2503" s="310"/>
      <c r="F2503" s="310"/>
      <c r="G2503" s="310"/>
      <c r="H2503" s="310"/>
      <c r="I2503" s="311"/>
      <c r="J2503" s="311"/>
      <c r="K2503" s="311"/>
      <c r="L2503" s="311"/>
      <c r="M2503" s="311"/>
      <c r="N2503" s="311"/>
      <c r="O2503" s="381">
        <f t="shared" si="84"/>
        <v>0</v>
      </c>
      <c r="P2503" s="381">
        <f t="shared" si="85"/>
        <v>0</v>
      </c>
    </row>
    <row r="2504" spans="1:16" ht="18" customHeight="1" x14ac:dyDescent="0.25">
      <c r="A2504" s="309"/>
      <c r="B2504" s="345"/>
      <c r="C2504" s="345"/>
      <c r="D2504" s="310"/>
      <c r="E2504" s="310"/>
      <c r="F2504" s="310"/>
      <c r="G2504" s="310"/>
      <c r="H2504" s="310"/>
      <c r="I2504" s="311"/>
      <c r="J2504" s="311"/>
      <c r="K2504" s="311"/>
      <c r="L2504" s="311"/>
      <c r="M2504" s="311"/>
      <c r="N2504" s="311"/>
      <c r="O2504" s="381">
        <f t="shared" si="84"/>
        <v>0</v>
      </c>
      <c r="P2504" s="381">
        <f t="shared" si="85"/>
        <v>0</v>
      </c>
    </row>
    <row r="2505" spans="1:16" ht="18" customHeight="1" x14ac:dyDescent="0.25">
      <c r="A2505" s="309"/>
      <c r="B2505" s="345"/>
      <c r="C2505" s="345"/>
      <c r="D2505" s="310"/>
      <c r="E2505" s="310"/>
      <c r="F2505" s="310"/>
      <c r="G2505" s="310"/>
      <c r="H2505" s="310"/>
      <c r="I2505" s="311"/>
      <c r="J2505" s="311"/>
      <c r="K2505" s="311"/>
      <c r="L2505" s="311"/>
      <c r="M2505" s="311"/>
      <c r="N2505" s="311"/>
      <c r="O2505" s="381">
        <f t="shared" si="84"/>
        <v>0</v>
      </c>
      <c r="P2505" s="381">
        <f t="shared" si="85"/>
        <v>0</v>
      </c>
    </row>
    <row r="2506" spans="1:16" ht="18" customHeight="1" x14ac:dyDescent="0.25">
      <c r="A2506" s="309"/>
      <c r="B2506" s="345"/>
      <c r="C2506" s="345"/>
      <c r="D2506" s="310"/>
      <c r="E2506" s="310"/>
      <c r="F2506" s="310"/>
      <c r="G2506" s="310"/>
      <c r="H2506" s="310"/>
      <c r="I2506" s="311"/>
      <c r="J2506" s="311"/>
      <c r="K2506" s="311"/>
      <c r="L2506" s="311"/>
      <c r="M2506" s="311"/>
      <c r="N2506" s="311"/>
      <c r="O2506" s="381">
        <f t="shared" si="84"/>
        <v>0</v>
      </c>
      <c r="P2506" s="381">
        <f t="shared" si="85"/>
        <v>0</v>
      </c>
    </row>
    <row r="2507" spans="1:16" ht="18" customHeight="1" x14ac:dyDescent="0.25">
      <c r="A2507" s="309"/>
      <c r="B2507" s="345"/>
      <c r="C2507" s="345"/>
      <c r="D2507" s="310"/>
      <c r="E2507" s="310"/>
      <c r="F2507" s="310"/>
      <c r="G2507" s="310"/>
      <c r="H2507" s="310"/>
      <c r="I2507" s="311"/>
      <c r="J2507" s="311"/>
      <c r="K2507" s="311"/>
      <c r="L2507" s="311"/>
      <c r="M2507" s="311"/>
      <c r="N2507" s="311"/>
      <c r="O2507" s="381">
        <f t="shared" si="84"/>
        <v>0</v>
      </c>
      <c r="P2507" s="381">
        <f t="shared" si="85"/>
        <v>0</v>
      </c>
    </row>
    <row r="2508" spans="1:16" ht="18" customHeight="1" x14ac:dyDescent="0.25">
      <c r="A2508" s="309"/>
      <c r="B2508" s="345"/>
      <c r="C2508" s="345"/>
      <c r="D2508" s="310"/>
      <c r="E2508" s="310"/>
      <c r="F2508" s="310"/>
      <c r="G2508" s="310"/>
      <c r="H2508" s="310"/>
      <c r="I2508" s="311"/>
      <c r="J2508" s="311"/>
      <c r="K2508" s="311"/>
      <c r="L2508" s="311"/>
      <c r="M2508" s="311"/>
      <c r="N2508" s="311"/>
      <c r="O2508" s="381">
        <f t="shared" si="84"/>
        <v>0</v>
      </c>
      <c r="P2508" s="381">
        <f t="shared" si="85"/>
        <v>0</v>
      </c>
    </row>
    <row r="2509" spans="1:16" ht="18" customHeight="1" x14ac:dyDescent="0.25">
      <c r="A2509" s="309"/>
      <c r="B2509" s="345"/>
      <c r="C2509" s="345"/>
      <c r="D2509" s="310"/>
      <c r="E2509" s="310"/>
      <c r="F2509" s="310"/>
      <c r="G2509" s="310"/>
      <c r="H2509" s="310"/>
      <c r="I2509" s="311"/>
      <c r="J2509" s="311"/>
      <c r="K2509" s="311"/>
      <c r="L2509" s="311"/>
      <c r="M2509" s="311"/>
      <c r="N2509" s="311"/>
      <c r="O2509" s="381">
        <f t="shared" si="84"/>
        <v>0</v>
      </c>
      <c r="P2509" s="381">
        <f t="shared" si="85"/>
        <v>0</v>
      </c>
    </row>
    <row r="2510" spans="1:16" ht="18" customHeight="1" x14ac:dyDescent="0.25">
      <c r="A2510" s="309"/>
      <c r="B2510" s="345"/>
      <c r="C2510" s="345"/>
      <c r="D2510" s="310"/>
      <c r="E2510" s="310"/>
      <c r="F2510" s="310"/>
      <c r="G2510" s="310"/>
      <c r="H2510" s="310"/>
      <c r="I2510" s="311"/>
      <c r="J2510" s="311"/>
      <c r="K2510" s="311"/>
      <c r="L2510" s="311"/>
      <c r="M2510" s="311"/>
      <c r="N2510" s="311"/>
      <c r="O2510" s="381">
        <f t="shared" si="84"/>
        <v>0</v>
      </c>
      <c r="P2510" s="381">
        <f t="shared" si="85"/>
        <v>0</v>
      </c>
    </row>
    <row r="2511" spans="1:16" ht="18" customHeight="1" x14ac:dyDescent="0.25">
      <c r="A2511" s="309"/>
      <c r="B2511" s="345"/>
      <c r="C2511" s="345"/>
      <c r="D2511" s="310"/>
      <c r="E2511" s="310"/>
      <c r="F2511" s="310"/>
      <c r="G2511" s="310"/>
      <c r="H2511" s="310"/>
      <c r="I2511" s="311"/>
      <c r="J2511" s="311"/>
      <c r="K2511" s="311"/>
      <c r="L2511" s="311"/>
      <c r="M2511" s="311"/>
      <c r="N2511" s="311"/>
      <c r="O2511" s="381">
        <f t="shared" si="84"/>
        <v>0</v>
      </c>
      <c r="P2511" s="381">
        <f t="shared" si="85"/>
        <v>0</v>
      </c>
    </row>
    <row r="2512" spans="1:16" ht="18" customHeight="1" x14ac:dyDescent="0.25">
      <c r="A2512" s="309"/>
      <c r="B2512" s="345"/>
      <c r="C2512" s="345"/>
      <c r="D2512" s="310"/>
      <c r="E2512" s="310"/>
      <c r="F2512" s="310"/>
      <c r="G2512" s="310"/>
      <c r="H2512" s="310"/>
      <c r="I2512" s="311"/>
      <c r="J2512" s="311"/>
      <c r="K2512" s="311"/>
      <c r="L2512" s="311"/>
      <c r="M2512" s="311"/>
      <c r="N2512" s="311"/>
      <c r="O2512" s="381">
        <f t="shared" si="84"/>
        <v>0</v>
      </c>
      <c r="P2512" s="381">
        <f t="shared" si="85"/>
        <v>0</v>
      </c>
    </row>
    <row r="2513" spans="1:16" ht="18" customHeight="1" x14ac:dyDescent="0.25">
      <c r="A2513" s="309"/>
      <c r="B2513" s="345"/>
      <c r="C2513" s="345"/>
      <c r="D2513" s="310"/>
      <c r="E2513" s="310"/>
      <c r="F2513" s="310"/>
      <c r="G2513" s="310"/>
      <c r="H2513" s="310"/>
      <c r="I2513" s="311"/>
      <c r="J2513" s="311"/>
      <c r="K2513" s="311"/>
      <c r="L2513" s="311"/>
      <c r="M2513" s="311"/>
      <c r="N2513" s="311"/>
      <c r="O2513" s="381">
        <f t="shared" si="84"/>
        <v>0</v>
      </c>
      <c r="P2513" s="381">
        <f t="shared" si="85"/>
        <v>0</v>
      </c>
    </row>
    <row r="2514" spans="1:16" ht="18" customHeight="1" x14ac:dyDescent="0.25">
      <c r="A2514" s="309"/>
      <c r="B2514" s="345"/>
      <c r="C2514" s="345"/>
      <c r="D2514" s="310"/>
      <c r="E2514" s="310"/>
      <c r="F2514" s="310"/>
      <c r="G2514" s="310"/>
      <c r="H2514" s="310"/>
      <c r="I2514" s="311"/>
      <c r="J2514" s="311"/>
      <c r="K2514" s="311"/>
      <c r="L2514" s="311"/>
      <c r="M2514" s="311"/>
      <c r="N2514" s="311"/>
      <c r="O2514" s="381">
        <f t="shared" si="84"/>
        <v>0</v>
      </c>
      <c r="P2514" s="381">
        <f t="shared" si="85"/>
        <v>0</v>
      </c>
    </row>
    <row r="2515" spans="1:16" ht="18" customHeight="1" x14ac:dyDescent="0.25">
      <c r="A2515" s="309"/>
      <c r="B2515" s="345"/>
      <c r="C2515" s="345"/>
      <c r="D2515" s="310"/>
      <c r="E2515" s="310"/>
      <c r="F2515" s="310"/>
      <c r="G2515" s="310"/>
      <c r="H2515" s="310"/>
      <c r="I2515" s="311"/>
      <c r="J2515" s="311"/>
      <c r="K2515" s="311"/>
      <c r="L2515" s="311"/>
      <c r="M2515" s="311"/>
      <c r="N2515" s="311"/>
      <c r="O2515" s="381">
        <f t="shared" si="84"/>
        <v>0</v>
      </c>
      <c r="P2515" s="381">
        <f t="shared" si="85"/>
        <v>0</v>
      </c>
    </row>
    <row r="2516" spans="1:16" ht="18" customHeight="1" x14ac:dyDescent="0.25">
      <c r="A2516" s="309"/>
      <c r="B2516" s="345"/>
      <c r="C2516" s="345"/>
      <c r="D2516" s="310"/>
      <c r="E2516" s="310"/>
      <c r="F2516" s="310"/>
      <c r="G2516" s="310"/>
      <c r="H2516" s="310"/>
      <c r="I2516" s="311"/>
      <c r="J2516" s="311"/>
      <c r="K2516" s="311"/>
      <c r="L2516" s="311"/>
      <c r="M2516" s="311"/>
      <c r="N2516" s="311"/>
      <c r="O2516" s="381">
        <f t="shared" si="84"/>
        <v>0</v>
      </c>
      <c r="P2516" s="381">
        <f t="shared" si="85"/>
        <v>0</v>
      </c>
    </row>
    <row r="2517" spans="1:16" ht="18" customHeight="1" x14ac:dyDescent="0.25">
      <c r="A2517" s="309"/>
      <c r="B2517" s="345"/>
      <c r="C2517" s="345"/>
      <c r="D2517" s="310"/>
      <c r="E2517" s="310"/>
      <c r="F2517" s="310"/>
      <c r="G2517" s="310"/>
      <c r="H2517" s="310"/>
      <c r="I2517" s="311"/>
      <c r="J2517" s="311"/>
      <c r="K2517" s="311"/>
      <c r="L2517" s="311"/>
      <c r="M2517" s="311"/>
      <c r="N2517" s="311"/>
      <c r="O2517" s="381">
        <f t="shared" si="84"/>
        <v>0</v>
      </c>
      <c r="P2517" s="381">
        <f t="shared" si="85"/>
        <v>0</v>
      </c>
    </row>
    <row r="2518" spans="1:16" ht="18" customHeight="1" x14ac:dyDescent="0.25">
      <c r="A2518" s="309"/>
      <c r="B2518" s="345"/>
      <c r="C2518" s="345"/>
      <c r="D2518" s="310"/>
      <c r="E2518" s="310"/>
      <c r="F2518" s="310"/>
      <c r="G2518" s="310"/>
      <c r="H2518" s="310"/>
      <c r="I2518" s="311"/>
      <c r="J2518" s="311"/>
      <c r="K2518" s="311"/>
      <c r="L2518" s="311"/>
      <c r="M2518" s="311"/>
      <c r="N2518" s="311"/>
      <c r="O2518" s="381">
        <f t="shared" si="84"/>
        <v>0</v>
      </c>
      <c r="P2518" s="381">
        <f t="shared" si="85"/>
        <v>0</v>
      </c>
    </row>
    <row r="2519" spans="1:16" ht="18" customHeight="1" x14ac:dyDescent="0.25">
      <c r="A2519" s="309"/>
      <c r="B2519" s="345"/>
      <c r="C2519" s="345"/>
      <c r="D2519" s="310"/>
      <c r="E2519" s="310"/>
      <c r="F2519" s="310"/>
      <c r="G2519" s="310"/>
      <c r="H2519" s="310"/>
      <c r="I2519" s="311"/>
      <c r="J2519" s="311"/>
      <c r="K2519" s="311"/>
      <c r="L2519" s="311"/>
      <c r="M2519" s="311"/>
      <c r="N2519" s="311"/>
      <c r="O2519" s="381">
        <f t="shared" si="84"/>
        <v>0</v>
      </c>
      <c r="P2519" s="381">
        <f t="shared" si="85"/>
        <v>0</v>
      </c>
    </row>
    <row r="2520" spans="1:16" ht="18" customHeight="1" x14ac:dyDescent="0.25">
      <c r="A2520" s="309"/>
      <c r="B2520" s="345"/>
      <c r="C2520" s="345"/>
      <c r="D2520" s="310"/>
      <c r="E2520" s="310"/>
      <c r="F2520" s="310"/>
      <c r="G2520" s="310"/>
      <c r="H2520" s="310"/>
      <c r="I2520" s="311"/>
      <c r="J2520" s="311"/>
      <c r="K2520" s="311"/>
      <c r="L2520" s="311"/>
      <c r="M2520" s="311"/>
      <c r="N2520" s="311"/>
      <c r="O2520" s="381">
        <f t="shared" si="84"/>
        <v>0</v>
      </c>
      <c r="P2520" s="381">
        <f t="shared" si="85"/>
        <v>0</v>
      </c>
    </row>
    <row r="2521" spans="1:16" ht="18" customHeight="1" x14ac:dyDescent="0.25">
      <c r="A2521" s="309"/>
      <c r="B2521" s="345"/>
      <c r="C2521" s="345"/>
      <c r="D2521" s="310"/>
      <c r="E2521" s="310"/>
      <c r="F2521" s="310"/>
      <c r="G2521" s="310"/>
      <c r="H2521" s="310"/>
      <c r="I2521" s="311"/>
      <c r="J2521" s="311"/>
      <c r="K2521" s="311"/>
      <c r="L2521" s="311"/>
      <c r="M2521" s="311"/>
      <c r="N2521" s="311"/>
      <c r="O2521" s="381">
        <f t="shared" si="84"/>
        <v>0</v>
      </c>
      <c r="P2521" s="381">
        <f t="shared" si="85"/>
        <v>0</v>
      </c>
    </row>
    <row r="2522" spans="1:16" ht="18" customHeight="1" x14ac:dyDescent="0.25">
      <c r="A2522" s="309"/>
      <c r="B2522" s="345"/>
      <c r="C2522" s="345"/>
      <c r="D2522" s="310"/>
      <c r="E2522" s="310"/>
      <c r="F2522" s="310"/>
      <c r="G2522" s="310"/>
      <c r="H2522" s="310"/>
      <c r="I2522" s="311"/>
      <c r="J2522" s="311"/>
      <c r="K2522" s="311"/>
      <c r="L2522" s="311"/>
      <c r="M2522" s="311"/>
      <c r="N2522" s="311"/>
      <c r="O2522" s="381">
        <f t="shared" si="84"/>
        <v>0</v>
      </c>
      <c r="P2522" s="381">
        <f t="shared" si="85"/>
        <v>0</v>
      </c>
    </row>
    <row r="2523" spans="1:16" ht="18" customHeight="1" x14ac:dyDescent="0.25">
      <c r="A2523" s="309"/>
      <c r="B2523" s="345"/>
      <c r="C2523" s="345"/>
      <c r="D2523" s="310"/>
      <c r="E2523" s="310"/>
      <c r="F2523" s="310"/>
      <c r="G2523" s="310"/>
      <c r="H2523" s="310"/>
      <c r="I2523" s="311"/>
      <c r="J2523" s="311"/>
      <c r="K2523" s="311"/>
      <c r="L2523" s="311"/>
      <c r="M2523" s="311"/>
      <c r="N2523" s="311"/>
      <c r="O2523" s="381">
        <f t="shared" si="84"/>
        <v>0</v>
      </c>
      <c r="P2523" s="381">
        <f t="shared" si="85"/>
        <v>0</v>
      </c>
    </row>
    <row r="2524" spans="1:16" ht="18" customHeight="1" x14ac:dyDescent="0.25">
      <c r="A2524" s="309"/>
      <c r="B2524" s="345"/>
      <c r="C2524" s="345"/>
      <c r="D2524" s="310"/>
      <c r="E2524" s="310"/>
      <c r="F2524" s="310"/>
      <c r="G2524" s="310"/>
      <c r="H2524" s="310"/>
      <c r="I2524" s="311"/>
      <c r="J2524" s="311"/>
      <c r="K2524" s="311"/>
      <c r="L2524" s="311"/>
      <c r="M2524" s="311"/>
      <c r="N2524" s="311"/>
      <c r="O2524" s="381">
        <f t="shared" si="84"/>
        <v>0</v>
      </c>
      <c r="P2524" s="381">
        <f t="shared" si="85"/>
        <v>0</v>
      </c>
    </row>
    <row r="2525" spans="1:16" ht="18" customHeight="1" x14ac:dyDescent="0.25">
      <c r="A2525" s="309"/>
      <c r="B2525" s="345"/>
      <c r="C2525" s="345"/>
      <c r="D2525" s="310"/>
      <c r="E2525" s="310"/>
      <c r="F2525" s="310"/>
      <c r="G2525" s="310"/>
      <c r="H2525" s="310"/>
      <c r="I2525" s="311"/>
      <c r="J2525" s="311"/>
      <c r="K2525" s="311"/>
      <c r="L2525" s="311"/>
      <c r="M2525" s="311"/>
      <c r="N2525" s="311"/>
      <c r="O2525" s="381">
        <f t="shared" si="84"/>
        <v>0</v>
      </c>
      <c r="P2525" s="381">
        <f t="shared" si="85"/>
        <v>0</v>
      </c>
    </row>
    <row r="2526" spans="1:16" ht="18" customHeight="1" x14ac:dyDescent="0.25">
      <c r="A2526" s="309"/>
      <c r="B2526" s="345"/>
      <c r="C2526" s="345"/>
      <c r="D2526" s="310"/>
      <c r="E2526" s="310"/>
      <c r="F2526" s="310"/>
      <c r="G2526" s="310"/>
      <c r="H2526" s="310"/>
      <c r="I2526" s="311"/>
      <c r="J2526" s="311"/>
      <c r="K2526" s="311"/>
      <c r="L2526" s="311"/>
      <c r="M2526" s="311"/>
      <c r="N2526" s="311"/>
      <c r="O2526" s="381">
        <f t="shared" si="84"/>
        <v>0</v>
      </c>
      <c r="P2526" s="381">
        <f t="shared" si="85"/>
        <v>0</v>
      </c>
    </row>
    <row r="2527" spans="1:16" ht="18" customHeight="1" x14ac:dyDescent="0.25">
      <c r="A2527" s="309"/>
      <c r="B2527" s="345"/>
      <c r="C2527" s="345"/>
      <c r="D2527" s="310"/>
      <c r="E2527" s="310"/>
      <c r="F2527" s="310"/>
      <c r="G2527" s="310"/>
      <c r="H2527" s="310"/>
      <c r="I2527" s="311"/>
      <c r="J2527" s="311"/>
      <c r="K2527" s="311"/>
      <c r="L2527" s="311"/>
      <c r="M2527" s="311"/>
      <c r="N2527" s="311"/>
      <c r="O2527" s="381">
        <f t="shared" si="84"/>
        <v>0</v>
      </c>
      <c r="P2527" s="381">
        <f t="shared" si="85"/>
        <v>0</v>
      </c>
    </row>
    <row r="2528" spans="1:16" ht="18" customHeight="1" x14ac:dyDescent="0.25">
      <c r="A2528" s="309"/>
      <c r="B2528" s="345"/>
      <c r="C2528" s="345"/>
      <c r="D2528" s="310"/>
      <c r="E2528" s="310"/>
      <c r="F2528" s="310"/>
      <c r="G2528" s="310"/>
      <c r="H2528" s="310"/>
      <c r="I2528" s="311"/>
      <c r="J2528" s="311"/>
      <c r="K2528" s="311"/>
      <c r="L2528" s="311"/>
      <c r="M2528" s="311"/>
      <c r="N2528" s="311"/>
      <c r="O2528" s="381">
        <f t="shared" si="84"/>
        <v>0</v>
      </c>
      <c r="P2528" s="381">
        <f t="shared" si="85"/>
        <v>0</v>
      </c>
    </row>
    <row r="2529" spans="1:16" ht="18" customHeight="1" x14ac:dyDescent="0.25">
      <c r="A2529" s="309"/>
      <c r="B2529" s="345"/>
      <c r="C2529" s="345"/>
      <c r="D2529" s="310"/>
      <c r="E2529" s="310"/>
      <c r="F2529" s="310"/>
      <c r="G2529" s="310"/>
      <c r="H2529" s="310"/>
      <c r="I2529" s="311"/>
      <c r="J2529" s="311"/>
      <c r="K2529" s="311"/>
      <c r="L2529" s="311"/>
      <c r="M2529" s="311"/>
      <c r="N2529" s="311"/>
      <c r="O2529" s="381">
        <f t="shared" si="84"/>
        <v>0</v>
      </c>
      <c r="P2529" s="381">
        <f t="shared" si="85"/>
        <v>0</v>
      </c>
    </row>
    <row r="2530" spans="1:16" ht="18" customHeight="1" x14ac:dyDescent="0.25">
      <c r="A2530" s="309"/>
      <c r="B2530" s="345"/>
      <c r="C2530" s="345"/>
      <c r="D2530" s="310"/>
      <c r="E2530" s="310"/>
      <c r="F2530" s="310"/>
      <c r="G2530" s="310"/>
      <c r="H2530" s="310"/>
      <c r="I2530" s="311"/>
      <c r="J2530" s="311"/>
      <c r="K2530" s="311"/>
      <c r="L2530" s="311"/>
      <c r="M2530" s="311"/>
      <c r="N2530" s="311"/>
      <c r="O2530" s="381">
        <f t="shared" si="84"/>
        <v>0</v>
      </c>
      <c r="P2530" s="381">
        <f t="shared" si="85"/>
        <v>0</v>
      </c>
    </row>
    <row r="2531" spans="1:16" ht="18" customHeight="1" x14ac:dyDescent="0.25">
      <c r="A2531" s="309"/>
      <c r="B2531" s="345"/>
      <c r="C2531" s="345"/>
      <c r="D2531" s="310"/>
      <c r="E2531" s="310"/>
      <c r="F2531" s="310"/>
      <c r="G2531" s="310"/>
      <c r="H2531" s="310"/>
      <c r="I2531" s="311"/>
      <c r="J2531" s="311"/>
      <c r="K2531" s="311"/>
      <c r="L2531" s="311"/>
      <c r="M2531" s="311"/>
      <c r="N2531" s="311"/>
      <c r="O2531" s="381">
        <f t="shared" si="84"/>
        <v>0</v>
      </c>
      <c r="P2531" s="381">
        <f t="shared" si="85"/>
        <v>0</v>
      </c>
    </row>
    <row r="2532" spans="1:16" ht="18" customHeight="1" x14ac:dyDescent="0.25">
      <c r="A2532" s="309"/>
      <c r="B2532" s="345"/>
      <c r="C2532" s="345"/>
      <c r="D2532" s="310"/>
      <c r="E2532" s="310"/>
      <c r="F2532" s="310"/>
      <c r="G2532" s="310"/>
      <c r="H2532" s="310"/>
      <c r="I2532" s="311"/>
      <c r="J2532" s="311"/>
      <c r="K2532" s="311"/>
      <c r="L2532" s="311"/>
      <c r="M2532" s="311"/>
      <c r="N2532" s="311"/>
      <c r="O2532" s="381">
        <f t="shared" si="84"/>
        <v>0</v>
      </c>
      <c r="P2532" s="381">
        <f t="shared" si="85"/>
        <v>0</v>
      </c>
    </row>
    <row r="2533" spans="1:16" ht="18" customHeight="1" x14ac:dyDescent="0.25">
      <c r="A2533" s="309"/>
      <c r="B2533" s="345"/>
      <c r="C2533" s="345"/>
      <c r="D2533" s="310"/>
      <c r="E2533" s="310"/>
      <c r="F2533" s="310"/>
      <c r="G2533" s="310"/>
      <c r="H2533" s="310"/>
      <c r="I2533" s="311"/>
      <c r="J2533" s="311"/>
      <c r="K2533" s="311"/>
      <c r="L2533" s="311"/>
      <c r="M2533" s="311"/>
      <c r="N2533" s="311"/>
      <c r="O2533" s="381">
        <f t="shared" si="84"/>
        <v>0</v>
      </c>
      <c r="P2533" s="381">
        <f t="shared" si="85"/>
        <v>0</v>
      </c>
    </row>
    <row r="2534" spans="1:16" ht="18" customHeight="1" x14ac:dyDescent="0.25">
      <c r="A2534" s="309"/>
      <c r="B2534" s="345"/>
      <c r="C2534" s="345"/>
      <c r="D2534" s="310"/>
      <c r="E2534" s="310"/>
      <c r="F2534" s="310"/>
      <c r="G2534" s="310"/>
      <c r="H2534" s="310"/>
      <c r="I2534" s="311"/>
      <c r="J2534" s="311"/>
      <c r="K2534" s="311"/>
      <c r="L2534" s="311"/>
      <c r="M2534" s="311"/>
      <c r="N2534" s="311"/>
      <c r="O2534" s="381">
        <f t="shared" si="84"/>
        <v>0</v>
      </c>
      <c r="P2534" s="381">
        <f t="shared" si="85"/>
        <v>0</v>
      </c>
    </row>
    <row r="2535" spans="1:16" ht="18" customHeight="1" x14ac:dyDescent="0.25">
      <c r="A2535" s="309"/>
      <c r="B2535" s="345"/>
      <c r="C2535" s="345"/>
      <c r="D2535" s="310"/>
      <c r="E2535" s="310"/>
      <c r="F2535" s="310"/>
      <c r="G2535" s="310"/>
      <c r="H2535" s="310"/>
      <c r="I2535" s="311"/>
      <c r="J2535" s="311"/>
      <c r="K2535" s="311"/>
      <c r="L2535" s="311"/>
      <c r="M2535" s="311"/>
      <c r="N2535" s="311"/>
      <c r="O2535" s="381">
        <f t="shared" si="84"/>
        <v>0</v>
      </c>
      <c r="P2535" s="381">
        <f t="shared" si="85"/>
        <v>0</v>
      </c>
    </row>
    <row r="2536" spans="1:16" ht="18" customHeight="1" x14ac:dyDescent="0.25">
      <c r="A2536" s="309"/>
      <c r="B2536" s="345"/>
      <c r="C2536" s="345"/>
      <c r="D2536" s="310"/>
      <c r="E2536" s="310"/>
      <c r="F2536" s="310"/>
      <c r="G2536" s="310"/>
      <c r="H2536" s="310"/>
      <c r="I2536" s="311"/>
      <c r="J2536" s="311"/>
      <c r="K2536" s="311"/>
      <c r="L2536" s="311"/>
      <c r="M2536" s="311"/>
      <c r="N2536" s="311"/>
      <c r="O2536" s="381">
        <f t="shared" si="84"/>
        <v>0</v>
      </c>
      <c r="P2536" s="381">
        <f t="shared" si="85"/>
        <v>0</v>
      </c>
    </row>
    <row r="2537" spans="1:16" ht="18" customHeight="1" x14ac:dyDescent="0.25">
      <c r="A2537" s="309"/>
      <c r="B2537" s="345"/>
      <c r="C2537" s="345"/>
      <c r="D2537" s="310"/>
      <c r="E2537" s="310"/>
      <c r="F2537" s="310"/>
      <c r="G2537" s="310"/>
      <c r="H2537" s="310"/>
      <c r="I2537" s="311"/>
      <c r="J2537" s="311"/>
      <c r="K2537" s="311"/>
      <c r="L2537" s="311"/>
      <c r="M2537" s="311"/>
      <c r="N2537" s="311"/>
      <c r="O2537" s="381">
        <f t="shared" si="84"/>
        <v>0</v>
      </c>
      <c r="P2537" s="381">
        <f t="shared" si="85"/>
        <v>0</v>
      </c>
    </row>
    <row r="2538" spans="1:16" ht="18" customHeight="1" x14ac:dyDescent="0.25">
      <c r="A2538" s="309"/>
      <c r="B2538" s="345"/>
      <c r="C2538" s="345"/>
      <c r="D2538" s="310"/>
      <c r="E2538" s="310"/>
      <c r="F2538" s="310"/>
      <c r="G2538" s="310"/>
      <c r="H2538" s="310"/>
      <c r="I2538" s="311"/>
      <c r="J2538" s="311"/>
      <c r="K2538" s="311"/>
      <c r="L2538" s="311"/>
      <c r="M2538" s="311"/>
      <c r="N2538" s="311"/>
      <c r="O2538" s="381">
        <f t="shared" si="84"/>
        <v>0</v>
      </c>
      <c r="P2538" s="381">
        <f t="shared" si="85"/>
        <v>0</v>
      </c>
    </row>
    <row r="2539" spans="1:16" ht="18" customHeight="1" x14ac:dyDescent="0.25">
      <c r="A2539" s="309"/>
      <c r="B2539" s="345"/>
      <c r="C2539" s="345"/>
      <c r="D2539" s="310"/>
      <c r="E2539" s="310"/>
      <c r="F2539" s="310"/>
      <c r="G2539" s="310"/>
      <c r="H2539" s="310"/>
      <c r="I2539" s="311"/>
      <c r="J2539" s="311"/>
      <c r="K2539" s="311"/>
      <c r="L2539" s="311"/>
      <c r="M2539" s="311"/>
      <c r="N2539" s="311"/>
      <c r="O2539" s="381">
        <f t="shared" si="84"/>
        <v>0</v>
      </c>
      <c r="P2539" s="381">
        <f t="shared" si="85"/>
        <v>0</v>
      </c>
    </row>
    <row r="2540" spans="1:16" ht="18" customHeight="1" x14ac:dyDescent="0.25">
      <c r="A2540" s="309"/>
      <c r="B2540" s="345"/>
      <c r="C2540" s="345"/>
      <c r="D2540" s="310"/>
      <c r="E2540" s="310"/>
      <c r="F2540" s="310"/>
      <c r="G2540" s="310"/>
      <c r="H2540" s="310"/>
      <c r="I2540" s="311"/>
      <c r="J2540" s="311"/>
      <c r="K2540" s="311"/>
      <c r="L2540" s="311"/>
      <c r="M2540" s="311"/>
      <c r="N2540" s="311"/>
      <c r="O2540" s="381">
        <f t="shared" si="84"/>
        <v>0</v>
      </c>
      <c r="P2540" s="381">
        <f t="shared" si="85"/>
        <v>0</v>
      </c>
    </row>
    <row r="2541" spans="1:16" ht="18" customHeight="1" x14ac:dyDescent="0.25">
      <c r="A2541" s="309"/>
      <c r="B2541" s="345"/>
      <c r="C2541" s="345"/>
      <c r="D2541" s="310"/>
      <c r="E2541" s="310"/>
      <c r="F2541" s="310"/>
      <c r="G2541" s="310"/>
      <c r="H2541" s="310"/>
      <c r="I2541" s="311"/>
      <c r="J2541" s="311"/>
      <c r="K2541" s="311"/>
      <c r="L2541" s="311"/>
      <c r="M2541" s="311"/>
      <c r="N2541" s="311"/>
      <c r="O2541" s="381">
        <f t="shared" si="84"/>
        <v>0</v>
      </c>
      <c r="P2541" s="381">
        <f t="shared" si="85"/>
        <v>0</v>
      </c>
    </row>
    <row r="2542" spans="1:16" ht="18" customHeight="1" x14ac:dyDescent="0.25">
      <c r="A2542" s="309"/>
      <c r="B2542" s="345"/>
      <c r="C2542" s="345"/>
      <c r="D2542" s="310"/>
      <c r="E2542" s="310"/>
      <c r="F2542" s="310"/>
      <c r="G2542" s="310"/>
      <c r="H2542" s="310"/>
      <c r="I2542" s="311"/>
      <c r="J2542" s="311"/>
      <c r="K2542" s="311"/>
      <c r="L2542" s="311"/>
      <c r="M2542" s="311"/>
      <c r="N2542" s="311"/>
      <c r="O2542" s="381">
        <f t="shared" si="84"/>
        <v>0</v>
      </c>
      <c r="P2542" s="381">
        <f t="shared" si="85"/>
        <v>0</v>
      </c>
    </row>
    <row r="2543" spans="1:16" ht="18" customHeight="1" x14ac:dyDescent="0.25">
      <c r="A2543" s="309"/>
      <c r="B2543" s="345"/>
      <c r="C2543" s="345"/>
      <c r="D2543" s="310"/>
      <c r="E2543" s="310"/>
      <c r="F2543" s="310"/>
      <c r="G2543" s="310"/>
      <c r="H2543" s="310"/>
      <c r="I2543" s="311"/>
      <c r="J2543" s="311"/>
      <c r="K2543" s="311"/>
      <c r="L2543" s="311"/>
      <c r="M2543" s="311"/>
      <c r="N2543" s="311"/>
      <c r="O2543" s="381">
        <f t="shared" ref="O2543:O2606" si="86">SUM(I2543,K2543,M2543)</f>
        <v>0</v>
      </c>
      <c r="P2543" s="381">
        <f t="shared" ref="P2543:P2606" si="87">SUM(J2543,L2543,N2543)</f>
        <v>0</v>
      </c>
    </row>
    <row r="2544" spans="1:16" ht="18" customHeight="1" x14ac:dyDescent="0.25">
      <c r="A2544" s="309"/>
      <c r="B2544" s="345"/>
      <c r="C2544" s="345"/>
      <c r="D2544" s="310"/>
      <c r="E2544" s="310"/>
      <c r="F2544" s="310"/>
      <c r="G2544" s="310"/>
      <c r="H2544" s="310"/>
      <c r="I2544" s="311"/>
      <c r="J2544" s="311"/>
      <c r="K2544" s="311"/>
      <c r="L2544" s="311"/>
      <c r="M2544" s="311"/>
      <c r="N2544" s="311"/>
      <c r="O2544" s="381">
        <f t="shared" si="86"/>
        <v>0</v>
      </c>
      <c r="P2544" s="381">
        <f t="shared" si="87"/>
        <v>0</v>
      </c>
    </row>
    <row r="2545" spans="1:16" ht="18" customHeight="1" x14ac:dyDescent="0.25">
      <c r="A2545" s="309"/>
      <c r="B2545" s="345"/>
      <c r="C2545" s="345"/>
      <c r="D2545" s="310"/>
      <c r="E2545" s="310"/>
      <c r="F2545" s="310"/>
      <c r="G2545" s="310"/>
      <c r="H2545" s="310"/>
      <c r="I2545" s="311"/>
      <c r="J2545" s="311"/>
      <c r="K2545" s="311"/>
      <c r="L2545" s="311"/>
      <c r="M2545" s="311"/>
      <c r="N2545" s="311"/>
      <c r="O2545" s="381">
        <f t="shared" si="86"/>
        <v>0</v>
      </c>
      <c r="P2545" s="381">
        <f t="shared" si="87"/>
        <v>0</v>
      </c>
    </row>
    <row r="2546" spans="1:16" ht="18" customHeight="1" x14ac:dyDescent="0.25">
      <c r="A2546" s="309"/>
      <c r="B2546" s="345"/>
      <c r="C2546" s="345"/>
      <c r="D2546" s="310"/>
      <c r="E2546" s="310"/>
      <c r="F2546" s="310"/>
      <c r="G2546" s="310"/>
      <c r="H2546" s="310"/>
      <c r="I2546" s="311"/>
      <c r="J2546" s="311"/>
      <c r="K2546" s="311"/>
      <c r="L2546" s="311"/>
      <c r="M2546" s="311"/>
      <c r="N2546" s="311"/>
      <c r="O2546" s="381">
        <f t="shared" si="86"/>
        <v>0</v>
      </c>
      <c r="P2546" s="381">
        <f t="shared" si="87"/>
        <v>0</v>
      </c>
    </row>
    <row r="2547" spans="1:16" ht="18" customHeight="1" x14ac:dyDescent="0.25">
      <c r="A2547" s="309"/>
      <c r="B2547" s="345"/>
      <c r="C2547" s="345"/>
      <c r="D2547" s="310"/>
      <c r="E2547" s="310"/>
      <c r="F2547" s="310"/>
      <c r="G2547" s="310"/>
      <c r="H2547" s="310"/>
      <c r="I2547" s="311"/>
      <c r="J2547" s="311"/>
      <c r="K2547" s="311"/>
      <c r="L2547" s="311"/>
      <c r="M2547" s="311"/>
      <c r="N2547" s="311"/>
      <c r="O2547" s="381">
        <f t="shared" si="86"/>
        <v>0</v>
      </c>
      <c r="P2547" s="381">
        <f t="shared" si="87"/>
        <v>0</v>
      </c>
    </row>
    <row r="2548" spans="1:16" ht="18" customHeight="1" x14ac:dyDescent="0.25">
      <c r="A2548" s="309"/>
      <c r="B2548" s="345"/>
      <c r="C2548" s="345"/>
      <c r="D2548" s="310"/>
      <c r="E2548" s="310"/>
      <c r="F2548" s="310"/>
      <c r="G2548" s="310"/>
      <c r="H2548" s="310"/>
      <c r="I2548" s="311"/>
      <c r="J2548" s="311"/>
      <c r="K2548" s="311"/>
      <c r="L2548" s="311"/>
      <c r="M2548" s="311"/>
      <c r="N2548" s="311"/>
      <c r="O2548" s="381">
        <f t="shared" si="86"/>
        <v>0</v>
      </c>
      <c r="P2548" s="381">
        <f t="shared" si="87"/>
        <v>0</v>
      </c>
    </row>
    <row r="2549" spans="1:16" ht="18" customHeight="1" x14ac:dyDescent="0.25">
      <c r="A2549" s="309"/>
      <c r="B2549" s="345"/>
      <c r="C2549" s="345"/>
      <c r="D2549" s="310"/>
      <c r="E2549" s="310"/>
      <c r="F2549" s="310"/>
      <c r="G2549" s="310"/>
      <c r="H2549" s="310"/>
      <c r="I2549" s="311"/>
      <c r="J2549" s="311"/>
      <c r="K2549" s="311"/>
      <c r="L2549" s="311"/>
      <c r="M2549" s="311"/>
      <c r="N2549" s="311"/>
      <c r="O2549" s="381">
        <f t="shared" si="86"/>
        <v>0</v>
      </c>
      <c r="P2549" s="381">
        <f t="shared" si="87"/>
        <v>0</v>
      </c>
    </row>
    <row r="2550" spans="1:16" ht="18" customHeight="1" x14ac:dyDescent="0.25">
      <c r="A2550" s="309"/>
      <c r="B2550" s="345"/>
      <c r="C2550" s="345"/>
      <c r="D2550" s="310"/>
      <c r="E2550" s="310"/>
      <c r="F2550" s="310"/>
      <c r="G2550" s="310"/>
      <c r="H2550" s="310"/>
      <c r="I2550" s="311"/>
      <c r="J2550" s="311"/>
      <c r="K2550" s="311"/>
      <c r="L2550" s="311"/>
      <c r="M2550" s="311"/>
      <c r="N2550" s="311"/>
      <c r="O2550" s="381">
        <f t="shared" si="86"/>
        <v>0</v>
      </c>
      <c r="P2550" s="381">
        <f t="shared" si="87"/>
        <v>0</v>
      </c>
    </row>
    <row r="2551" spans="1:16" ht="18" customHeight="1" x14ac:dyDescent="0.25">
      <c r="A2551" s="309"/>
      <c r="B2551" s="345"/>
      <c r="C2551" s="345"/>
      <c r="D2551" s="310"/>
      <c r="E2551" s="310"/>
      <c r="F2551" s="310"/>
      <c r="G2551" s="310"/>
      <c r="H2551" s="310"/>
      <c r="I2551" s="311"/>
      <c r="J2551" s="311"/>
      <c r="K2551" s="311"/>
      <c r="L2551" s="311"/>
      <c r="M2551" s="311"/>
      <c r="N2551" s="311"/>
      <c r="O2551" s="381">
        <f t="shared" si="86"/>
        <v>0</v>
      </c>
      <c r="P2551" s="381">
        <f t="shared" si="87"/>
        <v>0</v>
      </c>
    </row>
    <row r="2552" spans="1:16" ht="18" customHeight="1" x14ac:dyDescent="0.25">
      <c r="A2552" s="309"/>
      <c r="B2552" s="345"/>
      <c r="C2552" s="345"/>
      <c r="D2552" s="310"/>
      <c r="E2552" s="310"/>
      <c r="F2552" s="310"/>
      <c r="G2552" s="310"/>
      <c r="H2552" s="310"/>
      <c r="I2552" s="311"/>
      <c r="J2552" s="311"/>
      <c r="K2552" s="311"/>
      <c r="L2552" s="311"/>
      <c r="M2552" s="311"/>
      <c r="N2552" s="311"/>
      <c r="O2552" s="381">
        <f t="shared" si="86"/>
        <v>0</v>
      </c>
      <c r="P2552" s="381">
        <f t="shared" si="87"/>
        <v>0</v>
      </c>
    </row>
    <row r="2553" spans="1:16" ht="18" customHeight="1" x14ac:dyDescent="0.25">
      <c r="A2553" s="309"/>
      <c r="B2553" s="345"/>
      <c r="C2553" s="345"/>
      <c r="D2553" s="310"/>
      <c r="E2553" s="310"/>
      <c r="F2553" s="310"/>
      <c r="G2553" s="310"/>
      <c r="H2553" s="310"/>
      <c r="I2553" s="311"/>
      <c r="J2553" s="311"/>
      <c r="K2553" s="311"/>
      <c r="L2553" s="311"/>
      <c r="M2553" s="311"/>
      <c r="N2553" s="311"/>
      <c r="O2553" s="381">
        <f t="shared" si="86"/>
        <v>0</v>
      </c>
      <c r="P2553" s="381">
        <f t="shared" si="87"/>
        <v>0</v>
      </c>
    </row>
    <row r="2554" spans="1:16" ht="18" customHeight="1" x14ac:dyDescent="0.25">
      <c r="A2554" s="309"/>
      <c r="B2554" s="345"/>
      <c r="C2554" s="345"/>
      <c r="D2554" s="310"/>
      <c r="E2554" s="310"/>
      <c r="F2554" s="310"/>
      <c r="G2554" s="310"/>
      <c r="H2554" s="310"/>
      <c r="I2554" s="311"/>
      <c r="J2554" s="311"/>
      <c r="K2554" s="311"/>
      <c r="L2554" s="311"/>
      <c r="M2554" s="311"/>
      <c r="N2554" s="311"/>
      <c r="O2554" s="381">
        <f t="shared" si="86"/>
        <v>0</v>
      </c>
      <c r="P2554" s="381">
        <f t="shared" si="87"/>
        <v>0</v>
      </c>
    </row>
    <row r="2555" spans="1:16" ht="18" customHeight="1" x14ac:dyDescent="0.25">
      <c r="A2555" s="309"/>
      <c r="B2555" s="345"/>
      <c r="C2555" s="345"/>
      <c r="D2555" s="310"/>
      <c r="E2555" s="310"/>
      <c r="F2555" s="310"/>
      <c r="G2555" s="310"/>
      <c r="H2555" s="310"/>
      <c r="I2555" s="311"/>
      <c r="J2555" s="311"/>
      <c r="K2555" s="311"/>
      <c r="L2555" s="311"/>
      <c r="M2555" s="311"/>
      <c r="N2555" s="311"/>
      <c r="O2555" s="381">
        <f t="shared" si="86"/>
        <v>0</v>
      </c>
      <c r="P2555" s="381">
        <f t="shared" si="87"/>
        <v>0</v>
      </c>
    </row>
    <row r="2556" spans="1:16" ht="18" customHeight="1" x14ac:dyDescent="0.25">
      <c r="A2556" s="309"/>
      <c r="B2556" s="345"/>
      <c r="C2556" s="345"/>
      <c r="D2556" s="310"/>
      <c r="E2556" s="310"/>
      <c r="F2556" s="310"/>
      <c r="G2556" s="310"/>
      <c r="H2556" s="310"/>
      <c r="I2556" s="311"/>
      <c r="J2556" s="311"/>
      <c r="K2556" s="311"/>
      <c r="L2556" s="311"/>
      <c r="M2556" s="311"/>
      <c r="N2556" s="311"/>
      <c r="O2556" s="381">
        <f t="shared" si="86"/>
        <v>0</v>
      </c>
      <c r="P2556" s="381">
        <f t="shared" si="87"/>
        <v>0</v>
      </c>
    </row>
    <row r="2557" spans="1:16" ht="18" customHeight="1" x14ac:dyDescent="0.25">
      <c r="A2557" s="309"/>
      <c r="B2557" s="345"/>
      <c r="C2557" s="345"/>
      <c r="D2557" s="310"/>
      <c r="E2557" s="310"/>
      <c r="F2557" s="310"/>
      <c r="G2557" s="310"/>
      <c r="H2557" s="310"/>
      <c r="I2557" s="311"/>
      <c r="J2557" s="311"/>
      <c r="K2557" s="311"/>
      <c r="L2557" s="311"/>
      <c r="M2557" s="311"/>
      <c r="N2557" s="311"/>
      <c r="O2557" s="381">
        <f t="shared" si="86"/>
        <v>0</v>
      </c>
      <c r="P2557" s="381">
        <f t="shared" si="87"/>
        <v>0</v>
      </c>
    </row>
    <row r="2558" spans="1:16" ht="18" customHeight="1" x14ac:dyDescent="0.25">
      <c r="A2558" s="309"/>
      <c r="B2558" s="345"/>
      <c r="C2558" s="345"/>
      <c r="D2558" s="310"/>
      <c r="E2558" s="310"/>
      <c r="F2558" s="310"/>
      <c r="G2558" s="310"/>
      <c r="H2558" s="310"/>
      <c r="I2558" s="311"/>
      <c r="J2558" s="311"/>
      <c r="K2558" s="311"/>
      <c r="L2558" s="311"/>
      <c r="M2558" s="311"/>
      <c r="N2558" s="311"/>
      <c r="O2558" s="381">
        <f t="shared" si="86"/>
        <v>0</v>
      </c>
      <c r="P2558" s="381">
        <f t="shared" si="87"/>
        <v>0</v>
      </c>
    </row>
    <row r="2559" spans="1:16" ht="18" customHeight="1" x14ac:dyDescent="0.25">
      <c r="A2559" s="309"/>
      <c r="B2559" s="345"/>
      <c r="C2559" s="345"/>
      <c r="D2559" s="310"/>
      <c r="E2559" s="310"/>
      <c r="F2559" s="310"/>
      <c r="G2559" s="310"/>
      <c r="H2559" s="310"/>
      <c r="I2559" s="311"/>
      <c r="J2559" s="311"/>
      <c r="K2559" s="311"/>
      <c r="L2559" s="311"/>
      <c r="M2559" s="311"/>
      <c r="N2559" s="311"/>
      <c r="O2559" s="381">
        <f t="shared" si="86"/>
        <v>0</v>
      </c>
      <c r="P2559" s="381">
        <f t="shared" si="87"/>
        <v>0</v>
      </c>
    </row>
    <row r="2560" spans="1:16" ht="18" customHeight="1" x14ac:dyDescent="0.25">
      <c r="A2560" s="309"/>
      <c r="B2560" s="345"/>
      <c r="C2560" s="345"/>
      <c r="D2560" s="310"/>
      <c r="E2560" s="310"/>
      <c r="F2560" s="310"/>
      <c r="G2560" s="310"/>
      <c r="H2560" s="310"/>
      <c r="I2560" s="311"/>
      <c r="J2560" s="311"/>
      <c r="K2560" s="311"/>
      <c r="L2560" s="311"/>
      <c r="M2560" s="311"/>
      <c r="N2560" s="311"/>
      <c r="O2560" s="381">
        <f t="shared" si="86"/>
        <v>0</v>
      </c>
      <c r="P2560" s="381">
        <f t="shared" si="87"/>
        <v>0</v>
      </c>
    </row>
    <row r="2561" spans="1:16" ht="18" customHeight="1" x14ac:dyDescent="0.25">
      <c r="A2561" s="309"/>
      <c r="B2561" s="345"/>
      <c r="C2561" s="345"/>
      <c r="D2561" s="310"/>
      <c r="E2561" s="310"/>
      <c r="F2561" s="310"/>
      <c r="G2561" s="310"/>
      <c r="H2561" s="310"/>
      <c r="I2561" s="311"/>
      <c r="J2561" s="311"/>
      <c r="K2561" s="311"/>
      <c r="L2561" s="311"/>
      <c r="M2561" s="311"/>
      <c r="N2561" s="311"/>
      <c r="O2561" s="381">
        <f t="shared" si="86"/>
        <v>0</v>
      </c>
      <c r="P2561" s="381">
        <f t="shared" si="87"/>
        <v>0</v>
      </c>
    </row>
    <row r="2562" spans="1:16" ht="18" customHeight="1" x14ac:dyDescent="0.25">
      <c r="A2562" s="309"/>
      <c r="B2562" s="345"/>
      <c r="C2562" s="345"/>
      <c r="D2562" s="310"/>
      <c r="E2562" s="310"/>
      <c r="F2562" s="310"/>
      <c r="G2562" s="310"/>
      <c r="H2562" s="310"/>
      <c r="I2562" s="311"/>
      <c r="J2562" s="311"/>
      <c r="K2562" s="311"/>
      <c r="L2562" s="311"/>
      <c r="M2562" s="311"/>
      <c r="N2562" s="311"/>
      <c r="O2562" s="381">
        <f t="shared" si="86"/>
        <v>0</v>
      </c>
      <c r="P2562" s="381">
        <f t="shared" si="87"/>
        <v>0</v>
      </c>
    </row>
    <row r="2563" spans="1:16" ht="18" customHeight="1" x14ac:dyDescent="0.25">
      <c r="A2563" s="309"/>
      <c r="B2563" s="345"/>
      <c r="C2563" s="345"/>
      <c r="D2563" s="310"/>
      <c r="E2563" s="310"/>
      <c r="F2563" s="310"/>
      <c r="G2563" s="310"/>
      <c r="H2563" s="310"/>
      <c r="I2563" s="311"/>
      <c r="J2563" s="311"/>
      <c r="K2563" s="311"/>
      <c r="L2563" s="311"/>
      <c r="M2563" s="311"/>
      <c r="N2563" s="311"/>
      <c r="O2563" s="381">
        <f t="shared" si="86"/>
        <v>0</v>
      </c>
      <c r="P2563" s="381">
        <f t="shared" si="87"/>
        <v>0</v>
      </c>
    </row>
    <row r="2564" spans="1:16" ht="18" customHeight="1" x14ac:dyDescent="0.25">
      <c r="A2564" s="309"/>
      <c r="B2564" s="345"/>
      <c r="C2564" s="345"/>
      <c r="D2564" s="310"/>
      <c r="E2564" s="310"/>
      <c r="F2564" s="310"/>
      <c r="G2564" s="310"/>
      <c r="H2564" s="310"/>
      <c r="I2564" s="311"/>
      <c r="J2564" s="311"/>
      <c r="K2564" s="311"/>
      <c r="L2564" s="311"/>
      <c r="M2564" s="311"/>
      <c r="N2564" s="311"/>
      <c r="O2564" s="381">
        <f t="shared" si="86"/>
        <v>0</v>
      </c>
      <c r="P2564" s="381">
        <f t="shared" si="87"/>
        <v>0</v>
      </c>
    </row>
    <row r="2565" spans="1:16" ht="18" customHeight="1" x14ac:dyDescent="0.25">
      <c r="A2565" s="309"/>
      <c r="B2565" s="345"/>
      <c r="C2565" s="345"/>
      <c r="D2565" s="310"/>
      <c r="E2565" s="310"/>
      <c r="F2565" s="310"/>
      <c r="G2565" s="310"/>
      <c r="H2565" s="310"/>
      <c r="I2565" s="311"/>
      <c r="J2565" s="311"/>
      <c r="K2565" s="311"/>
      <c r="L2565" s="311"/>
      <c r="M2565" s="311"/>
      <c r="N2565" s="311"/>
      <c r="O2565" s="381">
        <f t="shared" si="86"/>
        <v>0</v>
      </c>
      <c r="P2565" s="381">
        <f t="shared" si="87"/>
        <v>0</v>
      </c>
    </row>
    <row r="2566" spans="1:16" ht="18" customHeight="1" x14ac:dyDescent="0.25">
      <c r="A2566" s="309"/>
      <c r="B2566" s="345"/>
      <c r="C2566" s="345"/>
      <c r="D2566" s="310"/>
      <c r="E2566" s="310"/>
      <c r="F2566" s="310"/>
      <c r="G2566" s="310"/>
      <c r="H2566" s="310"/>
      <c r="I2566" s="311"/>
      <c r="J2566" s="311"/>
      <c r="K2566" s="311"/>
      <c r="L2566" s="311"/>
      <c r="M2566" s="311"/>
      <c r="N2566" s="311"/>
      <c r="O2566" s="381">
        <f t="shared" si="86"/>
        <v>0</v>
      </c>
      <c r="P2566" s="381">
        <f t="shared" si="87"/>
        <v>0</v>
      </c>
    </row>
    <row r="2567" spans="1:16" ht="18" customHeight="1" x14ac:dyDescent="0.25">
      <c r="A2567" s="309"/>
      <c r="B2567" s="345"/>
      <c r="C2567" s="345"/>
      <c r="D2567" s="310"/>
      <c r="E2567" s="310"/>
      <c r="F2567" s="310"/>
      <c r="G2567" s="310"/>
      <c r="H2567" s="310"/>
      <c r="I2567" s="311"/>
      <c r="J2567" s="311"/>
      <c r="K2567" s="311"/>
      <c r="L2567" s="311"/>
      <c r="M2567" s="311"/>
      <c r="N2567" s="311"/>
      <c r="O2567" s="381">
        <f t="shared" si="86"/>
        <v>0</v>
      </c>
      <c r="P2567" s="381">
        <f t="shared" si="87"/>
        <v>0</v>
      </c>
    </row>
    <row r="2568" spans="1:16" ht="18" customHeight="1" x14ac:dyDescent="0.25">
      <c r="A2568" s="309"/>
      <c r="B2568" s="345"/>
      <c r="C2568" s="345"/>
      <c r="D2568" s="310"/>
      <c r="E2568" s="310"/>
      <c r="F2568" s="310"/>
      <c r="G2568" s="310"/>
      <c r="H2568" s="310"/>
      <c r="I2568" s="311"/>
      <c r="J2568" s="311"/>
      <c r="K2568" s="311"/>
      <c r="L2568" s="311"/>
      <c r="M2568" s="311"/>
      <c r="N2568" s="311"/>
      <c r="O2568" s="381">
        <f t="shared" si="86"/>
        <v>0</v>
      </c>
      <c r="P2568" s="381">
        <f t="shared" si="87"/>
        <v>0</v>
      </c>
    </row>
    <row r="2569" spans="1:16" ht="18" customHeight="1" x14ac:dyDescent="0.25">
      <c r="A2569" s="309"/>
      <c r="B2569" s="345"/>
      <c r="C2569" s="345"/>
      <c r="D2569" s="310"/>
      <c r="E2569" s="310"/>
      <c r="F2569" s="310"/>
      <c r="G2569" s="310"/>
      <c r="H2569" s="310"/>
      <c r="I2569" s="311"/>
      <c r="J2569" s="311"/>
      <c r="K2569" s="311"/>
      <c r="L2569" s="311"/>
      <c r="M2569" s="311"/>
      <c r="N2569" s="311"/>
      <c r="O2569" s="381">
        <f t="shared" si="86"/>
        <v>0</v>
      </c>
      <c r="P2569" s="381">
        <f t="shared" si="87"/>
        <v>0</v>
      </c>
    </row>
    <row r="2570" spans="1:16" ht="18" customHeight="1" x14ac:dyDescent="0.25">
      <c r="A2570" s="309"/>
      <c r="B2570" s="345"/>
      <c r="C2570" s="345"/>
      <c r="D2570" s="310"/>
      <c r="E2570" s="310"/>
      <c r="F2570" s="310"/>
      <c r="G2570" s="310"/>
      <c r="H2570" s="310"/>
      <c r="I2570" s="311"/>
      <c r="J2570" s="311"/>
      <c r="K2570" s="311"/>
      <c r="L2570" s="311"/>
      <c r="M2570" s="311"/>
      <c r="N2570" s="311"/>
      <c r="O2570" s="381">
        <f t="shared" si="86"/>
        <v>0</v>
      </c>
      <c r="P2570" s="381">
        <f t="shared" si="87"/>
        <v>0</v>
      </c>
    </row>
    <row r="2571" spans="1:16" ht="18" customHeight="1" x14ac:dyDescent="0.25">
      <c r="A2571" s="309"/>
      <c r="B2571" s="345"/>
      <c r="C2571" s="345"/>
      <c r="D2571" s="310"/>
      <c r="E2571" s="310"/>
      <c r="F2571" s="310"/>
      <c r="G2571" s="310"/>
      <c r="H2571" s="310"/>
      <c r="I2571" s="311"/>
      <c r="J2571" s="311"/>
      <c r="K2571" s="311"/>
      <c r="L2571" s="311"/>
      <c r="M2571" s="311"/>
      <c r="N2571" s="311"/>
      <c r="O2571" s="381">
        <f t="shared" si="86"/>
        <v>0</v>
      </c>
      <c r="P2571" s="381">
        <f t="shared" si="87"/>
        <v>0</v>
      </c>
    </row>
    <row r="2572" spans="1:16" ht="18" customHeight="1" x14ac:dyDescent="0.25">
      <c r="A2572" s="309"/>
      <c r="B2572" s="345"/>
      <c r="C2572" s="345"/>
      <c r="D2572" s="310"/>
      <c r="E2572" s="310"/>
      <c r="F2572" s="310"/>
      <c r="G2572" s="310"/>
      <c r="H2572" s="310"/>
      <c r="I2572" s="311"/>
      <c r="J2572" s="311"/>
      <c r="K2572" s="311"/>
      <c r="L2572" s="311"/>
      <c r="M2572" s="311"/>
      <c r="N2572" s="311"/>
      <c r="O2572" s="381">
        <f t="shared" si="86"/>
        <v>0</v>
      </c>
      <c r="P2572" s="381">
        <f t="shared" si="87"/>
        <v>0</v>
      </c>
    </row>
    <row r="2573" spans="1:16" ht="18" customHeight="1" x14ac:dyDescent="0.25">
      <c r="A2573" s="309"/>
      <c r="B2573" s="345"/>
      <c r="C2573" s="345"/>
      <c r="D2573" s="310"/>
      <c r="E2573" s="310"/>
      <c r="F2573" s="310"/>
      <c r="G2573" s="310"/>
      <c r="H2573" s="310"/>
      <c r="I2573" s="311"/>
      <c r="J2573" s="311"/>
      <c r="K2573" s="311"/>
      <c r="L2573" s="311"/>
      <c r="M2573" s="311"/>
      <c r="N2573" s="311"/>
      <c r="O2573" s="381">
        <f t="shared" si="86"/>
        <v>0</v>
      </c>
      <c r="P2573" s="381">
        <f t="shared" si="87"/>
        <v>0</v>
      </c>
    </row>
    <row r="2574" spans="1:16" ht="18" customHeight="1" x14ac:dyDescent="0.25">
      <c r="A2574" s="309"/>
      <c r="B2574" s="345"/>
      <c r="C2574" s="345"/>
      <c r="D2574" s="310"/>
      <c r="E2574" s="310"/>
      <c r="F2574" s="310"/>
      <c r="G2574" s="310"/>
      <c r="H2574" s="310"/>
      <c r="I2574" s="311"/>
      <c r="J2574" s="311"/>
      <c r="K2574" s="311"/>
      <c r="L2574" s="311"/>
      <c r="M2574" s="311"/>
      <c r="N2574" s="311"/>
      <c r="O2574" s="381">
        <f t="shared" si="86"/>
        <v>0</v>
      </c>
      <c r="P2574" s="381">
        <f t="shared" si="87"/>
        <v>0</v>
      </c>
    </row>
    <row r="2575" spans="1:16" ht="18" customHeight="1" x14ac:dyDescent="0.25">
      <c r="A2575" s="309"/>
      <c r="B2575" s="345"/>
      <c r="C2575" s="345"/>
      <c r="D2575" s="310"/>
      <c r="E2575" s="310"/>
      <c r="F2575" s="310"/>
      <c r="G2575" s="310"/>
      <c r="H2575" s="310"/>
      <c r="I2575" s="311"/>
      <c r="J2575" s="311"/>
      <c r="K2575" s="311"/>
      <c r="L2575" s="311"/>
      <c r="M2575" s="311"/>
      <c r="N2575" s="311"/>
      <c r="O2575" s="381">
        <f t="shared" si="86"/>
        <v>0</v>
      </c>
      <c r="P2575" s="381">
        <f t="shared" si="87"/>
        <v>0</v>
      </c>
    </row>
    <row r="2576" spans="1:16" ht="18" customHeight="1" x14ac:dyDescent="0.25">
      <c r="A2576" s="309"/>
      <c r="B2576" s="345"/>
      <c r="C2576" s="345"/>
      <c r="D2576" s="310"/>
      <c r="E2576" s="310"/>
      <c r="F2576" s="310"/>
      <c r="G2576" s="310"/>
      <c r="H2576" s="310"/>
      <c r="I2576" s="311"/>
      <c r="J2576" s="311"/>
      <c r="K2576" s="311"/>
      <c r="L2576" s="311"/>
      <c r="M2576" s="311"/>
      <c r="N2576" s="311"/>
      <c r="O2576" s="381">
        <f t="shared" si="86"/>
        <v>0</v>
      </c>
      <c r="P2576" s="381">
        <f t="shared" si="87"/>
        <v>0</v>
      </c>
    </row>
    <row r="2577" spans="1:16" ht="18" customHeight="1" x14ac:dyDescent="0.25">
      <c r="A2577" s="309"/>
      <c r="B2577" s="345"/>
      <c r="C2577" s="345"/>
      <c r="D2577" s="310"/>
      <c r="E2577" s="310"/>
      <c r="F2577" s="310"/>
      <c r="G2577" s="310"/>
      <c r="H2577" s="310"/>
      <c r="I2577" s="311"/>
      <c r="J2577" s="311"/>
      <c r="K2577" s="311"/>
      <c r="L2577" s="311"/>
      <c r="M2577" s="311"/>
      <c r="N2577" s="311"/>
      <c r="O2577" s="381">
        <f t="shared" si="86"/>
        <v>0</v>
      </c>
      <c r="P2577" s="381">
        <f t="shared" si="87"/>
        <v>0</v>
      </c>
    </row>
    <row r="2578" spans="1:16" ht="18" customHeight="1" x14ac:dyDescent="0.25">
      <c r="A2578" s="309"/>
      <c r="B2578" s="345"/>
      <c r="C2578" s="345"/>
      <c r="D2578" s="310"/>
      <c r="E2578" s="310"/>
      <c r="F2578" s="310"/>
      <c r="G2578" s="310"/>
      <c r="H2578" s="310"/>
      <c r="I2578" s="311"/>
      <c r="J2578" s="311"/>
      <c r="K2578" s="311"/>
      <c r="L2578" s="311"/>
      <c r="M2578" s="311"/>
      <c r="N2578" s="311"/>
      <c r="O2578" s="381">
        <f t="shared" si="86"/>
        <v>0</v>
      </c>
      <c r="P2578" s="381">
        <f t="shared" si="87"/>
        <v>0</v>
      </c>
    </row>
    <row r="2579" spans="1:16" ht="18" customHeight="1" x14ac:dyDescent="0.25">
      <c r="A2579" s="309"/>
      <c r="B2579" s="345"/>
      <c r="C2579" s="345"/>
      <c r="D2579" s="310"/>
      <c r="E2579" s="310"/>
      <c r="F2579" s="310"/>
      <c r="G2579" s="310"/>
      <c r="H2579" s="310"/>
      <c r="I2579" s="311"/>
      <c r="J2579" s="311"/>
      <c r="K2579" s="311"/>
      <c r="L2579" s="311"/>
      <c r="M2579" s="311"/>
      <c r="N2579" s="311"/>
      <c r="O2579" s="381">
        <f t="shared" si="86"/>
        <v>0</v>
      </c>
      <c r="P2579" s="381">
        <f t="shared" si="87"/>
        <v>0</v>
      </c>
    </row>
    <row r="2580" spans="1:16" ht="18" customHeight="1" x14ac:dyDescent="0.25">
      <c r="A2580" s="309"/>
      <c r="B2580" s="345"/>
      <c r="C2580" s="345"/>
      <c r="D2580" s="310"/>
      <c r="E2580" s="310"/>
      <c r="F2580" s="310"/>
      <c r="G2580" s="310"/>
      <c r="H2580" s="310"/>
      <c r="I2580" s="311"/>
      <c r="J2580" s="311"/>
      <c r="K2580" s="311"/>
      <c r="L2580" s="311"/>
      <c r="M2580" s="311"/>
      <c r="N2580" s="311"/>
      <c r="O2580" s="381">
        <f t="shared" si="86"/>
        <v>0</v>
      </c>
      <c r="P2580" s="381">
        <f t="shared" si="87"/>
        <v>0</v>
      </c>
    </row>
    <row r="2581" spans="1:16" ht="18" customHeight="1" x14ac:dyDescent="0.25">
      <c r="A2581" s="309"/>
      <c r="B2581" s="345"/>
      <c r="C2581" s="345"/>
      <c r="D2581" s="310"/>
      <c r="E2581" s="310"/>
      <c r="F2581" s="310"/>
      <c r="G2581" s="310"/>
      <c r="H2581" s="310"/>
      <c r="I2581" s="311"/>
      <c r="J2581" s="311"/>
      <c r="K2581" s="311"/>
      <c r="L2581" s="311"/>
      <c r="M2581" s="311"/>
      <c r="N2581" s="311"/>
      <c r="O2581" s="381">
        <f t="shared" si="86"/>
        <v>0</v>
      </c>
      <c r="P2581" s="381">
        <f t="shared" si="87"/>
        <v>0</v>
      </c>
    </row>
    <row r="2582" spans="1:16" ht="18" customHeight="1" x14ac:dyDescent="0.25">
      <c r="A2582" s="309"/>
      <c r="B2582" s="345"/>
      <c r="C2582" s="345"/>
      <c r="D2582" s="310"/>
      <c r="E2582" s="310"/>
      <c r="F2582" s="310"/>
      <c r="G2582" s="310"/>
      <c r="H2582" s="310"/>
      <c r="I2582" s="311"/>
      <c r="J2582" s="311"/>
      <c r="K2582" s="311"/>
      <c r="L2582" s="311"/>
      <c r="M2582" s="311"/>
      <c r="N2582" s="311"/>
      <c r="O2582" s="381">
        <f t="shared" si="86"/>
        <v>0</v>
      </c>
      <c r="P2582" s="381">
        <f t="shared" si="87"/>
        <v>0</v>
      </c>
    </row>
    <row r="2583" spans="1:16" ht="18" customHeight="1" x14ac:dyDescent="0.25">
      <c r="A2583" s="309"/>
      <c r="B2583" s="345"/>
      <c r="C2583" s="345"/>
      <c r="D2583" s="310"/>
      <c r="E2583" s="310"/>
      <c r="F2583" s="310"/>
      <c r="G2583" s="310"/>
      <c r="H2583" s="310"/>
      <c r="I2583" s="311"/>
      <c r="J2583" s="311"/>
      <c r="K2583" s="311"/>
      <c r="L2583" s="311"/>
      <c r="M2583" s="311"/>
      <c r="N2583" s="311"/>
      <c r="O2583" s="381">
        <f t="shared" si="86"/>
        <v>0</v>
      </c>
      <c r="P2583" s="381">
        <f t="shared" si="87"/>
        <v>0</v>
      </c>
    </row>
    <row r="2584" spans="1:16" ht="18" customHeight="1" x14ac:dyDescent="0.25">
      <c r="A2584" s="309"/>
      <c r="B2584" s="345"/>
      <c r="C2584" s="345"/>
      <c r="D2584" s="310"/>
      <c r="E2584" s="310"/>
      <c r="F2584" s="310"/>
      <c r="G2584" s="310"/>
      <c r="H2584" s="310"/>
      <c r="I2584" s="311"/>
      <c r="J2584" s="311"/>
      <c r="K2584" s="311"/>
      <c r="L2584" s="311"/>
      <c r="M2584" s="311"/>
      <c r="N2584" s="311"/>
      <c r="O2584" s="381">
        <f t="shared" si="86"/>
        <v>0</v>
      </c>
      <c r="P2584" s="381">
        <f t="shared" si="87"/>
        <v>0</v>
      </c>
    </row>
    <row r="2585" spans="1:16" ht="18" customHeight="1" x14ac:dyDescent="0.25">
      <c r="A2585" s="309"/>
      <c r="B2585" s="345"/>
      <c r="C2585" s="345"/>
      <c r="D2585" s="310"/>
      <c r="E2585" s="310"/>
      <c r="F2585" s="310"/>
      <c r="G2585" s="310"/>
      <c r="H2585" s="310"/>
      <c r="I2585" s="311"/>
      <c r="J2585" s="311"/>
      <c r="K2585" s="311"/>
      <c r="L2585" s="311"/>
      <c r="M2585" s="311"/>
      <c r="N2585" s="311"/>
      <c r="O2585" s="381">
        <f t="shared" si="86"/>
        <v>0</v>
      </c>
      <c r="P2585" s="381">
        <f t="shared" si="87"/>
        <v>0</v>
      </c>
    </row>
    <row r="2586" spans="1:16" ht="18" customHeight="1" x14ac:dyDescent="0.25">
      <c r="A2586" s="309"/>
      <c r="B2586" s="345"/>
      <c r="C2586" s="345"/>
      <c r="D2586" s="310"/>
      <c r="E2586" s="310"/>
      <c r="F2586" s="310"/>
      <c r="G2586" s="310"/>
      <c r="H2586" s="310"/>
      <c r="I2586" s="311"/>
      <c r="J2586" s="311"/>
      <c r="K2586" s="311"/>
      <c r="L2586" s="311"/>
      <c r="M2586" s="311"/>
      <c r="N2586" s="311"/>
      <c r="O2586" s="381">
        <f t="shared" si="86"/>
        <v>0</v>
      </c>
      <c r="P2586" s="381">
        <f t="shared" si="87"/>
        <v>0</v>
      </c>
    </row>
    <row r="2587" spans="1:16" ht="18" customHeight="1" x14ac:dyDescent="0.25">
      <c r="A2587" s="309"/>
      <c r="B2587" s="345"/>
      <c r="C2587" s="345"/>
      <c r="D2587" s="310"/>
      <c r="E2587" s="310"/>
      <c r="F2587" s="310"/>
      <c r="G2587" s="310"/>
      <c r="H2587" s="310"/>
      <c r="I2587" s="311"/>
      <c r="J2587" s="311"/>
      <c r="K2587" s="311"/>
      <c r="L2587" s="311"/>
      <c r="M2587" s="311"/>
      <c r="N2587" s="311"/>
      <c r="O2587" s="381">
        <f t="shared" si="86"/>
        <v>0</v>
      </c>
      <c r="P2587" s="381">
        <f t="shared" si="87"/>
        <v>0</v>
      </c>
    </row>
    <row r="2588" spans="1:16" ht="18" customHeight="1" x14ac:dyDescent="0.25">
      <c r="A2588" s="309"/>
      <c r="B2588" s="345"/>
      <c r="C2588" s="345"/>
      <c r="D2588" s="310"/>
      <c r="E2588" s="310"/>
      <c r="F2588" s="310"/>
      <c r="G2588" s="310"/>
      <c r="H2588" s="310"/>
      <c r="I2588" s="311"/>
      <c r="J2588" s="311"/>
      <c r="K2588" s="311"/>
      <c r="L2588" s="311"/>
      <c r="M2588" s="311"/>
      <c r="N2588" s="311"/>
      <c r="O2588" s="381">
        <f t="shared" si="86"/>
        <v>0</v>
      </c>
      <c r="P2588" s="381">
        <f t="shared" si="87"/>
        <v>0</v>
      </c>
    </row>
    <row r="2589" spans="1:16" ht="18" customHeight="1" x14ac:dyDescent="0.25">
      <c r="A2589" s="309"/>
      <c r="B2589" s="345"/>
      <c r="C2589" s="345"/>
      <c r="D2589" s="310"/>
      <c r="E2589" s="310"/>
      <c r="F2589" s="310"/>
      <c r="G2589" s="310"/>
      <c r="H2589" s="310"/>
      <c r="I2589" s="311"/>
      <c r="J2589" s="311"/>
      <c r="K2589" s="311"/>
      <c r="L2589" s="311"/>
      <c r="M2589" s="311"/>
      <c r="N2589" s="311"/>
      <c r="O2589" s="381">
        <f t="shared" si="86"/>
        <v>0</v>
      </c>
      <c r="P2589" s="381">
        <f t="shared" si="87"/>
        <v>0</v>
      </c>
    </row>
    <row r="2590" spans="1:16" ht="18" customHeight="1" x14ac:dyDescent="0.25">
      <c r="A2590" s="309"/>
      <c r="B2590" s="345"/>
      <c r="C2590" s="345"/>
      <c r="D2590" s="310"/>
      <c r="E2590" s="310"/>
      <c r="F2590" s="310"/>
      <c r="G2590" s="310"/>
      <c r="H2590" s="310"/>
      <c r="I2590" s="311"/>
      <c r="J2590" s="311"/>
      <c r="K2590" s="311"/>
      <c r="L2590" s="311"/>
      <c r="M2590" s="311"/>
      <c r="N2590" s="311"/>
      <c r="O2590" s="381">
        <f t="shared" si="86"/>
        <v>0</v>
      </c>
      <c r="P2590" s="381">
        <f t="shared" si="87"/>
        <v>0</v>
      </c>
    </row>
    <row r="2591" spans="1:16" ht="18" customHeight="1" x14ac:dyDescent="0.25">
      <c r="A2591" s="309"/>
      <c r="B2591" s="345"/>
      <c r="C2591" s="345"/>
      <c r="D2591" s="310"/>
      <c r="E2591" s="310"/>
      <c r="F2591" s="310"/>
      <c r="G2591" s="310"/>
      <c r="H2591" s="310"/>
      <c r="I2591" s="311"/>
      <c r="J2591" s="311"/>
      <c r="K2591" s="311"/>
      <c r="L2591" s="311"/>
      <c r="M2591" s="311"/>
      <c r="N2591" s="311"/>
      <c r="O2591" s="381">
        <f t="shared" si="86"/>
        <v>0</v>
      </c>
      <c r="P2591" s="381">
        <f t="shared" si="87"/>
        <v>0</v>
      </c>
    </row>
    <row r="2592" spans="1:16" ht="18" customHeight="1" x14ac:dyDescent="0.25">
      <c r="A2592" s="309"/>
      <c r="B2592" s="345"/>
      <c r="C2592" s="345"/>
      <c r="D2592" s="310"/>
      <c r="E2592" s="310"/>
      <c r="F2592" s="310"/>
      <c r="G2592" s="310"/>
      <c r="H2592" s="310"/>
      <c r="I2592" s="311"/>
      <c r="J2592" s="311"/>
      <c r="K2592" s="311"/>
      <c r="L2592" s="311"/>
      <c r="M2592" s="311"/>
      <c r="N2592" s="311"/>
      <c r="O2592" s="381">
        <f t="shared" si="86"/>
        <v>0</v>
      </c>
      <c r="P2592" s="381">
        <f t="shared" si="87"/>
        <v>0</v>
      </c>
    </row>
    <row r="2593" spans="1:16" ht="18" customHeight="1" x14ac:dyDescent="0.25">
      <c r="A2593" s="309"/>
      <c r="B2593" s="345"/>
      <c r="C2593" s="345"/>
      <c r="D2593" s="310"/>
      <c r="E2593" s="310"/>
      <c r="F2593" s="310"/>
      <c r="G2593" s="310"/>
      <c r="H2593" s="310"/>
      <c r="I2593" s="311"/>
      <c r="J2593" s="311"/>
      <c r="K2593" s="311"/>
      <c r="L2593" s="311"/>
      <c r="M2593" s="311"/>
      <c r="N2593" s="311"/>
      <c r="O2593" s="381">
        <f t="shared" si="86"/>
        <v>0</v>
      </c>
      <c r="P2593" s="381">
        <f t="shared" si="87"/>
        <v>0</v>
      </c>
    </row>
    <row r="2594" spans="1:16" ht="18" customHeight="1" x14ac:dyDescent="0.25">
      <c r="A2594" s="309"/>
      <c r="B2594" s="345"/>
      <c r="C2594" s="345"/>
      <c r="D2594" s="310"/>
      <c r="E2594" s="310"/>
      <c r="F2594" s="310"/>
      <c r="G2594" s="310"/>
      <c r="H2594" s="310"/>
      <c r="I2594" s="311"/>
      <c r="J2594" s="311"/>
      <c r="K2594" s="311"/>
      <c r="L2594" s="311"/>
      <c r="M2594" s="311"/>
      <c r="N2594" s="311"/>
      <c r="O2594" s="381">
        <f t="shared" si="86"/>
        <v>0</v>
      </c>
      <c r="P2594" s="381">
        <f t="shared" si="87"/>
        <v>0</v>
      </c>
    </row>
    <row r="2595" spans="1:16" ht="18" customHeight="1" x14ac:dyDescent="0.25">
      <c r="A2595" s="309"/>
      <c r="B2595" s="345"/>
      <c r="C2595" s="345"/>
      <c r="D2595" s="310"/>
      <c r="E2595" s="310"/>
      <c r="F2595" s="310"/>
      <c r="G2595" s="310"/>
      <c r="H2595" s="310"/>
      <c r="I2595" s="311"/>
      <c r="J2595" s="311"/>
      <c r="K2595" s="311"/>
      <c r="L2595" s="311"/>
      <c r="M2595" s="311"/>
      <c r="N2595" s="311"/>
      <c r="O2595" s="381">
        <f t="shared" si="86"/>
        <v>0</v>
      </c>
      <c r="P2595" s="381">
        <f t="shared" si="87"/>
        <v>0</v>
      </c>
    </row>
    <row r="2596" spans="1:16" ht="18" customHeight="1" x14ac:dyDescent="0.25">
      <c r="A2596" s="309"/>
      <c r="B2596" s="345"/>
      <c r="C2596" s="345"/>
      <c r="D2596" s="310"/>
      <c r="E2596" s="310"/>
      <c r="F2596" s="310"/>
      <c r="G2596" s="310"/>
      <c r="H2596" s="310"/>
      <c r="I2596" s="311"/>
      <c r="J2596" s="311"/>
      <c r="K2596" s="311"/>
      <c r="L2596" s="311"/>
      <c r="M2596" s="311"/>
      <c r="N2596" s="311"/>
      <c r="O2596" s="381">
        <f t="shared" si="86"/>
        <v>0</v>
      </c>
      <c r="P2596" s="381">
        <f t="shared" si="87"/>
        <v>0</v>
      </c>
    </row>
    <row r="2597" spans="1:16" ht="18" customHeight="1" x14ac:dyDescent="0.25">
      <c r="A2597" s="309"/>
      <c r="B2597" s="345"/>
      <c r="C2597" s="345"/>
      <c r="D2597" s="310"/>
      <c r="E2597" s="310"/>
      <c r="F2597" s="310"/>
      <c r="G2597" s="310"/>
      <c r="H2597" s="310"/>
      <c r="I2597" s="311"/>
      <c r="J2597" s="311"/>
      <c r="K2597" s="311"/>
      <c r="L2597" s="311"/>
      <c r="M2597" s="311"/>
      <c r="N2597" s="311"/>
      <c r="O2597" s="381">
        <f t="shared" si="86"/>
        <v>0</v>
      </c>
      <c r="P2597" s="381">
        <f t="shared" si="87"/>
        <v>0</v>
      </c>
    </row>
    <row r="2598" spans="1:16" ht="18" customHeight="1" x14ac:dyDescent="0.25">
      <c r="A2598" s="309"/>
      <c r="B2598" s="345"/>
      <c r="C2598" s="345"/>
      <c r="D2598" s="310"/>
      <c r="E2598" s="310"/>
      <c r="F2598" s="310"/>
      <c r="G2598" s="310"/>
      <c r="H2598" s="310"/>
      <c r="I2598" s="311"/>
      <c r="J2598" s="311"/>
      <c r="K2598" s="311"/>
      <c r="L2598" s="311"/>
      <c r="M2598" s="311"/>
      <c r="N2598" s="311"/>
      <c r="O2598" s="381">
        <f t="shared" si="86"/>
        <v>0</v>
      </c>
      <c r="P2598" s="381">
        <f t="shared" si="87"/>
        <v>0</v>
      </c>
    </row>
    <row r="2599" spans="1:16" ht="18" customHeight="1" x14ac:dyDescent="0.25">
      <c r="A2599" s="309"/>
      <c r="B2599" s="345"/>
      <c r="C2599" s="345"/>
      <c r="D2599" s="310"/>
      <c r="E2599" s="310"/>
      <c r="F2599" s="310"/>
      <c r="G2599" s="310"/>
      <c r="H2599" s="310"/>
      <c r="I2599" s="311"/>
      <c r="J2599" s="311"/>
      <c r="K2599" s="311"/>
      <c r="L2599" s="311"/>
      <c r="M2599" s="311"/>
      <c r="N2599" s="311"/>
      <c r="O2599" s="381">
        <f t="shared" si="86"/>
        <v>0</v>
      </c>
      <c r="P2599" s="381">
        <f t="shared" si="87"/>
        <v>0</v>
      </c>
    </row>
    <row r="2600" spans="1:16" ht="18" customHeight="1" x14ac:dyDescent="0.25">
      <c r="A2600" s="309"/>
      <c r="B2600" s="345"/>
      <c r="C2600" s="345"/>
      <c r="D2600" s="310"/>
      <c r="E2600" s="310"/>
      <c r="F2600" s="310"/>
      <c r="G2600" s="310"/>
      <c r="H2600" s="310"/>
      <c r="I2600" s="311"/>
      <c r="J2600" s="311"/>
      <c r="K2600" s="311"/>
      <c r="L2600" s="311"/>
      <c r="M2600" s="311"/>
      <c r="N2600" s="311"/>
      <c r="O2600" s="381">
        <f t="shared" si="86"/>
        <v>0</v>
      </c>
      <c r="P2600" s="381">
        <f t="shared" si="87"/>
        <v>0</v>
      </c>
    </row>
    <row r="2601" spans="1:16" ht="18" customHeight="1" x14ac:dyDescent="0.25">
      <c r="A2601" s="309"/>
      <c r="B2601" s="345"/>
      <c r="C2601" s="345"/>
      <c r="D2601" s="310"/>
      <c r="E2601" s="310"/>
      <c r="F2601" s="310"/>
      <c r="G2601" s="310"/>
      <c r="H2601" s="310"/>
      <c r="I2601" s="311"/>
      <c r="J2601" s="311"/>
      <c r="K2601" s="311"/>
      <c r="L2601" s="311"/>
      <c r="M2601" s="311"/>
      <c r="N2601" s="311"/>
      <c r="O2601" s="381">
        <f t="shared" si="86"/>
        <v>0</v>
      </c>
      <c r="P2601" s="381">
        <f t="shared" si="87"/>
        <v>0</v>
      </c>
    </row>
    <row r="2602" spans="1:16" ht="18" customHeight="1" x14ac:dyDescent="0.25">
      <c r="A2602" s="309"/>
      <c r="B2602" s="345"/>
      <c r="C2602" s="345"/>
      <c r="D2602" s="310"/>
      <c r="E2602" s="310"/>
      <c r="F2602" s="310"/>
      <c r="G2602" s="310"/>
      <c r="H2602" s="310"/>
      <c r="I2602" s="311"/>
      <c r="J2602" s="311"/>
      <c r="K2602" s="311"/>
      <c r="L2602" s="311"/>
      <c r="M2602" s="311"/>
      <c r="N2602" s="311"/>
      <c r="O2602" s="381">
        <f t="shared" si="86"/>
        <v>0</v>
      </c>
      <c r="P2602" s="381">
        <f t="shared" si="87"/>
        <v>0</v>
      </c>
    </row>
    <row r="2603" spans="1:16" ht="18" customHeight="1" x14ac:dyDescent="0.25">
      <c r="A2603" s="309"/>
      <c r="B2603" s="345"/>
      <c r="C2603" s="345"/>
      <c r="D2603" s="310"/>
      <c r="E2603" s="310"/>
      <c r="F2603" s="310"/>
      <c r="G2603" s="310"/>
      <c r="H2603" s="310"/>
      <c r="I2603" s="311"/>
      <c r="J2603" s="311"/>
      <c r="K2603" s="311"/>
      <c r="L2603" s="311"/>
      <c r="M2603" s="311"/>
      <c r="N2603" s="311"/>
      <c r="O2603" s="381">
        <f t="shared" si="86"/>
        <v>0</v>
      </c>
      <c r="P2603" s="381">
        <f t="shared" si="87"/>
        <v>0</v>
      </c>
    </row>
    <row r="2604" spans="1:16" ht="18" customHeight="1" x14ac:dyDescent="0.25">
      <c r="A2604" s="309"/>
      <c r="B2604" s="345"/>
      <c r="C2604" s="345"/>
      <c r="D2604" s="310"/>
      <c r="E2604" s="310"/>
      <c r="F2604" s="310"/>
      <c r="G2604" s="310"/>
      <c r="H2604" s="310"/>
      <c r="I2604" s="311"/>
      <c r="J2604" s="311"/>
      <c r="K2604" s="311"/>
      <c r="L2604" s="311"/>
      <c r="M2604" s="311"/>
      <c r="N2604" s="311"/>
      <c r="O2604" s="381">
        <f t="shared" si="86"/>
        <v>0</v>
      </c>
      <c r="P2604" s="381">
        <f t="shared" si="87"/>
        <v>0</v>
      </c>
    </row>
    <row r="2605" spans="1:16" ht="18" customHeight="1" x14ac:dyDescent="0.25">
      <c r="A2605" s="309"/>
      <c r="B2605" s="345"/>
      <c r="C2605" s="345"/>
      <c r="D2605" s="310"/>
      <c r="E2605" s="310"/>
      <c r="F2605" s="310"/>
      <c r="G2605" s="310"/>
      <c r="H2605" s="310"/>
      <c r="I2605" s="311"/>
      <c r="J2605" s="311"/>
      <c r="K2605" s="311"/>
      <c r="L2605" s="311"/>
      <c r="M2605" s="311"/>
      <c r="N2605" s="311"/>
      <c r="O2605" s="381">
        <f t="shared" si="86"/>
        <v>0</v>
      </c>
      <c r="P2605" s="381">
        <f t="shared" si="87"/>
        <v>0</v>
      </c>
    </row>
    <row r="2606" spans="1:16" ht="18" customHeight="1" x14ac:dyDescent="0.25">
      <c r="A2606" s="309"/>
      <c r="B2606" s="345"/>
      <c r="C2606" s="345"/>
      <c r="D2606" s="310"/>
      <c r="E2606" s="310"/>
      <c r="F2606" s="310"/>
      <c r="G2606" s="310"/>
      <c r="H2606" s="310"/>
      <c r="I2606" s="311"/>
      <c r="J2606" s="311"/>
      <c r="K2606" s="311"/>
      <c r="L2606" s="311"/>
      <c r="M2606" s="311"/>
      <c r="N2606" s="311"/>
      <c r="O2606" s="381">
        <f t="shared" si="86"/>
        <v>0</v>
      </c>
      <c r="P2606" s="381">
        <f t="shared" si="87"/>
        <v>0</v>
      </c>
    </row>
    <row r="2607" spans="1:16" ht="18" customHeight="1" x14ac:dyDescent="0.25">
      <c r="A2607" s="309"/>
      <c r="B2607" s="345"/>
      <c r="C2607" s="345"/>
      <c r="D2607" s="310"/>
      <c r="E2607" s="310"/>
      <c r="F2607" s="310"/>
      <c r="G2607" s="310"/>
      <c r="H2607" s="310"/>
      <c r="I2607" s="311"/>
      <c r="J2607" s="311"/>
      <c r="K2607" s="311"/>
      <c r="L2607" s="311"/>
      <c r="M2607" s="311"/>
      <c r="N2607" s="311"/>
      <c r="O2607" s="381">
        <f t="shared" ref="O2607:O2670" si="88">SUM(I2607,K2607,M2607)</f>
        <v>0</v>
      </c>
      <c r="P2607" s="381">
        <f t="shared" ref="P2607:P2670" si="89">SUM(J2607,L2607,N2607)</f>
        <v>0</v>
      </c>
    </row>
    <row r="2608" spans="1:16" ht="18" customHeight="1" x14ac:dyDescent="0.25">
      <c r="A2608" s="309"/>
      <c r="B2608" s="345"/>
      <c r="C2608" s="345"/>
      <c r="D2608" s="310"/>
      <c r="E2608" s="310"/>
      <c r="F2608" s="310"/>
      <c r="G2608" s="310"/>
      <c r="H2608" s="310"/>
      <c r="I2608" s="311"/>
      <c r="J2608" s="311"/>
      <c r="K2608" s="311"/>
      <c r="L2608" s="311"/>
      <c r="M2608" s="311"/>
      <c r="N2608" s="311"/>
      <c r="O2608" s="381">
        <f t="shared" si="88"/>
        <v>0</v>
      </c>
      <c r="P2608" s="381">
        <f t="shared" si="89"/>
        <v>0</v>
      </c>
    </row>
    <row r="2609" spans="1:16" ht="18" customHeight="1" x14ac:dyDescent="0.25">
      <c r="A2609" s="309"/>
      <c r="B2609" s="345"/>
      <c r="C2609" s="345"/>
      <c r="D2609" s="310"/>
      <c r="E2609" s="310"/>
      <c r="F2609" s="310"/>
      <c r="G2609" s="310"/>
      <c r="H2609" s="310"/>
      <c r="I2609" s="311"/>
      <c r="J2609" s="311"/>
      <c r="K2609" s="311"/>
      <c r="L2609" s="311"/>
      <c r="M2609" s="311"/>
      <c r="N2609" s="311"/>
      <c r="O2609" s="381">
        <f t="shared" si="88"/>
        <v>0</v>
      </c>
      <c r="P2609" s="381">
        <f t="shared" si="89"/>
        <v>0</v>
      </c>
    </row>
    <row r="2610" spans="1:16" ht="18" customHeight="1" x14ac:dyDescent="0.25">
      <c r="A2610" s="309"/>
      <c r="B2610" s="345"/>
      <c r="C2610" s="345"/>
      <c r="D2610" s="310"/>
      <c r="E2610" s="310"/>
      <c r="F2610" s="310"/>
      <c r="G2610" s="310"/>
      <c r="H2610" s="310"/>
      <c r="I2610" s="311"/>
      <c r="J2610" s="311"/>
      <c r="K2610" s="311"/>
      <c r="L2610" s="311"/>
      <c r="M2610" s="311"/>
      <c r="N2610" s="311"/>
      <c r="O2610" s="381">
        <f t="shared" si="88"/>
        <v>0</v>
      </c>
      <c r="P2610" s="381">
        <f t="shared" si="89"/>
        <v>0</v>
      </c>
    </row>
    <row r="2611" spans="1:16" ht="18" customHeight="1" x14ac:dyDescent="0.25">
      <c r="A2611" s="309"/>
      <c r="B2611" s="345"/>
      <c r="C2611" s="345"/>
      <c r="D2611" s="310"/>
      <c r="E2611" s="310"/>
      <c r="F2611" s="310"/>
      <c r="G2611" s="310"/>
      <c r="H2611" s="310"/>
      <c r="I2611" s="311"/>
      <c r="J2611" s="311"/>
      <c r="K2611" s="311"/>
      <c r="L2611" s="311"/>
      <c r="M2611" s="311"/>
      <c r="N2611" s="311"/>
      <c r="O2611" s="381">
        <f t="shared" si="88"/>
        <v>0</v>
      </c>
      <c r="P2611" s="381">
        <f t="shared" si="89"/>
        <v>0</v>
      </c>
    </row>
    <row r="2612" spans="1:16" ht="18" customHeight="1" x14ac:dyDescent="0.25">
      <c r="A2612" s="309"/>
      <c r="B2612" s="345"/>
      <c r="C2612" s="345"/>
      <c r="D2612" s="310"/>
      <c r="E2612" s="310"/>
      <c r="F2612" s="310"/>
      <c r="G2612" s="310"/>
      <c r="H2612" s="310"/>
      <c r="I2612" s="311"/>
      <c r="J2612" s="311"/>
      <c r="K2612" s="311"/>
      <c r="L2612" s="311"/>
      <c r="M2612" s="311"/>
      <c r="N2612" s="311"/>
      <c r="O2612" s="381">
        <f t="shared" si="88"/>
        <v>0</v>
      </c>
      <c r="P2612" s="381">
        <f t="shared" si="89"/>
        <v>0</v>
      </c>
    </row>
    <row r="2613" spans="1:16" ht="18" customHeight="1" x14ac:dyDescent="0.25">
      <c r="A2613" s="309"/>
      <c r="B2613" s="345"/>
      <c r="C2613" s="345"/>
      <c r="D2613" s="310"/>
      <c r="E2613" s="310"/>
      <c r="F2613" s="310"/>
      <c r="G2613" s="310"/>
      <c r="H2613" s="310"/>
      <c r="I2613" s="311"/>
      <c r="J2613" s="311"/>
      <c r="K2613" s="311"/>
      <c r="L2613" s="311"/>
      <c r="M2613" s="311"/>
      <c r="N2613" s="311"/>
      <c r="O2613" s="381">
        <f t="shared" si="88"/>
        <v>0</v>
      </c>
      <c r="P2613" s="381">
        <f t="shared" si="89"/>
        <v>0</v>
      </c>
    </row>
    <row r="2614" spans="1:16" ht="18" customHeight="1" x14ac:dyDescent="0.25">
      <c r="A2614" s="309"/>
      <c r="B2614" s="345"/>
      <c r="C2614" s="345"/>
      <c r="D2614" s="310"/>
      <c r="E2614" s="310"/>
      <c r="F2614" s="310"/>
      <c r="G2614" s="310"/>
      <c r="H2614" s="310"/>
      <c r="I2614" s="311"/>
      <c r="J2614" s="311"/>
      <c r="K2614" s="311"/>
      <c r="L2614" s="311"/>
      <c r="M2614" s="311"/>
      <c r="N2614" s="311"/>
      <c r="O2614" s="381">
        <f t="shared" si="88"/>
        <v>0</v>
      </c>
      <c r="P2614" s="381">
        <f t="shared" si="89"/>
        <v>0</v>
      </c>
    </row>
    <row r="2615" spans="1:16" ht="18" customHeight="1" x14ac:dyDescent="0.25">
      <c r="A2615" s="309"/>
      <c r="B2615" s="345"/>
      <c r="C2615" s="345"/>
      <c r="D2615" s="310"/>
      <c r="E2615" s="310"/>
      <c r="F2615" s="310"/>
      <c r="G2615" s="310"/>
      <c r="H2615" s="310"/>
      <c r="I2615" s="311"/>
      <c r="J2615" s="311"/>
      <c r="K2615" s="311"/>
      <c r="L2615" s="311"/>
      <c r="M2615" s="311"/>
      <c r="N2615" s="311"/>
      <c r="O2615" s="381">
        <f t="shared" si="88"/>
        <v>0</v>
      </c>
      <c r="P2615" s="381">
        <f t="shared" si="89"/>
        <v>0</v>
      </c>
    </row>
    <row r="2616" spans="1:16" ht="18" customHeight="1" x14ac:dyDescent="0.25">
      <c r="A2616" s="309"/>
      <c r="B2616" s="345"/>
      <c r="C2616" s="345"/>
      <c r="D2616" s="310"/>
      <c r="E2616" s="310"/>
      <c r="F2616" s="310"/>
      <c r="G2616" s="310"/>
      <c r="H2616" s="310"/>
      <c r="I2616" s="311"/>
      <c r="J2616" s="311"/>
      <c r="K2616" s="311"/>
      <c r="L2616" s="311"/>
      <c r="M2616" s="311"/>
      <c r="N2616" s="311"/>
      <c r="O2616" s="381">
        <f t="shared" si="88"/>
        <v>0</v>
      </c>
      <c r="P2616" s="381">
        <f t="shared" si="89"/>
        <v>0</v>
      </c>
    </row>
    <row r="2617" spans="1:16" ht="18" customHeight="1" x14ac:dyDescent="0.25">
      <c r="A2617" s="309"/>
      <c r="B2617" s="345"/>
      <c r="C2617" s="345"/>
      <c r="D2617" s="310"/>
      <c r="E2617" s="310"/>
      <c r="F2617" s="310"/>
      <c r="G2617" s="310"/>
      <c r="H2617" s="310"/>
      <c r="I2617" s="311"/>
      <c r="J2617" s="311"/>
      <c r="K2617" s="311"/>
      <c r="L2617" s="311"/>
      <c r="M2617" s="311"/>
      <c r="N2617" s="311"/>
      <c r="O2617" s="381">
        <f t="shared" si="88"/>
        <v>0</v>
      </c>
      <c r="P2617" s="381">
        <f t="shared" si="89"/>
        <v>0</v>
      </c>
    </row>
    <row r="2618" spans="1:16" ht="18" customHeight="1" x14ac:dyDescent="0.25">
      <c r="A2618" s="309"/>
      <c r="B2618" s="345"/>
      <c r="C2618" s="345"/>
      <c r="D2618" s="310"/>
      <c r="E2618" s="310"/>
      <c r="F2618" s="310"/>
      <c r="G2618" s="310"/>
      <c r="H2618" s="310"/>
      <c r="I2618" s="311"/>
      <c r="J2618" s="311"/>
      <c r="K2618" s="311"/>
      <c r="L2618" s="311"/>
      <c r="M2618" s="311"/>
      <c r="N2618" s="311"/>
      <c r="O2618" s="381">
        <f t="shared" si="88"/>
        <v>0</v>
      </c>
      <c r="P2618" s="381">
        <f t="shared" si="89"/>
        <v>0</v>
      </c>
    </row>
    <row r="2619" spans="1:16" ht="18" customHeight="1" x14ac:dyDescent="0.25">
      <c r="A2619" s="309"/>
      <c r="B2619" s="345"/>
      <c r="C2619" s="345"/>
      <c r="D2619" s="310"/>
      <c r="E2619" s="310"/>
      <c r="F2619" s="310"/>
      <c r="G2619" s="310"/>
      <c r="H2619" s="310"/>
      <c r="I2619" s="311"/>
      <c r="J2619" s="311"/>
      <c r="K2619" s="311"/>
      <c r="L2619" s="311"/>
      <c r="M2619" s="311"/>
      <c r="N2619" s="311"/>
      <c r="O2619" s="381">
        <f t="shared" si="88"/>
        <v>0</v>
      </c>
      <c r="P2619" s="381">
        <f t="shared" si="89"/>
        <v>0</v>
      </c>
    </row>
    <row r="2620" spans="1:16" ht="18" customHeight="1" x14ac:dyDescent="0.25">
      <c r="A2620" s="309"/>
      <c r="B2620" s="345"/>
      <c r="C2620" s="345"/>
      <c r="D2620" s="310"/>
      <c r="E2620" s="310"/>
      <c r="F2620" s="310"/>
      <c r="G2620" s="310"/>
      <c r="H2620" s="310"/>
      <c r="I2620" s="311"/>
      <c r="J2620" s="311"/>
      <c r="K2620" s="311"/>
      <c r="L2620" s="311"/>
      <c r="M2620" s="311"/>
      <c r="N2620" s="311"/>
      <c r="O2620" s="381">
        <f t="shared" si="88"/>
        <v>0</v>
      </c>
      <c r="P2620" s="381">
        <f t="shared" si="89"/>
        <v>0</v>
      </c>
    </row>
    <row r="2621" spans="1:16" ht="18" customHeight="1" x14ac:dyDescent="0.25">
      <c r="A2621" s="309"/>
      <c r="B2621" s="345"/>
      <c r="C2621" s="345"/>
      <c r="D2621" s="310"/>
      <c r="E2621" s="310"/>
      <c r="F2621" s="310"/>
      <c r="G2621" s="310"/>
      <c r="H2621" s="310"/>
      <c r="I2621" s="311"/>
      <c r="J2621" s="311"/>
      <c r="K2621" s="311"/>
      <c r="L2621" s="311"/>
      <c r="M2621" s="311"/>
      <c r="N2621" s="311"/>
      <c r="O2621" s="381">
        <f t="shared" si="88"/>
        <v>0</v>
      </c>
      <c r="P2621" s="381">
        <f t="shared" si="89"/>
        <v>0</v>
      </c>
    </row>
    <row r="2622" spans="1:16" ht="18" customHeight="1" x14ac:dyDescent="0.25">
      <c r="A2622" s="309"/>
      <c r="B2622" s="345"/>
      <c r="C2622" s="345"/>
      <c r="D2622" s="310"/>
      <c r="E2622" s="310"/>
      <c r="F2622" s="310"/>
      <c r="G2622" s="310"/>
      <c r="H2622" s="310"/>
      <c r="I2622" s="311"/>
      <c r="J2622" s="311"/>
      <c r="K2622" s="311"/>
      <c r="L2622" s="311"/>
      <c r="M2622" s="311"/>
      <c r="N2622" s="311"/>
      <c r="O2622" s="381">
        <f t="shared" si="88"/>
        <v>0</v>
      </c>
      <c r="P2622" s="381">
        <f t="shared" si="89"/>
        <v>0</v>
      </c>
    </row>
    <row r="2623" spans="1:16" ht="18" customHeight="1" x14ac:dyDescent="0.25">
      <c r="A2623" s="309"/>
      <c r="B2623" s="345"/>
      <c r="C2623" s="345"/>
      <c r="D2623" s="310"/>
      <c r="E2623" s="310"/>
      <c r="F2623" s="310"/>
      <c r="G2623" s="310"/>
      <c r="H2623" s="310"/>
      <c r="I2623" s="311"/>
      <c r="J2623" s="311"/>
      <c r="K2623" s="311"/>
      <c r="L2623" s="311"/>
      <c r="M2623" s="311"/>
      <c r="N2623" s="311"/>
      <c r="O2623" s="381">
        <f t="shared" si="88"/>
        <v>0</v>
      </c>
      <c r="P2623" s="381">
        <f t="shared" si="89"/>
        <v>0</v>
      </c>
    </row>
    <row r="2624" spans="1:16" ht="18" customHeight="1" x14ac:dyDescent="0.25">
      <c r="A2624" s="309"/>
      <c r="B2624" s="345"/>
      <c r="C2624" s="345"/>
      <c r="D2624" s="310"/>
      <c r="E2624" s="310"/>
      <c r="F2624" s="310"/>
      <c r="G2624" s="310"/>
      <c r="H2624" s="310"/>
      <c r="I2624" s="311"/>
      <c r="J2624" s="311"/>
      <c r="K2624" s="311"/>
      <c r="L2624" s="311"/>
      <c r="M2624" s="311"/>
      <c r="N2624" s="311"/>
      <c r="O2624" s="381">
        <f t="shared" si="88"/>
        <v>0</v>
      </c>
      <c r="P2624" s="381">
        <f t="shared" si="89"/>
        <v>0</v>
      </c>
    </row>
    <row r="2625" spans="1:16" ht="18" customHeight="1" x14ac:dyDescent="0.25">
      <c r="A2625" s="309"/>
      <c r="B2625" s="345"/>
      <c r="C2625" s="345"/>
      <c r="D2625" s="310"/>
      <c r="E2625" s="310"/>
      <c r="F2625" s="310"/>
      <c r="G2625" s="310"/>
      <c r="H2625" s="310"/>
      <c r="I2625" s="311"/>
      <c r="J2625" s="311"/>
      <c r="K2625" s="311"/>
      <c r="L2625" s="311"/>
      <c r="M2625" s="311"/>
      <c r="N2625" s="311"/>
      <c r="O2625" s="381">
        <f t="shared" si="88"/>
        <v>0</v>
      </c>
      <c r="P2625" s="381">
        <f t="shared" si="89"/>
        <v>0</v>
      </c>
    </row>
    <row r="2626" spans="1:16" ht="18" customHeight="1" x14ac:dyDescent="0.25">
      <c r="A2626" s="309"/>
      <c r="B2626" s="345"/>
      <c r="C2626" s="345"/>
      <c r="D2626" s="310"/>
      <c r="E2626" s="310"/>
      <c r="F2626" s="310"/>
      <c r="G2626" s="310"/>
      <c r="H2626" s="310"/>
      <c r="I2626" s="311"/>
      <c r="J2626" s="311"/>
      <c r="K2626" s="311"/>
      <c r="L2626" s="311"/>
      <c r="M2626" s="311"/>
      <c r="N2626" s="311"/>
      <c r="O2626" s="381">
        <f t="shared" si="88"/>
        <v>0</v>
      </c>
      <c r="P2626" s="381">
        <f t="shared" si="89"/>
        <v>0</v>
      </c>
    </row>
    <row r="2627" spans="1:16" ht="18" customHeight="1" x14ac:dyDescent="0.25">
      <c r="A2627" s="309"/>
      <c r="B2627" s="345"/>
      <c r="C2627" s="345"/>
      <c r="D2627" s="310"/>
      <c r="E2627" s="310"/>
      <c r="F2627" s="310"/>
      <c r="G2627" s="310"/>
      <c r="H2627" s="310"/>
      <c r="I2627" s="311"/>
      <c r="J2627" s="311"/>
      <c r="K2627" s="311"/>
      <c r="L2627" s="311"/>
      <c r="M2627" s="311"/>
      <c r="N2627" s="311"/>
      <c r="O2627" s="381">
        <f t="shared" si="88"/>
        <v>0</v>
      </c>
      <c r="P2627" s="381">
        <f t="shared" si="89"/>
        <v>0</v>
      </c>
    </row>
    <row r="2628" spans="1:16" ht="18" customHeight="1" x14ac:dyDescent="0.25">
      <c r="A2628" s="309"/>
      <c r="B2628" s="345"/>
      <c r="C2628" s="345"/>
      <c r="D2628" s="310"/>
      <c r="E2628" s="310"/>
      <c r="F2628" s="310"/>
      <c r="G2628" s="310"/>
      <c r="H2628" s="310"/>
      <c r="I2628" s="311"/>
      <c r="J2628" s="311"/>
      <c r="K2628" s="311"/>
      <c r="L2628" s="311"/>
      <c r="M2628" s="311"/>
      <c r="N2628" s="311"/>
      <c r="O2628" s="381">
        <f t="shared" si="88"/>
        <v>0</v>
      </c>
      <c r="P2628" s="381">
        <f t="shared" si="89"/>
        <v>0</v>
      </c>
    </row>
    <row r="2629" spans="1:16" ht="18" customHeight="1" x14ac:dyDescent="0.25">
      <c r="A2629" s="309"/>
      <c r="B2629" s="345"/>
      <c r="C2629" s="345"/>
      <c r="D2629" s="310"/>
      <c r="E2629" s="310"/>
      <c r="F2629" s="310"/>
      <c r="G2629" s="310"/>
      <c r="H2629" s="310"/>
      <c r="I2629" s="311"/>
      <c r="J2629" s="311"/>
      <c r="K2629" s="311"/>
      <c r="L2629" s="311"/>
      <c r="M2629" s="311"/>
      <c r="N2629" s="311"/>
      <c r="O2629" s="381">
        <f t="shared" si="88"/>
        <v>0</v>
      </c>
      <c r="P2629" s="381">
        <f t="shared" si="89"/>
        <v>0</v>
      </c>
    </row>
    <row r="2630" spans="1:16" ht="18" customHeight="1" x14ac:dyDescent="0.25">
      <c r="A2630" s="309"/>
      <c r="B2630" s="345"/>
      <c r="C2630" s="345"/>
      <c r="D2630" s="310"/>
      <c r="E2630" s="310"/>
      <c r="F2630" s="310"/>
      <c r="G2630" s="310"/>
      <c r="H2630" s="310"/>
      <c r="I2630" s="311"/>
      <c r="J2630" s="311"/>
      <c r="K2630" s="311"/>
      <c r="L2630" s="311"/>
      <c r="M2630" s="311"/>
      <c r="N2630" s="311"/>
      <c r="O2630" s="381">
        <f t="shared" si="88"/>
        <v>0</v>
      </c>
      <c r="P2630" s="381">
        <f t="shared" si="89"/>
        <v>0</v>
      </c>
    </row>
    <row r="2631" spans="1:16" ht="18" customHeight="1" x14ac:dyDescent="0.25">
      <c r="A2631" s="309"/>
      <c r="B2631" s="345"/>
      <c r="C2631" s="345"/>
      <c r="D2631" s="310"/>
      <c r="E2631" s="310"/>
      <c r="F2631" s="310"/>
      <c r="G2631" s="310"/>
      <c r="H2631" s="310"/>
      <c r="I2631" s="311"/>
      <c r="J2631" s="311"/>
      <c r="K2631" s="311"/>
      <c r="L2631" s="311"/>
      <c r="M2631" s="311"/>
      <c r="N2631" s="311"/>
      <c r="O2631" s="381">
        <f t="shared" si="88"/>
        <v>0</v>
      </c>
      <c r="P2631" s="381">
        <f t="shared" si="89"/>
        <v>0</v>
      </c>
    </row>
    <row r="2632" spans="1:16" ht="18" customHeight="1" x14ac:dyDescent="0.25">
      <c r="A2632" s="309"/>
      <c r="B2632" s="345"/>
      <c r="C2632" s="345"/>
      <c r="D2632" s="310"/>
      <c r="E2632" s="310"/>
      <c r="F2632" s="310"/>
      <c r="G2632" s="310"/>
      <c r="H2632" s="310"/>
      <c r="I2632" s="311"/>
      <c r="J2632" s="311"/>
      <c r="K2632" s="311"/>
      <c r="L2632" s="311"/>
      <c r="M2632" s="311"/>
      <c r="N2632" s="311"/>
      <c r="O2632" s="381">
        <f t="shared" si="88"/>
        <v>0</v>
      </c>
      <c r="P2632" s="381">
        <f t="shared" si="89"/>
        <v>0</v>
      </c>
    </row>
    <row r="2633" spans="1:16" ht="18" customHeight="1" x14ac:dyDescent="0.25">
      <c r="A2633" s="309"/>
      <c r="B2633" s="345"/>
      <c r="C2633" s="345"/>
      <c r="D2633" s="310"/>
      <c r="E2633" s="310"/>
      <c r="F2633" s="310"/>
      <c r="G2633" s="310"/>
      <c r="H2633" s="310"/>
      <c r="I2633" s="311"/>
      <c r="J2633" s="311"/>
      <c r="K2633" s="311"/>
      <c r="L2633" s="311"/>
      <c r="M2633" s="311"/>
      <c r="N2633" s="311"/>
      <c r="O2633" s="381">
        <f t="shared" si="88"/>
        <v>0</v>
      </c>
      <c r="P2633" s="381">
        <f t="shared" si="89"/>
        <v>0</v>
      </c>
    </row>
    <row r="2634" spans="1:16" ht="18" customHeight="1" x14ac:dyDescent="0.25">
      <c r="A2634" s="309"/>
      <c r="B2634" s="345"/>
      <c r="C2634" s="345"/>
      <c r="D2634" s="310"/>
      <c r="E2634" s="310"/>
      <c r="F2634" s="310"/>
      <c r="G2634" s="310"/>
      <c r="H2634" s="310"/>
      <c r="I2634" s="311"/>
      <c r="J2634" s="311"/>
      <c r="K2634" s="311"/>
      <c r="L2634" s="311"/>
      <c r="M2634" s="311"/>
      <c r="N2634" s="311"/>
      <c r="O2634" s="381">
        <f t="shared" si="88"/>
        <v>0</v>
      </c>
      <c r="P2634" s="381">
        <f t="shared" si="89"/>
        <v>0</v>
      </c>
    </row>
    <row r="2635" spans="1:16" ht="18" customHeight="1" x14ac:dyDescent="0.25">
      <c r="A2635" s="309"/>
      <c r="B2635" s="345"/>
      <c r="C2635" s="345"/>
      <c r="D2635" s="310"/>
      <c r="E2635" s="310"/>
      <c r="F2635" s="310"/>
      <c r="G2635" s="310"/>
      <c r="H2635" s="310"/>
      <c r="I2635" s="311"/>
      <c r="J2635" s="311"/>
      <c r="K2635" s="311"/>
      <c r="L2635" s="311"/>
      <c r="M2635" s="311"/>
      <c r="N2635" s="311"/>
      <c r="O2635" s="381">
        <f t="shared" si="88"/>
        <v>0</v>
      </c>
      <c r="P2635" s="381">
        <f t="shared" si="89"/>
        <v>0</v>
      </c>
    </row>
    <row r="2636" spans="1:16" ht="18" customHeight="1" x14ac:dyDescent="0.25">
      <c r="A2636" s="309"/>
      <c r="B2636" s="345"/>
      <c r="C2636" s="345"/>
      <c r="D2636" s="310"/>
      <c r="E2636" s="310"/>
      <c r="F2636" s="310"/>
      <c r="G2636" s="310"/>
      <c r="H2636" s="310"/>
      <c r="I2636" s="311"/>
      <c r="J2636" s="311"/>
      <c r="K2636" s="311"/>
      <c r="L2636" s="311"/>
      <c r="M2636" s="311"/>
      <c r="N2636" s="311"/>
      <c r="O2636" s="381">
        <f t="shared" si="88"/>
        <v>0</v>
      </c>
      <c r="P2636" s="381">
        <f t="shared" si="89"/>
        <v>0</v>
      </c>
    </row>
    <row r="2637" spans="1:16" ht="18" customHeight="1" x14ac:dyDescent="0.25">
      <c r="A2637" s="309"/>
      <c r="B2637" s="345"/>
      <c r="C2637" s="345"/>
      <c r="D2637" s="310"/>
      <c r="E2637" s="310"/>
      <c r="F2637" s="310"/>
      <c r="G2637" s="310"/>
      <c r="H2637" s="310"/>
      <c r="I2637" s="311"/>
      <c r="J2637" s="311"/>
      <c r="K2637" s="311"/>
      <c r="L2637" s="311"/>
      <c r="M2637" s="311"/>
      <c r="N2637" s="311"/>
      <c r="O2637" s="381">
        <f t="shared" si="88"/>
        <v>0</v>
      </c>
      <c r="P2637" s="381">
        <f t="shared" si="89"/>
        <v>0</v>
      </c>
    </row>
    <row r="2638" spans="1:16" ht="18" customHeight="1" x14ac:dyDescent="0.25">
      <c r="A2638" s="309"/>
      <c r="B2638" s="345"/>
      <c r="C2638" s="345"/>
      <c r="D2638" s="310"/>
      <c r="E2638" s="310"/>
      <c r="F2638" s="310"/>
      <c r="G2638" s="310"/>
      <c r="H2638" s="310"/>
      <c r="I2638" s="311"/>
      <c r="J2638" s="311"/>
      <c r="K2638" s="311"/>
      <c r="L2638" s="311"/>
      <c r="M2638" s="311"/>
      <c r="N2638" s="311"/>
      <c r="O2638" s="381">
        <f t="shared" si="88"/>
        <v>0</v>
      </c>
      <c r="P2638" s="381">
        <f t="shared" si="89"/>
        <v>0</v>
      </c>
    </row>
    <row r="2639" spans="1:16" ht="18" customHeight="1" x14ac:dyDescent="0.25">
      <c r="A2639" s="309"/>
      <c r="B2639" s="345"/>
      <c r="C2639" s="345"/>
      <c r="D2639" s="310"/>
      <c r="E2639" s="310"/>
      <c r="F2639" s="310"/>
      <c r="G2639" s="310"/>
      <c r="H2639" s="310"/>
      <c r="I2639" s="311"/>
      <c r="J2639" s="311"/>
      <c r="K2639" s="311"/>
      <c r="L2639" s="311"/>
      <c r="M2639" s="311"/>
      <c r="N2639" s="311"/>
      <c r="O2639" s="381">
        <f t="shared" si="88"/>
        <v>0</v>
      </c>
      <c r="P2639" s="381">
        <f t="shared" si="89"/>
        <v>0</v>
      </c>
    </row>
    <row r="2640" spans="1:16" ht="18" customHeight="1" x14ac:dyDescent="0.25">
      <c r="A2640" s="309"/>
      <c r="B2640" s="345"/>
      <c r="C2640" s="345"/>
      <c r="D2640" s="310"/>
      <c r="E2640" s="310"/>
      <c r="F2640" s="310"/>
      <c r="G2640" s="310"/>
      <c r="H2640" s="310"/>
      <c r="I2640" s="311"/>
      <c r="J2640" s="311"/>
      <c r="K2640" s="311"/>
      <c r="L2640" s="311"/>
      <c r="M2640" s="311"/>
      <c r="N2640" s="311"/>
      <c r="O2640" s="381">
        <f t="shared" si="88"/>
        <v>0</v>
      </c>
      <c r="P2640" s="381">
        <f t="shared" si="89"/>
        <v>0</v>
      </c>
    </row>
    <row r="2641" spans="1:16" ht="18" customHeight="1" x14ac:dyDescent="0.25">
      <c r="A2641" s="309"/>
      <c r="B2641" s="345"/>
      <c r="C2641" s="345"/>
      <c r="D2641" s="310"/>
      <c r="E2641" s="310"/>
      <c r="F2641" s="310"/>
      <c r="G2641" s="310"/>
      <c r="H2641" s="310"/>
      <c r="I2641" s="311"/>
      <c r="J2641" s="311"/>
      <c r="K2641" s="311"/>
      <c r="L2641" s="311"/>
      <c r="M2641" s="311"/>
      <c r="N2641" s="311"/>
      <c r="O2641" s="381">
        <f t="shared" si="88"/>
        <v>0</v>
      </c>
      <c r="P2641" s="381">
        <f t="shared" si="89"/>
        <v>0</v>
      </c>
    </row>
    <row r="2642" spans="1:16" ht="18" customHeight="1" x14ac:dyDescent="0.25">
      <c r="A2642" s="309"/>
      <c r="B2642" s="345"/>
      <c r="C2642" s="345"/>
      <c r="D2642" s="310"/>
      <c r="E2642" s="310"/>
      <c r="F2642" s="310"/>
      <c r="G2642" s="310"/>
      <c r="H2642" s="310"/>
      <c r="I2642" s="311"/>
      <c r="J2642" s="311"/>
      <c r="K2642" s="311"/>
      <c r="L2642" s="311"/>
      <c r="M2642" s="311"/>
      <c r="N2642" s="311"/>
      <c r="O2642" s="381">
        <f t="shared" si="88"/>
        <v>0</v>
      </c>
      <c r="P2642" s="381">
        <f t="shared" si="89"/>
        <v>0</v>
      </c>
    </row>
    <row r="2643" spans="1:16" ht="18" customHeight="1" x14ac:dyDescent="0.25">
      <c r="A2643" s="309"/>
      <c r="B2643" s="345"/>
      <c r="C2643" s="345"/>
      <c r="D2643" s="310"/>
      <c r="E2643" s="310"/>
      <c r="F2643" s="310"/>
      <c r="G2643" s="310"/>
      <c r="H2643" s="310"/>
      <c r="I2643" s="311"/>
      <c r="J2643" s="311"/>
      <c r="K2643" s="311"/>
      <c r="L2643" s="311"/>
      <c r="M2643" s="311"/>
      <c r="N2643" s="311"/>
      <c r="O2643" s="381">
        <f t="shared" si="88"/>
        <v>0</v>
      </c>
      <c r="P2643" s="381">
        <f t="shared" si="89"/>
        <v>0</v>
      </c>
    </row>
    <row r="2644" spans="1:16" ht="18" customHeight="1" x14ac:dyDescent="0.25">
      <c r="A2644" s="309"/>
      <c r="B2644" s="345"/>
      <c r="C2644" s="345"/>
      <c r="D2644" s="310"/>
      <c r="E2644" s="310"/>
      <c r="F2644" s="310"/>
      <c r="G2644" s="310"/>
      <c r="H2644" s="310"/>
      <c r="I2644" s="311"/>
      <c r="J2644" s="311"/>
      <c r="K2644" s="311"/>
      <c r="L2644" s="311"/>
      <c r="M2644" s="311"/>
      <c r="N2644" s="311"/>
      <c r="O2644" s="381">
        <f t="shared" si="88"/>
        <v>0</v>
      </c>
      <c r="P2644" s="381">
        <f t="shared" si="89"/>
        <v>0</v>
      </c>
    </row>
    <row r="2645" spans="1:16" ht="18" customHeight="1" x14ac:dyDescent="0.25">
      <c r="A2645" s="309"/>
      <c r="B2645" s="345"/>
      <c r="C2645" s="345"/>
      <c r="D2645" s="310"/>
      <c r="E2645" s="310"/>
      <c r="F2645" s="310"/>
      <c r="G2645" s="310"/>
      <c r="H2645" s="310"/>
      <c r="I2645" s="311"/>
      <c r="J2645" s="311"/>
      <c r="K2645" s="311"/>
      <c r="L2645" s="311"/>
      <c r="M2645" s="311"/>
      <c r="N2645" s="311"/>
      <c r="O2645" s="381">
        <f t="shared" si="88"/>
        <v>0</v>
      </c>
      <c r="P2645" s="381">
        <f t="shared" si="89"/>
        <v>0</v>
      </c>
    </row>
    <row r="2646" spans="1:16" ht="18" customHeight="1" x14ac:dyDescent="0.25">
      <c r="A2646" s="309"/>
      <c r="B2646" s="345"/>
      <c r="C2646" s="345"/>
      <c r="D2646" s="310"/>
      <c r="E2646" s="310"/>
      <c r="F2646" s="310"/>
      <c r="G2646" s="310"/>
      <c r="H2646" s="310"/>
      <c r="I2646" s="311"/>
      <c r="J2646" s="311"/>
      <c r="K2646" s="311"/>
      <c r="L2646" s="311"/>
      <c r="M2646" s="311"/>
      <c r="N2646" s="311"/>
      <c r="O2646" s="381">
        <f t="shared" si="88"/>
        <v>0</v>
      </c>
      <c r="P2646" s="381">
        <f t="shared" si="89"/>
        <v>0</v>
      </c>
    </row>
    <row r="2647" spans="1:16" ht="18" customHeight="1" x14ac:dyDescent="0.25">
      <c r="A2647" s="309"/>
      <c r="B2647" s="345"/>
      <c r="C2647" s="345"/>
      <c r="D2647" s="310"/>
      <c r="E2647" s="310"/>
      <c r="F2647" s="310"/>
      <c r="G2647" s="310"/>
      <c r="H2647" s="310"/>
      <c r="I2647" s="311"/>
      <c r="J2647" s="311"/>
      <c r="K2647" s="311"/>
      <c r="L2647" s="311"/>
      <c r="M2647" s="311"/>
      <c r="N2647" s="311"/>
      <c r="O2647" s="381">
        <f t="shared" si="88"/>
        <v>0</v>
      </c>
      <c r="P2647" s="381">
        <f t="shared" si="89"/>
        <v>0</v>
      </c>
    </row>
    <row r="2648" spans="1:16" ht="18" customHeight="1" x14ac:dyDescent="0.25">
      <c r="A2648" s="309"/>
      <c r="B2648" s="345"/>
      <c r="C2648" s="345"/>
      <c r="D2648" s="310"/>
      <c r="E2648" s="310"/>
      <c r="F2648" s="310"/>
      <c r="G2648" s="310"/>
      <c r="H2648" s="310"/>
      <c r="I2648" s="311"/>
      <c r="J2648" s="311"/>
      <c r="K2648" s="311"/>
      <c r="L2648" s="311"/>
      <c r="M2648" s="311"/>
      <c r="N2648" s="311"/>
      <c r="O2648" s="381">
        <f t="shared" si="88"/>
        <v>0</v>
      </c>
      <c r="P2648" s="381">
        <f t="shared" si="89"/>
        <v>0</v>
      </c>
    </row>
    <row r="2649" spans="1:16" ht="18" customHeight="1" x14ac:dyDescent="0.25">
      <c r="A2649" s="309"/>
      <c r="B2649" s="345"/>
      <c r="C2649" s="345"/>
      <c r="D2649" s="310"/>
      <c r="E2649" s="310"/>
      <c r="F2649" s="310"/>
      <c r="G2649" s="310"/>
      <c r="H2649" s="310"/>
      <c r="I2649" s="311"/>
      <c r="J2649" s="311"/>
      <c r="K2649" s="311"/>
      <c r="L2649" s="311"/>
      <c r="M2649" s="311"/>
      <c r="N2649" s="311"/>
      <c r="O2649" s="381">
        <f t="shared" si="88"/>
        <v>0</v>
      </c>
      <c r="P2649" s="381">
        <f t="shared" si="89"/>
        <v>0</v>
      </c>
    </row>
    <row r="2650" spans="1:16" ht="18" customHeight="1" x14ac:dyDescent="0.25">
      <c r="A2650" s="309"/>
      <c r="B2650" s="345"/>
      <c r="C2650" s="345"/>
      <c r="D2650" s="310"/>
      <c r="E2650" s="310"/>
      <c r="F2650" s="310"/>
      <c r="G2650" s="310"/>
      <c r="H2650" s="310"/>
      <c r="I2650" s="311"/>
      <c r="J2650" s="311"/>
      <c r="K2650" s="311"/>
      <c r="L2650" s="311"/>
      <c r="M2650" s="311"/>
      <c r="N2650" s="311"/>
      <c r="O2650" s="381">
        <f t="shared" si="88"/>
        <v>0</v>
      </c>
      <c r="P2650" s="381">
        <f t="shared" si="89"/>
        <v>0</v>
      </c>
    </row>
    <row r="2651" spans="1:16" ht="18" customHeight="1" x14ac:dyDescent="0.25">
      <c r="A2651" s="309"/>
      <c r="B2651" s="345"/>
      <c r="C2651" s="345"/>
      <c r="D2651" s="310"/>
      <c r="E2651" s="310"/>
      <c r="F2651" s="310"/>
      <c r="G2651" s="310"/>
      <c r="H2651" s="310"/>
      <c r="I2651" s="311"/>
      <c r="J2651" s="311"/>
      <c r="K2651" s="311"/>
      <c r="L2651" s="311"/>
      <c r="M2651" s="311"/>
      <c r="N2651" s="311"/>
      <c r="O2651" s="381">
        <f t="shared" si="88"/>
        <v>0</v>
      </c>
      <c r="P2651" s="381">
        <f t="shared" si="89"/>
        <v>0</v>
      </c>
    </row>
    <row r="2652" spans="1:16" ht="18" customHeight="1" x14ac:dyDescent="0.25">
      <c r="A2652" s="309"/>
      <c r="B2652" s="345"/>
      <c r="C2652" s="345"/>
      <c r="D2652" s="310"/>
      <c r="E2652" s="310"/>
      <c r="F2652" s="310"/>
      <c r="G2652" s="310"/>
      <c r="H2652" s="310"/>
      <c r="I2652" s="311"/>
      <c r="J2652" s="311"/>
      <c r="K2652" s="311"/>
      <c r="L2652" s="311"/>
      <c r="M2652" s="311"/>
      <c r="N2652" s="311"/>
      <c r="O2652" s="381">
        <f t="shared" si="88"/>
        <v>0</v>
      </c>
      <c r="P2652" s="381">
        <f t="shared" si="89"/>
        <v>0</v>
      </c>
    </row>
    <row r="2653" spans="1:16" ht="18" customHeight="1" x14ac:dyDescent="0.25">
      <c r="A2653" s="309"/>
      <c r="B2653" s="345"/>
      <c r="C2653" s="345"/>
      <c r="D2653" s="310"/>
      <c r="E2653" s="310"/>
      <c r="F2653" s="310"/>
      <c r="G2653" s="310"/>
      <c r="H2653" s="310"/>
      <c r="I2653" s="311"/>
      <c r="J2653" s="311"/>
      <c r="K2653" s="311"/>
      <c r="L2653" s="311"/>
      <c r="M2653" s="311"/>
      <c r="N2653" s="311"/>
      <c r="O2653" s="381">
        <f t="shared" si="88"/>
        <v>0</v>
      </c>
      <c r="P2653" s="381">
        <f t="shared" si="89"/>
        <v>0</v>
      </c>
    </row>
    <row r="2654" spans="1:16" ht="18" customHeight="1" x14ac:dyDescent="0.25">
      <c r="A2654" s="309"/>
      <c r="B2654" s="345"/>
      <c r="C2654" s="345"/>
      <c r="D2654" s="310"/>
      <c r="E2654" s="310"/>
      <c r="F2654" s="310"/>
      <c r="G2654" s="310"/>
      <c r="H2654" s="310"/>
      <c r="I2654" s="311"/>
      <c r="J2654" s="311"/>
      <c r="K2654" s="311"/>
      <c r="L2654" s="311"/>
      <c r="M2654" s="311"/>
      <c r="N2654" s="311"/>
      <c r="O2654" s="381">
        <f t="shared" si="88"/>
        <v>0</v>
      </c>
      <c r="P2654" s="381">
        <f t="shared" si="89"/>
        <v>0</v>
      </c>
    </row>
    <row r="2655" spans="1:16" ht="18" customHeight="1" x14ac:dyDescent="0.25">
      <c r="A2655" s="309"/>
      <c r="B2655" s="345"/>
      <c r="C2655" s="345"/>
      <c r="D2655" s="310"/>
      <c r="E2655" s="310"/>
      <c r="F2655" s="310"/>
      <c r="G2655" s="310"/>
      <c r="H2655" s="310"/>
      <c r="I2655" s="311"/>
      <c r="J2655" s="311"/>
      <c r="K2655" s="311"/>
      <c r="L2655" s="311"/>
      <c r="M2655" s="311"/>
      <c r="N2655" s="311"/>
      <c r="O2655" s="381">
        <f t="shared" si="88"/>
        <v>0</v>
      </c>
      <c r="P2655" s="381">
        <f t="shared" si="89"/>
        <v>0</v>
      </c>
    </row>
    <row r="2656" spans="1:16" ht="18" customHeight="1" x14ac:dyDescent="0.25">
      <c r="A2656" s="309"/>
      <c r="B2656" s="345"/>
      <c r="C2656" s="345"/>
      <c r="D2656" s="310"/>
      <c r="E2656" s="310"/>
      <c r="F2656" s="310"/>
      <c r="G2656" s="310"/>
      <c r="H2656" s="310"/>
      <c r="I2656" s="311"/>
      <c r="J2656" s="311"/>
      <c r="K2656" s="311"/>
      <c r="L2656" s="311"/>
      <c r="M2656" s="311"/>
      <c r="N2656" s="311"/>
      <c r="O2656" s="381">
        <f t="shared" si="88"/>
        <v>0</v>
      </c>
      <c r="P2656" s="381">
        <f t="shared" si="89"/>
        <v>0</v>
      </c>
    </row>
    <row r="2657" spans="1:16" ht="18" customHeight="1" x14ac:dyDescent="0.25">
      <c r="A2657" s="309"/>
      <c r="B2657" s="345"/>
      <c r="C2657" s="345"/>
      <c r="D2657" s="310"/>
      <c r="E2657" s="310"/>
      <c r="F2657" s="310"/>
      <c r="G2657" s="310"/>
      <c r="H2657" s="310"/>
      <c r="I2657" s="311"/>
      <c r="J2657" s="311"/>
      <c r="K2657" s="311"/>
      <c r="L2657" s="311"/>
      <c r="M2657" s="311"/>
      <c r="N2657" s="311"/>
      <c r="O2657" s="381">
        <f t="shared" si="88"/>
        <v>0</v>
      </c>
      <c r="P2657" s="381">
        <f t="shared" si="89"/>
        <v>0</v>
      </c>
    </row>
    <row r="2658" spans="1:16" ht="18" customHeight="1" x14ac:dyDescent="0.25">
      <c r="A2658" s="309"/>
      <c r="B2658" s="345"/>
      <c r="C2658" s="345"/>
      <c r="D2658" s="310"/>
      <c r="E2658" s="310"/>
      <c r="F2658" s="310"/>
      <c r="G2658" s="310"/>
      <c r="H2658" s="310"/>
      <c r="I2658" s="311"/>
      <c r="J2658" s="311"/>
      <c r="K2658" s="311"/>
      <c r="L2658" s="311"/>
      <c r="M2658" s="311"/>
      <c r="N2658" s="311"/>
      <c r="O2658" s="381">
        <f t="shared" si="88"/>
        <v>0</v>
      </c>
      <c r="P2658" s="381">
        <f t="shared" si="89"/>
        <v>0</v>
      </c>
    </row>
    <row r="2659" spans="1:16" ht="18" customHeight="1" x14ac:dyDescent="0.25">
      <c r="A2659" s="309"/>
      <c r="B2659" s="345"/>
      <c r="C2659" s="345"/>
      <c r="D2659" s="310"/>
      <c r="E2659" s="310"/>
      <c r="F2659" s="310"/>
      <c r="G2659" s="310"/>
      <c r="H2659" s="310"/>
      <c r="I2659" s="311"/>
      <c r="J2659" s="311"/>
      <c r="K2659" s="311"/>
      <c r="L2659" s="311"/>
      <c r="M2659" s="311"/>
      <c r="N2659" s="311"/>
      <c r="O2659" s="381">
        <f t="shared" si="88"/>
        <v>0</v>
      </c>
      <c r="P2659" s="381">
        <f t="shared" si="89"/>
        <v>0</v>
      </c>
    </row>
    <row r="2660" spans="1:16" ht="18" customHeight="1" x14ac:dyDescent="0.25">
      <c r="A2660" s="309"/>
      <c r="B2660" s="345"/>
      <c r="C2660" s="345"/>
      <c r="D2660" s="310"/>
      <c r="E2660" s="310"/>
      <c r="F2660" s="310"/>
      <c r="G2660" s="310"/>
      <c r="H2660" s="310"/>
      <c r="I2660" s="311"/>
      <c r="J2660" s="311"/>
      <c r="K2660" s="311"/>
      <c r="L2660" s="311"/>
      <c r="M2660" s="311"/>
      <c r="N2660" s="311"/>
      <c r="O2660" s="381">
        <f t="shared" si="88"/>
        <v>0</v>
      </c>
      <c r="P2660" s="381">
        <f t="shared" si="89"/>
        <v>0</v>
      </c>
    </row>
    <row r="2661" spans="1:16" ht="18" customHeight="1" x14ac:dyDescent="0.25">
      <c r="A2661" s="309"/>
      <c r="B2661" s="345"/>
      <c r="C2661" s="345"/>
      <c r="D2661" s="310"/>
      <c r="E2661" s="310"/>
      <c r="F2661" s="310"/>
      <c r="G2661" s="310"/>
      <c r="H2661" s="310"/>
      <c r="I2661" s="311"/>
      <c r="J2661" s="311"/>
      <c r="K2661" s="311"/>
      <c r="L2661" s="311"/>
      <c r="M2661" s="311"/>
      <c r="N2661" s="311"/>
      <c r="O2661" s="381">
        <f t="shared" si="88"/>
        <v>0</v>
      </c>
      <c r="P2661" s="381">
        <f t="shared" si="89"/>
        <v>0</v>
      </c>
    </row>
    <row r="2662" spans="1:16" ht="18" customHeight="1" x14ac:dyDescent="0.25">
      <c r="A2662" s="309"/>
      <c r="B2662" s="345"/>
      <c r="C2662" s="345"/>
      <c r="D2662" s="310"/>
      <c r="E2662" s="310"/>
      <c r="F2662" s="310"/>
      <c r="G2662" s="310"/>
      <c r="H2662" s="310"/>
      <c r="I2662" s="311"/>
      <c r="J2662" s="311"/>
      <c r="K2662" s="311"/>
      <c r="L2662" s="311"/>
      <c r="M2662" s="311"/>
      <c r="N2662" s="311"/>
      <c r="O2662" s="381">
        <f t="shared" si="88"/>
        <v>0</v>
      </c>
      <c r="P2662" s="381">
        <f t="shared" si="89"/>
        <v>0</v>
      </c>
    </row>
    <row r="2663" spans="1:16" ht="18" customHeight="1" x14ac:dyDescent="0.25">
      <c r="A2663" s="309"/>
      <c r="B2663" s="345"/>
      <c r="C2663" s="345"/>
      <c r="D2663" s="310"/>
      <c r="E2663" s="310"/>
      <c r="F2663" s="310"/>
      <c r="G2663" s="310"/>
      <c r="H2663" s="310"/>
      <c r="I2663" s="311"/>
      <c r="J2663" s="311"/>
      <c r="K2663" s="311"/>
      <c r="L2663" s="311"/>
      <c r="M2663" s="311"/>
      <c r="N2663" s="311"/>
      <c r="O2663" s="381">
        <f t="shared" si="88"/>
        <v>0</v>
      </c>
      <c r="P2663" s="381">
        <f t="shared" si="89"/>
        <v>0</v>
      </c>
    </row>
    <row r="2664" spans="1:16" ht="18" customHeight="1" x14ac:dyDescent="0.25">
      <c r="A2664" s="309"/>
      <c r="B2664" s="345"/>
      <c r="C2664" s="345"/>
      <c r="D2664" s="310"/>
      <c r="E2664" s="310"/>
      <c r="F2664" s="310"/>
      <c r="G2664" s="310"/>
      <c r="H2664" s="310"/>
      <c r="I2664" s="311"/>
      <c r="J2664" s="311"/>
      <c r="K2664" s="311"/>
      <c r="L2664" s="311"/>
      <c r="M2664" s="311"/>
      <c r="N2664" s="311"/>
      <c r="O2664" s="381">
        <f t="shared" si="88"/>
        <v>0</v>
      </c>
      <c r="P2664" s="381">
        <f t="shared" si="89"/>
        <v>0</v>
      </c>
    </row>
    <row r="2665" spans="1:16" ht="18" customHeight="1" x14ac:dyDescent="0.25">
      <c r="A2665" s="309"/>
      <c r="B2665" s="345"/>
      <c r="C2665" s="345"/>
      <c r="D2665" s="310"/>
      <c r="E2665" s="310"/>
      <c r="F2665" s="310"/>
      <c r="G2665" s="310"/>
      <c r="H2665" s="310"/>
      <c r="I2665" s="311"/>
      <c r="J2665" s="311"/>
      <c r="K2665" s="311"/>
      <c r="L2665" s="311"/>
      <c r="M2665" s="311"/>
      <c r="N2665" s="311"/>
      <c r="O2665" s="381">
        <f t="shared" si="88"/>
        <v>0</v>
      </c>
      <c r="P2665" s="381">
        <f t="shared" si="89"/>
        <v>0</v>
      </c>
    </row>
    <row r="2666" spans="1:16" ht="18" customHeight="1" x14ac:dyDescent="0.25">
      <c r="A2666" s="309"/>
      <c r="B2666" s="345"/>
      <c r="C2666" s="345"/>
      <c r="D2666" s="310"/>
      <c r="E2666" s="310"/>
      <c r="F2666" s="310"/>
      <c r="G2666" s="310"/>
      <c r="H2666" s="310"/>
      <c r="I2666" s="311"/>
      <c r="J2666" s="311"/>
      <c r="K2666" s="311"/>
      <c r="L2666" s="311"/>
      <c r="M2666" s="311"/>
      <c r="N2666" s="311"/>
      <c r="O2666" s="381">
        <f t="shared" si="88"/>
        <v>0</v>
      </c>
      <c r="P2666" s="381">
        <f t="shared" si="89"/>
        <v>0</v>
      </c>
    </row>
    <row r="2667" spans="1:16" ht="18" customHeight="1" x14ac:dyDescent="0.25">
      <c r="A2667" s="309"/>
      <c r="B2667" s="345"/>
      <c r="C2667" s="345"/>
      <c r="D2667" s="310"/>
      <c r="E2667" s="310"/>
      <c r="F2667" s="310"/>
      <c r="G2667" s="310"/>
      <c r="H2667" s="310"/>
      <c r="I2667" s="311"/>
      <c r="J2667" s="311"/>
      <c r="K2667" s="311"/>
      <c r="L2667" s="311"/>
      <c r="M2667" s="311"/>
      <c r="N2667" s="311"/>
      <c r="O2667" s="381">
        <f t="shared" si="88"/>
        <v>0</v>
      </c>
      <c r="P2667" s="381">
        <f t="shared" si="89"/>
        <v>0</v>
      </c>
    </row>
    <row r="2668" spans="1:16" ht="18" customHeight="1" x14ac:dyDescent="0.25">
      <c r="A2668" s="309"/>
      <c r="B2668" s="345"/>
      <c r="C2668" s="345"/>
      <c r="D2668" s="310"/>
      <c r="E2668" s="310"/>
      <c r="F2668" s="310"/>
      <c r="G2668" s="310"/>
      <c r="H2668" s="310"/>
      <c r="I2668" s="311"/>
      <c r="J2668" s="311"/>
      <c r="K2668" s="311"/>
      <c r="L2668" s="311"/>
      <c r="M2668" s="311"/>
      <c r="N2668" s="311"/>
      <c r="O2668" s="381">
        <f t="shared" si="88"/>
        <v>0</v>
      </c>
      <c r="P2668" s="381">
        <f t="shared" si="89"/>
        <v>0</v>
      </c>
    </row>
    <row r="2669" spans="1:16" ht="18" customHeight="1" x14ac:dyDescent="0.25">
      <c r="A2669" s="309"/>
      <c r="B2669" s="345"/>
      <c r="C2669" s="345"/>
      <c r="D2669" s="310"/>
      <c r="E2669" s="310"/>
      <c r="F2669" s="310"/>
      <c r="G2669" s="310"/>
      <c r="H2669" s="310"/>
      <c r="I2669" s="311"/>
      <c r="J2669" s="311"/>
      <c r="K2669" s="311"/>
      <c r="L2669" s="311"/>
      <c r="M2669" s="311"/>
      <c r="N2669" s="311"/>
      <c r="O2669" s="381">
        <f t="shared" si="88"/>
        <v>0</v>
      </c>
      <c r="P2669" s="381">
        <f t="shared" si="89"/>
        <v>0</v>
      </c>
    </row>
    <row r="2670" spans="1:16" ht="18" customHeight="1" x14ac:dyDescent="0.25">
      <c r="A2670" s="309"/>
      <c r="B2670" s="345"/>
      <c r="C2670" s="345"/>
      <c r="D2670" s="310"/>
      <c r="E2670" s="310"/>
      <c r="F2670" s="310"/>
      <c r="G2670" s="310"/>
      <c r="H2670" s="310"/>
      <c r="I2670" s="311"/>
      <c r="J2670" s="311"/>
      <c r="K2670" s="311"/>
      <c r="L2670" s="311"/>
      <c r="M2670" s="311"/>
      <c r="N2670" s="311"/>
      <c r="O2670" s="381">
        <f t="shared" si="88"/>
        <v>0</v>
      </c>
      <c r="P2670" s="381">
        <f t="shared" si="89"/>
        <v>0</v>
      </c>
    </row>
    <row r="2671" spans="1:16" ht="18" customHeight="1" x14ac:dyDescent="0.25">
      <c r="A2671" s="309"/>
      <c r="B2671" s="345"/>
      <c r="C2671" s="345"/>
      <c r="D2671" s="310"/>
      <c r="E2671" s="310"/>
      <c r="F2671" s="310"/>
      <c r="G2671" s="310"/>
      <c r="H2671" s="310"/>
      <c r="I2671" s="311"/>
      <c r="J2671" s="311"/>
      <c r="K2671" s="311"/>
      <c r="L2671" s="311"/>
      <c r="M2671" s="311"/>
      <c r="N2671" s="311"/>
      <c r="O2671" s="381">
        <f t="shared" ref="O2671:O2714" si="90">SUM(I2671,K2671,M2671)</f>
        <v>0</v>
      </c>
      <c r="P2671" s="381">
        <f t="shared" ref="P2671:P2714" si="91">SUM(J2671,L2671,N2671)</f>
        <v>0</v>
      </c>
    </row>
    <row r="2672" spans="1:16" ht="18" customHeight="1" x14ac:dyDescent="0.25">
      <c r="A2672" s="309"/>
      <c r="B2672" s="345"/>
      <c r="C2672" s="345"/>
      <c r="D2672" s="310"/>
      <c r="E2672" s="310"/>
      <c r="F2672" s="310"/>
      <c r="G2672" s="310"/>
      <c r="H2672" s="310"/>
      <c r="I2672" s="311"/>
      <c r="J2672" s="311"/>
      <c r="K2672" s="311"/>
      <c r="L2672" s="311"/>
      <c r="M2672" s="311"/>
      <c r="N2672" s="311"/>
      <c r="O2672" s="381">
        <f t="shared" si="90"/>
        <v>0</v>
      </c>
      <c r="P2672" s="381">
        <f t="shared" si="91"/>
        <v>0</v>
      </c>
    </row>
    <row r="2673" spans="1:16" ht="18" customHeight="1" x14ac:dyDescent="0.25">
      <c r="A2673" s="309"/>
      <c r="B2673" s="345"/>
      <c r="C2673" s="345"/>
      <c r="D2673" s="310"/>
      <c r="E2673" s="310"/>
      <c r="F2673" s="310"/>
      <c r="G2673" s="310"/>
      <c r="H2673" s="310"/>
      <c r="I2673" s="311"/>
      <c r="J2673" s="311"/>
      <c r="K2673" s="311"/>
      <c r="L2673" s="311"/>
      <c r="M2673" s="311"/>
      <c r="N2673" s="311"/>
      <c r="O2673" s="381">
        <f t="shared" si="90"/>
        <v>0</v>
      </c>
      <c r="P2673" s="381">
        <f t="shared" si="91"/>
        <v>0</v>
      </c>
    </row>
    <row r="2674" spans="1:16" ht="18" customHeight="1" x14ac:dyDescent="0.25">
      <c r="A2674" s="309"/>
      <c r="B2674" s="345"/>
      <c r="C2674" s="345"/>
      <c r="D2674" s="310"/>
      <c r="E2674" s="310"/>
      <c r="F2674" s="310"/>
      <c r="G2674" s="310"/>
      <c r="H2674" s="310"/>
      <c r="I2674" s="311"/>
      <c r="J2674" s="311"/>
      <c r="K2674" s="311"/>
      <c r="L2674" s="311"/>
      <c r="M2674" s="311"/>
      <c r="N2674" s="311"/>
      <c r="O2674" s="381">
        <f t="shared" si="90"/>
        <v>0</v>
      </c>
      <c r="P2674" s="381">
        <f t="shared" si="91"/>
        <v>0</v>
      </c>
    </row>
    <row r="2675" spans="1:16" ht="18" customHeight="1" x14ac:dyDescent="0.25">
      <c r="A2675" s="309"/>
      <c r="B2675" s="345"/>
      <c r="C2675" s="345"/>
      <c r="D2675" s="310"/>
      <c r="E2675" s="310"/>
      <c r="F2675" s="310"/>
      <c r="G2675" s="310"/>
      <c r="H2675" s="310"/>
      <c r="I2675" s="311"/>
      <c r="J2675" s="311"/>
      <c r="K2675" s="311"/>
      <c r="L2675" s="311"/>
      <c r="M2675" s="311"/>
      <c r="N2675" s="311"/>
      <c r="O2675" s="381">
        <f t="shared" si="90"/>
        <v>0</v>
      </c>
      <c r="P2675" s="381">
        <f t="shared" si="91"/>
        <v>0</v>
      </c>
    </row>
    <row r="2676" spans="1:16" ht="18" customHeight="1" x14ac:dyDescent="0.25">
      <c r="A2676" s="309"/>
      <c r="B2676" s="345"/>
      <c r="C2676" s="345"/>
      <c r="D2676" s="310"/>
      <c r="E2676" s="310"/>
      <c r="F2676" s="310"/>
      <c r="G2676" s="310"/>
      <c r="H2676" s="310"/>
      <c r="I2676" s="311"/>
      <c r="J2676" s="311"/>
      <c r="K2676" s="311"/>
      <c r="L2676" s="311"/>
      <c r="M2676" s="311"/>
      <c r="N2676" s="311"/>
      <c r="O2676" s="381">
        <f t="shared" si="90"/>
        <v>0</v>
      </c>
      <c r="P2676" s="381">
        <f t="shared" si="91"/>
        <v>0</v>
      </c>
    </row>
    <row r="2677" spans="1:16" ht="18" customHeight="1" x14ac:dyDescent="0.25">
      <c r="A2677" s="309"/>
      <c r="B2677" s="345"/>
      <c r="C2677" s="345"/>
      <c r="D2677" s="310"/>
      <c r="E2677" s="310"/>
      <c r="F2677" s="310"/>
      <c r="G2677" s="310"/>
      <c r="H2677" s="310"/>
      <c r="I2677" s="311"/>
      <c r="J2677" s="311"/>
      <c r="K2677" s="311"/>
      <c r="L2677" s="311"/>
      <c r="M2677" s="311"/>
      <c r="N2677" s="311"/>
      <c r="O2677" s="381">
        <f t="shared" si="90"/>
        <v>0</v>
      </c>
      <c r="P2677" s="381">
        <f t="shared" si="91"/>
        <v>0</v>
      </c>
    </row>
    <row r="2678" spans="1:16" ht="18" customHeight="1" x14ac:dyDescent="0.25">
      <c r="A2678" s="309"/>
      <c r="B2678" s="345"/>
      <c r="C2678" s="345"/>
      <c r="D2678" s="310"/>
      <c r="E2678" s="310"/>
      <c r="F2678" s="310"/>
      <c r="G2678" s="310"/>
      <c r="H2678" s="310"/>
      <c r="I2678" s="311"/>
      <c r="J2678" s="311"/>
      <c r="K2678" s="311"/>
      <c r="L2678" s="311"/>
      <c r="M2678" s="311"/>
      <c r="N2678" s="311"/>
      <c r="O2678" s="381">
        <f t="shared" si="90"/>
        <v>0</v>
      </c>
      <c r="P2678" s="381">
        <f t="shared" si="91"/>
        <v>0</v>
      </c>
    </row>
    <row r="2679" spans="1:16" ht="18" customHeight="1" x14ac:dyDescent="0.25">
      <c r="A2679" s="309"/>
      <c r="B2679" s="345"/>
      <c r="C2679" s="345"/>
      <c r="D2679" s="310"/>
      <c r="E2679" s="310"/>
      <c r="F2679" s="310"/>
      <c r="G2679" s="310"/>
      <c r="H2679" s="310"/>
      <c r="I2679" s="311"/>
      <c r="J2679" s="311"/>
      <c r="K2679" s="311"/>
      <c r="L2679" s="311"/>
      <c r="M2679" s="311"/>
      <c r="N2679" s="311"/>
      <c r="O2679" s="381">
        <f t="shared" si="90"/>
        <v>0</v>
      </c>
      <c r="P2679" s="381">
        <f t="shared" si="91"/>
        <v>0</v>
      </c>
    </row>
    <row r="2680" spans="1:16" ht="18" customHeight="1" x14ac:dyDescent="0.25">
      <c r="A2680" s="309"/>
      <c r="B2680" s="345"/>
      <c r="C2680" s="345"/>
      <c r="D2680" s="310"/>
      <c r="E2680" s="310"/>
      <c r="F2680" s="310"/>
      <c r="G2680" s="310"/>
      <c r="H2680" s="310"/>
      <c r="I2680" s="311"/>
      <c r="J2680" s="311"/>
      <c r="K2680" s="311"/>
      <c r="L2680" s="311"/>
      <c r="M2680" s="311"/>
      <c r="N2680" s="311"/>
      <c r="O2680" s="381">
        <f t="shared" si="90"/>
        <v>0</v>
      </c>
      <c r="P2680" s="381">
        <f t="shared" si="91"/>
        <v>0</v>
      </c>
    </row>
    <row r="2681" spans="1:16" ht="18" customHeight="1" x14ac:dyDescent="0.25">
      <c r="A2681" s="309"/>
      <c r="B2681" s="345"/>
      <c r="C2681" s="345"/>
      <c r="D2681" s="310"/>
      <c r="E2681" s="310"/>
      <c r="F2681" s="310"/>
      <c r="G2681" s="310"/>
      <c r="H2681" s="310"/>
      <c r="I2681" s="311"/>
      <c r="J2681" s="311"/>
      <c r="K2681" s="311"/>
      <c r="L2681" s="311"/>
      <c r="M2681" s="311"/>
      <c r="N2681" s="311"/>
      <c r="O2681" s="381">
        <f t="shared" si="90"/>
        <v>0</v>
      </c>
      <c r="P2681" s="381">
        <f t="shared" si="91"/>
        <v>0</v>
      </c>
    </row>
    <row r="2682" spans="1:16" ht="18" customHeight="1" x14ac:dyDescent="0.25">
      <c r="A2682" s="309"/>
      <c r="B2682" s="345"/>
      <c r="C2682" s="345"/>
      <c r="D2682" s="310"/>
      <c r="E2682" s="310"/>
      <c r="F2682" s="310"/>
      <c r="G2682" s="310"/>
      <c r="H2682" s="310"/>
      <c r="I2682" s="311"/>
      <c r="J2682" s="311"/>
      <c r="K2682" s="311"/>
      <c r="L2682" s="311"/>
      <c r="M2682" s="311"/>
      <c r="N2682" s="311"/>
      <c r="O2682" s="381">
        <f t="shared" si="90"/>
        <v>0</v>
      </c>
      <c r="P2682" s="381">
        <f t="shared" si="91"/>
        <v>0</v>
      </c>
    </row>
    <row r="2683" spans="1:16" ht="18" customHeight="1" x14ac:dyDescent="0.25">
      <c r="A2683" s="309"/>
      <c r="B2683" s="345"/>
      <c r="C2683" s="345"/>
      <c r="D2683" s="310"/>
      <c r="E2683" s="310"/>
      <c r="F2683" s="310"/>
      <c r="G2683" s="310"/>
      <c r="H2683" s="310"/>
      <c r="I2683" s="311"/>
      <c r="J2683" s="311"/>
      <c r="K2683" s="311"/>
      <c r="L2683" s="311"/>
      <c r="M2683" s="311"/>
      <c r="N2683" s="311"/>
      <c r="O2683" s="381">
        <f t="shared" si="90"/>
        <v>0</v>
      </c>
      <c r="P2683" s="381">
        <f t="shared" si="91"/>
        <v>0</v>
      </c>
    </row>
    <row r="2684" spans="1:16" ht="18" customHeight="1" x14ac:dyDescent="0.25">
      <c r="A2684" s="309"/>
      <c r="B2684" s="345"/>
      <c r="C2684" s="345"/>
      <c r="D2684" s="310"/>
      <c r="E2684" s="310"/>
      <c r="F2684" s="310"/>
      <c r="G2684" s="310"/>
      <c r="H2684" s="310"/>
      <c r="I2684" s="311"/>
      <c r="J2684" s="311"/>
      <c r="K2684" s="311"/>
      <c r="L2684" s="311"/>
      <c r="M2684" s="311"/>
      <c r="N2684" s="311"/>
      <c r="O2684" s="381">
        <f t="shared" si="90"/>
        <v>0</v>
      </c>
      <c r="P2684" s="381">
        <f t="shared" si="91"/>
        <v>0</v>
      </c>
    </row>
    <row r="2685" spans="1:16" ht="18" customHeight="1" x14ac:dyDescent="0.25">
      <c r="A2685" s="309"/>
      <c r="B2685" s="345"/>
      <c r="C2685" s="345"/>
      <c r="D2685" s="310"/>
      <c r="E2685" s="310"/>
      <c r="F2685" s="310"/>
      <c r="G2685" s="310"/>
      <c r="H2685" s="310"/>
      <c r="I2685" s="311"/>
      <c r="J2685" s="311"/>
      <c r="K2685" s="311"/>
      <c r="L2685" s="311"/>
      <c r="M2685" s="311"/>
      <c r="N2685" s="311"/>
      <c r="O2685" s="381">
        <f t="shared" si="90"/>
        <v>0</v>
      </c>
      <c r="P2685" s="381">
        <f t="shared" si="91"/>
        <v>0</v>
      </c>
    </row>
    <row r="2686" spans="1:16" ht="18" customHeight="1" x14ac:dyDescent="0.25">
      <c r="A2686" s="309"/>
      <c r="B2686" s="345"/>
      <c r="C2686" s="345"/>
      <c r="D2686" s="310"/>
      <c r="E2686" s="310"/>
      <c r="F2686" s="310"/>
      <c r="G2686" s="310"/>
      <c r="H2686" s="310"/>
      <c r="I2686" s="311"/>
      <c r="J2686" s="311"/>
      <c r="K2686" s="311"/>
      <c r="L2686" s="311"/>
      <c r="M2686" s="311"/>
      <c r="N2686" s="311"/>
      <c r="O2686" s="381">
        <f t="shared" si="90"/>
        <v>0</v>
      </c>
      <c r="P2686" s="381">
        <f t="shared" si="91"/>
        <v>0</v>
      </c>
    </row>
    <row r="2687" spans="1:16" ht="18" customHeight="1" x14ac:dyDescent="0.25">
      <c r="A2687" s="309"/>
      <c r="B2687" s="345"/>
      <c r="C2687" s="345"/>
      <c r="D2687" s="310"/>
      <c r="E2687" s="310"/>
      <c r="F2687" s="310"/>
      <c r="G2687" s="310"/>
      <c r="H2687" s="310"/>
      <c r="I2687" s="311"/>
      <c r="J2687" s="311"/>
      <c r="K2687" s="311"/>
      <c r="L2687" s="311"/>
      <c r="M2687" s="311"/>
      <c r="N2687" s="311"/>
      <c r="O2687" s="381">
        <f t="shared" si="90"/>
        <v>0</v>
      </c>
      <c r="P2687" s="381">
        <f t="shared" si="91"/>
        <v>0</v>
      </c>
    </row>
    <row r="2688" spans="1:16" ht="18" customHeight="1" x14ac:dyDescent="0.25">
      <c r="A2688" s="309"/>
      <c r="B2688" s="345"/>
      <c r="C2688" s="345"/>
      <c r="D2688" s="310"/>
      <c r="E2688" s="310"/>
      <c r="F2688" s="310"/>
      <c r="G2688" s="310"/>
      <c r="H2688" s="310"/>
      <c r="I2688" s="311"/>
      <c r="J2688" s="311"/>
      <c r="K2688" s="311"/>
      <c r="L2688" s="311"/>
      <c r="M2688" s="311"/>
      <c r="N2688" s="311"/>
      <c r="O2688" s="381">
        <f t="shared" si="90"/>
        <v>0</v>
      </c>
      <c r="P2688" s="381">
        <f t="shared" si="91"/>
        <v>0</v>
      </c>
    </row>
    <row r="2689" spans="1:16" ht="18" customHeight="1" x14ac:dyDescent="0.25">
      <c r="A2689" s="309"/>
      <c r="B2689" s="345"/>
      <c r="C2689" s="345"/>
      <c r="D2689" s="310"/>
      <c r="E2689" s="310"/>
      <c r="F2689" s="310"/>
      <c r="G2689" s="310"/>
      <c r="H2689" s="310"/>
      <c r="I2689" s="311"/>
      <c r="J2689" s="311"/>
      <c r="K2689" s="311"/>
      <c r="L2689" s="311"/>
      <c r="M2689" s="311"/>
      <c r="N2689" s="311"/>
      <c r="O2689" s="381">
        <f t="shared" si="90"/>
        <v>0</v>
      </c>
      <c r="P2689" s="381">
        <f t="shared" si="91"/>
        <v>0</v>
      </c>
    </row>
    <row r="2690" spans="1:16" ht="18" customHeight="1" x14ac:dyDescent="0.25">
      <c r="A2690" s="309"/>
      <c r="B2690" s="345"/>
      <c r="C2690" s="345"/>
      <c r="D2690" s="310"/>
      <c r="E2690" s="310"/>
      <c r="F2690" s="310"/>
      <c r="G2690" s="310"/>
      <c r="H2690" s="310"/>
      <c r="I2690" s="311"/>
      <c r="J2690" s="311"/>
      <c r="K2690" s="311"/>
      <c r="L2690" s="311"/>
      <c r="M2690" s="311"/>
      <c r="N2690" s="311"/>
      <c r="O2690" s="381">
        <f t="shared" si="90"/>
        <v>0</v>
      </c>
      <c r="P2690" s="381">
        <f t="shared" si="91"/>
        <v>0</v>
      </c>
    </row>
    <row r="2691" spans="1:16" ht="18" customHeight="1" x14ac:dyDescent="0.25">
      <c r="A2691" s="309"/>
      <c r="B2691" s="345"/>
      <c r="C2691" s="345"/>
      <c r="D2691" s="310"/>
      <c r="E2691" s="310"/>
      <c r="F2691" s="310"/>
      <c r="G2691" s="310"/>
      <c r="H2691" s="310"/>
      <c r="I2691" s="311"/>
      <c r="J2691" s="311"/>
      <c r="K2691" s="311"/>
      <c r="L2691" s="311"/>
      <c r="M2691" s="311"/>
      <c r="N2691" s="311"/>
      <c r="O2691" s="381">
        <f t="shared" si="90"/>
        <v>0</v>
      </c>
      <c r="P2691" s="381">
        <f t="shared" si="91"/>
        <v>0</v>
      </c>
    </row>
    <row r="2692" spans="1:16" ht="18" customHeight="1" x14ac:dyDescent="0.25">
      <c r="A2692" s="309"/>
      <c r="B2692" s="345"/>
      <c r="C2692" s="345"/>
      <c r="D2692" s="310"/>
      <c r="E2692" s="310"/>
      <c r="F2692" s="310"/>
      <c r="G2692" s="310"/>
      <c r="H2692" s="310"/>
      <c r="I2692" s="311"/>
      <c r="J2692" s="311"/>
      <c r="K2692" s="311"/>
      <c r="L2692" s="311"/>
      <c r="M2692" s="311"/>
      <c r="N2692" s="311"/>
      <c r="O2692" s="381">
        <f t="shared" si="90"/>
        <v>0</v>
      </c>
      <c r="P2692" s="381">
        <f t="shared" si="91"/>
        <v>0</v>
      </c>
    </row>
    <row r="2693" spans="1:16" ht="18" customHeight="1" x14ac:dyDescent="0.25">
      <c r="A2693" s="309"/>
      <c r="B2693" s="345"/>
      <c r="C2693" s="345"/>
      <c r="D2693" s="310"/>
      <c r="E2693" s="310"/>
      <c r="F2693" s="310"/>
      <c r="G2693" s="310"/>
      <c r="H2693" s="310"/>
      <c r="I2693" s="311"/>
      <c r="J2693" s="311"/>
      <c r="K2693" s="311"/>
      <c r="L2693" s="311"/>
      <c r="M2693" s="311"/>
      <c r="N2693" s="311"/>
      <c r="O2693" s="381">
        <f t="shared" si="90"/>
        <v>0</v>
      </c>
      <c r="P2693" s="381">
        <f t="shared" si="91"/>
        <v>0</v>
      </c>
    </row>
    <row r="2694" spans="1:16" ht="18" customHeight="1" x14ac:dyDescent="0.25">
      <c r="A2694" s="309"/>
      <c r="B2694" s="345"/>
      <c r="C2694" s="345"/>
      <c r="D2694" s="310"/>
      <c r="E2694" s="310"/>
      <c r="F2694" s="310"/>
      <c r="G2694" s="310"/>
      <c r="H2694" s="310"/>
      <c r="I2694" s="311"/>
      <c r="J2694" s="311"/>
      <c r="K2694" s="311"/>
      <c r="L2694" s="311"/>
      <c r="M2694" s="311"/>
      <c r="N2694" s="311"/>
      <c r="O2694" s="381">
        <f t="shared" si="90"/>
        <v>0</v>
      </c>
      <c r="P2694" s="381">
        <f t="shared" si="91"/>
        <v>0</v>
      </c>
    </row>
    <row r="2695" spans="1:16" ht="18" customHeight="1" x14ac:dyDescent="0.25">
      <c r="A2695" s="309"/>
      <c r="B2695" s="345"/>
      <c r="C2695" s="345"/>
      <c r="D2695" s="310"/>
      <c r="E2695" s="310"/>
      <c r="F2695" s="310"/>
      <c r="G2695" s="310"/>
      <c r="H2695" s="310"/>
      <c r="I2695" s="311"/>
      <c r="J2695" s="311"/>
      <c r="K2695" s="311"/>
      <c r="L2695" s="311"/>
      <c r="M2695" s="311"/>
      <c r="N2695" s="311"/>
      <c r="O2695" s="381">
        <f t="shared" si="90"/>
        <v>0</v>
      </c>
      <c r="P2695" s="381">
        <f t="shared" si="91"/>
        <v>0</v>
      </c>
    </row>
    <row r="2696" spans="1:16" ht="18" customHeight="1" x14ac:dyDescent="0.25">
      <c r="A2696" s="309"/>
      <c r="B2696" s="345"/>
      <c r="C2696" s="345"/>
      <c r="D2696" s="310"/>
      <c r="E2696" s="310"/>
      <c r="F2696" s="310"/>
      <c r="G2696" s="310"/>
      <c r="H2696" s="310"/>
      <c r="I2696" s="311"/>
      <c r="J2696" s="311"/>
      <c r="K2696" s="311"/>
      <c r="L2696" s="311"/>
      <c r="M2696" s="311"/>
      <c r="N2696" s="311"/>
      <c r="O2696" s="381">
        <f t="shared" si="90"/>
        <v>0</v>
      </c>
      <c r="P2696" s="381">
        <f t="shared" si="91"/>
        <v>0</v>
      </c>
    </row>
    <row r="2697" spans="1:16" ht="18" customHeight="1" x14ac:dyDescent="0.25">
      <c r="A2697" s="309"/>
      <c r="B2697" s="345"/>
      <c r="C2697" s="345"/>
      <c r="D2697" s="310"/>
      <c r="E2697" s="310"/>
      <c r="F2697" s="310"/>
      <c r="G2697" s="310"/>
      <c r="H2697" s="310"/>
      <c r="I2697" s="311"/>
      <c r="J2697" s="311"/>
      <c r="K2697" s="311"/>
      <c r="L2697" s="311"/>
      <c r="M2697" s="311"/>
      <c r="N2697" s="311"/>
      <c r="O2697" s="381">
        <f t="shared" si="90"/>
        <v>0</v>
      </c>
      <c r="P2697" s="381">
        <f t="shared" si="91"/>
        <v>0</v>
      </c>
    </row>
    <row r="2698" spans="1:16" ht="18" customHeight="1" x14ac:dyDescent="0.25">
      <c r="A2698" s="309"/>
      <c r="B2698" s="345"/>
      <c r="C2698" s="345"/>
      <c r="D2698" s="310"/>
      <c r="E2698" s="310"/>
      <c r="F2698" s="310"/>
      <c r="G2698" s="310"/>
      <c r="H2698" s="310"/>
      <c r="I2698" s="311"/>
      <c r="J2698" s="311"/>
      <c r="K2698" s="311"/>
      <c r="L2698" s="311"/>
      <c r="M2698" s="311"/>
      <c r="N2698" s="311"/>
      <c r="O2698" s="381">
        <f t="shared" si="90"/>
        <v>0</v>
      </c>
      <c r="P2698" s="381">
        <f t="shared" si="91"/>
        <v>0</v>
      </c>
    </row>
    <row r="2699" spans="1:16" ht="18" customHeight="1" x14ac:dyDescent="0.25">
      <c r="A2699" s="309"/>
      <c r="B2699" s="345"/>
      <c r="C2699" s="345"/>
      <c r="D2699" s="310"/>
      <c r="E2699" s="310"/>
      <c r="F2699" s="310"/>
      <c r="G2699" s="310"/>
      <c r="H2699" s="310"/>
      <c r="I2699" s="311"/>
      <c r="J2699" s="311"/>
      <c r="K2699" s="311"/>
      <c r="L2699" s="311"/>
      <c r="M2699" s="311"/>
      <c r="N2699" s="311"/>
      <c r="O2699" s="381">
        <f t="shared" si="90"/>
        <v>0</v>
      </c>
      <c r="P2699" s="381">
        <f t="shared" si="91"/>
        <v>0</v>
      </c>
    </row>
    <row r="2700" spans="1:16" ht="18" customHeight="1" x14ac:dyDescent="0.25">
      <c r="A2700" s="309"/>
      <c r="B2700" s="345"/>
      <c r="C2700" s="345"/>
      <c r="D2700" s="310"/>
      <c r="E2700" s="310"/>
      <c r="F2700" s="310"/>
      <c r="G2700" s="310"/>
      <c r="H2700" s="310"/>
      <c r="I2700" s="311"/>
      <c r="J2700" s="311"/>
      <c r="K2700" s="311"/>
      <c r="L2700" s="311"/>
      <c r="M2700" s="311"/>
      <c r="N2700" s="311"/>
      <c r="O2700" s="381">
        <f t="shared" si="90"/>
        <v>0</v>
      </c>
      <c r="P2700" s="381">
        <f t="shared" si="91"/>
        <v>0</v>
      </c>
    </row>
    <row r="2701" spans="1:16" ht="18" customHeight="1" x14ac:dyDescent="0.25">
      <c r="A2701" s="309"/>
      <c r="B2701" s="345"/>
      <c r="C2701" s="345"/>
      <c r="D2701" s="310"/>
      <c r="E2701" s="310"/>
      <c r="F2701" s="310"/>
      <c r="G2701" s="310"/>
      <c r="H2701" s="310"/>
      <c r="I2701" s="311"/>
      <c r="J2701" s="311"/>
      <c r="K2701" s="311"/>
      <c r="L2701" s="311"/>
      <c r="M2701" s="311"/>
      <c r="N2701" s="311"/>
      <c r="O2701" s="381">
        <f t="shared" si="90"/>
        <v>0</v>
      </c>
      <c r="P2701" s="381">
        <f t="shared" si="91"/>
        <v>0</v>
      </c>
    </row>
    <row r="2702" spans="1:16" ht="18" customHeight="1" x14ac:dyDescent="0.25">
      <c r="A2702" s="309"/>
      <c r="B2702" s="345"/>
      <c r="C2702" s="345"/>
      <c r="D2702" s="310"/>
      <c r="E2702" s="310"/>
      <c r="F2702" s="310"/>
      <c r="G2702" s="310"/>
      <c r="H2702" s="310"/>
      <c r="I2702" s="311"/>
      <c r="J2702" s="311"/>
      <c r="K2702" s="311"/>
      <c r="L2702" s="311"/>
      <c r="M2702" s="311"/>
      <c r="N2702" s="311"/>
      <c r="O2702" s="381">
        <f t="shared" si="90"/>
        <v>0</v>
      </c>
      <c r="P2702" s="381">
        <f t="shared" si="91"/>
        <v>0</v>
      </c>
    </row>
    <row r="2703" spans="1:16" ht="18" customHeight="1" x14ac:dyDescent="0.25">
      <c r="A2703" s="309"/>
      <c r="B2703" s="345"/>
      <c r="C2703" s="345"/>
      <c r="D2703" s="310"/>
      <c r="E2703" s="310"/>
      <c r="F2703" s="310"/>
      <c r="G2703" s="310"/>
      <c r="H2703" s="310"/>
      <c r="I2703" s="311"/>
      <c r="J2703" s="311"/>
      <c r="K2703" s="311"/>
      <c r="L2703" s="311"/>
      <c r="M2703" s="311"/>
      <c r="N2703" s="311"/>
      <c r="O2703" s="381">
        <f t="shared" si="90"/>
        <v>0</v>
      </c>
      <c r="P2703" s="381">
        <f t="shared" si="91"/>
        <v>0</v>
      </c>
    </row>
    <row r="2704" spans="1:16" ht="18" customHeight="1" x14ac:dyDescent="0.25">
      <c r="A2704" s="309"/>
      <c r="B2704" s="345"/>
      <c r="C2704" s="345"/>
      <c r="D2704" s="310"/>
      <c r="E2704" s="310"/>
      <c r="F2704" s="310"/>
      <c r="G2704" s="310"/>
      <c r="H2704" s="310"/>
      <c r="I2704" s="311"/>
      <c r="J2704" s="311"/>
      <c r="K2704" s="311"/>
      <c r="L2704" s="311"/>
      <c r="M2704" s="311"/>
      <c r="N2704" s="311"/>
      <c r="O2704" s="381">
        <f t="shared" si="90"/>
        <v>0</v>
      </c>
      <c r="P2704" s="381">
        <f t="shared" si="91"/>
        <v>0</v>
      </c>
    </row>
    <row r="2705" spans="1:16" ht="18" customHeight="1" x14ac:dyDescent="0.25">
      <c r="A2705" s="309"/>
      <c r="B2705" s="345"/>
      <c r="C2705" s="345"/>
      <c r="D2705" s="310"/>
      <c r="E2705" s="310"/>
      <c r="F2705" s="310"/>
      <c r="G2705" s="310"/>
      <c r="H2705" s="310"/>
      <c r="I2705" s="311"/>
      <c r="J2705" s="311"/>
      <c r="K2705" s="311"/>
      <c r="L2705" s="311"/>
      <c r="M2705" s="311"/>
      <c r="N2705" s="311"/>
      <c r="O2705" s="381">
        <f t="shared" si="90"/>
        <v>0</v>
      </c>
      <c r="P2705" s="381">
        <f t="shared" si="91"/>
        <v>0</v>
      </c>
    </row>
    <row r="2706" spans="1:16" ht="18" customHeight="1" x14ac:dyDescent="0.25">
      <c r="A2706" s="309"/>
      <c r="B2706" s="345"/>
      <c r="C2706" s="345"/>
      <c r="D2706" s="310"/>
      <c r="E2706" s="310"/>
      <c r="F2706" s="310"/>
      <c r="G2706" s="310"/>
      <c r="H2706" s="310"/>
      <c r="I2706" s="311"/>
      <c r="J2706" s="311"/>
      <c r="K2706" s="311"/>
      <c r="L2706" s="311"/>
      <c r="M2706" s="311"/>
      <c r="N2706" s="311"/>
      <c r="O2706" s="381">
        <f t="shared" si="90"/>
        <v>0</v>
      </c>
      <c r="P2706" s="381">
        <f t="shared" si="91"/>
        <v>0</v>
      </c>
    </row>
    <row r="2707" spans="1:16" ht="18" customHeight="1" x14ac:dyDescent="0.25">
      <c r="A2707" s="309"/>
      <c r="B2707" s="345"/>
      <c r="C2707" s="345"/>
      <c r="D2707" s="310"/>
      <c r="E2707" s="310"/>
      <c r="F2707" s="310"/>
      <c r="G2707" s="310"/>
      <c r="H2707" s="310"/>
      <c r="I2707" s="311"/>
      <c r="J2707" s="311"/>
      <c r="K2707" s="311"/>
      <c r="L2707" s="311"/>
      <c r="M2707" s="311"/>
      <c r="N2707" s="311"/>
      <c r="O2707" s="381">
        <f t="shared" si="90"/>
        <v>0</v>
      </c>
      <c r="P2707" s="381">
        <f t="shared" si="91"/>
        <v>0</v>
      </c>
    </row>
    <row r="2708" spans="1:16" ht="18" customHeight="1" x14ac:dyDescent="0.25">
      <c r="A2708" s="309"/>
      <c r="B2708" s="345"/>
      <c r="C2708" s="345"/>
      <c r="D2708" s="310"/>
      <c r="E2708" s="310"/>
      <c r="F2708" s="310"/>
      <c r="G2708" s="310"/>
      <c r="H2708" s="310"/>
      <c r="I2708" s="311"/>
      <c r="J2708" s="311"/>
      <c r="K2708" s="311"/>
      <c r="L2708" s="311"/>
      <c r="M2708" s="311"/>
      <c r="N2708" s="311"/>
      <c r="O2708" s="381">
        <f t="shared" si="90"/>
        <v>0</v>
      </c>
      <c r="P2708" s="381">
        <f t="shared" si="91"/>
        <v>0</v>
      </c>
    </row>
    <row r="2709" spans="1:16" ht="18" customHeight="1" x14ac:dyDescent="0.25">
      <c r="A2709" s="309"/>
      <c r="B2709" s="345"/>
      <c r="C2709" s="345"/>
      <c r="D2709" s="310"/>
      <c r="E2709" s="310"/>
      <c r="F2709" s="310"/>
      <c r="G2709" s="310"/>
      <c r="H2709" s="310"/>
      <c r="I2709" s="311"/>
      <c r="J2709" s="311"/>
      <c r="K2709" s="311"/>
      <c r="L2709" s="311"/>
      <c r="M2709" s="311"/>
      <c r="N2709" s="311"/>
      <c r="O2709" s="381">
        <f t="shared" si="90"/>
        <v>0</v>
      </c>
      <c r="P2709" s="381">
        <f t="shared" si="91"/>
        <v>0</v>
      </c>
    </row>
    <row r="2710" spans="1:16" ht="18" customHeight="1" x14ac:dyDescent="0.25">
      <c r="A2710" s="309"/>
      <c r="B2710" s="345"/>
      <c r="C2710" s="345"/>
      <c r="D2710" s="310"/>
      <c r="E2710" s="310"/>
      <c r="F2710" s="310"/>
      <c r="G2710" s="310"/>
      <c r="H2710" s="310"/>
      <c r="I2710" s="311"/>
      <c r="J2710" s="311"/>
      <c r="K2710" s="311"/>
      <c r="L2710" s="311"/>
      <c r="M2710" s="311"/>
      <c r="N2710" s="311"/>
      <c r="O2710" s="381">
        <f t="shared" si="90"/>
        <v>0</v>
      </c>
      <c r="P2710" s="381">
        <f t="shared" si="91"/>
        <v>0</v>
      </c>
    </row>
    <row r="2711" spans="1:16" ht="18" customHeight="1" x14ac:dyDescent="0.25">
      <c r="A2711" s="309"/>
      <c r="B2711" s="345"/>
      <c r="C2711" s="345"/>
      <c r="D2711" s="310"/>
      <c r="E2711" s="310"/>
      <c r="F2711" s="310"/>
      <c r="G2711" s="310"/>
      <c r="H2711" s="310"/>
      <c r="I2711" s="311"/>
      <c r="J2711" s="311"/>
      <c r="K2711" s="311"/>
      <c r="L2711" s="311"/>
      <c r="M2711" s="311"/>
      <c r="N2711" s="311"/>
      <c r="O2711" s="381">
        <f t="shared" si="90"/>
        <v>0</v>
      </c>
      <c r="P2711" s="381">
        <f t="shared" si="91"/>
        <v>0</v>
      </c>
    </row>
    <row r="2712" spans="1:16" ht="18" customHeight="1" x14ac:dyDescent="0.25">
      <c r="A2712" s="309"/>
      <c r="B2712" s="345"/>
      <c r="C2712" s="345"/>
      <c r="D2712" s="310"/>
      <c r="E2712" s="310"/>
      <c r="F2712" s="310"/>
      <c r="G2712" s="310"/>
      <c r="H2712" s="310"/>
      <c r="I2712" s="311"/>
      <c r="J2712" s="311"/>
      <c r="K2712" s="311"/>
      <c r="L2712" s="311"/>
      <c r="M2712" s="311"/>
      <c r="N2712" s="311"/>
      <c r="O2712" s="381">
        <f t="shared" si="90"/>
        <v>0</v>
      </c>
      <c r="P2712" s="381">
        <f t="shared" si="91"/>
        <v>0</v>
      </c>
    </row>
    <row r="2713" spans="1:16" ht="18" customHeight="1" x14ac:dyDescent="0.25">
      <c r="A2713" s="309"/>
      <c r="B2713" s="345"/>
      <c r="C2713" s="345"/>
      <c r="D2713" s="310"/>
      <c r="E2713" s="310"/>
      <c r="F2713" s="310"/>
      <c r="G2713" s="310"/>
      <c r="H2713" s="310"/>
      <c r="I2713" s="311"/>
      <c r="J2713" s="311"/>
      <c r="K2713" s="311"/>
      <c r="L2713" s="311"/>
      <c r="M2713" s="311"/>
      <c r="N2713" s="311"/>
      <c r="O2713" s="381">
        <f t="shared" si="90"/>
        <v>0</v>
      </c>
      <c r="P2713" s="381">
        <f t="shared" si="91"/>
        <v>0</v>
      </c>
    </row>
    <row r="2714" spans="1:16" ht="18" customHeight="1" x14ac:dyDescent="0.25">
      <c r="A2714" s="309"/>
      <c r="B2714" s="345"/>
      <c r="C2714" s="345"/>
      <c r="D2714" s="310"/>
      <c r="E2714" s="310"/>
      <c r="F2714" s="310"/>
      <c r="G2714" s="310"/>
      <c r="H2714" s="310"/>
      <c r="I2714" s="311"/>
      <c r="J2714" s="311"/>
      <c r="K2714" s="311"/>
      <c r="L2714" s="311"/>
      <c r="M2714" s="311"/>
      <c r="N2714" s="311"/>
      <c r="O2714" s="381">
        <f t="shared" si="90"/>
        <v>0</v>
      </c>
      <c r="P2714" s="381">
        <f t="shared" si="91"/>
        <v>0</v>
      </c>
    </row>
    <row r="2715" spans="1:16" ht="18" customHeight="1" x14ac:dyDescent="0.25">
      <c r="A2715" s="309"/>
      <c r="B2715" s="345"/>
      <c r="C2715" s="345"/>
      <c r="D2715" s="310"/>
      <c r="E2715" s="310"/>
      <c r="F2715" s="310"/>
      <c r="G2715" s="310"/>
      <c r="H2715" s="310"/>
      <c r="I2715" s="311"/>
      <c r="J2715" s="311"/>
      <c r="K2715" s="311"/>
      <c r="L2715" s="311"/>
      <c r="M2715" s="311"/>
      <c r="N2715" s="311"/>
      <c r="O2715" s="381">
        <f t="shared" ref="O2715:O2778" si="92">SUM(I2715,K2715,M2715)</f>
        <v>0</v>
      </c>
      <c r="P2715" s="381">
        <f t="shared" ref="P2715:P2778" si="93">SUM(J2715,L2715,N2715)</f>
        <v>0</v>
      </c>
    </row>
    <row r="2716" spans="1:16" ht="18" customHeight="1" x14ac:dyDescent="0.25">
      <c r="A2716" s="309"/>
      <c r="B2716" s="345"/>
      <c r="C2716" s="345"/>
      <c r="D2716" s="310"/>
      <c r="E2716" s="310"/>
      <c r="F2716" s="310"/>
      <c r="G2716" s="310"/>
      <c r="H2716" s="310"/>
      <c r="I2716" s="311"/>
      <c r="J2716" s="311"/>
      <c r="K2716" s="311"/>
      <c r="L2716" s="311"/>
      <c r="M2716" s="311"/>
      <c r="N2716" s="311"/>
      <c r="O2716" s="381">
        <f t="shared" si="92"/>
        <v>0</v>
      </c>
      <c r="P2716" s="381">
        <f t="shared" si="93"/>
        <v>0</v>
      </c>
    </row>
    <row r="2717" spans="1:16" ht="18" customHeight="1" x14ac:dyDescent="0.25">
      <c r="A2717" s="309"/>
      <c r="B2717" s="345"/>
      <c r="C2717" s="345"/>
      <c r="D2717" s="310"/>
      <c r="E2717" s="310"/>
      <c r="F2717" s="310"/>
      <c r="G2717" s="310"/>
      <c r="H2717" s="310"/>
      <c r="I2717" s="311"/>
      <c r="J2717" s="311"/>
      <c r="K2717" s="311"/>
      <c r="L2717" s="311"/>
      <c r="M2717" s="311"/>
      <c r="N2717" s="311"/>
      <c r="O2717" s="381">
        <f t="shared" si="92"/>
        <v>0</v>
      </c>
      <c r="P2717" s="381">
        <f t="shared" si="93"/>
        <v>0</v>
      </c>
    </row>
    <row r="2718" spans="1:16" ht="18" customHeight="1" x14ac:dyDescent="0.25">
      <c r="A2718" s="309"/>
      <c r="B2718" s="345"/>
      <c r="C2718" s="345"/>
      <c r="D2718" s="310"/>
      <c r="E2718" s="310"/>
      <c r="F2718" s="310"/>
      <c r="G2718" s="310"/>
      <c r="H2718" s="310"/>
      <c r="I2718" s="311"/>
      <c r="J2718" s="311"/>
      <c r="K2718" s="311"/>
      <c r="L2718" s="311"/>
      <c r="M2718" s="311"/>
      <c r="N2718" s="311"/>
      <c r="O2718" s="381">
        <f t="shared" si="92"/>
        <v>0</v>
      </c>
      <c r="P2718" s="381">
        <f t="shared" si="93"/>
        <v>0</v>
      </c>
    </row>
    <row r="2719" spans="1:16" ht="18" customHeight="1" x14ac:dyDescent="0.25">
      <c r="A2719" s="309"/>
      <c r="B2719" s="345"/>
      <c r="C2719" s="345"/>
      <c r="D2719" s="310"/>
      <c r="E2719" s="310"/>
      <c r="F2719" s="310"/>
      <c r="G2719" s="310"/>
      <c r="H2719" s="310"/>
      <c r="I2719" s="311"/>
      <c r="J2719" s="311"/>
      <c r="K2719" s="311"/>
      <c r="L2719" s="311"/>
      <c r="M2719" s="311"/>
      <c r="N2719" s="311"/>
      <c r="O2719" s="381">
        <f t="shared" si="92"/>
        <v>0</v>
      </c>
      <c r="P2719" s="381">
        <f t="shared" si="93"/>
        <v>0</v>
      </c>
    </row>
    <row r="2720" spans="1:16" ht="18" customHeight="1" x14ac:dyDescent="0.25">
      <c r="A2720" s="309"/>
      <c r="B2720" s="345"/>
      <c r="C2720" s="345"/>
      <c r="D2720" s="310"/>
      <c r="E2720" s="310"/>
      <c r="F2720" s="310"/>
      <c r="G2720" s="310"/>
      <c r="H2720" s="310"/>
      <c r="I2720" s="311"/>
      <c r="J2720" s="311"/>
      <c r="K2720" s="311"/>
      <c r="L2720" s="311"/>
      <c r="M2720" s="311"/>
      <c r="N2720" s="311"/>
      <c r="O2720" s="381">
        <f t="shared" si="92"/>
        <v>0</v>
      </c>
      <c r="P2720" s="381">
        <f t="shared" si="93"/>
        <v>0</v>
      </c>
    </row>
    <row r="2721" spans="1:16" ht="18" customHeight="1" x14ac:dyDescent="0.25">
      <c r="A2721" s="309"/>
      <c r="B2721" s="345"/>
      <c r="C2721" s="345"/>
      <c r="D2721" s="310"/>
      <c r="E2721" s="310"/>
      <c r="F2721" s="310"/>
      <c r="G2721" s="310"/>
      <c r="H2721" s="310"/>
      <c r="I2721" s="311"/>
      <c r="J2721" s="311"/>
      <c r="K2721" s="311"/>
      <c r="L2721" s="311"/>
      <c r="M2721" s="311"/>
      <c r="N2721" s="311"/>
      <c r="O2721" s="381">
        <f t="shared" si="92"/>
        <v>0</v>
      </c>
      <c r="P2721" s="381">
        <f t="shared" si="93"/>
        <v>0</v>
      </c>
    </row>
    <row r="2722" spans="1:16" ht="18" customHeight="1" x14ac:dyDescent="0.25">
      <c r="A2722" s="309"/>
      <c r="B2722" s="345"/>
      <c r="C2722" s="345"/>
      <c r="D2722" s="310"/>
      <c r="E2722" s="310"/>
      <c r="F2722" s="310"/>
      <c r="G2722" s="310"/>
      <c r="H2722" s="310"/>
      <c r="I2722" s="311"/>
      <c r="J2722" s="311"/>
      <c r="K2722" s="311"/>
      <c r="L2722" s="311"/>
      <c r="M2722" s="311"/>
      <c r="N2722" s="311"/>
      <c r="O2722" s="381">
        <f t="shared" si="92"/>
        <v>0</v>
      </c>
      <c r="P2722" s="381">
        <f t="shared" si="93"/>
        <v>0</v>
      </c>
    </row>
    <row r="2723" spans="1:16" ht="18" customHeight="1" x14ac:dyDescent="0.25">
      <c r="A2723" s="309"/>
      <c r="B2723" s="345"/>
      <c r="C2723" s="345"/>
      <c r="D2723" s="310"/>
      <c r="E2723" s="310"/>
      <c r="F2723" s="310"/>
      <c r="G2723" s="310"/>
      <c r="H2723" s="310"/>
      <c r="I2723" s="311"/>
      <c r="J2723" s="311"/>
      <c r="K2723" s="311"/>
      <c r="L2723" s="311"/>
      <c r="M2723" s="311"/>
      <c r="N2723" s="311"/>
      <c r="O2723" s="381">
        <f t="shared" si="92"/>
        <v>0</v>
      </c>
      <c r="P2723" s="381">
        <f t="shared" si="93"/>
        <v>0</v>
      </c>
    </row>
    <row r="2724" spans="1:16" ht="18" customHeight="1" x14ac:dyDescent="0.25">
      <c r="A2724" s="309"/>
      <c r="B2724" s="345"/>
      <c r="C2724" s="345"/>
      <c r="D2724" s="310"/>
      <c r="E2724" s="310"/>
      <c r="F2724" s="310"/>
      <c r="G2724" s="310"/>
      <c r="H2724" s="310"/>
      <c r="I2724" s="311"/>
      <c r="J2724" s="311"/>
      <c r="K2724" s="311"/>
      <c r="L2724" s="311"/>
      <c r="M2724" s="311"/>
      <c r="N2724" s="311"/>
      <c r="O2724" s="381">
        <f t="shared" si="92"/>
        <v>0</v>
      </c>
      <c r="P2724" s="381">
        <f t="shared" si="93"/>
        <v>0</v>
      </c>
    </row>
    <row r="2725" spans="1:16" ht="18" customHeight="1" x14ac:dyDescent="0.25">
      <c r="A2725" s="309"/>
      <c r="B2725" s="345"/>
      <c r="C2725" s="345"/>
      <c r="D2725" s="310"/>
      <c r="E2725" s="310"/>
      <c r="F2725" s="310"/>
      <c r="G2725" s="310"/>
      <c r="H2725" s="310"/>
      <c r="I2725" s="311"/>
      <c r="J2725" s="311"/>
      <c r="K2725" s="311"/>
      <c r="L2725" s="311"/>
      <c r="M2725" s="311"/>
      <c r="N2725" s="311"/>
      <c r="O2725" s="381">
        <f t="shared" si="92"/>
        <v>0</v>
      </c>
      <c r="P2725" s="381">
        <f t="shared" si="93"/>
        <v>0</v>
      </c>
    </row>
    <row r="2726" spans="1:16" ht="18" customHeight="1" x14ac:dyDescent="0.25">
      <c r="A2726" s="309"/>
      <c r="B2726" s="345"/>
      <c r="C2726" s="345"/>
      <c r="D2726" s="310"/>
      <c r="E2726" s="310"/>
      <c r="F2726" s="310"/>
      <c r="G2726" s="310"/>
      <c r="H2726" s="310"/>
      <c r="I2726" s="311"/>
      <c r="J2726" s="311"/>
      <c r="K2726" s="311"/>
      <c r="L2726" s="311"/>
      <c r="M2726" s="311"/>
      <c r="N2726" s="311"/>
      <c r="O2726" s="381">
        <f t="shared" si="92"/>
        <v>0</v>
      </c>
      <c r="P2726" s="381">
        <f t="shared" si="93"/>
        <v>0</v>
      </c>
    </row>
    <row r="2727" spans="1:16" ht="18" customHeight="1" x14ac:dyDescent="0.25">
      <c r="A2727" s="309"/>
      <c r="B2727" s="345"/>
      <c r="C2727" s="345"/>
      <c r="D2727" s="310"/>
      <c r="E2727" s="310"/>
      <c r="F2727" s="310"/>
      <c r="G2727" s="310"/>
      <c r="H2727" s="310"/>
      <c r="I2727" s="311"/>
      <c r="J2727" s="311"/>
      <c r="K2727" s="311"/>
      <c r="L2727" s="311"/>
      <c r="M2727" s="311"/>
      <c r="N2727" s="311"/>
      <c r="O2727" s="381">
        <f t="shared" si="92"/>
        <v>0</v>
      </c>
      <c r="P2727" s="381">
        <f t="shared" si="93"/>
        <v>0</v>
      </c>
    </row>
    <row r="2728" spans="1:16" ht="18" customHeight="1" x14ac:dyDescent="0.25">
      <c r="A2728" s="309"/>
      <c r="B2728" s="345"/>
      <c r="C2728" s="345"/>
      <c r="D2728" s="310"/>
      <c r="E2728" s="310"/>
      <c r="F2728" s="310"/>
      <c r="G2728" s="310"/>
      <c r="H2728" s="310"/>
      <c r="I2728" s="311"/>
      <c r="J2728" s="311"/>
      <c r="K2728" s="311"/>
      <c r="L2728" s="311"/>
      <c r="M2728" s="311"/>
      <c r="N2728" s="311"/>
      <c r="O2728" s="381">
        <f t="shared" si="92"/>
        <v>0</v>
      </c>
      <c r="P2728" s="381">
        <f t="shared" si="93"/>
        <v>0</v>
      </c>
    </row>
    <row r="2729" spans="1:16" ht="18" customHeight="1" x14ac:dyDescent="0.25">
      <c r="A2729" s="309"/>
      <c r="B2729" s="345"/>
      <c r="C2729" s="345"/>
      <c r="D2729" s="310"/>
      <c r="E2729" s="310"/>
      <c r="F2729" s="310"/>
      <c r="G2729" s="310"/>
      <c r="H2729" s="310"/>
      <c r="I2729" s="311"/>
      <c r="J2729" s="311"/>
      <c r="K2729" s="311"/>
      <c r="L2729" s="311"/>
      <c r="M2729" s="311"/>
      <c r="N2729" s="311"/>
      <c r="O2729" s="381">
        <f t="shared" si="92"/>
        <v>0</v>
      </c>
      <c r="P2729" s="381">
        <f t="shared" si="93"/>
        <v>0</v>
      </c>
    </row>
    <row r="2730" spans="1:16" ht="18" customHeight="1" x14ac:dyDescent="0.25">
      <c r="A2730" s="309"/>
      <c r="B2730" s="345"/>
      <c r="C2730" s="345"/>
      <c r="D2730" s="310"/>
      <c r="E2730" s="310"/>
      <c r="F2730" s="310"/>
      <c r="G2730" s="310"/>
      <c r="H2730" s="310"/>
      <c r="I2730" s="311"/>
      <c r="J2730" s="311"/>
      <c r="K2730" s="311"/>
      <c r="L2730" s="311"/>
      <c r="M2730" s="311"/>
      <c r="N2730" s="311"/>
      <c r="O2730" s="381">
        <f t="shared" si="92"/>
        <v>0</v>
      </c>
      <c r="P2730" s="381">
        <f t="shared" si="93"/>
        <v>0</v>
      </c>
    </row>
    <row r="2731" spans="1:16" ht="18" customHeight="1" x14ac:dyDescent="0.25">
      <c r="A2731" s="309"/>
      <c r="B2731" s="345"/>
      <c r="C2731" s="345"/>
      <c r="D2731" s="310"/>
      <c r="E2731" s="310"/>
      <c r="F2731" s="310"/>
      <c r="G2731" s="310"/>
      <c r="H2731" s="310"/>
      <c r="I2731" s="311"/>
      <c r="J2731" s="311"/>
      <c r="K2731" s="311"/>
      <c r="L2731" s="311"/>
      <c r="M2731" s="311"/>
      <c r="N2731" s="311"/>
      <c r="O2731" s="381">
        <f t="shared" si="92"/>
        <v>0</v>
      </c>
      <c r="P2731" s="381">
        <f t="shared" si="93"/>
        <v>0</v>
      </c>
    </row>
    <row r="2732" spans="1:16" ht="18" customHeight="1" x14ac:dyDescent="0.25">
      <c r="A2732" s="309"/>
      <c r="B2732" s="345"/>
      <c r="C2732" s="345"/>
      <c r="D2732" s="310"/>
      <c r="E2732" s="310"/>
      <c r="F2732" s="310"/>
      <c r="G2732" s="310"/>
      <c r="H2732" s="310"/>
      <c r="I2732" s="311"/>
      <c r="J2732" s="311"/>
      <c r="K2732" s="311"/>
      <c r="L2732" s="311"/>
      <c r="M2732" s="311"/>
      <c r="N2732" s="311"/>
      <c r="O2732" s="381">
        <f t="shared" si="92"/>
        <v>0</v>
      </c>
      <c r="P2732" s="381">
        <f t="shared" si="93"/>
        <v>0</v>
      </c>
    </row>
    <row r="2733" spans="1:16" ht="18" customHeight="1" x14ac:dyDescent="0.25">
      <c r="A2733" s="309"/>
      <c r="B2733" s="345"/>
      <c r="C2733" s="345"/>
      <c r="D2733" s="310"/>
      <c r="E2733" s="310"/>
      <c r="F2733" s="310"/>
      <c r="G2733" s="310"/>
      <c r="H2733" s="310"/>
      <c r="I2733" s="311"/>
      <c r="J2733" s="311"/>
      <c r="K2733" s="311"/>
      <c r="L2733" s="311"/>
      <c r="M2733" s="311"/>
      <c r="N2733" s="311"/>
      <c r="O2733" s="381">
        <f t="shared" si="92"/>
        <v>0</v>
      </c>
      <c r="P2733" s="381">
        <f t="shared" si="93"/>
        <v>0</v>
      </c>
    </row>
    <row r="2734" spans="1:16" ht="18" customHeight="1" x14ac:dyDescent="0.25">
      <c r="A2734" s="309"/>
      <c r="B2734" s="345"/>
      <c r="C2734" s="345"/>
      <c r="D2734" s="310"/>
      <c r="E2734" s="310"/>
      <c r="F2734" s="310"/>
      <c r="G2734" s="310"/>
      <c r="H2734" s="310"/>
      <c r="I2734" s="311"/>
      <c r="J2734" s="311"/>
      <c r="K2734" s="311"/>
      <c r="L2734" s="311"/>
      <c r="M2734" s="311"/>
      <c r="N2734" s="311"/>
      <c r="O2734" s="381">
        <f t="shared" si="92"/>
        <v>0</v>
      </c>
      <c r="P2734" s="381">
        <f t="shared" si="93"/>
        <v>0</v>
      </c>
    </row>
    <row r="2735" spans="1:16" ht="18" customHeight="1" x14ac:dyDescent="0.25">
      <c r="A2735" s="309"/>
      <c r="B2735" s="345"/>
      <c r="C2735" s="345"/>
      <c r="D2735" s="310"/>
      <c r="E2735" s="310"/>
      <c r="F2735" s="310"/>
      <c r="G2735" s="310"/>
      <c r="H2735" s="310"/>
      <c r="I2735" s="311"/>
      <c r="J2735" s="311"/>
      <c r="K2735" s="311"/>
      <c r="L2735" s="311"/>
      <c r="M2735" s="311"/>
      <c r="N2735" s="311"/>
      <c r="O2735" s="381">
        <f t="shared" si="92"/>
        <v>0</v>
      </c>
      <c r="P2735" s="381">
        <f t="shared" si="93"/>
        <v>0</v>
      </c>
    </row>
    <row r="2736" spans="1:16" ht="18" customHeight="1" x14ac:dyDescent="0.25">
      <c r="A2736" s="309"/>
      <c r="B2736" s="345"/>
      <c r="C2736" s="345"/>
      <c r="D2736" s="310"/>
      <c r="E2736" s="310"/>
      <c r="F2736" s="310"/>
      <c r="G2736" s="310"/>
      <c r="H2736" s="310"/>
      <c r="I2736" s="311"/>
      <c r="J2736" s="311"/>
      <c r="K2736" s="311"/>
      <c r="L2736" s="311"/>
      <c r="M2736" s="311"/>
      <c r="N2736" s="311"/>
      <c r="O2736" s="381">
        <f t="shared" si="92"/>
        <v>0</v>
      </c>
      <c r="P2736" s="381">
        <f t="shared" si="93"/>
        <v>0</v>
      </c>
    </row>
    <row r="2737" spans="1:16" ht="18" customHeight="1" x14ac:dyDescent="0.25">
      <c r="A2737" s="309"/>
      <c r="B2737" s="345"/>
      <c r="C2737" s="345"/>
      <c r="D2737" s="310"/>
      <c r="E2737" s="310"/>
      <c r="F2737" s="310"/>
      <c r="G2737" s="310"/>
      <c r="H2737" s="310"/>
      <c r="I2737" s="311"/>
      <c r="J2737" s="311"/>
      <c r="K2737" s="311"/>
      <c r="L2737" s="311"/>
      <c r="M2737" s="311"/>
      <c r="N2737" s="311"/>
      <c r="O2737" s="381">
        <f t="shared" si="92"/>
        <v>0</v>
      </c>
      <c r="P2737" s="381">
        <f t="shared" si="93"/>
        <v>0</v>
      </c>
    </row>
    <row r="2738" spans="1:16" ht="18" customHeight="1" x14ac:dyDescent="0.25">
      <c r="A2738" s="309"/>
      <c r="B2738" s="345"/>
      <c r="C2738" s="345"/>
      <c r="D2738" s="310"/>
      <c r="E2738" s="310"/>
      <c r="F2738" s="310"/>
      <c r="G2738" s="310"/>
      <c r="H2738" s="310"/>
      <c r="I2738" s="311"/>
      <c r="J2738" s="311"/>
      <c r="K2738" s="311"/>
      <c r="L2738" s="311"/>
      <c r="M2738" s="311"/>
      <c r="N2738" s="311"/>
      <c r="O2738" s="381">
        <f t="shared" si="92"/>
        <v>0</v>
      </c>
      <c r="P2738" s="381">
        <f t="shared" si="93"/>
        <v>0</v>
      </c>
    </row>
    <row r="2739" spans="1:16" ht="18" customHeight="1" x14ac:dyDescent="0.25">
      <c r="A2739" s="309"/>
      <c r="B2739" s="345"/>
      <c r="C2739" s="345"/>
      <c r="D2739" s="310"/>
      <c r="E2739" s="310"/>
      <c r="F2739" s="310"/>
      <c r="G2739" s="310"/>
      <c r="H2739" s="310"/>
      <c r="I2739" s="311"/>
      <c r="J2739" s="311"/>
      <c r="K2739" s="311"/>
      <c r="L2739" s="311"/>
      <c r="M2739" s="311"/>
      <c r="N2739" s="311"/>
      <c r="O2739" s="381">
        <f t="shared" si="92"/>
        <v>0</v>
      </c>
      <c r="P2739" s="381">
        <f t="shared" si="93"/>
        <v>0</v>
      </c>
    </row>
    <row r="2740" spans="1:16" ht="18" customHeight="1" x14ac:dyDescent="0.25">
      <c r="A2740" s="309"/>
      <c r="B2740" s="345"/>
      <c r="C2740" s="345"/>
      <c r="D2740" s="310"/>
      <c r="E2740" s="310"/>
      <c r="F2740" s="310"/>
      <c r="G2740" s="310"/>
      <c r="H2740" s="310"/>
      <c r="I2740" s="311"/>
      <c r="J2740" s="311"/>
      <c r="K2740" s="311"/>
      <c r="L2740" s="311"/>
      <c r="M2740" s="311"/>
      <c r="N2740" s="311"/>
      <c r="O2740" s="381">
        <f t="shared" si="92"/>
        <v>0</v>
      </c>
      <c r="P2740" s="381">
        <f t="shared" si="93"/>
        <v>0</v>
      </c>
    </row>
    <row r="2741" spans="1:16" ht="18" customHeight="1" x14ac:dyDescent="0.25">
      <c r="A2741" s="309"/>
      <c r="B2741" s="345"/>
      <c r="C2741" s="345"/>
      <c r="D2741" s="310"/>
      <c r="E2741" s="310"/>
      <c r="F2741" s="310"/>
      <c r="G2741" s="310"/>
      <c r="H2741" s="310"/>
      <c r="I2741" s="311"/>
      <c r="J2741" s="311"/>
      <c r="K2741" s="311"/>
      <c r="L2741" s="311"/>
      <c r="M2741" s="311"/>
      <c r="N2741" s="311"/>
      <c r="O2741" s="381">
        <f t="shared" si="92"/>
        <v>0</v>
      </c>
      <c r="P2741" s="381">
        <f t="shared" si="93"/>
        <v>0</v>
      </c>
    </row>
    <row r="2742" spans="1:16" ht="18" customHeight="1" x14ac:dyDescent="0.25">
      <c r="A2742" s="309"/>
      <c r="B2742" s="345"/>
      <c r="C2742" s="345"/>
      <c r="D2742" s="310"/>
      <c r="E2742" s="310"/>
      <c r="F2742" s="310"/>
      <c r="G2742" s="310"/>
      <c r="H2742" s="310"/>
      <c r="I2742" s="311"/>
      <c r="J2742" s="311"/>
      <c r="K2742" s="311"/>
      <c r="L2742" s="311"/>
      <c r="M2742" s="311"/>
      <c r="N2742" s="311"/>
      <c r="O2742" s="381">
        <f t="shared" si="92"/>
        <v>0</v>
      </c>
      <c r="P2742" s="381">
        <f t="shared" si="93"/>
        <v>0</v>
      </c>
    </row>
    <row r="2743" spans="1:16" ht="18" customHeight="1" x14ac:dyDescent="0.25">
      <c r="A2743" s="309"/>
      <c r="B2743" s="345"/>
      <c r="C2743" s="345"/>
      <c r="D2743" s="310"/>
      <c r="E2743" s="310"/>
      <c r="F2743" s="310"/>
      <c r="G2743" s="310"/>
      <c r="H2743" s="310"/>
      <c r="I2743" s="311"/>
      <c r="J2743" s="311"/>
      <c r="K2743" s="311"/>
      <c r="L2743" s="311"/>
      <c r="M2743" s="311"/>
      <c r="N2743" s="311"/>
      <c r="O2743" s="381">
        <f t="shared" si="92"/>
        <v>0</v>
      </c>
      <c r="P2743" s="381">
        <f t="shared" si="93"/>
        <v>0</v>
      </c>
    </row>
    <row r="2744" spans="1:16" ht="18" customHeight="1" x14ac:dyDescent="0.25">
      <c r="A2744" s="309"/>
      <c r="B2744" s="345"/>
      <c r="C2744" s="345"/>
      <c r="D2744" s="310"/>
      <c r="E2744" s="310"/>
      <c r="F2744" s="310"/>
      <c r="G2744" s="310"/>
      <c r="H2744" s="310"/>
      <c r="I2744" s="311"/>
      <c r="J2744" s="311"/>
      <c r="K2744" s="311"/>
      <c r="L2744" s="311"/>
      <c r="M2744" s="311"/>
      <c r="N2744" s="311"/>
      <c r="O2744" s="381">
        <f t="shared" si="92"/>
        <v>0</v>
      </c>
      <c r="P2744" s="381">
        <f t="shared" si="93"/>
        <v>0</v>
      </c>
    </row>
    <row r="2745" spans="1:16" ht="18" customHeight="1" x14ac:dyDescent="0.25">
      <c r="A2745" s="309"/>
      <c r="B2745" s="345"/>
      <c r="C2745" s="345"/>
      <c r="D2745" s="310"/>
      <c r="E2745" s="310"/>
      <c r="F2745" s="310"/>
      <c r="G2745" s="310"/>
      <c r="H2745" s="310"/>
      <c r="I2745" s="311"/>
      <c r="J2745" s="311"/>
      <c r="K2745" s="311"/>
      <c r="L2745" s="311"/>
      <c r="M2745" s="311"/>
      <c r="N2745" s="311"/>
      <c r="O2745" s="381">
        <f t="shared" si="92"/>
        <v>0</v>
      </c>
      <c r="P2745" s="381">
        <f t="shared" si="93"/>
        <v>0</v>
      </c>
    </row>
    <row r="2746" spans="1:16" ht="18" customHeight="1" x14ac:dyDescent="0.25">
      <c r="A2746" s="309"/>
      <c r="B2746" s="345"/>
      <c r="C2746" s="345"/>
      <c r="D2746" s="310"/>
      <c r="E2746" s="310"/>
      <c r="F2746" s="310"/>
      <c r="G2746" s="310"/>
      <c r="H2746" s="310"/>
      <c r="I2746" s="311"/>
      <c r="J2746" s="311"/>
      <c r="K2746" s="311"/>
      <c r="L2746" s="311"/>
      <c r="M2746" s="311"/>
      <c r="N2746" s="311"/>
      <c r="O2746" s="381">
        <f t="shared" si="92"/>
        <v>0</v>
      </c>
      <c r="P2746" s="381">
        <f t="shared" si="93"/>
        <v>0</v>
      </c>
    </row>
    <row r="2747" spans="1:16" ht="18" customHeight="1" x14ac:dyDescent="0.25">
      <c r="A2747" s="309"/>
      <c r="B2747" s="345"/>
      <c r="C2747" s="345"/>
      <c r="D2747" s="310"/>
      <c r="E2747" s="310"/>
      <c r="F2747" s="310"/>
      <c r="G2747" s="310"/>
      <c r="H2747" s="310"/>
      <c r="I2747" s="311"/>
      <c r="J2747" s="311"/>
      <c r="K2747" s="311"/>
      <c r="L2747" s="311"/>
      <c r="M2747" s="311"/>
      <c r="N2747" s="311"/>
      <c r="O2747" s="381">
        <f t="shared" si="92"/>
        <v>0</v>
      </c>
      <c r="P2747" s="381">
        <f t="shared" si="93"/>
        <v>0</v>
      </c>
    </row>
    <row r="2748" spans="1:16" ht="18" customHeight="1" x14ac:dyDescent="0.25">
      <c r="A2748" s="309"/>
      <c r="B2748" s="345"/>
      <c r="C2748" s="345"/>
      <c r="D2748" s="310"/>
      <c r="E2748" s="310"/>
      <c r="F2748" s="310"/>
      <c r="G2748" s="310"/>
      <c r="H2748" s="310"/>
      <c r="I2748" s="311"/>
      <c r="J2748" s="311"/>
      <c r="K2748" s="311"/>
      <c r="L2748" s="311"/>
      <c r="M2748" s="311"/>
      <c r="N2748" s="311"/>
      <c r="O2748" s="381">
        <f t="shared" si="92"/>
        <v>0</v>
      </c>
      <c r="P2748" s="381">
        <f t="shared" si="93"/>
        <v>0</v>
      </c>
    </row>
    <row r="2749" spans="1:16" ht="18" customHeight="1" x14ac:dyDescent="0.25">
      <c r="A2749" s="309"/>
      <c r="B2749" s="345"/>
      <c r="C2749" s="345"/>
      <c r="D2749" s="310"/>
      <c r="E2749" s="310"/>
      <c r="F2749" s="310"/>
      <c r="G2749" s="310"/>
      <c r="H2749" s="310"/>
      <c r="I2749" s="311"/>
      <c r="J2749" s="311"/>
      <c r="K2749" s="311"/>
      <c r="L2749" s="311"/>
      <c r="M2749" s="311"/>
      <c r="N2749" s="311"/>
      <c r="O2749" s="381">
        <f t="shared" si="92"/>
        <v>0</v>
      </c>
      <c r="P2749" s="381">
        <f t="shared" si="93"/>
        <v>0</v>
      </c>
    </row>
    <row r="2750" spans="1:16" ht="18" customHeight="1" x14ac:dyDescent="0.25">
      <c r="A2750" s="309"/>
      <c r="B2750" s="345"/>
      <c r="C2750" s="345"/>
      <c r="D2750" s="310"/>
      <c r="E2750" s="310"/>
      <c r="F2750" s="310"/>
      <c r="G2750" s="310"/>
      <c r="H2750" s="310"/>
      <c r="I2750" s="311"/>
      <c r="J2750" s="311"/>
      <c r="K2750" s="311"/>
      <c r="L2750" s="311"/>
      <c r="M2750" s="311"/>
      <c r="N2750" s="311"/>
      <c r="O2750" s="381">
        <f t="shared" si="92"/>
        <v>0</v>
      </c>
      <c r="P2750" s="381">
        <f t="shared" si="93"/>
        <v>0</v>
      </c>
    </row>
    <row r="2751" spans="1:16" ht="18" customHeight="1" x14ac:dyDescent="0.25">
      <c r="A2751" s="309"/>
      <c r="B2751" s="345"/>
      <c r="C2751" s="345"/>
      <c r="D2751" s="310"/>
      <c r="E2751" s="310"/>
      <c r="F2751" s="310"/>
      <c r="G2751" s="310"/>
      <c r="H2751" s="310"/>
      <c r="I2751" s="311"/>
      <c r="J2751" s="311"/>
      <c r="K2751" s="311"/>
      <c r="L2751" s="311"/>
      <c r="M2751" s="311"/>
      <c r="N2751" s="311"/>
      <c r="O2751" s="381">
        <f t="shared" si="92"/>
        <v>0</v>
      </c>
      <c r="P2751" s="381">
        <f t="shared" si="93"/>
        <v>0</v>
      </c>
    </row>
    <row r="2752" spans="1:16" ht="18" customHeight="1" x14ac:dyDescent="0.25">
      <c r="A2752" s="309"/>
      <c r="B2752" s="345"/>
      <c r="C2752" s="345"/>
      <c r="D2752" s="310"/>
      <c r="E2752" s="310"/>
      <c r="F2752" s="310"/>
      <c r="G2752" s="310"/>
      <c r="H2752" s="310"/>
      <c r="I2752" s="311"/>
      <c r="J2752" s="311"/>
      <c r="K2752" s="311"/>
      <c r="L2752" s="311"/>
      <c r="M2752" s="311"/>
      <c r="N2752" s="311"/>
      <c r="O2752" s="381">
        <f t="shared" si="92"/>
        <v>0</v>
      </c>
      <c r="P2752" s="381">
        <f t="shared" si="93"/>
        <v>0</v>
      </c>
    </row>
    <row r="2753" spans="1:16" ht="18" customHeight="1" x14ac:dyDescent="0.25">
      <c r="A2753" s="309"/>
      <c r="B2753" s="345"/>
      <c r="C2753" s="345"/>
      <c r="D2753" s="310"/>
      <c r="E2753" s="310"/>
      <c r="F2753" s="310"/>
      <c r="G2753" s="310"/>
      <c r="H2753" s="310"/>
      <c r="I2753" s="311"/>
      <c r="J2753" s="311"/>
      <c r="K2753" s="311"/>
      <c r="L2753" s="311"/>
      <c r="M2753" s="311"/>
      <c r="N2753" s="311"/>
      <c r="O2753" s="381">
        <f t="shared" si="92"/>
        <v>0</v>
      </c>
      <c r="P2753" s="381">
        <f t="shared" si="93"/>
        <v>0</v>
      </c>
    </row>
    <row r="2754" spans="1:16" ht="18" customHeight="1" x14ac:dyDescent="0.25">
      <c r="A2754" s="309"/>
      <c r="B2754" s="345"/>
      <c r="C2754" s="345"/>
      <c r="D2754" s="310"/>
      <c r="E2754" s="310"/>
      <c r="F2754" s="310"/>
      <c r="G2754" s="310"/>
      <c r="H2754" s="310"/>
      <c r="I2754" s="311"/>
      <c r="J2754" s="311"/>
      <c r="K2754" s="311"/>
      <c r="L2754" s="311"/>
      <c r="M2754" s="311"/>
      <c r="N2754" s="311"/>
      <c r="O2754" s="381">
        <f t="shared" si="92"/>
        <v>0</v>
      </c>
      <c r="P2754" s="381">
        <f t="shared" si="93"/>
        <v>0</v>
      </c>
    </row>
    <row r="2755" spans="1:16" ht="18" customHeight="1" x14ac:dyDescent="0.25">
      <c r="A2755" s="309"/>
      <c r="B2755" s="345"/>
      <c r="C2755" s="345"/>
      <c r="D2755" s="310"/>
      <c r="E2755" s="310"/>
      <c r="F2755" s="310"/>
      <c r="G2755" s="310"/>
      <c r="H2755" s="310"/>
      <c r="I2755" s="311"/>
      <c r="J2755" s="311"/>
      <c r="K2755" s="311"/>
      <c r="L2755" s="311"/>
      <c r="M2755" s="311"/>
      <c r="N2755" s="311"/>
      <c r="O2755" s="381">
        <f t="shared" si="92"/>
        <v>0</v>
      </c>
      <c r="P2755" s="381">
        <f t="shared" si="93"/>
        <v>0</v>
      </c>
    </row>
    <row r="2756" spans="1:16" ht="18" customHeight="1" x14ac:dyDescent="0.25">
      <c r="A2756" s="309"/>
      <c r="B2756" s="345"/>
      <c r="C2756" s="345"/>
      <c r="D2756" s="310"/>
      <c r="E2756" s="310"/>
      <c r="F2756" s="310"/>
      <c r="G2756" s="310"/>
      <c r="H2756" s="310"/>
      <c r="I2756" s="311"/>
      <c r="J2756" s="311"/>
      <c r="K2756" s="311"/>
      <c r="L2756" s="311"/>
      <c r="M2756" s="311"/>
      <c r="N2756" s="311"/>
      <c r="O2756" s="381">
        <f t="shared" si="92"/>
        <v>0</v>
      </c>
      <c r="P2756" s="381">
        <f t="shared" si="93"/>
        <v>0</v>
      </c>
    </row>
    <row r="2757" spans="1:16" ht="18" customHeight="1" x14ac:dyDescent="0.25">
      <c r="A2757" s="309"/>
      <c r="B2757" s="345"/>
      <c r="C2757" s="345"/>
      <c r="D2757" s="310"/>
      <c r="E2757" s="310"/>
      <c r="F2757" s="310"/>
      <c r="G2757" s="310"/>
      <c r="H2757" s="310"/>
      <c r="I2757" s="311"/>
      <c r="J2757" s="311"/>
      <c r="K2757" s="311"/>
      <c r="L2757" s="311"/>
      <c r="M2757" s="311"/>
      <c r="N2757" s="311"/>
      <c r="O2757" s="381">
        <f t="shared" si="92"/>
        <v>0</v>
      </c>
      <c r="P2757" s="381">
        <f t="shared" si="93"/>
        <v>0</v>
      </c>
    </row>
    <row r="2758" spans="1:16" ht="18" customHeight="1" x14ac:dyDescent="0.25">
      <c r="A2758" s="309"/>
      <c r="B2758" s="345"/>
      <c r="C2758" s="345"/>
      <c r="D2758" s="310"/>
      <c r="E2758" s="310"/>
      <c r="F2758" s="310"/>
      <c r="G2758" s="310"/>
      <c r="H2758" s="310"/>
      <c r="I2758" s="311"/>
      <c r="J2758" s="311"/>
      <c r="K2758" s="311"/>
      <c r="L2758" s="311"/>
      <c r="M2758" s="311"/>
      <c r="N2758" s="311"/>
      <c r="O2758" s="381">
        <f t="shared" si="92"/>
        <v>0</v>
      </c>
      <c r="P2758" s="381">
        <f t="shared" si="93"/>
        <v>0</v>
      </c>
    </row>
    <row r="2759" spans="1:16" ht="18" customHeight="1" x14ac:dyDescent="0.25">
      <c r="A2759" s="309"/>
      <c r="B2759" s="345"/>
      <c r="C2759" s="345"/>
      <c r="D2759" s="310"/>
      <c r="E2759" s="310"/>
      <c r="F2759" s="310"/>
      <c r="G2759" s="310"/>
      <c r="H2759" s="310"/>
      <c r="I2759" s="311"/>
      <c r="J2759" s="311"/>
      <c r="K2759" s="311"/>
      <c r="L2759" s="311"/>
      <c r="M2759" s="311"/>
      <c r="N2759" s="311"/>
      <c r="O2759" s="381">
        <f t="shared" si="92"/>
        <v>0</v>
      </c>
      <c r="P2759" s="381">
        <f t="shared" si="93"/>
        <v>0</v>
      </c>
    </row>
    <row r="2760" spans="1:16" ht="18" customHeight="1" x14ac:dyDescent="0.25">
      <c r="A2760" s="309"/>
      <c r="B2760" s="345"/>
      <c r="C2760" s="345"/>
      <c r="D2760" s="310"/>
      <c r="E2760" s="310"/>
      <c r="F2760" s="310"/>
      <c r="G2760" s="310"/>
      <c r="H2760" s="310"/>
      <c r="I2760" s="311"/>
      <c r="J2760" s="311"/>
      <c r="K2760" s="311"/>
      <c r="L2760" s="311"/>
      <c r="M2760" s="311"/>
      <c r="N2760" s="311"/>
      <c r="O2760" s="381">
        <f t="shared" si="92"/>
        <v>0</v>
      </c>
      <c r="P2760" s="381">
        <f t="shared" si="93"/>
        <v>0</v>
      </c>
    </row>
    <row r="2761" spans="1:16" ht="18" customHeight="1" x14ac:dyDescent="0.25">
      <c r="A2761" s="309"/>
      <c r="B2761" s="345"/>
      <c r="C2761" s="345"/>
      <c r="D2761" s="310"/>
      <c r="E2761" s="310"/>
      <c r="F2761" s="310"/>
      <c r="G2761" s="310"/>
      <c r="H2761" s="310"/>
      <c r="I2761" s="311"/>
      <c r="J2761" s="311"/>
      <c r="K2761" s="311"/>
      <c r="L2761" s="311"/>
      <c r="M2761" s="311"/>
      <c r="N2761" s="311"/>
      <c r="O2761" s="381">
        <f t="shared" si="92"/>
        <v>0</v>
      </c>
      <c r="P2761" s="381">
        <f t="shared" si="93"/>
        <v>0</v>
      </c>
    </row>
    <row r="2762" spans="1:16" ht="18" customHeight="1" x14ac:dyDescent="0.25">
      <c r="A2762" s="309"/>
      <c r="B2762" s="345"/>
      <c r="C2762" s="345"/>
      <c r="D2762" s="310"/>
      <c r="E2762" s="310"/>
      <c r="F2762" s="310"/>
      <c r="G2762" s="310"/>
      <c r="H2762" s="310"/>
      <c r="I2762" s="311"/>
      <c r="J2762" s="311"/>
      <c r="K2762" s="311"/>
      <c r="L2762" s="311"/>
      <c r="M2762" s="311"/>
      <c r="N2762" s="311"/>
      <c r="O2762" s="381">
        <f t="shared" si="92"/>
        <v>0</v>
      </c>
      <c r="P2762" s="381">
        <f t="shared" si="93"/>
        <v>0</v>
      </c>
    </row>
    <row r="2763" spans="1:16" ht="18" customHeight="1" x14ac:dyDescent="0.25">
      <c r="A2763" s="309"/>
      <c r="B2763" s="345"/>
      <c r="C2763" s="345"/>
      <c r="D2763" s="310"/>
      <c r="E2763" s="310"/>
      <c r="F2763" s="310"/>
      <c r="G2763" s="310"/>
      <c r="H2763" s="310"/>
      <c r="I2763" s="311"/>
      <c r="J2763" s="311"/>
      <c r="K2763" s="311"/>
      <c r="L2763" s="311"/>
      <c r="M2763" s="311"/>
      <c r="N2763" s="311"/>
      <c r="O2763" s="381">
        <f t="shared" si="92"/>
        <v>0</v>
      </c>
      <c r="P2763" s="381">
        <f t="shared" si="93"/>
        <v>0</v>
      </c>
    </row>
    <row r="2764" spans="1:16" ht="18" customHeight="1" x14ac:dyDescent="0.25">
      <c r="A2764" s="309"/>
      <c r="B2764" s="345"/>
      <c r="C2764" s="345"/>
      <c r="D2764" s="310"/>
      <c r="E2764" s="310"/>
      <c r="F2764" s="310"/>
      <c r="G2764" s="310"/>
      <c r="H2764" s="310"/>
      <c r="I2764" s="311"/>
      <c r="J2764" s="311"/>
      <c r="K2764" s="311"/>
      <c r="L2764" s="311"/>
      <c r="M2764" s="311"/>
      <c r="N2764" s="311"/>
      <c r="O2764" s="381">
        <f t="shared" si="92"/>
        <v>0</v>
      </c>
      <c r="P2764" s="381">
        <f t="shared" si="93"/>
        <v>0</v>
      </c>
    </row>
    <row r="2765" spans="1:16" ht="18" customHeight="1" x14ac:dyDescent="0.25">
      <c r="A2765" s="309"/>
      <c r="B2765" s="345"/>
      <c r="C2765" s="345"/>
      <c r="D2765" s="310"/>
      <c r="E2765" s="310"/>
      <c r="F2765" s="310"/>
      <c r="G2765" s="310"/>
      <c r="H2765" s="310"/>
      <c r="I2765" s="311"/>
      <c r="J2765" s="311"/>
      <c r="K2765" s="311"/>
      <c r="L2765" s="311"/>
      <c r="M2765" s="311"/>
      <c r="N2765" s="311"/>
      <c r="O2765" s="381">
        <f t="shared" si="92"/>
        <v>0</v>
      </c>
      <c r="P2765" s="381">
        <f t="shared" si="93"/>
        <v>0</v>
      </c>
    </row>
    <row r="2766" spans="1:16" ht="18" customHeight="1" x14ac:dyDescent="0.25">
      <c r="A2766" s="309"/>
      <c r="B2766" s="345"/>
      <c r="C2766" s="345"/>
      <c r="D2766" s="310"/>
      <c r="E2766" s="310"/>
      <c r="F2766" s="310"/>
      <c r="G2766" s="310"/>
      <c r="H2766" s="310"/>
      <c r="I2766" s="311"/>
      <c r="J2766" s="311"/>
      <c r="K2766" s="311"/>
      <c r="L2766" s="311"/>
      <c r="M2766" s="311"/>
      <c r="N2766" s="311"/>
      <c r="O2766" s="381">
        <f t="shared" si="92"/>
        <v>0</v>
      </c>
      <c r="P2766" s="381">
        <f t="shared" si="93"/>
        <v>0</v>
      </c>
    </row>
    <row r="2767" spans="1:16" ht="18" customHeight="1" x14ac:dyDescent="0.25">
      <c r="A2767" s="309"/>
      <c r="B2767" s="345"/>
      <c r="C2767" s="345"/>
      <c r="D2767" s="310"/>
      <c r="E2767" s="310"/>
      <c r="F2767" s="310"/>
      <c r="G2767" s="310"/>
      <c r="H2767" s="310"/>
      <c r="I2767" s="311"/>
      <c r="J2767" s="311"/>
      <c r="K2767" s="311"/>
      <c r="L2767" s="311"/>
      <c r="M2767" s="311"/>
      <c r="N2767" s="311"/>
      <c r="O2767" s="381">
        <f t="shared" si="92"/>
        <v>0</v>
      </c>
      <c r="P2767" s="381">
        <f t="shared" si="93"/>
        <v>0</v>
      </c>
    </row>
    <row r="2768" spans="1:16" ht="18" customHeight="1" x14ac:dyDescent="0.25">
      <c r="A2768" s="309"/>
      <c r="B2768" s="345"/>
      <c r="C2768" s="345"/>
      <c r="D2768" s="310"/>
      <c r="E2768" s="310"/>
      <c r="F2768" s="310"/>
      <c r="G2768" s="310"/>
      <c r="H2768" s="310"/>
      <c r="I2768" s="311"/>
      <c r="J2768" s="311"/>
      <c r="K2768" s="311"/>
      <c r="L2768" s="311"/>
      <c r="M2768" s="311"/>
      <c r="N2768" s="311"/>
      <c r="O2768" s="381">
        <f t="shared" si="92"/>
        <v>0</v>
      </c>
      <c r="P2768" s="381">
        <f t="shared" si="93"/>
        <v>0</v>
      </c>
    </row>
    <row r="2769" spans="1:16" ht="18" customHeight="1" x14ac:dyDescent="0.25">
      <c r="A2769" s="309"/>
      <c r="B2769" s="345"/>
      <c r="C2769" s="345"/>
      <c r="D2769" s="310"/>
      <c r="E2769" s="310"/>
      <c r="F2769" s="310"/>
      <c r="G2769" s="310"/>
      <c r="H2769" s="310"/>
      <c r="I2769" s="311"/>
      <c r="J2769" s="311"/>
      <c r="K2769" s="311"/>
      <c r="L2769" s="311"/>
      <c r="M2769" s="311"/>
      <c r="N2769" s="311"/>
      <c r="O2769" s="381">
        <f t="shared" si="92"/>
        <v>0</v>
      </c>
      <c r="P2769" s="381">
        <f t="shared" si="93"/>
        <v>0</v>
      </c>
    </row>
    <row r="2770" spans="1:16" ht="18" customHeight="1" x14ac:dyDescent="0.25">
      <c r="A2770" s="309"/>
      <c r="B2770" s="345"/>
      <c r="C2770" s="345"/>
      <c r="D2770" s="310"/>
      <c r="E2770" s="310"/>
      <c r="F2770" s="310"/>
      <c r="G2770" s="310"/>
      <c r="H2770" s="310"/>
      <c r="I2770" s="311"/>
      <c r="J2770" s="311"/>
      <c r="K2770" s="311"/>
      <c r="L2770" s="311"/>
      <c r="M2770" s="311"/>
      <c r="N2770" s="311"/>
      <c r="O2770" s="381">
        <f t="shared" si="92"/>
        <v>0</v>
      </c>
      <c r="P2770" s="381">
        <f t="shared" si="93"/>
        <v>0</v>
      </c>
    </row>
    <row r="2771" spans="1:16" ht="18" customHeight="1" x14ac:dyDescent="0.25">
      <c r="A2771" s="309"/>
      <c r="B2771" s="345"/>
      <c r="C2771" s="345"/>
      <c r="D2771" s="310"/>
      <c r="E2771" s="310"/>
      <c r="F2771" s="310"/>
      <c r="G2771" s="310"/>
      <c r="H2771" s="310"/>
      <c r="I2771" s="311"/>
      <c r="J2771" s="311"/>
      <c r="K2771" s="311"/>
      <c r="L2771" s="311"/>
      <c r="M2771" s="311"/>
      <c r="N2771" s="311"/>
      <c r="O2771" s="381">
        <f t="shared" si="92"/>
        <v>0</v>
      </c>
      <c r="P2771" s="381">
        <f t="shared" si="93"/>
        <v>0</v>
      </c>
    </row>
    <row r="2772" spans="1:16" ht="18" customHeight="1" x14ac:dyDescent="0.25">
      <c r="A2772" s="309"/>
      <c r="B2772" s="345"/>
      <c r="C2772" s="345"/>
      <c r="D2772" s="310"/>
      <c r="E2772" s="310"/>
      <c r="F2772" s="310"/>
      <c r="G2772" s="310"/>
      <c r="H2772" s="310"/>
      <c r="I2772" s="311"/>
      <c r="J2772" s="311"/>
      <c r="K2772" s="311"/>
      <c r="L2772" s="311"/>
      <c r="M2772" s="311"/>
      <c r="N2772" s="311"/>
      <c r="O2772" s="381">
        <f t="shared" si="92"/>
        <v>0</v>
      </c>
      <c r="P2772" s="381">
        <f t="shared" si="93"/>
        <v>0</v>
      </c>
    </row>
    <row r="2773" spans="1:16" ht="18" customHeight="1" x14ac:dyDescent="0.25">
      <c r="A2773" s="309"/>
      <c r="B2773" s="345"/>
      <c r="C2773" s="345"/>
      <c r="D2773" s="310"/>
      <c r="E2773" s="310"/>
      <c r="F2773" s="310"/>
      <c r="G2773" s="310"/>
      <c r="H2773" s="310"/>
      <c r="I2773" s="311"/>
      <c r="J2773" s="311"/>
      <c r="K2773" s="311"/>
      <c r="L2773" s="311"/>
      <c r="M2773" s="311"/>
      <c r="N2773" s="311"/>
      <c r="O2773" s="381">
        <f t="shared" si="92"/>
        <v>0</v>
      </c>
      <c r="P2773" s="381">
        <f t="shared" si="93"/>
        <v>0</v>
      </c>
    </row>
    <row r="2774" spans="1:16" ht="18" customHeight="1" x14ac:dyDescent="0.25">
      <c r="A2774" s="309"/>
      <c r="B2774" s="345"/>
      <c r="C2774" s="345"/>
      <c r="D2774" s="310"/>
      <c r="E2774" s="310"/>
      <c r="F2774" s="310"/>
      <c r="G2774" s="310"/>
      <c r="H2774" s="310"/>
      <c r="I2774" s="311"/>
      <c r="J2774" s="311"/>
      <c r="K2774" s="311"/>
      <c r="L2774" s="311"/>
      <c r="M2774" s="311"/>
      <c r="N2774" s="311"/>
      <c r="O2774" s="381">
        <f t="shared" si="92"/>
        <v>0</v>
      </c>
      <c r="P2774" s="381">
        <f t="shared" si="93"/>
        <v>0</v>
      </c>
    </row>
    <row r="2775" spans="1:16" ht="18" customHeight="1" x14ac:dyDescent="0.25">
      <c r="A2775" s="309"/>
      <c r="B2775" s="345"/>
      <c r="C2775" s="345"/>
      <c r="D2775" s="310"/>
      <c r="E2775" s="310"/>
      <c r="F2775" s="310"/>
      <c r="G2775" s="310"/>
      <c r="H2775" s="310"/>
      <c r="I2775" s="311"/>
      <c r="J2775" s="311"/>
      <c r="K2775" s="311"/>
      <c r="L2775" s="311"/>
      <c r="M2775" s="311"/>
      <c r="N2775" s="311"/>
      <c r="O2775" s="381">
        <f t="shared" si="92"/>
        <v>0</v>
      </c>
      <c r="P2775" s="381">
        <f t="shared" si="93"/>
        <v>0</v>
      </c>
    </row>
    <row r="2776" spans="1:16" ht="18" customHeight="1" x14ac:dyDescent="0.25">
      <c r="A2776" s="309"/>
      <c r="B2776" s="345"/>
      <c r="C2776" s="345"/>
      <c r="D2776" s="310"/>
      <c r="E2776" s="310"/>
      <c r="F2776" s="310"/>
      <c r="G2776" s="310"/>
      <c r="H2776" s="310"/>
      <c r="I2776" s="311"/>
      <c r="J2776" s="311"/>
      <c r="K2776" s="311"/>
      <c r="L2776" s="311"/>
      <c r="M2776" s="311"/>
      <c r="N2776" s="311"/>
      <c r="O2776" s="381">
        <f t="shared" si="92"/>
        <v>0</v>
      </c>
      <c r="P2776" s="381">
        <f t="shared" si="93"/>
        <v>0</v>
      </c>
    </row>
    <row r="2777" spans="1:16" ht="18" customHeight="1" x14ac:dyDescent="0.25">
      <c r="A2777" s="309"/>
      <c r="B2777" s="345"/>
      <c r="C2777" s="345"/>
      <c r="D2777" s="310"/>
      <c r="E2777" s="310"/>
      <c r="F2777" s="310"/>
      <c r="G2777" s="310"/>
      <c r="H2777" s="310"/>
      <c r="I2777" s="311"/>
      <c r="J2777" s="311"/>
      <c r="K2777" s="311"/>
      <c r="L2777" s="311"/>
      <c r="M2777" s="311"/>
      <c r="N2777" s="311"/>
      <c r="O2777" s="381">
        <f t="shared" si="92"/>
        <v>0</v>
      </c>
      <c r="P2777" s="381">
        <f t="shared" si="93"/>
        <v>0</v>
      </c>
    </row>
    <row r="2778" spans="1:16" ht="18" customHeight="1" x14ac:dyDescent="0.25">
      <c r="A2778" s="309"/>
      <c r="B2778" s="345"/>
      <c r="C2778" s="345"/>
      <c r="D2778" s="310"/>
      <c r="E2778" s="310"/>
      <c r="F2778" s="310"/>
      <c r="G2778" s="310"/>
      <c r="H2778" s="310"/>
      <c r="I2778" s="311"/>
      <c r="J2778" s="311"/>
      <c r="K2778" s="311"/>
      <c r="L2778" s="311"/>
      <c r="M2778" s="311"/>
      <c r="N2778" s="311"/>
      <c r="O2778" s="381">
        <f t="shared" si="92"/>
        <v>0</v>
      </c>
      <c r="P2778" s="381">
        <f t="shared" si="93"/>
        <v>0</v>
      </c>
    </row>
    <row r="2779" spans="1:16" ht="18" customHeight="1" x14ac:dyDescent="0.25">
      <c r="A2779" s="309"/>
      <c r="B2779" s="345"/>
      <c r="C2779" s="345"/>
      <c r="D2779" s="310"/>
      <c r="E2779" s="310"/>
      <c r="F2779" s="310"/>
      <c r="G2779" s="310"/>
      <c r="H2779" s="310"/>
      <c r="I2779" s="311"/>
      <c r="J2779" s="311"/>
      <c r="K2779" s="311"/>
      <c r="L2779" s="311"/>
      <c r="M2779" s="311"/>
      <c r="N2779" s="311"/>
      <c r="O2779" s="381">
        <f t="shared" ref="O2779:O2842" si="94">SUM(I2779,K2779,M2779)</f>
        <v>0</v>
      </c>
      <c r="P2779" s="381">
        <f t="shared" ref="P2779:P2842" si="95">SUM(J2779,L2779,N2779)</f>
        <v>0</v>
      </c>
    </row>
    <row r="2780" spans="1:16" ht="18" customHeight="1" x14ac:dyDescent="0.25">
      <c r="A2780" s="309"/>
      <c r="B2780" s="345"/>
      <c r="C2780" s="345"/>
      <c r="D2780" s="310"/>
      <c r="E2780" s="310"/>
      <c r="F2780" s="310"/>
      <c r="G2780" s="310"/>
      <c r="H2780" s="310"/>
      <c r="I2780" s="311"/>
      <c r="J2780" s="311"/>
      <c r="K2780" s="311"/>
      <c r="L2780" s="311"/>
      <c r="M2780" s="311"/>
      <c r="N2780" s="311"/>
      <c r="O2780" s="381">
        <f t="shared" si="94"/>
        <v>0</v>
      </c>
      <c r="P2780" s="381">
        <f t="shared" si="95"/>
        <v>0</v>
      </c>
    </row>
    <row r="2781" spans="1:16" ht="18" customHeight="1" x14ac:dyDescent="0.25">
      <c r="A2781" s="309"/>
      <c r="B2781" s="345"/>
      <c r="C2781" s="345"/>
      <c r="D2781" s="310"/>
      <c r="E2781" s="310"/>
      <c r="F2781" s="310"/>
      <c r="G2781" s="310"/>
      <c r="H2781" s="310"/>
      <c r="I2781" s="311"/>
      <c r="J2781" s="311"/>
      <c r="K2781" s="311"/>
      <c r="L2781" s="311"/>
      <c r="M2781" s="311"/>
      <c r="N2781" s="311"/>
      <c r="O2781" s="381">
        <f t="shared" si="94"/>
        <v>0</v>
      </c>
      <c r="P2781" s="381">
        <f t="shared" si="95"/>
        <v>0</v>
      </c>
    </row>
    <row r="2782" spans="1:16" ht="18" customHeight="1" x14ac:dyDescent="0.25">
      <c r="A2782" s="309"/>
      <c r="B2782" s="345"/>
      <c r="C2782" s="345"/>
      <c r="D2782" s="310"/>
      <c r="E2782" s="310"/>
      <c r="F2782" s="310"/>
      <c r="G2782" s="310"/>
      <c r="H2782" s="310"/>
      <c r="I2782" s="311"/>
      <c r="J2782" s="311"/>
      <c r="K2782" s="311"/>
      <c r="L2782" s="311"/>
      <c r="M2782" s="311"/>
      <c r="N2782" s="311"/>
      <c r="O2782" s="381">
        <f t="shared" si="94"/>
        <v>0</v>
      </c>
      <c r="P2782" s="381">
        <f t="shared" si="95"/>
        <v>0</v>
      </c>
    </row>
    <row r="2783" spans="1:16" ht="18" customHeight="1" x14ac:dyDescent="0.25">
      <c r="A2783" s="309"/>
      <c r="B2783" s="345"/>
      <c r="C2783" s="345"/>
      <c r="D2783" s="310"/>
      <c r="E2783" s="310"/>
      <c r="F2783" s="310"/>
      <c r="G2783" s="310"/>
      <c r="H2783" s="310"/>
      <c r="I2783" s="311"/>
      <c r="J2783" s="311"/>
      <c r="K2783" s="311"/>
      <c r="L2783" s="311"/>
      <c r="M2783" s="311"/>
      <c r="N2783" s="311"/>
      <c r="O2783" s="381">
        <f t="shared" si="94"/>
        <v>0</v>
      </c>
      <c r="P2783" s="381">
        <f t="shared" si="95"/>
        <v>0</v>
      </c>
    </row>
    <row r="2784" spans="1:16" ht="18" customHeight="1" x14ac:dyDescent="0.25">
      <c r="A2784" s="309"/>
      <c r="B2784" s="345"/>
      <c r="C2784" s="345"/>
      <c r="D2784" s="310"/>
      <c r="E2784" s="310"/>
      <c r="F2784" s="310"/>
      <c r="G2784" s="310"/>
      <c r="H2784" s="310"/>
      <c r="I2784" s="311"/>
      <c r="J2784" s="311"/>
      <c r="K2784" s="311"/>
      <c r="L2784" s="311"/>
      <c r="M2784" s="311"/>
      <c r="N2784" s="311"/>
      <c r="O2784" s="381">
        <f t="shared" si="94"/>
        <v>0</v>
      </c>
      <c r="P2784" s="381">
        <f t="shared" si="95"/>
        <v>0</v>
      </c>
    </row>
    <row r="2785" spans="1:16" ht="18" customHeight="1" x14ac:dyDescent="0.25">
      <c r="A2785" s="309"/>
      <c r="B2785" s="345"/>
      <c r="C2785" s="345"/>
      <c r="D2785" s="310"/>
      <c r="E2785" s="310"/>
      <c r="F2785" s="310"/>
      <c r="G2785" s="310"/>
      <c r="H2785" s="310"/>
      <c r="I2785" s="311"/>
      <c r="J2785" s="311"/>
      <c r="K2785" s="311"/>
      <c r="L2785" s="311"/>
      <c r="M2785" s="311"/>
      <c r="N2785" s="311"/>
      <c r="O2785" s="381">
        <f t="shared" si="94"/>
        <v>0</v>
      </c>
      <c r="P2785" s="381">
        <f t="shared" si="95"/>
        <v>0</v>
      </c>
    </row>
    <row r="2786" spans="1:16" ht="18" customHeight="1" x14ac:dyDescent="0.25">
      <c r="A2786" s="309"/>
      <c r="B2786" s="345"/>
      <c r="C2786" s="345"/>
      <c r="D2786" s="310"/>
      <c r="E2786" s="310"/>
      <c r="F2786" s="310"/>
      <c r="G2786" s="310"/>
      <c r="H2786" s="310"/>
      <c r="I2786" s="311"/>
      <c r="J2786" s="311"/>
      <c r="K2786" s="311"/>
      <c r="L2786" s="311"/>
      <c r="M2786" s="311"/>
      <c r="N2786" s="311"/>
      <c r="O2786" s="381">
        <f t="shared" si="94"/>
        <v>0</v>
      </c>
      <c r="P2786" s="381">
        <f t="shared" si="95"/>
        <v>0</v>
      </c>
    </row>
    <row r="2787" spans="1:16" ht="18" customHeight="1" x14ac:dyDescent="0.25">
      <c r="A2787" s="309"/>
      <c r="B2787" s="345"/>
      <c r="C2787" s="345"/>
      <c r="D2787" s="310"/>
      <c r="E2787" s="310"/>
      <c r="F2787" s="310"/>
      <c r="G2787" s="310"/>
      <c r="H2787" s="310"/>
      <c r="I2787" s="311"/>
      <c r="J2787" s="311"/>
      <c r="K2787" s="311"/>
      <c r="L2787" s="311"/>
      <c r="M2787" s="311"/>
      <c r="N2787" s="311"/>
      <c r="O2787" s="381">
        <f t="shared" si="94"/>
        <v>0</v>
      </c>
      <c r="P2787" s="381">
        <f t="shared" si="95"/>
        <v>0</v>
      </c>
    </row>
    <row r="2788" spans="1:16" ht="18" customHeight="1" x14ac:dyDescent="0.25">
      <c r="A2788" s="309"/>
      <c r="B2788" s="345"/>
      <c r="C2788" s="345"/>
      <c r="D2788" s="310"/>
      <c r="E2788" s="310"/>
      <c r="F2788" s="310"/>
      <c r="G2788" s="310"/>
      <c r="H2788" s="310"/>
      <c r="I2788" s="311"/>
      <c r="J2788" s="311"/>
      <c r="K2788" s="311"/>
      <c r="L2788" s="311"/>
      <c r="M2788" s="311"/>
      <c r="N2788" s="311"/>
      <c r="O2788" s="381">
        <f t="shared" si="94"/>
        <v>0</v>
      </c>
      <c r="P2788" s="381">
        <f t="shared" si="95"/>
        <v>0</v>
      </c>
    </row>
    <row r="2789" spans="1:16" ht="18" customHeight="1" x14ac:dyDescent="0.25">
      <c r="A2789" s="309"/>
      <c r="B2789" s="345"/>
      <c r="C2789" s="345"/>
      <c r="D2789" s="310"/>
      <c r="E2789" s="310"/>
      <c r="F2789" s="310"/>
      <c r="G2789" s="310"/>
      <c r="H2789" s="310"/>
      <c r="I2789" s="311"/>
      <c r="J2789" s="311"/>
      <c r="K2789" s="311"/>
      <c r="L2789" s="311"/>
      <c r="M2789" s="311"/>
      <c r="N2789" s="311"/>
      <c r="O2789" s="381">
        <f t="shared" si="94"/>
        <v>0</v>
      </c>
      <c r="P2789" s="381">
        <f t="shared" si="95"/>
        <v>0</v>
      </c>
    </row>
    <row r="2790" spans="1:16" ht="18" customHeight="1" x14ac:dyDescent="0.25">
      <c r="A2790" s="309"/>
      <c r="B2790" s="345"/>
      <c r="C2790" s="345"/>
      <c r="D2790" s="310"/>
      <c r="E2790" s="310"/>
      <c r="F2790" s="310"/>
      <c r="G2790" s="310"/>
      <c r="H2790" s="310"/>
      <c r="I2790" s="311"/>
      <c r="J2790" s="311"/>
      <c r="K2790" s="311"/>
      <c r="L2790" s="311"/>
      <c r="M2790" s="311"/>
      <c r="N2790" s="311"/>
      <c r="O2790" s="381">
        <f t="shared" si="94"/>
        <v>0</v>
      </c>
      <c r="P2790" s="381">
        <f t="shared" si="95"/>
        <v>0</v>
      </c>
    </row>
    <row r="2791" spans="1:16" ht="18" customHeight="1" x14ac:dyDescent="0.25">
      <c r="A2791" s="309"/>
      <c r="B2791" s="345"/>
      <c r="C2791" s="345"/>
      <c r="D2791" s="310"/>
      <c r="E2791" s="310"/>
      <c r="F2791" s="310"/>
      <c r="G2791" s="310"/>
      <c r="H2791" s="310"/>
      <c r="I2791" s="311"/>
      <c r="J2791" s="311"/>
      <c r="K2791" s="311"/>
      <c r="L2791" s="311"/>
      <c r="M2791" s="311"/>
      <c r="N2791" s="311"/>
      <c r="O2791" s="381">
        <f t="shared" si="94"/>
        <v>0</v>
      </c>
      <c r="P2791" s="381">
        <f t="shared" si="95"/>
        <v>0</v>
      </c>
    </row>
    <row r="2792" spans="1:16" ht="18" customHeight="1" x14ac:dyDescent="0.25">
      <c r="A2792" s="309"/>
      <c r="B2792" s="345"/>
      <c r="C2792" s="345"/>
      <c r="D2792" s="310"/>
      <c r="E2792" s="310"/>
      <c r="F2792" s="310"/>
      <c r="G2792" s="310"/>
      <c r="H2792" s="310"/>
      <c r="I2792" s="311"/>
      <c r="J2792" s="311"/>
      <c r="K2792" s="311"/>
      <c r="L2792" s="311"/>
      <c r="M2792" s="311"/>
      <c r="N2792" s="311"/>
      <c r="O2792" s="381">
        <f t="shared" si="94"/>
        <v>0</v>
      </c>
      <c r="P2792" s="381">
        <f t="shared" si="95"/>
        <v>0</v>
      </c>
    </row>
    <row r="2793" spans="1:16" ht="18" customHeight="1" x14ac:dyDescent="0.25">
      <c r="A2793" s="309"/>
      <c r="B2793" s="345"/>
      <c r="C2793" s="345"/>
      <c r="D2793" s="310"/>
      <c r="E2793" s="310"/>
      <c r="F2793" s="310"/>
      <c r="G2793" s="310"/>
      <c r="H2793" s="310"/>
      <c r="I2793" s="311"/>
      <c r="J2793" s="311"/>
      <c r="K2793" s="311"/>
      <c r="L2793" s="311"/>
      <c r="M2793" s="311"/>
      <c r="N2793" s="311"/>
      <c r="O2793" s="381">
        <f t="shared" si="94"/>
        <v>0</v>
      </c>
      <c r="P2793" s="381">
        <f t="shared" si="95"/>
        <v>0</v>
      </c>
    </row>
    <row r="2794" spans="1:16" ht="18" customHeight="1" x14ac:dyDescent="0.25">
      <c r="A2794" s="309"/>
      <c r="B2794" s="345"/>
      <c r="C2794" s="345"/>
      <c r="D2794" s="310"/>
      <c r="E2794" s="310"/>
      <c r="F2794" s="310"/>
      <c r="G2794" s="310"/>
      <c r="H2794" s="310"/>
      <c r="I2794" s="311"/>
      <c r="J2794" s="311"/>
      <c r="K2794" s="311"/>
      <c r="L2794" s="311"/>
      <c r="M2794" s="311"/>
      <c r="N2794" s="311"/>
      <c r="O2794" s="381">
        <f t="shared" si="94"/>
        <v>0</v>
      </c>
      <c r="P2794" s="381">
        <f t="shared" si="95"/>
        <v>0</v>
      </c>
    </row>
    <row r="2795" spans="1:16" ht="18" customHeight="1" x14ac:dyDescent="0.25">
      <c r="A2795" s="309"/>
      <c r="B2795" s="345"/>
      <c r="C2795" s="345"/>
      <c r="D2795" s="310"/>
      <c r="E2795" s="310"/>
      <c r="F2795" s="310"/>
      <c r="G2795" s="310"/>
      <c r="H2795" s="310"/>
      <c r="I2795" s="311"/>
      <c r="J2795" s="311"/>
      <c r="K2795" s="311"/>
      <c r="L2795" s="311"/>
      <c r="M2795" s="311"/>
      <c r="N2795" s="311"/>
      <c r="O2795" s="381">
        <f t="shared" si="94"/>
        <v>0</v>
      </c>
      <c r="P2795" s="381">
        <f t="shared" si="95"/>
        <v>0</v>
      </c>
    </row>
    <row r="2796" spans="1:16" ht="18" customHeight="1" x14ac:dyDescent="0.25">
      <c r="A2796" s="309"/>
      <c r="B2796" s="345"/>
      <c r="C2796" s="345"/>
      <c r="D2796" s="310"/>
      <c r="E2796" s="310"/>
      <c r="F2796" s="310"/>
      <c r="G2796" s="310"/>
      <c r="H2796" s="310"/>
      <c r="I2796" s="311"/>
      <c r="J2796" s="311"/>
      <c r="K2796" s="311"/>
      <c r="L2796" s="311"/>
      <c r="M2796" s="311"/>
      <c r="N2796" s="311"/>
      <c r="O2796" s="381">
        <f t="shared" si="94"/>
        <v>0</v>
      </c>
      <c r="P2796" s="381">
        <f t="shared" si="95"/>
        <v>0</v>
      </c>
    </row>
    <row r="2797" spans="1:16" ht="18" customHeight="1" x14ac:dyDescent="0.25">
      <c r="A2797" s="309"/>
      <c r="B2797" s="345"/>
      <c r="C2797" s="345"/>
      <c r="D2797" s="310"/>
      <c r="E2797" s="310"/>
      <c r="F2797" s="310"/>
      <c r="G2797" s="310"/>
      <c r="H2797" s="310"/>
      <c r="I2797" s="311"/>
      <c r="J2797" s="311"/>
      <c r="K2797" s="311"/>
      <c r="L2797" s="311"/>
      <c r="M2797" s="311"/>
      <c r="N2797" s="311"/>
      <c r="O2797" s="381">
        <f t="shared" si="94"/>
        <v>0</v>
      </c>
      <c r="P2797" s="381">
        <f t="shared" si="95"/>
        <v>0</v>
      </c>
    </row>
    <row r="2798" spans="1:16" ht="18" customHeight="1" x14ac:dyDescent="0.25">
      <c r="A2798" s="309"/>
      <c r="B2798" s="345"/>
      <c r="C2798" s="345"/>
      <c r="D2798" s="310"/>
      <c r="E2798" s="310"/>
      <c r="F2798" s="310"/>
      <c r="G2798" s="310"/>
      <c r="H2798" s="310"/>
      <c r="I2798" s="311"/>
      <c r="J2798" s="311"/>
      <c r="K2798" s="311"/>
      <c r="L2798" s="311"/>
      <c r="M2798" s="311"/>
      <c r="N2798" s="311"/>
      <c r="O2798" s="381">
        <f t="shared" si="94"/>
        <v>0</v>
      </c>
      <c r="P2798" s="381">
        <f t="shared" si="95"/>
        <v>0</v>
      </c>
    </row>
    <row r="2799" spans="1:16" ht="18" customHeight="1" x14ac:dyDescent="0.25">
      <c r="A2799" s="309"/>
      <c r="B2799" s="345"/>
      <c r="C2799" s="345"/>
      <c r="D2799" s="310"/>
      <c r="E2799" s="310"/>
      <c r="F2799" s="310"/>
      <c r="G2799" s="310"/>
      <c r="H2799" s="310"/>
      <c r="I2799" s="311"/>
      <c r="J2799" s="311"/>
      <c r="K2799" s="311"/>
      <c r="L2799" s="311"/>
      <c r="M2799" s="311"/>
      <c r="N2799" s="311"/>
      <c r="O2799" s="381">
        <f t="shared" si="94"/>
        <v>0</v>
      </c>
      <c r="P2799" s="381">
        <f t="shared" si="95"/>
        <v>0</v>
      </c>
    </row>
    <row r="2800" spans="1:16" ht="18" customHeight="1" x14ac:dyDescent="0.25">
      <c r="A2800" s="309"/>
      <c r="B2800" s="345"/>
      <c r="C2800" s="345"/>
      <c r="D2800" s="310"/>
      <c r="E2800" s="310"/>
      <c r="F2800" s="310"/>
      <c r="G2800" s="310"/>
      <c r="H2800" s="310"/>
      <c r="I2800" s="311"/>
      <c r="J2800" s="311"/>
      <c r="K2800" s="311"/>
      <c r="L2800" s="311"/>
      <c r="M2800" s="311"/>
      <c r="N2800" s="311"/>
      <c r="O2800" s="381">
        <f t="shared" si="94"/>
        <v>0</v>
      </c>
      <c r="P2800" s="381">
        <f t="shared" si="95"/>
        <v>0</v>
      </c>
    </row>
    <row r="2801" spans="1:16" ht="18" customHeight="1" x14ac:dyDescent="0.25">
      <c r="A2801" s="309"/>
      <c r="B2801" s="345"/>
      <c r="C2801" s="345"/>
      <c r="D2801" s="310"/>
      <c r="E2801" s="310"/>
      <c r="F2801" s="310"/>
      <c r="G2801" s="310"/>
      <c r="H2801" s="310"/>
      <c r="I2801" s="311"/>
      <c r="J2801" s="311"/>
      <c r="K2801" s="311"/>
      <c r="L2801" s="311"/>
      <c r="M2801" s="311"/>
      <c r="N2801" s="311"/>
      <c r="O2801" s="381">
        <f t="shared" si="94"/>
        <v>0</v>
      </c>
      <c r="P2801" s="381">
        <f t="shared" si="95"/>
        <v>0</v>
      </c>
    </row>
    <row r="2802" spans="1:16" ht="18" customHeight="1" x14ac:dyDescent="0.25">
      <c r="A2802" s="309"/>
      <c r="B2802" s="345"/>
      <c r="C2802" s="345"/>
      <c r="D2802" s="310"/>
      <c r="E2802" s="310"/>
      <c r="F2802" s="310"/>
      <c r="G2802" s="310"/>
      <c r="H2802" s="310"/>
      <c r="I2802" s="311"/>
      <c r="J2802" s="311"/>
      <c r="K2802" s="311"/>
      <c r="L2802" s="311"/>
      <c r="M2802" s="311"/>
      <c r="N2802" s="311"/>
      <c r="O2802" s="381">
        <f t="shared" si="94"/>
        <v>0</v>
      </c>
      <c r="P2802" s="381">
        <f t="shared" si="95"/>
        <v>0</v>
      </c>
    </row>
    <row r="2803" spans="1:16" ht="18" customHeight="1" x14ac:dyDescent="0.25">
      <c r="A2803" s="309"/>
      <c r="B2803" s="345"/>
      <c r="C2803" s="345"/>
      <c r="D2803" s="310"/>
      <c r="E2803" s="310"/>
      <c r="F2803" s="310"/>
      <c r="G2803" s="310"/>
      <c r="H2803" s="310"/>
      <c r="I2803" s="311"/>
      <c r="J2803" s="311"/>
      <c r="K2803" s="311"/>
      <c r="L2803" s="311"/>
      <c r="M2803" s="311"/>
      <c r="N2803" s="311"/>
      <c r="O2803" s="381">
        <f t="shared" si="94"/>
        <v>0</v>
      </c>
      <c r="P2803" s="381">
        <f t="shared" si="95"/>
        <v>0</v>
      </c>
    </row>
    <row r="2804" spans="1:16" ht="18" customHeight="1" x14ac:dyDescent="0.25">
      <c r="A2804" s="309"/>
      <c r="B2804" s="345"/>
      <c r="C2804" s="345"/>
      <c r="D2804" s="310"/>
      <c r="E2804" s="310"/>
      <c r="F2804" s="310"/>
      <c r="G2804" s="310"/>
      <c r="H2804" s="310"/>
      <c r="I2804" s="311"/>
      <c r="J2804" s="311"/>
      <c r="K2804" s="311"/>
      <c r="L2804" s="311"/>
      <c r="M2804" s="311"/>
      <c r="N2804" s="311"/>
      <c r="O2804" s="381">
        <f t="shared" si="94"/>
        <v>0</v>
      </c>
      <c r="P2804" s="381">
        <f t="shared" si="95"/>
        <v>0</v>
      </c>
    </row>
    <row r="2805" spans="1:16" ht="18" customHeight="1" x14ac:dyDescent="0.25">
      <c r="A2805" s="309"/>
      <c r="B2805" s="345"/>
      <c r="C2805" s="345"/>
      <c r="D2805" s="310"/>
      <c r="E2805" s="310"/>
      <c r="F2805" s="310"/>
      <c r="G2805" s="310"/>
      <c r="H2805" s="310"/>
      <c r="I2805" s="311"/>
      <c r="J2805" s="311"/>
      <c r="K2805" s="311"/>
      <c r="L2805" s="311"/>
      <c r="M2805" s="311"/>
      <c r="N2805" s="311"/>
      <c r="O2805" s="381">
        <f t="shared" si="94"/>
        <v>0</v>
      </c>
      <c r="P2805" s="381">
        <f t="shared" si="95"/>
        <v>0</v>
      </c>
    </row>
    <row r="2806" spans="1:16" ht="18" customHeight="1" x14ac:dyDescent="0.25">
      <c r="A2806" s="309"/>
      <c r="B2806" s="345"/>
      <c r="C2806" s="345"/>
      <c r="D2806" s="310"/>
      <c r="E2806" s="310"/>
      <c r="F2806" s="310"/>
      <c r="G2806" s="310"/>
      <c r="H2806" s="310"/>
      <c r="I2806" s="311"/>
      <c r="J2806" s="311"/>
      <c r="K2806" s="311"/>
      <c r="L2806" s="311"/>
      <c r="M2806" s="311"/>
      <c r="N2806" s="311"/>
      <c r="O2806" s="381">
        <f t="shared" si="94"/>
        <v>0</v>
      </c>
      <c r="P2806" s="381">
        <f t="shared" si="95"/>
        <v>0</v>
      </c>
    </row>
    <row r="2807" spans="1:16" ht="18" customHeight="1" x14ac:dyDescent="0.25">
      <c r="A2807" s="309"/>
      <c r="B2807" s="345"/>
      <c r="C2807" s="345"/>
      <c r="D2807" s="310"/>
      <c r="E2807" s="310"/>
      <c r="F2807" s="310"/>
      <c r="G2807" s="310"/>
      <c r="H2807" s="310"/>
      <c r="I2807" s="311"/>
      <c r="J2807" s="311"/>
      <c r="K2807" s="311"/>
      <c r="L2807" s="311"/>
      <c r="M2807" s="311"/>
      <c r="N2807" s="311"/>
      <c r="O2807" s="381">
        <f t="shared" si="94"/>
        <v>0</v>
      </c>
      <c r="P2807" s="381">
        <f t="shared" si="95"/>
        <v>0</v>
      </c>
    </row>
    <row r="2808" spans="1:16" ht="18" customHeight="1" x14ac:dyDescent="0.25">
      <c r="A2808" s="309"/>
      <c r="B2808" s="345"/>
      <c r="C2808" s="345"/>
      <c r="D2808" s="310"/>
      <c r="E2808" s="310"/>
      <c r="F2808" s="310"/>
      <c r="G2808" s="310"/>
      <c r="H2808" s="310"/>
      <c r="I2808" s="311"/>
      <c r="J2808" s="311"/>
      <c r="K2808" s="311"/>
      <c r="L2808" s="311"/>
      <c r="M2808" s="311"/>
      <c r="N2808" s="311"/>
      <c r="O2808" s="381">
        <f t="shared" si="94"/>
        <v>0</v>
      </c>
      <c r="P2808" s="381">
        <f t="shared" si="95"/>
        <v>0</v>
      </c>
    </row>
    <row r="2809" spans="1:16" ht="18" customHeight="1" x14ac:dyDescent="0.25">
      <c r="A2809" s="309"/>
      <c r="B2809" s="345"/>
      <c r="C2809" s="345"/>
      <c r="D2809" s="310"/>
      <c r="E2809" s="310"/>
      <c r="F2809" s="310"/>
      <c r="G2809" s="310"/>
      <c r="H2809" s="310"/>
      <c r="I2809" s="311"/>
      <c r="J2809" s="311"/>
      <c r="K2809" s="311"/>
      <c r="L2809" s="311"/>
      <c r="M2809" s="311"/>
      <c r="N2809" s="311"/>
      <c r="O2809" s="381">
        <f t="shared" si="94"/>
        <v>0</v>
      </c>
      <c r="P2809" s="381">
        <f t="shared" si="95"/>
        <v>0</v>
      </c>
    </row>
    <row r="2810" spans="1:16" ht="18" customHeight="1" x14ac:dyDescent="0.25">
      <c r="A2810" s="309"/>
      <c r="B2810" s="345"/>
      <c r="C2810" s="345"/>
      <c r="D2810" s="310"/>
      <c r="E2810" s="310"/>
      <c r="F2810" s="310"/>
      <c r="G2810" s="310"/>
      <c r="H2810" s="310"/>
      <c r="I2810" s="311"/>
      <c r="J2810" s="311"/>
      <c r="K2810" s="311"/>
      <c r="L2810" s="311"/>
      <c r="M2810" s="311"/>
      <c r="N2810" s="311"/>
      <c r="O2810" s="381">
        <f t="shared" si="94"/>
        <v>0</v>
      </c>
      <c r="P2810" s="381">
        <f t="shared" si="95"/>
        <v>0</v>
      </c>
    </row>
    <row r="2811" spans="1:16" ht="18" customHeight="1" x14ac:dyDescent="0.25">
      <c r="A2811" s="309"/>
      <c r="B2811" s="345"/>
      <c r="C2811" s="345"/>
      <c r="D2811" s="310"/>
      <c r="E2811" s="310"/>
      <c r="F2811" s="310"/>
      <c r="G2811" s="310"/>
      <c r="H2811" s="310"/>
      <c r="I2811" s="311"/>
      <c r="J2811" s="311"/>
      <c r="K2811" s="311"/>
      <c r="L2811" s="311"/>
      <c r="M2811" s="311"/>
      <c r="N2811" s="311"/>
      <c r="O2811" s="381">
        <f t="shared" si="94"/>
        <v>0</v>
      </c>
      <c r="P2811" s="381">
        <f t="shared" si="95"/>
        <v>0</v>
      </c>
    </row>
    <row r="2812" spans="1:16" ht="18" customHeight="1" x14ac:dyDescent="0.25">
      <c r="A2812" s="309"/>
      <c r="B2812" s="345"/>
      <c r="C2812" s="345"/>
      <c r="D2812" s="310"/>
      <c r="E2812" s="310"/>
      <c r="F2812" s="310"/>
      <c r="G2812" s="310"/>
      <c r="H2812" s="310"/>
      <c r="I2812" s="311"/>
      <c r="J2812" s="311"/>
      <c r="K2812" s="311"/>
      <c r="L2812" s="311"/>
      <c r="M2812" s="311"/>
      <c r="N2812" s="311"/>
      <c r="O2812" s="381">
        <f t="shared" si="94"/>
        <v>0</v>
      </c>
      <c r="P2812" s="381">
        <f t="shared" si="95"/>
        <v>0</v>
      </c>
    </row>
    <row r="2813" spans="1:16" ht="18" customHeight="1" x14ac:dyDescent="0.25">
      <c r="A2813" s="309"/>
      <c r="B2813" s="345"/>
      <c r="C2813" s="345"/>
      <c r="D2813" s="310"/>
      <c r="E2813" s="310"/>
      <c r="F2813" s="310"/>
      <c r="G2813" s="310"/>
      <c r="H2813" s="310"/>
      <c r="I2813" s="311"/>
      <c r="J2813" s="311"/>
      <c r="K2813" s="311"/>
      <c r="L2813" s="311"/>
      <c r="M2813" s="311"/>
      <c r="N2813" s="311"/>
      <c r="O2813" s="381">
        <f t="shared" si="94"/>
        <v>0</v>
      </c>
      <c r="P2813" s="381">
        <f t="shared" si="95"/>
        <v>0</v>
      </c>
    </row>
    <row r="2814" spans="1:16" ht="18" customHeight="1" x14ac:dyDescent="0.25">
      <c r="A2814" s="309"/>
      <c r="B2814" s="345"/>
      <c r="C2814" s="345"/>
      <c r="D2814" s="310"/>
      <c r="E2814" s="310"/>
      <c r="F2814" s="310"/>
      <c r="G2814" s="310"/>
      <c r="H2814" s="310"/>
      <c r="I2814" s="311"/>
      <c r="J2814" s="311"/>
      <c r="K2814" s="311"/>
      <c r="L2814" s="311"/>
      <c r="M2814" s="311"/>
      <c r="N2814" s="311"/>
      <c r="O2814" s="381">
        <f t="shared" si="94"/>
        <v>0</v>
      </c>
      <c r="P2814" s="381">
        <f t="shared" si="95"/>
        <v>0</v>
      </c>
    </row>
    <row r="2815" spans="1:16" ht="18" customHeight="1" x14ac:dyDescent="0.25">
      <c r="A2815" s="309"/>
      <c r="B2815" s="345"/>
      <c r="C2815" s="345"/>
      <c r="D2815" s="310"/>
      <c r="E2815" s="310"/>
      <c r="F2815" s="310"/>
      <c r="G2815" s="310"/>
      <c r="H2815" s="310"/>
      <c r="I2815" s="311"/>
      <c r="J2815" s="311"/>
      <c r="K2815" s="311"/>
      <c r="L2815" s="311"/>
      <c r="M2815" s="311"/>
      <c r="N2815" s="311"/>
      <c r="O2815" s="381">
        <f t="shared" si="94"/>
        <v>0</v>
      </c>
      <c r="P2815" s="381">
        <f t="shared" si="95"/>
        <v>0</v>
      </c>
    </row>
    <row r="2816" spans="1:16" ht="18" customHeight="1" x14ac:dyDescent="0.25">
      <c r="A2816" s="309"/>
      <c r="B2816" s="345"/>
      <c r="C2816" s="345"/>
      <c r="D2816" s="310"/>
      <c r="E2816" s="310"/>
      <c r="F2816" s="310"/>
      <c r="G2816" s="310"/>
      <c r="H2816" s="310"/>
      <c r="I2816" s="311"/>
      <c r="J2816" s="311"/>
      <c r="K2816" s="311"/>
      <c r="L2816" s="311"/>
      <c r="M2816" s="311"/>
      <c r="N2816" s="311"/>
      <c r="O2816" s="381">
        <f t="shared" si="94"/>
        <v>0</v>
      </c>
      <c r="P2816" s="381">
        <f t="shared" si="95"/>
        <v>0</v>
      </c>
    </row>
    <row r="2817" spans="1:16" ht="18" customHeight="1" x14ac:dyDescent="0.25">
      <c r="A2817" s="309"/>
      <c r="B2817" s="345"/>
      <c r="C2817" s="345"/>
      <c r="D2817" s="310"/>
      <c r="E2817" s="310"/>
      <c r="F2817" s="310"/>
      <c r="G2817" s="310"/>
      <c r="H2817" s="310"/>
      <c r="I2817" s="311"/>
      <c r="J2817" s="311"/>
      <c r="K2817" s="311"/>
      <c r="L2817" s="311"/>
      <c r="M2817" s="311"/>
      <c r="N2817" s="311"/>
      <c r="O2817" s="381">
        <f t="shared" si="94"/>
        <v>0</v>
      </c>
      <c r="P2817" s="381">
        <f t="shared" si="95"/>
        <v>0</v>
      </c>
    </row>
    <row r="2818" spans="1:16" ht="18" customHeight="1" x14ac:dyDescent="0.25">
      <c r="A2818" s="309"/>
      <c r="B2818" s="345"/>
      <c r="C2818" s="345"/>
      <c r="D2818" s="310"/>
      <c r="E2818" s="310"/>
      <c r="F2818" s="310"/>
      <c r="G2818" s="310"/>
      <c r="H2818" s="310"/>
      <c r="I2818" s="311"/>
      <c r="J2818" s="311"/>
      <c r="K2818" s="311"/>
      <c r="L2818" s="311"/>
      <c r="M2818" s="311"/>
      <c r="N2818" s="311"/>
      <c r="O2818" s="381">
        <f t="shared" si="94"/>
        <v>0</v>
      </c>
      <c r="P2818" s="381">
        <f t="shared" si="95"/>
        <v>0</v>
      </c>
    </row>
    <row r="2819" spans="1:16" ht="18" customHeight="1" x14ac:dyDescent="0.25">
      <c r="A2819" s="309"/>
      <c r="B2819" s="345"/>
      <c r="C2819" s="345"/>
      <c r="D2819" s="310"/>
      <c r="E2819" s="310"/>
      <c r="F2819" s="310"/>
      <c r="G2819" s="310"/>
      <c r="H2819" s="310"/>
      <c r="I2819" s="311"/>
      <c r="J2819" s="311"/>
      <c r="K2819" s="311"/>
      <c r="L2819" s="311"/>
      <c r="M2819" s="311"/>
      <c r="N2819" s="311"/>
      <c r="O2819" s="381">
        <f t="shared" si="94"/>
        <v>0</v>
      </c>
      <c r="P2819" s="381">
        <f t="shared" si="95"/>
        <v>0</v>
      </c>
    </row>
    <row r="2820" spans="1:16" ht="18" customHeight="1" x14ac:dyDescent="0.25">
      <c r="A2820" s="309"/>
      <c r="B2820" s="345"/>
      <c r="C2820" s="345"/>
      <c r="D2820" s="310"/>
      <c r="E2820" s="310"/>
      <c r="F2820" s="310"/>
      <c r="G2820" s="310"/>
      <c r="H2820" s="310"/>
      <c r="I2820" s="311"/>
      <c r="J2820" s="311"/>
      <c r="K2820" s="311"/>
      <c r="L2820" s="311"/>
      <c r="M2820" s="311"/>
      <c r="N2820" s="311"/>
      <c r="O2820" s="381">
        <f t="shared" si="94"/>
        <v>0</v>
      </c>
      <c r="P2820" s="381">
        <f t="shared" si="95"/>
        <v>0</v>
      </c>
    </row>
    <row r="2821" spans="1:16" ht="18" customHeight="1" x14ac:dyDescent="0.25">
      <c r="A2821" s="309"/>
      <c r="B2821" s="345"/>
      <c r="C2821" s="345"/>
      <c r="D2821" s="310"/>
      <c r="E2821" s="310"/>
      <c r="F2821" s="310"/>
      <c r="G2821" s="310"/>
      <c r="H2821" s="310"/>
      <c r="I2821" s="311"/>
      <c r="J2821" s="311"/>
      <c r="K2821" s="311"/>
      <c r="L2821" s="311"/>
      <c r="M2821" s="311"/>
      <c r="N2821" s="311"/>
      <c r="O2821" s="381">
        <f t="shared" si="94"/>
        <v>0</v>
      </c>
      <c r="P2821" s="381">
        <f t="shared" si="95"/>
        <v>0</v>
      </c>
    </row>
    <row r="2822" spans="1:16" ht="18" customHeight="1" x14ac:dyDescent="0.25">
      <c r="A2822" s="309"/>
      <c r="B2822" s="345"/>
      <c r="C2822" s="345"/>
      <c r="D2822" s="310"/>
      <c r="E2822" s="310"/>
      <c r="F2822" s="310"/>
      <c r="G2822" s="310"/>
      <c r="H2822" s="310"/>
      <c r="I2822" s="311"/>
      <c r="J2822" s="311"/>
      <c r="K2822" s="311"/>
      <c r="L2822" s="311"/>
      <c r="M2822" s="311"/>
      <c r="N2822" s="311"/>
      <c r="O2822" s="381">
        <f t="shared" si="94"/>
        <v>0</v>
      </c>
      <c r="P2822" s="381">
        <f t="shared" si="95"/>
        <v>0</v>
      </c>
    </row>
    <row r="2823" spans="1:16" ht="18" customHeight="1" x14ac:dyDescent="0.25">
      <c r="A2823" s="309"/>
      <c r="B2823" s="345"/>
      <c r="C2823" s="345"/>
      <c r="D2823" s="310"/>
      <c r="E2823" s="310"/>
      <c r="F2823" s="310"/>
      <c r="G2823" s="310"/>
      <c r="H2823" s="310"/>
      <c r="I2823" s="311"/>
      <c r="J2823" s="311"/>
      <c r="K2823" s="311"/>
      <c r="L2823" s="311"/>
      <c r="M2823" s="311"/>
      <c r="N2823" s="311"/>
      <c r="O2823" s="381">
        <f t="shared" si="94"/>
        <v>0</v>
      </c>
      <c r="P2823" s="381">
        <f t="shared" si="95"/>
        <v>0</v>
      </c>
    </row>
    <row r="2824" spans="1:16" ht="18" customHeight="1" x14ac:dyDescent="0.25">
      <c r="A2824" s="309"/>
      <c r="B2824" s="345"/>
      <c r="C2824" s="345"/>
      <c r="D2824" s="310"/>
      <c r="E2824" s="310"/>
      <c r="F2824" s="310"/>
      <c r="G2824" s="310"/>
      <c r="H2824" s="310"/>
      <c r="I2824" s="311"/>
      <c r="J2824" s="311"/>
      <c r="K2824" s="311"/>
      <c r="L2824" s="311"/>
      <c r="M2824" s="311"/>
      <c r="N2824" s="311"/>
      <c r="O2824" s="381">
        <f t="shared" si="94"/>
        <v>0</v>
      </c>
      <c r="P2824" s="381">
        <f t="shared" si="95"/>
        <v>0</v>
      </c>
    </row>
    <row r="2825" spans="1:16" ht="18" customHeight="1" x14ac:dyDescent="0.25">
      <c r="A2825" s="309"/>
      <c r="B2825" s="345"/>
      <c r="C2825" s="345"/>
      <c r="D2825" s="310"/>
      <c r="E2825" s="310"/>
      <c r="F2825" s="310"/>
      <c r="G2825" s="310"/>
      <c r="H2825" s="310"/>
      <c r="I2825" s="311"/>
      <c r="J2825" s="311"/>
      <c r="K2825" s="311"/>
      <c r="L2825" s="311"/>
      <c r="M2825" s="311"/>
      <c r="N2825" s="311"/>
      <c r="O2825" s="381">
        <f t="shared" si="94"/>
        <v>0</v>
      </c>
      <c r="P2825" s="381">
        <f t="shared" si="95"/>
        <v>0</v>
      </c>
    </row>
    <row r="2826" spans="1:16" ht="18" customHeight="1" x14ac:dyDescent="0.25">
      <c r="A2826" s="309"/>
      <c r="B2826" s="345"/>
      <c r="C2826" s="345"/>
      <c r="D2826" s="310"/>
      <c r="E2826" s="310"/>
      <c r="F2826" s="310"/>
      <c r="G2826" s="310"/>
      <c r="H2826" s="310"/>
      <c r="I2826" s="311"/>
      <c r="J2826" s="311"/>
      <c r="K2826" s="311"/>
      <c r="L2826" s="311"/>
      <c r="M2826" s="311"/>
      <c r="N2826" s="311"/>
      <c r="O2826" s="381">
        <f t="shared" si="94"/>
        <v>0</v>
      </c>
      <c r="P2826" s="381">
        <f t="shared" si="95"/>
        <v>0</v>
      </c>
    </row>
    <row r="2827" spans="1:16" ht="18" customHeight="1" x14ac:dyDescent="0.25">
      <c r="A2827" s="309"/>
      <c r="B2827" s="345"/>
      <c r="C2827" s="345"/>
      <c r="D2827" s="310"/>
      <c r="E2827" s="310"/>
      <c r="F2827" s="310"/>
      <c r="G2827" s="310"/>
      <c r="H2827" s="310"/>
      <c r="I2827" s="311"/>
      <c r="J2827" s="311"/>
      <c r="K2827" s="311"/>
      <c r="L2827" s="311"/>
      <c r="M2827" s="311"/>
      <c r="N2827" s="311"/>
      <c r="O2827" s="381">
        <f t="shared" si="94"/>
        <v>0</v>
      </c>
      <c r="P2827" s="381">
        <f t="shared" si="95"/>
        <v>0</v>
      </c>
    </row>
    <row r="2828" spans="1:16" ht="18" customHeight="1" x14ac:dyDescent="0.25">
      <c r="A2828" s="309"/>
      <c r="B2828" s="345"/>
      <c r="C2828" s="345"/>
      <c r="D2828" s="310"/>
      <c r="E2828" s="310"/>
      <c r="F2828" s="310"/>
      <c r="G2828" s="310"/>
      <c r="H2828" s="310"/>
      <c r="I2828" s="311"/>
      <c r="J2828" s="311"/>
      <c r="K2828" s="311"/>
      <c r="L2828" s="311"/>
      <c r="M2828" s="311"/>
      <c r="N2828" s="311"/>
      <c r="O2828" s="381">
        <f t="shared" si="94"/>
        <v>0</v>
      </c>
      <c r="P2828" s="381">
        <f t="shared" si="95"/>
        <v>0</v>
      </c>
    </row>
    <row r="2829" spans="1:16" ht="18" customHeight="1" x14ac:dyDescent="0.25">
      <c r="A2829" s="309"/>
      <c r="B2829" s="345"/>
      <c r="C2829" s="345"/>
      <c r="D2829" s="310"/>
      <c r="E2829" s="310"/>
      <c r="F2829" s="310"/>
      <c r="G2829" s="310"/>
      <c r="H2829" s="310"/>
      <c r="I2829" s="311"/>
      <c r="J2829" s="311"/>
      <c r="K2829" s="311"/>
      <c r="L2829" s="311"/>
      <c r="M2829" s="311"/>
      <c r="N2829" s="311"/>
      <c r="O2829" s="381">
        <f t="shared" si="94"/>
        <v>0</v>
      </c>
      <c r="P2829" s="381">
        <f t="shared" si="95"/>
        <v>0</v>
      </c>
    </row>
    <row r="2830" spans="1:16" ht="18" customHeight="1" x14ac:dyDescent="0.25">
      <c r="A2830" s="309"/>
      <c r="B2830" s="345"/>
      <c r="C2830" s="345"/>
      <c r="D2830" s="310"/>
      <c r="E2830" s="310"/>
      <c r="F2830" s="310"/>
      <c r="G2830" s="310"/>
      <c r="H2830" s="310"/>
      <c r="I2830" s="311"/>
      <c r="J2830" s="311"/>
      <c r="K2830" s="311"/>
      <c r="L2830" s="311"/>
      <c r="M2830" s="311"/>
      <c r="N2830" s="311"/>
      <c r="O2830" s="381">
        <f t="shared" si="94"/>
        <v>0</v>
      </c>
      <c r="P2830" s="381">
        <f t="shared" si="95"/>
        <v>0</v>
      </c>
    </row>
    <row r="2831" spans="1:16" ht="18" customHeight="1" x14ac:dyDescent="0.25">
      <c r="A2831" s="309"/>
      <c r="B2831" s="345"/>
      <c r="C2831" s="345"/>
      <c r="D2831" s="310"/>
      <c r="E2831" s="310"/>
      <c r="F2831" s="310"/>
      <c r="G2831" s="310"/>
      <c r="H2831" s="310"/>
      <c r="I2831" s="311"/>
      <c r="J2831" s="311"/>
      <c r="K2831" s="311"/>
      <c r="L2831" s="311"/>
      <c r="M2831" s="311"/>
      <c r="N2831" s="311"/>
      <c r="O2831" s="381">
        <f t="shared" si="94"/>
        <v>0</v>
      </c>
      <c r="P2831" s="381">
        <f t="shared" si="95"/>
        <v>0</v>
      </c>
    </row>
    <row r="2832" spans="1:16" ht="18" customHeight="1" x14ac:dyDescent="0.25">
      <c r="A2832" s="309"/>
      <c r="B2832" s="345"/>
      <c r="C2832" s="345"/>
      <c r="D2832" s="310"/>
      <c r="E2832" s="310"/>
      <c r="F2832" s="310"/>
      <c r="G2832" s="310"/>
      <c r="H2832" s="310"/>
      <c r="I2832" s="311"/>
      <c r="J2832" s="311"/>
      <c r="K2832" s="311"/>
      <c r="L2832" s="311"/>
      <c r="M2832" s="311"/>
      <c r="N2832" s="311"/>
      <c r="O2832" s="381">
        <f t="shared" si="94"/>
        <v>0</v>
      </c>
      <c r="P2832" s="381">
        <f t="shared" si="95"/>
        <v>0</v>
      </c>
    </row>
    <row r="2833" spans="1:16" ht="18" customHeight="1" x14ac:dyDescent="0.25">
      <c r="A2833" s="309"/>
      <c r="B2833" s="345"/>
      <c r="C2833" s="345"/>
      <c r="D2833" s="310"/>
      <c r="E2833" s="310"/>
      <c r="F2833" s="310"/>
      <c r="G2833" s="310"/>
      <c r="H2833" s="310"/>
      <c r="I2833" s="311"/>
      <c r="J2833" s="311"/>
      <c r="K2833" s="311"/>
      <c r="L2833" s="311"/>
      <c r="M2833" s="311"/>
      <c r="N2833" s="311"/>
      <c r="O2833" s="381">
        <f t="shared" si="94"/>
        <v>0</v>
      </c>
      <c r="P2833" s="381">
        <f t="shared" si="95"/>
        <v>0</v>
      </c>
    </row>
    <row r="2834" spans="1:16" ht="18" customHeight="1" x14ac:dyDescent="0.25">
      <c r="A2834" s="309"/>
      <c r="B2834" s="345"/>
      <c r="C2834" s="345"/>
      <c r="D2834" s="310"/>
      <c r="E2834" s="310"/>
      <c r="F2834" s="310"/>
      <c r="G2834" s="310"/>
      <c r="H2834" s="310"/>
      <c r="I2834" s="311"/>
      <c r="J2834" s="311"/>
      <c r="K2834" s="311"/>
      <c r="L2834" s="311"/>
      <c r="M2834" s="311"/>
      <c r="N2834" s="311"/>
      <c r="O2834" s="381">
        <f t="shared" si="94"/>
        <v>0</v>
      </c>
      <c r="P2834" s="381">
        <f t="shared" si="95"/>
        <v>0</v>
      </c>
    </row>
    <row r="2835" spans="1:16" ht="18" customHeight="1" x14ac:dyDescent="0.25">
      <c r="A2835" s="309"/>
      <c r="B2835" s="345"/>
      <c r="C2835" s="345"/>
      <c r="D2835" s="310"/>
      <c r="E2835" s="310"/>
      <c r="F2835" s="310"/>
      <c r="G2835" s="310"/>
      <c r="H2835" s="310"/>
      <c r="I2835" s="311"/>
      <c r="J2835" s="311"/>
      <c r="K2835" s="311"/>
      <c r="L2835" s="311"/>
      <c r="M2835" s="311"/>
      <c r="N2835" s="311"/>
      <c r="O2835" s="381">
        <f t="shared" si="94"/>
        <v>0</v>
      </c>
      <c r="P2835" s="381">
        <f t="shared" si="95"/>
        <v>0</v>
      </c>
    </row>
    <row r="2836" spans="1:16" ht="18" customHeight="1" x14ac:dyDescent="0.25">
      <c r="A2836" s="309"/>
      <c r="B2836" s="345"/>
      <c r="C2836" s="345"/>
      <c r="D2836" s="310"/>
      <c r="E2836" s="310"/>
      <c r="F2836" s="310"/>
      <c r="G2836" s="310"/>
      <c r="H2836" s="310"/>
      <c r="I2836" s="311"/>
      <c r="J2836" s="311"/>
      <c r="K2836" s="311"/>
      <c r="L2836" s="311"/>
      <c r="M2836" s="311"/>
      <c r="N2836" s="311"/>
      <c r="O2836" s="381">
        <f t="shared" si="94"/>
        <v>0</v>
      </c>
      <c r="P2836" s="381">
        <f t="shared" si="95"/>
        <v>0</v>
      </c>
    </row>
    <row r="2837" spans="1:16" ht="18" customHeight="1" x14ac:dyDescent="0.25">
      <c r="A2837" s="309"/>
      <c r="B2837" s="345"/>
      <c r="C2837" s="345"/>
      <c r="D2837" s="310"/>
      <c r="E2837" s="310"/>
      <c r="F2837" s="310"/>
      <c r="G2837" s="310"/>
      <c r="H2837" s="310"/>
      <c r="I2837" s="311"/>
      <c r="J2837" s="311"/>
      <c r="K2837" s="311"/>
      <c r="L2837" s="311"/>
      <c r="M2837" s="311"/>
      <c r="N2837" s="311"/>
      <c r="O2837" s="381">
        <f t="shared" si="94"/>
        <v>0</v>
      </c>
      <c r="P2837" s="381">
        <f t="shared" si="95"/>
        <v>0</v>
      </c>
    </row>
    <row r="2838" spans="1:16" ht="18" customHeight="1" x14ac:dyDescent="0.25">
      <c r="A2838" s="309"/>
      <c r="B2838" s="345"/>
      <c r="C2838" s="345"/>
      <c r="D2838" s="310"/>
      <c r="E2838" s="310"/>
      <c r="F2838" s="310"/>
      <c r="G2838" s="310"/>
      <c r="H2838" s="310"/>
      <c r="I2838" s="311"/>
      <c r="J2838" s="311"/>
      <c r="K2838" s="311"/>
      <c r="L2838" s="311"/>
      <c r="M2838" s="311"/>
      <c r="N2838" s="311"/>
      <c r="O2838" s="381">
        <f t="shared" si="94"/>
        <v>0</v>
      </c>
      <c r="P2838" s="381">
        <f t="shared" si="95"/>
        <v>0</v>
      </c>
    </row>
    <row r="2839" spans="1:16" ht="18" customHeight="1" x14ac:dyDescent="0.25">
      <c r="A2839" s="309"/>
      <c r="B2839" s="345"/>
      <c r="C2839" s="345"/>
      <c r="D2839" s="310"/>
      <c r="E2839" s="310"/>
      <c r="F2839" s="310"/>
      <c r="G2839" s="310"/>
      <c r="H2839" s="310"/>
      <c r="I2839" s="311"/>
      <c r="J2839" s="311"/>
      <c r="K2839" s="311"/>
      <c r="L2839" s="311"/>
      <c r="M2839" s="311"/>
      <c r="N2839" s="311"/>
      <c r="O2839" s="381">
        <f t="shared" si="94"/>
        <v>0</v>
      </c>
      <c r="P2839" s="381">
        <f t="shared" si="95"/>
        <v>0</v>
      </c>
    </row>
    <row r="2840" spans="1:16" ht="18" customHeight="1" x14ac:dyDescent="0.25">
      <c r="A2840" s="309"/>
      <c r="B2840" s="345"/>
      <c r="C2840" s="345"/>
      <c r="D2840" s="310"/>
      <c r="E2840" s="310"/>
      <c r="F2840" s="310"/>
      <c r="G2840" s="310"/>
      <c r="H2840" s="310"/>
      <c r="I2840" s="311"/>
      <c r="J2840" s="311"/>
      <c r="K2840" s="311"/>
      <c r="L2840" s="311"/>
      <c r="M2840" s="311"/>
      <c r="N2840" s="311"/>
      <c r="O2840" s="381">
        <f t="shared" si="94"/>
        <v>0</v>
      </c>
      <c r="P2840" s="381">
        <f t="shared" si="95"/>
        <v>0</v>
      </c>
    </row>
    <row r="2841" spans="1:16" ht="18" customHeight="1" x14ac:dyDescent="0.25">
      <c r="A2841" s="309"/>
      <c r="B2841" s="345"/>
      <c r="C2841" s="345"/>
      <c r="D2841" s="310"/>
      <c r="E2841" s="310"/>
      <c r="F2841" s="310"/>
      <c r="G2841" s="310"/>
      <c r="H2841" s="310"/>
      <c r="I2841" s="311"/>
      <c r="J2841" s="311"/>
      <c r="K2841" s="311"/>
      <c r="L2841" s="311"/>
      <c r="M2841" s="311"/>
      <c r="N2841" s="311"/>
      <c r="O2841" s="381">
        <f t="shared" si="94"/>
        <v>0</v>
      </c>
      <c r="P2841" s="381">
        <f t="shared" si="95"/>
        <v>0</v>
      </c>
    </row>
    <row r="2842" spans="1:16" ht="18" customHeight="1" x14ac:dyDescent="0.25">
      <c r="A2842" s="309"/>
      <c r="B2842" s="345"/>
      <c r="C2842" s="345"/>
      <c r="D2842" s="310"/>
      <c r="E2842" s="310"/>
      <c r="F2842" s="310"/>
      <c r="G2842" s="310"/>
      <c r="H2842" s="310"/>
      <c r="I2842" s="311"/>
      <c r="J2842" s="311"/>
      <c r="K2842" s="311"/>
      <c r="L2842" s="311"/>
      <c r="M2842" s="311"/>
      <c r="N2842" s="311"/>
      <c r="O2842" s="381">
        <f t="shared" si="94"/>
        <v>0</v>
      </c>
      <c r="P2842" s="381">
        <f t="shared" si="95"/>
        <v>0</v>
      </c>
    </row>
    <row r="2843" spans="1:16" ht="18" customHeight="1" x14ac:dyDescent="0.25">
      <c r="A2843" s="309"/>
      <c r="B2843" s="345"/>
      <c r="C2843" s="345"/>
      <c r="D2843" s="310"/>
      <c r="E2843" s="310"/>
      <c r="F2843" s="310"/>
      <c r="G2843" s="310"/>
      <c r="H2843" s="310"/>
      <c r="I2843" s="311"/>
      <c r="J2843" s="311"/>
      <c r="K2843" s="311"/>
      <c r="L2843" s="311"/>
      <c r="M2843" s="311"/>
      <c r="N2843" s="311"/>
      <c r="O2843" s="381">
        <f t="shared" ref="O2843:O2906" si="96">SUM(I2843,K2843,M2843)</f>
        <v>0</v>
      </c>
      <c r="P2843" s="381">
        <f t="shared" ref="P2843:P2906" si="97">SUM(J2843,L2843,N2843)</f>
        <v>0</v>
      </c>
    </row>
    <row r="2844" spans="1:16" ht="18" customHeight="1" x14ac:dyDescent="0.25">
      <c r="A2844" s="309"/>
      <c r="B2844" s="345"/>
      <c r="C2844" s="345"/>
      <c r="D2844" s="310"/>
      <c r="E2844" s="310"/>
      <c r="F2844" s="310"/>
      <c r="G2844" s="310"/>
      <c r="H2844" s="310"/>
      <c r="I2844" s="311"/>
      <c r="J2844" s="311"/>
      <c r="K2844" s="311"/>
      <c r="L2844" s="311"/>
      <c r="M2844" s="311"/>
      <c r="N2844" s="311"/>
      <c r="O2844" s="381">
        <f t="shared" si="96"/>
        <v>0</v>
      </c>
      <c r="P2844" s="381">
        <f t="shared" si="97"/>
        <v>0</v>
      </c>
    </row>
    <row r="2845" spans="1:16" ht="18" customHeight="1" x14ac:dyDescent="0.25">
      <c r="A2845" s="309"/>
      <c r="B2845" s="345"/>
      <c r="C2845" s="345"/>
      <c r="D2845" s="310"/>
      <c r="E2845" s="310"/>
      <c r="F2845" s="310"/>
      <c r="G2845" s="310"/>
      <c r="H2845" s="310"/>
      <c r="I2845" s="311"/>
      <c r="J2845" s="311"/>
      <c r="K2845" s="311"/>
      <c r="L2845" s="311"/>
      <c r="M2845" s="311"/>
      <c r="N2845" s="311"/>
      <c r="O2845" s="381">
        <f t="shared" si="96"/>
        <v>0</v>
      </c>
      <c r="P2845" s="381">
        <f t="shared" si="97"/>
        <v>0</v>
      </c>
    </row>
    <row r="2846" spans="1:16" ht="18" customHeight="1" x14ac:dyDescent="0.25">
      <c r="A2846" s="309"/>
      <c r="B2846" s="345"/>
      <c r="C2846" s="345"/>
      <c r="D2846" s="310"/>
      <c r="E2846" s="310"/>
      <c r="F2846" s="310"/>
      <c r="G2846" s="310"/>
      <c r="H2846" s="310"/>
      <c r="I2846" s="311"/>
      <c r="J2846" s="311"/>
      <c r="K2846" s="311"/>
      <c r="L2846" s="311"/>
      <c r="M2846" s="311"/>
      <c r="N2846" s="311"/>
      <c r="O2846" s="381">
        <f t="shared" si="96"/>
        <v>0</v>
      </c>
      <c r="P2846" s="381">
        <f t="shared" si="97"/>
        <v>0</v>
      </c>
    </row>
    <row r="2847" spans="1:16" ht="18" customHeight="1" x14ac:dyDescent="0.25">
      <c r="A2847" s="309"/>
      <c r="B2847" s="345"/>
      <c r="C2847" s="345"/>
      <c r="D2847" s="310"/>
      <c r="E2847" s="310"/>
      <c r="F2847" s="310"/>
      <c r="G2847" s="310"/>
      <c r="H2847" s="310"/>
      <c r="I2847" s="311"/>
      <c r="J2847" s="311"/>
      <c r="K2847" s="311"/>
      <c r="L2847" s="311"/>
      <c r="M2847" s="311"/>
      <c r="N2847" s="311"/>
      <c r="O2847" s="381">
        <f t="shared" si="96"/>
        <v>0</v>
      </c>
      <c r="P2847" s="381">
        <f t="shared" si="97"/>
        <v>0</v>
      </c>
    </row>
    <row r="2848" spans="1:16" ht="18" customHeight="1" x14ac:dyDescent="0.25">
      <c r="A2848" s="309"/>
      <c r="B2848" s="345"/>
      <c r="C2848" s="345"/>
      <c r="D2848" s="310"/>
      <c r="E2848" s="310"/>
      <c r="F2848" s="310"/>
      <c r="G2848" s="310"/>
      <c r="H2848" s="310"/>
      <c r="I2848" s="311"/>
      <c r="J2848" s="311"/>
      <c r="K2848" s="311"/>
      <c r="L2848" s="311"/>
      <c r="M2848" s="311"/>
      <c r="N2848" s="311"/>
      <c r="O2848" s="381">
        <f t="shared" si="96"/>
        <v>0</v>
      </c>
      <c r="P2848" s="381">
        <f t="shared" si="97"/>
        <v>0</v>
      </c>
    </row>
    <row r="2849" spans="1:16" ht="18" customHeight="1" x14ac:dyDescent="0.25">
      <c r="A2849" s="309"/>
      <c r="B2849" s="345"/>
      <c r="C2849" s="345"/>
      <c r="D2849" s="310"/>
      <c r="E2849" s="310"/>
      <c r="F2849" s="310"/>
      <c r="G2849" s="310"/>
      <c r="H2849" s="310"/>
      <c r="I2849" s="311"/>
      <c r="J2849" s="311"/>
      <c r="K2849" s="311"/>
      <c r="L2849" s="311"/>
      <c r="M2849" s="311"/>
      <c r="N2849" s="311"/>
      <c r="O2849" s="381">
        <f t="shared" si="96"/>
        <v>0</v>
      </c>
      <c r="P2849" s="381">
        <f t="shared" si="97"/>
        <v>0</v>
      </c>
    </row>
    <row r="2850" spans="1:16" ht="18" customHeight="1" x14ac:dyDescent="0.25">
      <c r="A2850" s="309"/>
      <c r="B2850" s="345"/>
      <c r="C2850" s="345"/>
      <c r="D2850" s="310"/>
      <c r="E2850" s="310"/>
      <c r="F2850" s="310"/>
      <c r="G2850" s="310"/>
      <c r="H2850" s="310"/>
      <c r="I2850" s="311"/>
      <c r="J2850" s="311"/>
      <c r="K2850" s="311"/>
      <c r="L2850" s="311"/>
      <c r="M2850" s="311"/>
      <c r="N2850" s="311"/>
      <c r="O2850" s="381">
        <f t="shared" si="96"/>
        <v>0</v>
      </c>
      <c r="P2850" s="381">
        <f t="shared" si="97"/>
        <v>0</v>
      </c>
    </row>
    <row r="2851" spans="1:16" ht="18" customHeight="1" x14ac:dyDescent="0.25">
      <c r="A2851" s="309"/>
      <c r="B2851" s="345"/>
      <c r="C2851" s="345"/>
      <c r="D2851" s="310"/>
      <c r="E2851" s="310"/>
      <c r="F2851" s="310"/>
      <c r="G2851" s="310"/>
      <c r="H2851" s="310"/>
      <c r="I2851" s="311"/>
      <c r="J2851" s="311"/>
      <c r="K2851" s="311"/>
      <c r="L2851" s="311"/>
      <c r="M2851" s="311"/>
      <c r="N2851" s="311"/>
      <c r="O2851" s="381">
        <f t="shared" si="96"/>
        <v>0</v>
      </c>
      <c r="P2851" s="381">
        <f t="shared" si="97"/>
        <v>0</v>
      </c>
    </row>
    <row r="2852" spans="1:16" ht="18" customHeight="1" x14ac:dyDescent="0.25">
      <c r="A2852" s="309"/>
      <c r="B2852" s="345"/>
      <c r="C2852" s="345"/>
      <c r="D2852" s="310"/>
      <c r="E2852" s="310"/>
      <c r="F2852" s="310"/>
      <c r="G2852" s="310"/>
      <c r="H2852" s="310"/>
      <c r="I2852" s="311"/>
      <c r="J2852" s="311"/>
      <c r="K2852" s="311"/>
      <c r="L2852" s="311"/>
      <c r="M2852" s="311"/>
      <c r="N2852" s="311"/>
      <c r="O2852" s="381">
        <f t="shared" si="96"/>
        <v>0</v>
      </c>
      <c r="P2852" s="381">
        <f t="shared" si="97"/>
        <v>0</v>
      </c>
    </row>
    <row r="2853" spans="1:16" ht="18" customHeight="1" x14ac:dyDescent="0.25">
      <c r="A2853" s="309"/>
      <c r="B2853" s="345"/>
      <c r="C2853" s="345"/>
      <c r="D2853" s="310"/>
      <c r="E2853" s="310"/>
      <c r="F2853" s="310"/>
      <c r="G2853" s="310"/>
      <c r="H2853" s="310"/>
      <c r="I2853" s="311"/>
      <c r="J2853" s="311"/>
      <c r="K2853" s="311"/>
      <c r="L2853" s="311"/>
      <c r="M2853" s="311"/>
      <c r="N2853" s="311"/>
      <c r="O2853" s="381">
        <f t="shared" si="96"/>
        <v>0</v>
      </c>
      <c r="P2853" s="381">
        <f t="shared" si="97"/>
        <v>0</v>
      </c>
    </row>
    <row r="2854" spans="1:16" ht="18" customHeight="1" x14ac:dyDescent="0.25">
      <c r="A2854" s="309"/>
      <c r="B2854" s="345"/>
      <c r="C2854" s="345"/>
      <c r="D2854" s="310"/>
      <c r="E2854" s="310"/>
      <c r="F2854" s="310"/>
      <c r="G2854" s="310"/>
      <c r="H2854" s="310"/>
      <c r="I2854" s="311"/>
      <c r="J2854" s="311"/>
      <c r="K2854" s="311"/>
      <c r="L2854" s="311"/>
      <c r="M2854" s="311"/>
      <c r="N2854" s="311"/>
      <c r="O2854" s="381">
        <f t="shared" si="96"/>
        <v>0</v>
      </c>
      <c r="P2854" s="381">
        <f t="shared" si="97"/>
        <v>0</v>
      </c>
    </row>
    <row r="2855" spans="1:16" ht="18" customHeight="1" x14ac:dyDescent="0.25">
      <c r="A2855" s="309"/>
      <c r="B2855" s="345"/>
      <c r="C2855" s="345"/>
      <c r="D2855" s="310"/>
      <c r="E2855" s="310"/>
      <c r="F2855" s="310"/>
      <c r="G2855" s="310"/>
      <c r="H2855" s="310"/>
      <c r="I2855" s="311"/>
      <c r="J2855" s="311"/>
      <c r="K2855" s="311"/>
      <c r="L2855" s="311"/>
      <c r="M2855" s="311"/>
      <c r="N2855" s="311"/>
      <c r="O2855" s="381">
        <f t="shared" si="96"/>
        <v>0</v>
      </c>
      <c r="P2855" s="381">
        <f t="shared" si="97"/>
        <v>0</v>
      </c>
    </row>
    <row r="2856" spans="1:16" ht="18" customHeight="1" x14ac:dyDescent="0.25">
      <c r="A2856" s="309"/>
      <c r="B2856" s="345"/>
      <c r="C2856" s="345"/>
      <c r="D2856" s="310"/>
      <c r="E2856" s="310"/>
      <c r="F2856" s="310"/>
      <c r="G2856" s="310"/>
      <c r="H2856" s="310"/>
      <c r="I2856" s="311"/>
      <c r="J2856" s="311"/>
      <c r="K2856" s="311"/>
      <c r="L2856" s="311"/>
      <c r="M2856" s="311"/>
      <c r="N2856" s="311"/>
      <c r="O2856" s="381">
        <f t="shared" si="96"/>
        <v>0</v>
      </c>
      <c r="P2856" s="381">
        <f t="shared" si="97"/>
        <v>0</v>
      </c>
    </row>
    <row r="2857" spans="1:16" ht="18" customHeight="1" x14ac:dyDescent="0.25">
      <c r="A2857" s="309"/>
      <c r="B2857" s="345"/>
      <c r="C2857" s="345"/>
      <c r="D2857" s="310"/>
      <c r="E2857" s="310"/>
      <c r="F2857" s="310"/>
      <c r="G2857" s="310"/>
      <c r="H2857" s="310"/>
      <c r="I2857" s="311"/>
      <c r="J2857" s="311"/>
      <c r="K2857" s="311"/>
      <c r="L2857" s="311"/>
      <c r="M2857" s="311"/>
      <c r="N2857" s="311"/>
      <c r="O2857" s="381">
        <f t="shared" si="96"/>
        <v>0</v>
      </c>
      <c r="P2857" s="381">
        <f t="shared" si="97"/>
        <v>0</v>
      </c>
    </row>
    <row r="2858" spans="1:16" ht="18" customHeight="1" x14ac:dyDescent="0.25">
      <c r="A2858" s="309"/>
      <c r="B2858" s="345"/>
      <c r="C2858" s="345"/>
      <c r="D2858" s="310"/>
      <c r="E2858" s="310"/>
      <c r="F2858" s="310"/>
      <c r="G2858" s="310"/>
      <c r="H2858" s="310"/>
      <c r="I2858" s="311"/>
      <c r="J2858" s="311"/>
      <c r="K2858" s="311"/>
      <c r="L2858" s="311"/>
      <c r="M2858" s="311"/>
      <c r="N2858" s="311"/>
      <c r="O2858" s="381">
        <f t="shared" si="96"/>
        <v>0</v>
      </c>
      <c r="P2858" s="381">
        <f t="shared" si="97"/>
        <v>0</v>
      </c>
    </row>
    <row r="2859" spans="1:16" ht="18" customHeight="1" x14ac:dyDescent="0.25">
      <c r="A2859" s="309"/>
      <c r="B2859" s="345"/>
      <c r="C2859" s="345"/>
      <c r="D2859" s="310"/>
      <c r="E2859" s="310"/>
      <c r="F2859" s="310"/>
      <c r="G2859" s="310"/>
      <c r="H2859" s="310"/>
      <c r="I2859" s="311"/>
      <c r="J2859" s="311"/>
      <c r="K2859" s="311"/>
      <c r="L2859" s="311"/>
      <c r="M2859" s="311"/>
      <c r="N2859" s="311"/>
      <c r="O2859" s="381">
        <f t="shared" si="96"/>
        <v>0</v>
      </c>
      <c r="P2859" s="381">
        <f t="shared" si="97"/>
        <v>0</v>
      </c>
    </row>
    <row r="2860" spans="1:16" ht="18" customHeight="1" x14ac:dyDescent="0.25">
      <c r="A2860" s="309"/>
      <c r="B2860" s="345"/>
      <c r="C2860" s="345"/>
      <c r="D2860" s="310"/>
      <c r="E2860" s="310"/>
      <c r="F2860" s="310"/>
      <c r="G2860" s="310"/>
      <c r="H2860" s="310"/>
      <c r="I2860" s="311"/>
      <c r="J2860" s="311"/>
      <c r="K2860" s="311"/>
      <c r="L2860" s="311"/>
      <c r="M2860" s="311"/>
      <c r="N2860" s="311"/>
      <c r="O2860" s="381">
        <f t="shared" si="96"/>
        <v>0</v>
      </c>
      <c r="P2860" s="381">
        <f t="shared" si="97"/>
        <v>0</v>
      </c>
    </row>
    <row r="2861" spans="1:16" ht="18" customHeight="1" x14ac:dyDescent="0.25">
      <c r="A2861" s="309"/>
      <c r="B2861" s="345"/>
      <c r="C2861" s="345"/>
      <c r="D2861" s="310"/>
      <c r="E2861" s="310"/>
      <c r="F2861" s="310"/>
      <c r="G2861" s="310"/>
      <c r="H2861" s="310"/>
      <c r="I2861" s="311"/>
      <c r="J2861" s="311"/>
      <c r="K2861" s="311"/>
      <c r="L2861" s="311"/>
      <c r="M2861" s="311"/>
      <c r="N2861" s="311"/>
      <c r="O2861" s="381">
        <f t="shared" si="96"/>
        <v>0</v>
      </c>
      <c r="P2861" s="381">
        <f t="shared" si="97"/>
        <v>0</v>
      </c>
    </row>
    <row r="2862" spans="1:16" ht="18" customHeight="1" x14ac:dyDescent="0.25">
      <c r="A2862" s="309"/>
      <c r="B2862" s="345"/>
      <c r="C2862" s="345"/>
      <c r="D2862" s="310"/>
      <c r="E2862" s="310"/>
      <c r="F2862" s="310"/>
      <c r="G2862" s="310"/>
      <c r="H2862" s="310"/>
      <c r="I2862" s="311"/>
      <c r="J2862" s="311"/>
      <c r="K2862" s="311"/>
      <c r="L2862" s="311"/>
      <c r="M2862" s="311"/>
      <c r="N2862" s="311"/>
      <c r="O2862" s="381">
        <f t="shared" si="96"/>
        <v>0</v>
      </c>
      <c r="P2862" s="381">
        <f t="shared" si="97"/>
        <v>0</v>
      </c>
    </row>
    <row r="2863" spans="1:16" ht="18" customHeight="1" x14ac:dyDescent="0.25">
      <c r="A2863" s="309"/>
      <c r="B2863" s="345"/>
      <c r="C2863" s="345"/>
      <c r="D2863" s="310"/>
      <c r="E2863" s="310"/>
      <c r="F2863" s="310"/>
      <c r="G2863" s="310"/>
      <c r="H2863" s="310"/>
      <c r="I2863" s="311"/>
      <c r="J2863" s="311"/>
      <c r="K2863" s="311"/>
      <c r="L2863" s="311"/>
      <c r="M2863" s="311"/>
      <c r="N2863" s="311"/>
      <c r="O2863" s="381">
        <f t="shared" si="96"/>
        <v>0</v>
      </c>
      <c r="P2863" s="381">
        <f t="shared" si="97"/>
        <v>0</v>
      </c>
    </row>
    <row r="2864" spans="1:16" ht="18" customHeight="1" x14ac:dyDescent="0.25">
      <c r="A2864" s="309"/>
      <c r="B2864" s="345"/>
      <c r="C2864" s="345"/>
      <c r="D2864" s="310"/>
      <c r="E2864" s="310"/>
      <c r="F2864" s="310"/>
      <c r="G2864" s="310"/>
      <c r="H2864" s="310"/>
      <c r="I2864" s="311"/>
      <c r="J2864" s="311"/>
      <c r="K2864" s="311"/>
      <c r="L2864" s="311"/>
      <c r="M2864" s="311"/>
      <c r="N2864" s="311"/>
      <c r="O2864" s="381">
        <f t="shared" si="96"/>
        <v>0</v>
      </c>
      <c r="P2864" s="381">
        <f t="shared" si="97"/>
        <v>0</v>
      </c>
    </row>
    <row r="2865" spans="1:16" ht="18" customHeight="1" x14ac:dyDescent="0.25">
      <c r="A2865" s="309"/>
      <c r="B2865" s="345"/>
      <c r="C2865" s="345"/>
      <c r="D2865" s="310"/>
      <c r="E2865" s="310"/>
      <c r="F2865" s="310"/>
      <c r="G2865" s="310"/>
      <c r="H2865" s="310"/>
      <c r="I2865" s="311"/>
      <c r="J2865" s="311"/>
      <c r="K2865" s="311"/>
      <c r="L2865" s="311"/>
      <c r="M2865" s="311"/>
      <c r="N2865" s="311"/>
      <c r="O2865" s="381">
        <f t="shared" si="96"/>
        <v>0</v>
      </c>
      <c r="P2865" s="381">
        <f t="shared" si="97"/>
        <v>0</v>
      </c>
    </row>
    <row r="2866" spans="1:16" ht="18" customHeight="1" x14ac:dyDescent="0.25">
      <c r="A2866" s="309"/>
      <c r="B2866" s="345"/>
      <c r="C2866" s="345"/>
      <c r="D2866" s="310"/>
      <c r="E2866" s="310"/>
      <c r="F2866" s="310"/>
      <c r="G2866" s="310"/>
      <c r="H2866" s="310"/>
      <c r="I2866" s="311"/>
      <c r="J2866" s="311"/>
      <c r="K2866" s="311"/>
      <c r="L2866" s="311"/>
      <c r="M2866" s="311"/>
      <c r="N2866" s="311"/>
      <c r="O2866" s="381">
        <f t="shared" si="96"/>
        <v>0</v>
      </c>
      <c r="P2866" s="381">
        <f t="shared" si="97"/>
        <v>0</v>
      </c>
    </row>
    <row r="2867" spans="1:16" ht="18" customHeight="1" x14ac:dyDescent="0.25">
      <c r="A2867" s="309"/>
      <c r="B2867" s="345"/>
      <c r="C2867" s="345"/>
      <c r="D2867" s="310"/>
      <c r="E2867" s="310"/>
      <c r="F2867" s="310"/>
      <c r="G2867" s="310"/>
      <c r="H2867" s="310"/>
      <c r="I2867" s="311"/>
      <c r="J2867" s="311"/>
      <c r="K2867" s="311"/>
      <c r="L2867" s="311"/>
      <c r="M2867" s="311"/>
      <c r="N2867" s="311"/>
      <c r="O2867" s="381">
        <f t="shared" si="96"/>
        <v>0</v>
      </c>
      <c r="P2867" s="381">
        <f t="shared" si="97"/>
        <v>0</v>
      </c>
    </row>
    <row r="2868" spans="1:16" ht="18" customHeight="1" x14ac:dyDescent="0.25">
      <c r="A2868" s="309"/>
      <c r="B2868" s="345"/>
      <c r="C2868" s="345"/>
      <c r="D2868" s="310"/>
      <c r="E2868" s="310"/>
      <c r="F2868" s="310"/>
      <c r="G2868" s="310"/>
      <c r="H2868" s="310"/>
      <c r="I2868" s="311"/>
      <c r="J2868" s="311"/>
      <c r="K2868" s="311"/>
      <c r="L2868" s="311"/>
      <c r="M2868" s="311"/>
      <c r="N2868" s="311"/>
      <c r="O2868" s="381">
        <f t="shared" si="96"/>
        <v>0</v>
      </c>
      <c r="P2868" s="381">
        <f t="shared" si="97"/>
        <v>0</v>
      </c>
    </row>
    <row r="2869" spans="1:16" ht="18" customHeight="1" x14ac:dyDescent="0.25">
      <c r="A2869" s="309"/>
      <c r="B2869" s="345"/>
      <c r="C2869" s="345"/>
      <c r="D2869" s="310"/>
      <c r="E2869" s="310"/>
      <c r="F2869" s="310"/>
      <c r="G2869" s="310"/>
      <c r="H2869" s="310"/>
      <c r="I2869" s="311"/>
      <c r="J2869" s="311"/>
      <c r="K2869" s="311"/>
      <c r="L2869" s="311"/>
      <c r="M2869" s="311"/>
      <c r="N2869" s="311"/>
      <c r="O2869" s="381">
        <f t="shared" si="96"/>
        <v>0</v>
      </c>
      <c r="P2869" s="381">
        <f t="shared" si="97"/>
        <v>0</v>
      </c>
    </row>
    <row r="2870" spans="1:16" ht="18" customHeight="1" x14ac:dyDescent="0.25">
      <c r="A2870" s="309"/>
      <c r="B2870" s="345"/>
      <c r="C2870" s="345"/>
      <c r="D2870" s="310"/>
      <c r="E2870" s="310"/>
      <c r="F2870" s="310"/>
      <c r="G2870" s="310"/>
      <c r="H2870" s="310"/>
      <c r="I2870" s="311"/>
      <c r="J2870" s="311"/>
      <c r="K2870" s="311"/>
      <c r="L2870" s="311"/>
      <c r="M2870" s="311"/>
      <c r="N2870" s="311"/>
      <c r="O2870" s="381">
        <f t="shared" si="96"/>
        <v>0</v>
      </c>
      <c r="P2870" s="381">
        <f t="shared" si="97"/>
        <v>0</v>
      </c>
    </row>
    <row r="2871" spans="1:16" ht="18" customHeight="1" x14ac:dyDescent="0.25">
      <c r="A2871" s="309"/>
      <c r="B2871" s="345"/>
      <c r="C2871" s="345"/>
      <c r="D2871" s="310"/>
      <c r="E2871" s="310"/>
      <c r="F2871" s="310"/>
      <c r="G2871" s="310"/>
      <c r="H2871" s="310"/>
      <c r="I2871" s="311"/>
      <c r="J2871" s="311"/>
      <c r="K2871" s="311"/>
      <c r="L2871" s="311"/>
      <c r="M2871" s="311"/>
      <c r="N2871" s="311"/>
      <c r="O2871" s="381">
        <f t="shared" si="96"/>
        <v>0</v>
      </c>
      <c r="P2871" s="381">
        <f t="shared" si="97"/>
        <v>0</v>
      </c>
    </row>
    <row r="2872" spans="1:16" ht="18" customHeight="1" x14ac:dyDescent="0.25">
      <c r="A2872" s="309"/>
      <c r="B2872" s="345"/>
      <c r="C2872" s="345"/>
      <c r="D2872" s="310"/>
      <c r="E2872" s="310"/>
      <c r="F2872" s="310"/>
      <c r="G2872" s="310"/>
      <c r="H2872" s="310"/>
      <c r="I2872" s="311"/>
      <c r="J2872" s="311"/>
      <c r="K2872" s="311"/>
      <c r="L2872" s="311"/>
      <c r="M2872" s="311"/>
      <c r="N2872" s="311"/>
      <c r="O2872" s="381">
        <f t="shared" si="96"/>
        <v>0</v>
      </c>
      <c r="P2872" s="381">
        <f t="shared" si="97"/>
        <v>0</v>
      </c>
    </row>
    <row r="2873" spans="1:16" ht="18" customHeight="1" x14ac:dyDescent="0.25">
      <c r="A2873" s="309"/>
      <c r="B2873" s="345"/>
      <c r="C2873" s="345"/>
      <c r="D2873" s="310"/>
      <c r="E2873" s="310"/>
      <c r="F2873" s="310"/>
      <c r="G2873" s="310"/>
      <c r="H2873" s="310"/>
      <c r="I2873" s="311"/>
      <c r="J2873" s="311"/>
      <c r="K2873" s="311"/>
      <c r="L2873" s="311"/>
      <c r="M2873" s="311"/>
      <c r="N2873" s="311"/>
      <c r="O2873" s="381">
        <f t="shared" si="96"/>
        <v>0</v>
      </c>
      <c r="P2873" s="381">
        <f t="shared" si="97"/>
        <v>0</v>
      </c>
    </row>
    <row r="2874" spans="1:16" ht="18" customHeight="1" x14ac:dyDescent="0.25">
      <c r="A2874" s="309"/>
      <c r="B2874" s="345"/>
      <c r="C2874" s="345"/>
      <c r="D2874" s="310"/>
      <c r="E2874" s="310"/>
      <c r="F2874" s="310"/>
      <c r="G2874" s="310"/>
      <c r="H2874" s="310"/>
      <c r="I2874" s="311"/>
      <c r="J2874" s="311"/>
      <c r="K2874" s="311"/>
      <c r="L2874" s="311"/>
      <c r="M2874" s="311"/>
      <c r="N2874" s="311"/>
      <c r="O2874" s="381">
        <f t="shared" si="96"/>
        <v>0</v>
      </c>
      <c r="P2874" s="381">
        <f t="shared" si="97"/>
        <v>0</v>
      </c>
    </row>
    <row r="2875" spans="1:16" ht="18" customHeight="1" x14ac:dyDescent="0.25">
      <c r="A2875" s="309"/>
      <c r="B2875" s="345"/>
      <c r="C2875" s="345"/>
      <c r="D2875" s="310"/>
      <c r="E2875" s="310"/>
      <c r="F2875" s="310"/>
      <c r="G2875" s="310"/>
      <c r="H2875" s="310"/>
      <c r="I2875" s="311"/>
      <c r="J2875" s="311"/>
      <c r="K2875" s="311"/>
      <c r="L2875" s="311"/>
      <c r="M2875" s="311"/>
      <c r="N2875" s="311"/>
      <c r="O2875" s="381">
        <f t="shared" si="96"/>
        <v>0</v>
      </c>
      <c r="P2875" s="381">
        <f t="shared" si="97"/>
        <v>0</v>
      </c>
    </row>
    <row r="2876" spans="1:16" ht="18" customHeight="1" x14ac:dyDescent="0.25">
      <c r="A2876" s="309"/>
      <c r="B2876" s="345"/>
      <c r="C2876" s="345"/>
      <c r="D2876" s="310"/>
      <c r="E2876" s="310"/>
      <c r="F2876" s="310"/>
      <c r="G2876" s="310"/>
      <c r="H2876" s="310"/>
      <c r="I2876" s="311"/>
      <c r="J2876" s="311"/>
      <c r="K2876" s="311"/>
      <c r="L2876" s="311"/>
      <c r="M2876" s="311"/>
      <c r="N2876" s="311"/>
      <c r="O2876" s="381">
        <f t="shared" si="96"/>
        <v>0</v>
      </c>
      <c r="P2876" s="381">
        <f t="shared" si="97"/>
        <v>0</v>
      </c>
    </row>
    <row r="2877" spans="1:16" ht="18" customHeight="1" x14ac:dyDescent="0.25">
      <c r="A2877" s="309"/>
      <c r="B2877" s="345"/>
      <c r="C2877" s="345"/>
      <c r="D2877" s="310"/>
      <c r="E2877" s="310"/>
      <c r="F2877" s="310"/>
      <c r="G2877" s="310"/>
      <c r="H2877" s="310"/>
      <c r="I2877" s="311"/>
      <c r="J2877" s="311"/>
      <c r="K2877" s="311"/>
      <c r="L2877" s="311"/>
      <c r="M2877" s="311"/>
      <c r="N2877" s="311"/>
      <c r="O2877" s="381">
        <f t="shared" si="96"/>
        <v>0</v>
      </c>
      <c r="P2877" s="381">
        <f t="shared" si="97"/>
        <v>0</v>
      </c>
    </row>
    <row r="2878" spans="1:16" ht="18" customHeight="1" x14ac:dyDescent="0.25">
      <c r="A2878" s="309"/>
      <c r="B2878" s="345"/>
      <c r="C2878" s="345"/>
      <c r="D2878" s="310"/>
      <c r="E2878" s="310"/>
      <c r="F2878" s="310"/>
      <c r="G2878" s="310"/>
      <c r="H2878" s="310"/>
      <c r="I2878" s="311"/>
      <c r="J2878" s="311"/>
      <c r="K2878" s="311"/>
      <c r="L2878" s="311"/>
      <c r="M2878" s="311"/>
      <c r="N2878" s="311"/>
      <c r="O2878" s="381">
        <f t="shared" si="96"/>
        <v>0</v>
      </c>
      <c r="P2878" s="381">
        <f t="shared" si="97"/>
        <v>0</v>
      </c>
    </row>
    <row r="2879" spans="1:16" ht="18" customHeight="1" x14ac:dyDescent="0.25">
      <c r="A2879" s="309"/>
      <c r="B2879" s="345"/>
      <c r="C2879" s="345"/>
      <c r="D2879" s="310"/>
      <c r="E2879" s="310"/>
      <c r="F2879" s="310"/>
      <c r="G2879" s="310"/>
      <c r="H2879" s="310"/>
      <c r="I2879" s="311"/>
      <c r="J2879" s="311"/>
      <c r="K2879" s="311"/>
      <c r="L2879" s="311"/>
      <c r="M2879" s="311"/>
      <c r="N2879" s="311"/>
      <c r="O2879" s="381">
        <f t="shared" si="96"/>
        <v>0</v>
      </c>
      <c r="P2879" s="381">
        <f t="shared" si="97"/>
        <v>0</v>
      </c>
    </row>
    <row r="2880" spans="1:16" ht="18" customHeight="1" x14ac:dyDescent="0.25">
      <c r="A2880" s="309"/>
      <c r="B2880" s="345"/>
      <c r="C2880" s="345"/>
      <c r="D2880" s="310"/>
      <c r="E2880" s="310"/>
      <c r="F2880" s="310"/>
      <c r="G2880" s="310"/>
      <c r="H2880" s="310"/>
      <c r="I2880" s="311"/>
      <c r="J2880" s="311"/>
      <c r="K2880" s="311"/>
      <c r="L2880" s="311"/>
      <c r="M2880" s="311"/>
      <c r="N2880" s="311"/>
      <c r="O2880" s="381">
        <f t="shared" si="96"/>
        <v>0</v>
      </c>
      <c r="P2880" s="381">
        <f t="shared" si="97"/>
        <v>0</v>
      </c>
    </row>
    <row r="2881" spans="1:16" ht="18" customHeight="1" x14ac:dyDescent="0.25">
      <c r="A2881" s="309"/>
      <c r="B2881" s="345"/>
      <c r="C2881" s="345"/>
      <c r="D2881" s="310"/>
      <c r="E2881" s="310"/>
      <c r="F2881" s="310"/>
      <c r="G2881" s="310"/>
      <c r="H2881" s="310"/>
      <c r="I2881" s="311"/>
      <c r="J2881" s="311"/>
      <c r="K2881" s="311"/>
      <c r="L2881" s="311"/>
      <c r="M2881" s="311"/>
      <c r="N2881" s="311"/>
      <c r="O2881" s="381">
        <f t="shared" si="96"/>
        <v>0</v>
      </c>
      <c r="P2881" s="381">
        <f t="shared" si="97"/>
        <v>0</v>
      </c>
    </row>
    <row r="2882" spans="1:16" ht="18" customHeight="1" x14ac:dyDescent="0.25">
      <c r="A2882" s="309"/>
      <c r="B2882" s="345"/>
      <c r="C2882" s="345"/>
      <c r="D2882" s="310"/>
      <c r="E2882" s="310"/>
      <c r="F2882" s="310"/>
      <c r="G2882" s="310"/>
      <c r="H2882" s="310"/>
      <c r="I2882" s="311"/>
      <c r="J2882" s="311"/>
      <c r="K2882" s="311"/>
      <c r="L2882" s="311"/>
      <c r="M2882" s="311"/>
      <c r="N2882" s="311"/>
      <c r="O2882" s="381">
        <f t="shared" si="96"/>
        <v>0</v>
      </c>
      <c r="P2882" s="381">
        <f t="shared" si="97"/>
        <v>0</v>
      </c>
    </row>
    <row r="2883" spans="1:16" ht="18" customHeight="1" x14ac:dyDescent="0.25">
      <c r="A2883" s="309"/>
      <c r="B2883" s="345"/>
      <c r="C2883" s="345"/>
      <c r="D2883" s="310"/>
      <c r="E2883" s="310"/>
      <c r="F2883" s="310"/>
      <c r="G2883" s="310"/>
      <c r="H2883" s="310"/>
      <c r="I2883" s="311"/>
      <c r="J2883" s="311"/>
      <c r="K2883" s="311"/>
      <c r="L2883" s="311"/>
      <c r="M2883" s="311"/>
      <c r="N2883" s="311"/>
      <c r="O2883" s="381">
        <f t="shared" si="96"/>
        <v>0</v>
      </c>
      <c r="P2883" s="381">
        <f t="shared" si="97"/>
        <v>0</v>
      </c>
    </row>
    <row r="2884" spans="1:16" ht="18" customHeight="1" x14ac:dyDescent="0.25">
      <c r="A2884" s="309"/>
      <c r="B2884" s="345"/>
      <c r="C2884" s="345"/>
      <c r="D2884" s="310"/>
      <c r="E2884" s="310"/>
      <c r="F2884" s="310"/>
      <c r="G2884" s="310"/>
      <c r="H2884" s="310"/>
      <c r="I2884" s="311"/>
      <c r="J2884" s="311"/>
      <c r="K2884" s="311"/>
      <c r="L2884" s="311"/>
      <c r="M2884" s="311"/>
      <c r="N2884" s="311"/>
      <c r="O2884" s="381">
        <f t="shared" si="96"/>
        <v>0</v>
      </c>
      <c r="P2884" s="381">
        <f t="shared" si="97"/>
        <v>0</v>
      </c>
    </row>
    <row r="2885" spans="1:16" ht="18" customHeight="1" x14ac:dyDescent="0.25">
      <c r="A2885" s="309"/>
      <c r="B2885" s="345"/>
      <c r="C2885" s="345"/>
      <c r="D2885" s="310"/>
      <c r="E2885" s="310"/>
      <c r="F2885" s="310"/>
      <c r="G2885" s="310"/>
      <c r="H2885" s="310"/>
      <c r="I2885" s="311"/>
      <c r="J2885" s="311"/>
      <c r="K2885" s="311"/>
      <c r="L2885" s="311"/>
      <c r="M2885" s="311"/>
      <c r="N2885" s="311"/>
      <c r="O2885" s="381">
        <f t="shared" si="96"/>
        <v>0</v>
      </c>
      <c r="P2885" s="381">
        <f t="shared" si="97"/>
        <v>0</v>
      </c>
    </row>
    <row r="2886" spans="1:16" ht="18" customHeight="1" x14ac:dyDescent="0.25">
      <c r="A2886" s="309"/>
      <c r="B2886" s="345"/>
      <c r="C2886" s="345"/>
      <c r="D2886" s="310"/>
      <c r="E2886" s="310"/>
      <c r="F2886" s="310"/>
      <c r="G2886" s="310"/>
      <c r="H2886" s="310"/>
      <c r="I2886" s="311"/>
      <c r="J2886" s="311"/>
      <c r="K2886" s="311"/>
      <c r="L2886" s="311"/>
      <c r="M2886" s="311"/>
      <c r="N2886" s="311"/>
      <c r="O2886" s="381">
        <f t="shared" si="96"/>
        <v>0</v>
      </c>
      <c r="P2886" s="381">
        <f t="shared" si="97"/>
        <v>0</v>
      </c>
    </row>
    <row r="2887" spans="1:16" ht="18" customHeight="1" x14ac:dyDescent="0.25">
      <c r="A2887" s="309"/>
      <c r="B2887" s="345"/>
      <c r="C2887" s="345"/>
      <c r="D2887" s="310"/>
      <c r="E2887" s="310"/>
      <c r="F2887" s="310"/>
      <c r="G2887" s="310"/>
      <c r="H2887" s="310"/>
      <c r="I2887" s="311"/>
      <c r="J2887" s="311"/>
      <c r="K2887" s="311"/>
      <c r="L2887" s="311"/>
      <c r="M2887" s="311"/>
      <c r="N2887" s="311"/>
      <c r="O2887" s="381">
        <f t="shared" si="96"/>
        <v>0</v>
      </c>
      <c r="P2887" s="381">
        <f t="shared" si="97"/>
        <v>0</v>
      </c>
    </row>
    <row r="2888" spans="1:16" ht="18" customHeight="1" x14ac:dyDescent="0.25">
      <c r="A2888" s="309"/>
      <c r="B2888" s="345"/>
      <c r="C2888" s="345"/>
      <c r="D2888" s="310"/>
      <c r="E2888" s="310"/>
      <c r="F2888" s="310"/>
      <c r="G2888" s="310"/>
      <c r="H2888" s="310"/>
      <c r="I2888" s="311"/>
      <c r="J2888" s="311"/>
      <c r="K2888" s="311"/>
      <c r="L2888" s="311"/>
      <c r="M2888" s="311"/>
      <c r="N2888" s="311"/>
      <c r="O2888" s="381">
        <f t="shared" si="96"/>
        <v>0</v>
      </c>
      <c r="P2888" s="381">
        <f t="shared" si="97"/>
        <v>0</v>
      </c>
    </row>
    <row r="2889" spans="1:16" ht="18" customHeight="1" x14ac:dyDescent="0.25">
      <c r="A2889" s="309"/>
      <c r="B2889" s="345"/>
      <c r="C2889" s="345"/>
      <c r="D2889" s="310"/>
      <c r="E2889" s="310"/>
      <c r="F2889" s="310"/>
      <c r="G2889" s="310"/>
      <c r="H2889" s="310"/>
      <c r="I2889" s="311"/>
      <c r="J2889" s="311"/>
      <c r="K2889" s="311"/>
      <c r="L2889" s="311"/>
      <c r="M2889" s="311"/>
      <c r="N2889" s="311"/>
      <c r="O2889" s="381">
        <f t="shared" si="96"/>
        <v>0</v>
      </c>
      <c r="P2889" s="381">
        <f t="shared" si="97"/>
        <v>0</v>
      </c>
    </row>
    <row r="2890" spans="1:16" ht="18" customHeight="1" x14ac:dyDescent="0.25">
      <c r="A2890" s="309"/>
      <c r="B2890" s="345"/>
      <c r="C2890" s="345"/>
      <c r="D2890" s="310"/>
      <c r="E2890" s="310"/>
      <c r="F2890" s="310"/>
      <c r="G2890" s="310"/>
      <c r="H2890" s="310"/>
      <c r="I2890" s="311"/>
      <c r="J2890" s="311"/>
      <c r="K2890" s="311"/>
      <c r="L2890" s="311"/>
      <c r="M2890" s="311"/>
      <c r="N2890" s="311"/>
      <c r="O2890" s="381">
        <f t="shared" si="96"/>
        <v>0</v>
      </c>
      <c r="P2890" s="381">
        <f t="shared" si="97"/>
        <v>0</v>
      </c>
    </row>
    <row r="2891" spans="1:16" ht="18" customHeight="1" x14ac:dyDescent="0.25">
      <c r="A2891" s="309"/>
      <c r="B2891" s="345"/>
      <c r="C2891" s="345"/>
      <c r="D2891" s="310"/>
      <c r="E2891" s="310"/>
      <c r="F2891" s="310"/>
      <c r="G2891" s="310"/>
      <c r="H2891" s="310"/>
      <c r="I2891" s="311"/>
      <c r="J2891" s="311"/>
      <c r="K2891" s="311"/>
      <c r="L2891" s="311"/>
      <c r="M2891" s="311"/>
      <c r="N2891" s="311"/>
      <c r="O2891" s="381">
        <f t="shared" si="96"/>
        <v>0</v>
      </c>
      <c r="P2891" s="381">
        <f t="shared" si="97"/>
        <v>0</v>
      </c>
    </row>
    <row r="2892" spans="1:16" ht="18" customHeight="1" x14ac:dyDescent="0.25">
      <c r="A2892" s="309"/>
      <c r="B2892" s="345"/>
      <c r="C2892" s="345"/>
      <c r="D2892" s="310"/>
      <c r="E2892" s="310"/>
      <c r="F2892" s="310"/>
      <c r="G2892" s="310"/>
      <c r="H2892" s="310"/>
      <c r="I2892" s="311"/>
      <c r="J2892" s="311"/>
      <c r="K2892" s="311"/>
      <c r="L2892" s="311"/>
      <c r="M2892" s="311"/>
      <c r="N2892" s="311"/>
      <c r="O2892" s="381">
        <f t="shared" si="96"/>
        <v>0</v>
      </c>
      <c r="P2892" s="381">
        <f t="shared" si="97"/>
        <v>0</v>
      </c>
    </row>
    <row r="2893" spans="1:16" ht="18" customHeight="1" x14ac:dyDescent="0.25">
      <c r="A2893" s="309"/>
      <c r="B2893" s="345"/>
      <c r="C2893" s="345"/>
      <c r="D2893" s="310"/>
      <c r="E2893" s="310"/>
      <c r="F2893" s="310"/>
      <c r="G2893" s="310"/>
      <c r="H2893" s="310"/>
      <c r="I2893" s="311"/>
      <c r="J2893" s="311"/>
      <c r="K2893" s="311"/>
      <c r="L2893" s="311"/>
      <c r="M2893" s="311"/>
      <c r="N2893" s="311"/>
      <c r="O2893" s="381">
        <f t="shared" si="96"/>
        <v>0</v>
      </c>
      <c r="P2893" s="381">
        <f t="shared" si="97"/>
        <v>0</v>
      </c>
    </row>
    <row r="2894" spans="1:16" ht="18" customHeight="1" x14ac:dyDescent="0.25">
      <c r="A2894" s="309"/>
      <c r="B2894" s="345"/>
      <c r="C2894" s="345"/>
      <c r="D2894" s="310"/>
      <c r="E2894" s="310"/>
      <c r="F2894" s="310"/>
      <c r="G2894" s="310"/>
      <c r="H2894" s="310"/>
      <c r="I2894" s="311"/>
      <c r="J2894" s="311"/>
      <c r="K2894" s="311"/>
      <c r="L2894" s="311"/>
      <c r="M2894" s="311"/>
      <c r="N2894" s="311"/>
      <c r="O2894" s="381">
        <f t="shared" si="96"/>
        <v>0</v>
      </c>
      <c r="P2894" s="381">
        <f t="shared" si="97"/>
        <v>0</v>
      </c>
    </row>
    <row r="2895" spans="1:16" ht="18" customHeight="1" x14ac:dyDescent="0.25">
      <c r="A2895" s="309"/>
      <c r="B2895" s="345"/>
      <c r="C2895" s="345"/>
      <c r="D2895" s="310"/>
      <c r="E2895" s="310"/>
      <c r="F2895" s="310"/>
      <c r="G2895" s="310"/>
      <c r="H2895" s="310"/>
      <c r="I2895" s="311"/>
      <c r="J2895" s="311"/>
      <c r="K2895" s="311"/>
      <c r="L2895" s="311"/>
      <c r="M2895" s="311"/>
      <c r="N2895" s="311"/>
      <c r="O2895" s="381">
        <f t="shared" si="96"/>
        <v>0</v>
      </c>
      <c r="P2895" s="381">
        <f t="shared" si="97"/>
        <v>0</v>
      </c>
    </row>
    <row r="2896" spans="1:16" ht="18" customHeight="1" x14ac:dyDescent="0.25">
      <c r="A2896" s="309"/>
      <c r="B2896" s="345"/>
      <c r="C2896" s="345"/>
      <c r="D2896" s="310"/>
      <c r="E2896" s="310"/>
      <c r="F2896" s="310"/>
      <c r="G2896" s="310"/>
      <c r="H2896" s="310"/>
      <c r="I2896" s="311"/>
      <c r="J2896" s="311"/>
      <c r="K2896" s="311"/>
      <c r="L2896" s="311"/>
      <c r="M2896" s="311"/>
      <c r="N2896" s="311"/>
      <c r="O2896" s="381">
        <f t="shared" si="96"/>
        <v>0</v>
      </c>
      <c r="P2896" s="381">
        <f t="shared" si="97"/>
        <v>0</v>
      </c>
    </row>
    <row r="2897" spans="1:16" ht="18" customHeight="1" x14ac:dyDescent="0.25">
      <c r="A2897" s="309"/>
      <c r="B2897" s="345"/>
      <c r="C2897" s="345"/>
      <c r="D2897" s="310"/>
      <c r="E2897" s="310"/>
      <c r="F2897" s="310"/>
      <c r="G2897" s="310"/>
      <c r="H2897" s="310"/>
      <c r="I2897" s="311"/>
      <c r="J2897" s="311"/>
      <c r="K2897" s="311"/>
      <c r="L2897" s="311"/>
      <c r="M2897" s="311"/>
      <c r="N2897" s="311"/>
      <c r="O2897" s="381">
        <f t="shared" si="96"/>
        <v>0</v>
      </c>
      <c r="P2897" s="381">
        <f t="shared" si="97"/>
        <v>0</v>
      </c>
    </row>
    <row r="2898" spans="1:16" ht="18" customHeight="1" x14ac:dyDescent="0.25">
      <c r="A2898" s="309"/>
      <c r="B2898" s="345"/>
      <c r="C2898" s="345"/>
      <c r="D2898" s="310"/>
      <c r="E2898" s="310"/>
      <c r="F2898" s="310"/>
      <c r="G2898" s="310"/>
      <c r="H2898" s="310"/>
      <c r="I2898" s="311"/>
      <c r="J2898" s="311"/>
      <c r="K2898" s="311"/>
      <c r="L2898" s="311"/>
      <c r="M2898" s="311"/>
      <c r="N2898" s="311"/>
      <c r="O2898" s="381">
        <f t="shared" si="96"/>
        <v>0</v>
      </c>
      <c r="P2898" s="381">
        <f t="shared" si="97"/>
        <v>0</v>
      </c>
    </row>
    <row r="2899" spans="1:16" ht="18" customHeight="1" x14ac:dyDescent="0.25">
      <c r="A2899" s="309"/>
      <c r="B2899" s="345"/>
      <c r="C2899" s="345"/>
      <c r="D2899" s="310"/>
      <c r="E2899" s="310"/>
      <c r="F2899" s="310"/>
      <c r="G2899" s="310"/>
      <c r="H2899" s="310"/>
      <c r="I2899" s="311"/>
      <c r="J2899" s="311"/>
      <c r="K2899" s="311"/>
      <c r="L2899" s="311"/>
      <c r="M2899" s="311"/>
      <c r="N2899" s="311"/>
      <c r="O2899" s="381">
        <f t="shared" si="96"/>
        <v>0</v>
      </c>
      <c r="P2899" s="381">
        <f t="shared" si="97"/>
        <v>0</v>
      </c>
    </row>
    <row r="2900" spans="1:16" ht="18" customHeight="1" x14ac:dyDescent="0.25">
      <c r="A2900" s="309"/>
      <c r="B2900" s="345"/>
      <c r="C2900" s="345"/>
      <c r="D2900" s="310"/>
      <c r="E2900" s="310"/>
      <c r="F2900" s="310"/>
      <c r="G2900" s="310"/>
      <c r="H2900" s="310"/>
      <c r="I2900" s="311"/>
      <c r="J2900" s="311"/>
      <c r="K2900" s="311"/>
      <c r="L2900" s="311"/>
      <c r="M2900" s="311"/>
      <c r="N2900" s="311"/>
      <c r="O2900" s="381">
        <f t="shared" si="96"/>
        <v>0</v>
      </c>
      <c r="P2900" s="381">
        <f t="shared" si="97"/>
        <v>0</v>
      </c>
    </row>
    <row r="2901" spans="1:16" ht="18" customHeight="1" x14ac:dyDescent="0.25">
      <c r="A2901" s="309"/>
      <c r="B2901" s="345"/>
      <c r="C2901" s="345"/>
      <c r="D2901" s="310"/>
      <c r="E2901" s="310"/>
      <c r="F2901" s="310"/>
      <c r="G2901" s="310"/>
      <c r="H2901" s="310"/>
      <c r="I2901" s="311"/>
      <c r="J2901" s="311"/>
      <c r="K2901" s="311"/>
      <c r="L2901" s="311"/>
      <c r="M2901" s="311"/>
      <c r="N2901" s="311"/>
      <c r="O2901" s="381">
        <f t="shared" si="96"/>
        <v>0</v>
      </c>
      <c r="P2901" s="381">
        <f t="shared" si="97"/>
        <v>0</v>
      </c>
    </row>
    <row r="2902" spans="1:16" ht="18" customHeight="1" x14ac:dyDescent="0.25">
      <c r="A2902" s="309"/>
      <c r="B2902" s="345"/>
      <c r="C2902" s="345"/>
      <c r="D2902" s="310"/>
      <c r="E2902" s="310"/>
      <c r="F2902" s="310"/>
      <c r="G2902" s="310"/>
      <c r="H2902" s="310"/>
      <c r="I2902" s="311"/>
      <c r="J2902" s="311"/>
      <c r="K2902" s="311"/>
      <c r="L2902" s="311"/>
      <c r="M2902" s="311"/>
      <c r="N2902" s="311"/>
      <c r="O2902" s="381">
        <f t="shared" si="96"/>
        <v>0</v>
      </c>
      <c r="P2902" s="381">
        <f t="shared" si="97"/>
        <v>0</v>
      </c>
    </row>
    <row r="2903" spans="1:16" ht="18" customHeight="1" x14ac:dyDescent="0.25">
      <c r="A2903" s="309"/>
      <c r="B2903" s="345"/>
      <c r="C2903" s="345"/>
      <c r="D2903" s="310"/>
      <c r="E2903" s="310"/>
      <c r="F2903" s="310"/>
      <c r="G2903" s="310"/>
      <c r="H2903" s="310"/>
      <c r="I2903" s="311"/>
      <c r="J2903" s="311"/>
      <c r="K2903" s="311"/>
      <c r="L2903" s="311"/>
      <c r="M2903" s="311"/>
      <c r="N2903" s="311"/>
      <c r="O2903" s="381">
        <f t="shared" si="96"/>
        <v>0</v>
      </c>
      <c r="P2903" s="381">
        <f t="shared" si="97"/>
        <v>0</v>
      </c>
    </row>
    <row r="2904" spans="1:16" ht="18" customHeight="1" x14ac:dyDescent="0.25">
      <c r="A2904" s="309"/>
      <c r="B2904" s="345"/>
      <c r="C2904" s="345"/>
      <c r="D2904" s="310"/>
      <c r="E2904" s="310"/>
      <c r="F2904" s="310"/>
      <c r="G2904" s="310"/>
      <c r="H2904" s="310"/>
      <c r="I2904" s="311"/>
      <c r="J2904" s="311"/>
      <c r="K2904" s="311"/>
      <c r="L2904" s="311"/>
      <c r="M2904" s="311"/>
      <c r="N2904" s="311"/>
      <c r="O2904" s="381">
        <f t="shared" si="96"/>
        <v>0</v>
      </c>
      <c r="P2904" s="381">
        <f t="shared" si="97"/>
        <v>0</v>
      </c>
    </row>
    <row r="2905" spans="1:16" ht="18" customHeight="1" x14ac:dyDescent="0.25">
      <c r="A2905" s="309"/>
      <c r="B2905" s="345"/>
      <c r="C2905" s="345"/>
      <c r="D2905" s="310"/>
      <c r="E2905" s="310"/>
      <c r="F2905" s="310"/>
      <c r="G2905" s="310"/>
      <c r="H2905" s="310"/>
      <c r="I2905" s="311"/>
      <c r="J2905" s="311"/>
      <c r="K2905" s="311"/>
      <c r="L2905" s="311"/>
      <c r="M2905" s="311"/>
      <c r="N2905" s="311"/>
      <c r="O2905" s="381">
        <f t="shared" si="96"/>
        <v>0</v>
      </c>
      <c r="P2905" s="381">
        <f t="shared" si="97"/>
        <v>0</v>
      </c>
    </row>
    <row r="2906" spans="1:16" ht="18" customHeight="1" x14ac:dyDescent="0.25">
      <c r="A2906" s="309"/>
      <c r="B2906" s="345"/>
      <c r="C2906" s="345"/>
      <c r="D2906" s="310"/>
      <c r="E2906" s="310"/>
      <c r="F2906" s="310"/>
      <c r="G2906" s="310"/>
      <c r="H2906" s="310"/>
      <c r="I2906" s="311"/>
      <c r="J2906" s="311"/>
      <c r="K2906" s="311"/>
      <c r="L2906" s="311"/>
      <c r="M2906" s="311"/>
      <c r="N2906" s="311"/>
      <c r="O2906" s="381">
        <f t="shared" si="96"/>
        <v>0</v>
      </c>
      <c r="P2906" s="381">
        <f t="shared" si="97"/>
        <v>0</v>
      </c>
    </row>
    <row r="2907" spans="1:16" ht="18" customHeight="1" x14ac:dyDescent="0.25">
      <c r="A2907" s="309"/>
      <c r="B2907" s="345"/>
      <c r="C2907" s="345"/>
      <c r="D2907" s="310"/>
      <c r="E2907" s="310"/>
      <c r="F2907" s="310"/>
      <c r="G2907" s="310"/>
      <c r="H2907" s="310"/>
      <c r="I2907" s="311"/>
      <c r="J2907" s="311"/>
      <c r="K2907" s="311"/>
      <c r="L2907" s="311"/>
      <c r="M2907" s="311"/>
      <c r="N2907" s="311"/>
      <c r="O2907" s="381">
        <f t="shared" ref="O2907:O2970" si="98">SUM(I2907,K2907,M2907)</f>
        <v>0</v>
      </c>
      <c r="P2907" s="381">
        <f t="shared" ref="P2907:P2970" si="99">SUM(J2907,L2907,N2907)</f>
        <v>0</v>
      </c>
    </row>
    <row r="2908" spans="1:16" ht="18" customHeight="1" x14ac:dyDescent="0.25">
      <c r="A2908" s="309"/>
      <c r="B2908" s="345"/>
      <c r="C2908" s="345"/>
      <c r="D2908" s="310"/>
      <c r="E2908" s="310"/>
      <c r="F2908" s="310"/>
      <c r="G2908" s="310"/>
      <c r="H2908" s="310"/>
      <c r="I2908" s="311"/>
      <c r="J2908" s="311"/>
      <c r="K2908" s="311"/>
      <c r="L2908" s="311"/>
      <c r="M2908" s="311"/>
      <c r="N2908" s="311"/>
      <c r="O2908" s="381">
        <f t="shared" si="98"/>
        <v>0</v>
      </c>
      <c r="P2908" s="381">
        <f t="shared" si="99"/>
        <v>0</v>
      </c>
    </row>
    <row r="2909" spans="1:16" ht="18" customHeight="1" x14ac:dyDescent="0.25">
      <c r="A2909" s="309"/>
      <c r="B2909" s="345"/>
      <c r="C2909" s="345"/>
      <c r="D2909" s="310"/>
      <c r="E2909" s="310"/>
      <c r="F2909" s="310"/>
      <c r="G2909" s="310"/>
      <c r="H2909" s="310"/>
      <c r="I2909" s="311"/>
      <c r="J2909" s="311"/>
      <c r="K2909" s="311"/>
      <c r="L2909" s="311"/>
      <c r="M2909" s="311"/>
      <c r="N2909" s="311"/>
      <c r="O2909" s="381">
        <f t="shared" si="98"/>
        <v>0</v>
      </c>
      <c r="P2909" s="381">
        <f t="shared" si="99"/>
        <v>0</v>
      </c>
    </row>
    <row r="2910" spans="1:16" ht="18" customHeight="1" x14ac:dyDescent="0.25">
      <c r="A2910" s="309"/>
      <c r="B2910" s="345"/>
      <c r="C2910" s="345"/>
      <c r="D2910" s="310"/>
      <c r="E2910" s="310"/>
      <c r="F2910" s="310"/>
      <c r="G2910" s="310"/>
      <c r="H2910" s="310"/>
      <c r="I2910" s="311"/>
      <c r="J2910" s="311"/>
      <c r="K2910" s="311"/>
      <c r="L2910" s="311"/>
      <c r="M2910" s="311"/>
      <c r="N2910" s="311"/>
      <c r="O2910" s="381">
        <f t="shared" si="98"/>
        <v>0</v>
      </c>
      <c r="P2910" s="381">
        <f t="shared" si="99"/>
        <v>0</v>
      </c>
    </row>
    <row r="2911" spans="1:16" ht="18" customHeight="1" x14ac:dyDescent="0.25">
      <c r="A2911" s="309"/>
      <c r="B2911" s="345"/>
      <c r="C2911" s="345"/>
      <c r="D2911" s="310"/>
      <c r="E2911" s="310"/>
      <c r="F2911" s="310"/>
      <c r="G2911" s="310"/>
      <c r="H2911" s="310"/>
      <c r="I2911" s="311"/>
      <c r="J2911" s="311"/>
      <c r="K2911" s="311"/>
      <c r="L2911" s="311"/>
      <c r="M2911" s="311"/>
      <c r="N2911" s="311"/>
      <c r="O2911" s="381">
        <f t="shared" si="98"/>
        <v>0</v>
      </c>
      <c r="P2911" s="381">
        <f t="shared" si="99"/>
        <v>0</v>
      </c>
    </row>
    <row r="2912" spans="1:16" ht="18" customHeight="1" x14ac:dyDescent="0.25">
      <c r="A2912" s="309"/>
      <c r="B2912" s="345"/>
      <c r="C2912" s="345"/>
      <c r="D2912" s="310"/>
      <c r="E2912" s="310"/>
      <c r="F2912" s="310"/>
      <c r="G2912" s="310"/>
      <c r="H2912" s="310"/>
      <c r="I2912" s="311"/>
      <c r="J2912" s="311"/>
      <c r="K2912" s="311"/>
      <c r="L2912" s="311"/>
      <c r="M2912" s="311"/>
      <c r="N2912" s="311"/>
      <c r="O2912" s="381">
        <f t="shared" si="98"/>
        <v>0</v>
      </c>
      <c r="P2912" s="381">
        <f t="shared" si="99"/>
        <v>0</v>
      </c>
    </row>
    <row r="2913" spans="1:16" ht="18" customHeight="1" x14ac:dyDescent="0.25">
      <c r="A2913" s="309"/>
      <c r="B2913" s="345"/>
      <c r="C2913" s="345"/>
      <c r="D2913" s="310"/>
      <c r="E2913" s="310"/>
      <c r="F2913" s="310"/>
      <c r="G2913" s="310"/>
      <c r="H2913" s="310"/>
      <c r="I2913" s="311"/>
      <c r="J2913" s="311"/>
      <c r="K2913" s="311"/>
      <c r="L2913" s="311"/>
      <c r="M2913" s="311"/>
      <c r="N2913" s="311"/>
      <c r="O2913" s="381">
        <f t="shared" si="98"/>
        <v>0</v>
      </c>
      <c r="P2913" s="381">
        <f t="shared" si="99"/>
        <v>0</v>
      </c>
    </row>
    <row r="2914" spans="1:16" ht="18" customHeight="1" x14ac:dyDescent="0.25">
      <c r="A2914" s="309"/>
      <c r="B2914" s="345"/>
      <c r="C2914" s="345"/>
      <c r="D2914" s="310"/>
      <c r="E2914" s="310"/>
      <c r="F2914" s="310"/>
      <c r="G2914" s="310"/>
      <c r="H2914" s="310"/>
      <c r="I2914" s="311"/>
      <c r="J2914" s="311"/>
      <c r="K2914" s="311"/>
      <c r="L2914" s="311"/>
      <c r="M2914" s="311"/>
      <c r="N2914" s="311"/>
      <c r="O2914" s="381">
        <f t="shared" si="98"/>
        <v>0</v>
      </c>
      <c r="P2914" s="381">
        <f t="shared" si="99"/>
        <v>0</v>
      </c>
    </row>
    <row r="2915" spans="1:16" ht="18" customHeight="1" x14ac:dyDescent="0.25">
      <c r="A2915" s="309"/>
      <c r="B2915" s="345"/>
      <c r="C2915" s="345"/>
      <c r="D2915" s="310"/>
      <c r="E2915" s="310"/>
      <c r="F2915" s="310"/>
      <c r="G2915" s="310"/>
      <c r="H2915" s="310"/>
      <c r="I2915" s="311"/>
      <c r="J2915" s="311"/>
      <c r="K2915" s="311"/>
      <c r="L2915" s="311"/>
      <c r="M2915" s="311"/>
      <c r="N2915" s="311"/>
      <c r="O2915" s="381">
        <f t="shared" si="98"/>
        <v>0</v>
      </c>
      <c r="P2915" s="381">
        <f t="shared" si="99"/>
        <v>0</v>
      </c>
    </row>
    <row r="2916" spans="1:16" ht="18" customHeight="1" x14ac:dyDescent="0.25">
      <c r="A2916" s="309"/>
      <c r="B2916" s="345"/>
      <c r="C2916" s="345"/>
      <c r="D2916" s="310"/>
      <c r="E2916" s="310"/>
      <c r="F2916" s="310"/>
      <c r="G2916" s="310"/>
      <c r="H2916" s="310"/>
      <c r="I2916" s="311"/>
      <c r="J2916" s="311"/>
      <c r="K2916" s="311"/>
      <c r="L2916" s="311"/>
      <c r="M2916" s="311"/>
      <c r="N2916" s="311"/>
      <c r="O2916" s="381">
        <f t="shared" si="98"/>
        <v>0</v>
      </c>
      <c r="P2916" s="381">
        <f t="shared" si="99"/>
        <v>0</v>
      </c>
    </row>
    <row r="2917" spans="1:16" ht="18" customHeight="1" x14ac:dyDescent="0.25">
      <c r="A2917" s="309"/>
      <c r="B2917" s="345"/>
      <c r="C2917" s="345"/>
      <c r="D2917" s="310"/>
      <c r="E2917" s="310"/>
      <c r="F2917" s="310"/>
      <c r="G2917" s="310"/>
      <c r="H2917" s="310"/>
      <c r="I2917" s="311"/>
      <c r="J2917" s="311"/>
      <c r="K2917" s="311"/>
      <c r="L2917" s="311"/>
      <c r="M2917" s="311"/>
      <c r="N2917" s="311"/>
      <c r="O2917" s="381">
        <f t="shared" si="98"/>
        <v>0</v>
      </c>
      <c r="P2917" s="381">
        <f t="shared" si="99"/>
        <v>0</v>
      </c>
    </row>
    <row r="2918" spans="1:16" ht="18" customHeight="1" x14ac:dyDescent="0.25">
      <c r="A2918" s="309"/>
      <c r="B2918" s="345"/>
      <c r="C2918" s="345"/>
      <c r="D2918" s="310"/>
      <c r="E2918" s="310"/>
      <c r="F2918" s="310"/>
      <c r="G2918" s="310"/>
      <c r="H2918" s="310"/>
      <c r="I2918" s="311"/>
      <c r="J2918" s="311"/>
      <c r="K2918" s="311"/>
      <c r="L2918" s="311"/>
      <c r="M2918" s="311"/>
      <c r="N2918" s="311"/>
      <c r="O2918" s="381">
        <f t="shared" si="98"/>
        <v>0</v>
      </c>
      <c r="P2918" s="381">
        <f t="shared" si="99"/>
        <v>0</v>
      </c>
    </row>
    <row r="2919" spans="1:16" ht="18" customHeight="1" x14ac:dyDescent="0.25">
      <c r="A2919" s="309"/>
      <c r="B2919" s="345"/>
      <c r="C2919" s="345"/>
      <c r="D2919" s="310"/>
      <c r="E2919" s="310"/>
      <c r="F2919" s="310"/>
      <c r="G2919" s="310"/>
      <c r="H2919" s="310"/>
      <c r="I2919" s="311"/>
      <c r="J2919" s="311"/>
      <c r="K2919" s="311"/>
      <c r="L2919" s="311"/>
      <c r="M2919" s="311"/>
      <c r="N2919" s="311"/>
      <c r="O2919" s="381">
        <f t="shared" si="98"/>
        <v>0</v>
      </c>
      <c r="P2919" s="381">
        <f t="shared" si="99"/>
        <v>0</v>
      </c>
    </row>
    <row r="2920" spans="1:16" ht="18" customHeight="1" x14ac:dyDescent="0.25">
      <c r="A2920" s="309"/>
      <c r="B2920" s="345"/>
      <c r="C2920" s="345"/>
      <c r="D2920" s="310"/>
      <c r="E2920" s="310"/>
      <c r="F2920" s="310"/>
      <c r="G2920" s="310"/>
      <c r="H2920" s="310"/>
      <c r="I2920" s="311"/>
      <c r="J2920" s="311"/>
      <c r="K2920" s="311"/>
      <c r="L2920" s="311"/>
      <c r="M2920" s="311"/>
      <c r="N2920" s="311"/>
      <c r="O2920" s="381">
        <f t="shared" si="98"/>
        <v>0</v>
      </c>
      <c r="P2920" s="381">
        <f t="shared" si="99"/>
        <v>0</v>
      </c>
    </row>
    <row r="2921" spans="1:16" ht="18" customHeight="1" x14ac:dyDescent="0.25">
      <c r="A2921" s="309"/>
      <c r="B2921" s="345"/>
      <c r="C2921" s="345"/>
      <c r="D2921" s="310"/>
      <c r="E2921" s="310"/>
      <c r="F2921" s="310"/>
      <c r="G2921" s="310"/>
      <c r="H2921" s="310"/>
      <c r="I2921" s="311"/>
      <c r="J2921" s="311"/>
      <c r="K2921" s="311"/>
      <c r="L2921" s="311"/>
      <c r="M2921" s="311"/>
      <c r="N2921" s="311"/>
      <c r="O2921" s="381">
        <f t="shared" si="98"/>
        <v>0</v>
      </c>
      <c r="P2921" s="381">
        <f t="shared" si="99"/>
        <v>0</v>
      </c>
    </row>
    <row r="2922" spans="1:16" ht="18" customHeight="1" x14ac:dyDescent="0.25">
      <c r="A2922" s="309"/>
      <c r="B2922" s="345"/>
      <c r="C2922" s="345"/>
      <c r="D2922" s="310"/>
      <c r="E2922" s="310"/>
      <c r="F2922" s="310"/>
      <c r="G2922" s="310"/>
      <c r="H2922" s="310"/>
      <c r="I2922" s="311"/>
      <c r="J2922" s="311"/>
      <c r="K2922" s="311"/>
      <c r="L2922" s="311"/>
      <c r="M2922" s="311"/>
      <c r="N2922" s="311"/>
      <c r="O2922" s="381">
        <f t="shared" si="98"/>
        <v>0</v>
      </c>
      <c r="P2922" s="381">
        <f t="shared" si="99"/>
        <v>0</v>
      </c>
    </row>
    <row r="2923" spans="1:16" ht="18" customHeight="1" x14ac:dyDescent="0.25">
      <c r="A2923" s="309"/>
      <c r="B2923" s="345"/>
      <c r="C2923" s="345"/>
      <c r="D2923" s="310"/>
      <c r="E2923" s="310"/>
      <c r="F2923" s="310"/>
      <c r="G2923" s="310"/>
      <c r="H2923" s="310"/>
      <c r="I2923" s="311"/>
      <c r="J2923" s="311"/>
      <c r="K2923" s="311"/>
      <c r="L2923" s="311"/>
      <c r="M2923" s="311"/>
      <c r="N2923" s="311"/>
      <c r="O2923" s="381">
        <f t="shared" si="98"/>
        <v>0</v>
      </c>
      <c r="P2923" s="381">
        <f t="shared" si="99"/>
        <v>0</v>
      </c>
    </row>
    <row r="2924" spans="1:16" ht="18" customHeight="1" x14ac:dyDescent="0.25">
      <c r="A2924" s="309"/>
      <c r="B2924" s="345"/>
      <c r="C2924" s="345"/>
      <c r="D2924" s="310"/>
      <c r="E2924" s="310"/>
      <c r="F2924" s="310"/>
      <c r="G2924" s="310"/>
      <c r="H2924" s="310"/>
      <c r="I2924" s="311"/>
      <c r="J2924" s="311"/>
      <c r="K2924" s="311"/>
      <c r="L2924" s="311"/>
      <c r="M2924" s="311"/>
      <c r="N2924" s="311"/>
      <c r="O2924" s="381">
        <f t="shared" si="98"/>
        <v>0</v>
      </c>
      <c r="P2924" s="381">
        <f t="shared" si="99"/>
        <v>0</v>
      </c>
    </row>
    <row r="2925" spans="1:16" ht="18" customHeight="1" x14ac:dyDescent="0.25">
      <c r="A2925" s="309"/>
      <c r="B2925" s="345"/>
      <c r="C2925" s="345"/>
      <c r="D2925" s="310"/>
      <c r="E2925" s="310"/>
      <c r="F2925" s="310"/>
      <c r="G2925" s="310"/>
      <c r="H2925" s="310"/>
      <c r="I2925" s="311"/>
      <c r="J2925" s="311"/>
      <c r="K2925" s="311"/>
      <c r="L2925" s="311"/>
      <c r="M2925" s="311"/>
      <c r="N2925" s="311"/>
      <c r="O2925" s="381">
        <f t="shared" si="98"/>
        <v>0</v>
      </c>
      <c r="P2925" s="381">
        <f t="shared" si="99"/>
        <v>0</v>
      </c>
    </row>
    <row r="2926" spans="1:16" ht="18" customHeight="1" x14ac:dyDescent="0.25">
      <c r="A2926" s="309"/>
      <c r="B2926" s="345"/>
      <c r="C2926" s="345"/>
      <c r="D2926" s="310"/>
      <c r="E2926" s="310"/>
      <c r="F2926" s="310"/>
      <c r="G2926" s="310"/>
      <c r="H2926" s="310"/>
      <c r="I2926" s="311"/>
      <c r="J2926" s="311"/>
      <c r="K2926" s="311"/>
      <c r="L2926" s="311"/>
      <c r="M2926" s="311"/>
      <c r="N2926" s="311"/>
      <c r="O2926" s="381">
        <f t="shared" si="98"/>
        <v>0</v>
      </c>
      <c r="P2926" s="381">
        <f t="shared" si="99"/>
        <v>0</v>
      </c>
    </row>
    <row r="2927" spans="1:16" ht="18" customHeight="1" x14ac:dyDescent="0.25">
      <c r="A2927" s="309"/>
      <c r="B2927" s="345"/>
      <c r="C2927" s="345"/>
      <c r="D2927" s="310"/>
      <c r="E2927" s="310"/>
      <c r="F2927" s="310"/>
      <c r="G2927" s="310"/>
      <c r="H2927" s="310"/>
      <c r="I2927" s="311"/>
      <c r="J2927" s="311"/>
      <c r="K2927" s="311"/>
      <c r="L2927" s="311"/>
      <c r="M2927" s="311"/>
      <c r="N2927" s="311"/>
      <c r="O2927" s="381">
        <f t="shared" si="98"/>
        <v>0</v>
      </c>
      <c r="P2927" s="381">
        <f t="shared" si="99"/>
        <v>0</v>
      </c>
    </row>
    <row r="2928" spans="1:16" ht="18" customHeight="1" x14ac:dyDescent="0.25">
      <c r="A2928" s="309"/>
      <c r="B2928" s="345"/>
      <c r="C2928" s="345"/>
      <c r="D2928" s="310"/>
      <c r="E2928" s="310"/>
      <c r="F2928" s="310"/>
      <c r="G2928" s="310"/>
      <c r="H2928" s="310"/>
      <c r="I2928" s="311"/>
      <c r="J2928" s="311"/>
      <c r="K2928" s="311"/>
      <c r="L2928" s="311"/>
      <c r="M2928" s="311"/>
      <c r="N2928" s="311"/>
      <c r="O2928" s="381">
        <f t="shared" si="98"/>
        <v>0</v>
      </c>
      <c r="P2928" s="381">
        <f t="shared" si="99"/>
        <v>0</v>
      </c>
    </row>
    <row r="2929" spans="1:16" ht="18" customHeight="1" x14ac:dyDescent="0.25">
      <c r="A2929" s="309"/>
      <c r="B2929" s="345"/>
      <c r="C2929" s="345"/>
      <c r="D2929" s="310"/>
      <c r="E2929" s="310"/>
      <c r="F2929" s="310"/>
      <c r="G2929" s="310"/>
      <c r="H2929" s="310"/>
      <c r="I2929" s="311"/>
      <c r="J2929" s="311"/>
      <c r="K2929" s="311"/>
      <c r="L2929" s="311"/>
      <c r="M2929" s="311"/>
      <c r="N2929" s="311"/>
      <c r="O2929" s="381">
        <f t="shared" si="98"/>
        <v>0</v>
      </c>
      <c r="P2929" s="381">
        <f t="shared" si="99"/>
        <v>0</v>
      </c>
    </row>
    <row r="2930" spans="1:16" ht="18" customHeight="1" x14ac:dyDescent="0.25">
      <c r="A2930" s="309"/>
      <c r="B2930" s="345"/>
      <c r="C2930" s="345"/>
      <c r="D2930" s="310"/>
      <c r="E2930" s="310"/>
      <c r="F2930" s="310"/>
      <c r="G2930" s="310"/>
      <c r="H2930" s="310"/>
      <c r="I2930" s="311"/>
      <c r="J2930" s="311"/>
      <c r="K2930" s="311"/>
      <c r="L2930" s="311"/>
      <c r="M2930" s="311"/>
      <c r="N2930" s="311"/>
      <c r="O2930" s="381">
        <f t="shared" si="98"/>
        <v>0</v>
      </c>
      <c r="P2930" s="381">
        <f t="shared" si="99"/>
        <v>0</v>
      </c>
    </row>
    <row r="2931" spans="1:16" ht="18" customHeight="1" x14ac:dyDescent="0.25">
      <c r="A2931" s="309"/>
      <c r="B2931" s="345"/>
      <c r="C2931" s="345"/>
      <c r="D2931" s="310"/>
      <c r="E2931" s="310"/>
      <c r="F2931" s="310"/>
      <c r="G2931" s="310"/>
      <c r="H2931" s="310"/>
      <c r="I2931" s="311"/>
      <c r="J2931" s="311"/>
      <c r="K2931" s="311"/>
      <c r="L2931" s="311"/>
      <c r="M2931" s="311"/>
      <c r="N2931" s="311"/>
      <c r="O2931" s="381">
        <f t="shared" si="98"/>
        <v>0</v>
      </c>
      <c r="P2931" s="381">
        <f t="shared" si="99"/>
        <v>0</v>
      </c>
    </row>
    <row r="2932" spans="1:16" ht="18" customHeight="1" x14ac:dyDescent="0.25">
      <c r="A2932" s="309"/>
      <c r="B2932" s="345"/>
      <c r="C2932" s="345"/>
      <c r="D2932" s="310"/>
      <c r="E2932" s="310"/>
      <c r="F2932" s="310"/>
      <c r="G2932" s="310"/>
      <c r="H2932" s="310"/>
      <c r="I2932" s="311"/>
      <c r="J2932" s="311"/>
      <c r="K2932" s="311"/>
      <c r="L2932" s="311"/>
      <c r="M2932" s="311"/>
      <c r="N2932" s="311"/>
      <c r="O2932" s="381">
        <f t="shared" si="98"/>
        <v>0</v>
      </c>
      <c r="P2932" s="381">
        <f t="shared" si="99"/>
        <v>0</v>
      </c>
    </row>
    <row r="2933" spans="1:16" ht="18" customHeight="1" x14ac:dyDescent="0.25">
      <c r="A2933" s="309"/>
      <c r="B2933" s="345"/>
      <c r="C2933" s="345"/>
      <c r="D2933" s="310"/>
      <c r="E2933" s="310"/>
      <c r="F2933" s="310"/>
      <c r="G2933" s="310"/>
      <c r="H2933" s="310"/>
      <c r="I2933" s="311"/>
      <c r="J2933" s="311"/>
      <c r="K2933" s="311"/>
      <c r="L2933" s="311"/>
      <c r="M2933" s="311"/>
      <c r="N2933" s="311"/>
      <c r="O2933" s="381">
        <f t="shared" si="98"/>
        <v>0</v>
      </c>
      <c r="P2933" s="381">
        <f t="shared" si="99"/>
        <v>0</v>
      </c>
    </row>
    <row r="2934" spans="1:16" ht="18" customHeight="1" x14ac:dyDescent="0.25">
      <c r="A2934" s="309"/>
      <c r="B2934" s="345"/>
      <c r="C2934" s="345"/>
      <c r="D2934" s="310"/>
      <c r="E2934" s="310"/>
      <c r="F2934" s="310"/>
      <c r="G2934" s="310"/>
      <c r="H2934" s="310"/>
      <c r="I2934" s="311"/>
      <c r="J2934" s="311"/>
      <c r="K2934" s="311"/>
      <c r="L2934" s="311"/>
      <c r="M2934" s="311"/>
      <c r="N2934" s="311"/>
      <c r="O2934" s="381">
        <f t="shared" si="98"/>
        <v>0</v>
      </c>
      <c r="P2934" s="381">
        <f t="shared" si="99"/>
        <v>0</v>
      </c>
    </row>
    <row r="2935" spans="1:16" ht="18" customHeight="1" x14ac:dyDescent="0.25">
      <c r="A2935" s="309"/>
      <c r="B2935" s="345"/>
      <c r="C2935" s="345"/>
      <c r="D2935" s="310"/>
      <c r="E2935" s="310"/>
      <c r="F2935" s="310"/>
      <c r="G2935" s="310"/>
      <c r="H2935" s="310"/>
      <c r="I2935" s="311"/>
      <c r="J2935" s="311"/>
      <c r="K2935" s="311"/>
      <c r="L2935" s="311"/>
      <c r="M2935" s="311"/>
      <c r="N2935" s="311"/>
      <c r="O2935" s="381">
        <f t="shared" si="98"/>
        <v>0</v>
      </c>
      <c r="P2935" s="381">
        <f t="shared" si="99"/>
        <v>0</v>
      </c>
    </row>
    <row r="2936" spans="1:16" ht="18" customHeight="1" x14ac:dyDescent="0.25">
      <c r="A2936" s="309"/>
      <c r="B2936" s="345"/>
      <c r="C2936" s="345"/>
      <c r="D2936" s="310"/>
      <c r="E2936" s="310"/>
      <c r="F2936" s="310"/>
      <c r="G2936" s="310"/>
      <c r="H2936" s="310"/>
      <c r="I2936" s="311"/>
      <c r="J2936" s="311"/>
      <c r="K2936" s="311"/>
      <c r="L2936" s="311"/>
      <c r="M2936" s="311"/>
      <c r="N2936" s="311"/>
      <c r="O2936" s="381">
        <f t="shared" si="98"/>
        <v>0</v>
      </c>
      <c r="P2936" s="381">
        <f t="shared" si="99"/>
        <v>0</v>
      </c>
    </row>
    <row r="2937" spans="1:16" ht="18" customHeight="1" x14ac:dyDescent="0.25">
      <c r="A2937" s="309"/>
      <c r="B2937" s="345"/>
      <c r="C2937" s="345"/>
      <c r="D2937" s="310"/>
      <c r="E2937" s="310"/>
      <c r="F2937" s="310"/>
      <c r="G2937" s="310"/>
      <c r="H2937" s="310"/>
      <c r="I2937" s="311"/>
      <c r="J2937" s="311"/>
      <c r="K2937" s="311"/>
      <c r="L2937" s="311"/>
      <c r="M2937" s="311"/>
      <c r="N2937" s="311"/>
      <c r="O2937" s="381">
        <f t="shared" si="98"/>
        <v>0</v>
      </c>
      <c r="P2937" s="381">
        <f t="shared" si="99"/>
        <v>0</v>
      </c>
    </row>
    <row r="2938" spans="1:16" ht="18" customHeight="1" x14ac:dyDescent="0.25">
      <c r="A2938" s="309"/>
      <c r="B2938" s="345"/>
      <c r="C2938" s="345"/>
      <c r="D2938" s="310"/>
      <c r="E2938" s="310"/>
      <c r="F2938" s="310"/>
      <c r="G2938" s="310"/>
      <c r="H2938" s="310"/>
      <c r="I2938" s="311"/>
      <c r="J2938" s="311"/>
      <c r="K2938" s="311"/>
      <c r="L2938" s="311"/>
      <c r="M2938" s="311"/>
      <c r="N2938" s="311"/>
      <c r="O2938" s="381">
        <f t="shared" si="98"/>
        <v>0</v>
      </c>
      <c r="P2938" s="381">
        <f t="shared" si="99"/>
        <v>0</v>
      </c>
    </row>
    <row r="2939" spans="1:16" ht="18" customHeight="1" x14ac:dyDescent="0.25">
      <c r="A2939" s="309"/>
      <c r="B2939" s="345"/>
      <c r="C2939" s="345"/>
      <c r="D2939" s="310"/>
      <c r="E2939" s="310"/>
      <c r="F2939" s="310"/>
      <c r="G2939" s="310"/>
      <c r="H2939" s="310"/>
      <c r="I2939" s="311"/>
      <c r="J2939" s="311"/>
      <c r="K2939" s="311"/>
      <c r="L2939" s="311"/>
      <c r="M2939" s="311"/>
      <c r="N2939" s="311"/>
      <c r="O2939" s="381">
        <f t="shared" si="98"/>
        <v>0</v>
      </c>
      <c r="P2939" s="381">
        <f t="shared" si="99"/>
        <v>0</v>
      </c>
    </row>
    <row r="2940" spans="1:16" ht="18" customHeight="1" x14ac:dyDescent="0.25">
      <c r="A2940" s="309"/>
      <c r="B2940" s="345"/>
      <c r="C2940" s="345"/>
      <c r="D2940" s="310"/>
      <c r="E2940" s="310"/>
      <c r="F2940" s="310"/>
      <c r="G2940" s="310"/>
      <c r="H2940" s="310"/>
      <c r="I2940" s="311"/>
      <c r="J2940" s="311"/>
      <c r="K2940" s="311"/>
      <c r="L2940" s="311"/>
      <c r="M2940" s="311"/>
      <c r="N2940" s="311"/>
      <c r="O2940" s="381">
        <f t="shared" si="98"/>
        <v>0</v>
      </c>
      <c r="P2940" s="381">
        <f t="shared" si="99"/>
        <v>0</v>
      </c>
    </row>
    <row r="2941" spans="1:16" ht="18" customHeight="1" x14ac:dyDescent="0.25">
      <c r="A2941" s="309"/>
      <c r="B2941" s="345"/>
      <c r="C2941" s="345"/>
      <c r="D2941" s="310"/>
      <c r="E2941" s="310"/>
      <c r="F2941" s="310"/>
      <c r="G2941" s="310"/>
      <c r="H2941" s="310"/>
      <c r="I2941" s="311"/>
      <c r="J2941" s="311"/>
      <c r="K2941" s="311"/>
      <c r="L2941" s="311"/>
      <c r="M2941" s="311"/>
      <c r="N2941" s="311"/>
      <c r="O2941" s="381">
        <f t="shared" si="98"/>
        <v>0</v>
      </c>
      <c r="P2941" s="381">
        <f t="shared" si="99"/>
        <v>0</v>
      </c>
    </row>
    <row r="2942" spans="1:16" ht="18" customHeight="1" x14ac:dyDescent="0.25">
      <c r="A2942" s="309"/>
      <c r="B2942" s="345"/>
      <c r="C2942" s="345"/>
      <c r="D2942" s="310"/>
      <c r="E2942" s="310"/>
      <c r="F2942" s="310"/>
      <c r="G2942" s="310"/>
      <c r="H2942" s="310"/>
      <c r="I2942" s="311"/>
      <c r="J2942" s="311"/>
      <c r="K2942" s="311"/>
      <c r="L2942" s="311"/>
      <c r="M2942" s="311"/>
      <c r="N2942" s="311"/>
      <c r="O2942" s="381">
        <f t="shared" si="98"/>
        <v>0</v>
      </c>
      <c r="P2942" s="381">
        <f t="shared" si="99"/>
        <v>0</v>
      </c>
    </row>
    <row r="2943" spans="1:16" ht="18" customHeight="1" x14ac:dyDescent="0.25">
      <c r="A2943" s="309"/>
      <c r="B2943" s="345"/>
      <c r="C2943" s="345"/>
      <c r="D2943" s="310"/>
      <c r="E2943" s="310"/>
      <c r="F2943" s="310"/>
      <c r="G2943" s="310"/>
      <c r="H2943" s="310"/>
      <c r="I2943" s="311"/>
      <c r="J2943" s="311"/>
      <c r="K2943" s="311"/>
      <c r="L2943" s="311"/>
      <c r="M2943" s="311"/>
      <c r="N2943" s="311"/>
      <c r="O2943" s="381">
        <f t="shared" si="98"/>
        <v>0</v>
      </c>
      <c r="P2943" s="381">
        <f t="shared" si="99"/>
        <v>0</v>
      </c>
    </row>
    <row r="2944" spans="1:16" ht="18" customHeight="1" x14ac:dyDescent="0.25">
      <c r="A2944" s="309"/>
      <c r="B2944" s="345"/>
      <c r="C2944" s="345"/>
      <c r="D2944" s="310"/>
      <c r="E2944" s="310"/>
      <c r="F2944" s="310"/>
      <c r="G2944" s="310"/>
      <c r="H2944" s="310"/>
      <c r="I2944" s="311"/>
      <c r="J2944" s="311"/>
      <c r="K2944" s="311"/>
      <c r="L2944" s="311"/>
      <c r="M2944" s="311"/>
      <c r="N2944" s="311"/>
      <c r="O2944" s="381">
        <f t="shared" si="98"/>
        <v>0</v>
      </c>
      <c r="P2944" s="381">
        <f t="shared" si="99"/>
        <v>0</v>
      </c>
    </row>
    <row r="2945" spans="1:16" ht="18" customHeight="1" x14ac:dyDescent="0.25">
      <c r="A2945" s="309"/>
      <c r="B2945" s="345"/>
      <c r="C2945" s="345"/>
      <c r="D2945" s="310"/>
      <c r="E2945" s="310"/>
      <c r="F2945" s="310"/>
      <c r="G2945" s="310"/>
      <c r="H2945" s="310"/>
      <c r="I2945" s="311"/>
      <c r="J2945" s="311"/>
      <c r="K2945" s="311"/>
      <c r="L2945" s="311"/>
      <c r="M2945" s="311"/>
      <c r="N2945" s="311"/>
      <c r="O2945" s="381">
        <f t="shared" si="98"/>
        <v>0</v>
      </c>
      <c r="P2945" s="381">
        <f t="shared" si="99"/>
        <v>0</v>
      </c>
    </row>
    <row r="2946" spans="1:16" ht="18" customHeight="1" x14ac:dyDescent="0.25">
      <c r="A2946" s="309"/>
      <c r="B2946" s="345"/>
      <c r="C2946" s="345"/>
      <c r="D2946" s="310"/>
      <c r="E2946" s="310"/>
      <c r="F2946" s="310"/>
      <c r="G2946" s="310"/>
      <c r="H2946" s="310"/>
      <c r="I2946" s="311"/>
      <c r="J2946" s="311"/>
      <c r="K2946" s="311"/>
      <c r="L2946" s="311"/>
      <c r="M2946" s="311"/>
      <c r="N2946" s="311"/>
      <c r="O2946" s="381">
        <f t="shared" si="98"/>
        <v>0</v>
      </c>
      <c r="P2946" s="381">
        <f t="shared" si="99"/>
        <v>0</v>
      </c>
    </row>
    <row r="2947" spans="1:16" ht="18" customHeight="1" x14ac:dyDescent="0.25">
      <c r="A2947" s="309"/>
      <c r="B2947" s="345"/>
      <c r="C2947" s="345"/>
      <c r="D2947" s="310"/>
      <c r="E2947" s="310"/>
      <c r="F2947" s="310"/>
      <c r="G2947" s="310"/>
      <c r="H2947" s="310"/>
      <c r="I2947" s="311"/>
      <c r="J2947" s="311"/>
      <c r="K2947" s="311"/>
      <c r="L2947" s="311"/>
      <c r="M2947" s="311"/>
      <c r="N2947" s="311"/>
      <c r="O2947" s="381">
        <f t="shared" si="98"/>
        <v>0</v>
      </c>
      <c r="P2947" s="381">
        <f t="shared" si="99"/>
        <v>0</v>
      </c>
    </row>
    <row r="2948" spans="1:16" ht="18" customHeight="1" x14ac:dyDescent="0.25">
      <c r="A2948" s="309"/>
      <c r="B2948" s="345"/>
      <c r="C2948" s="345"/>
      <c r="D2948" s="310"/>
      <c r="E2948" s="310"/>
      <c r="F2948" s="310"/>
      <c r="G2948" s="310"/>
      <c r="H2948" s="310"/>
      <c r="I2948" s="311"/>
      <c r="J2948" s="311"/>
      <c r="K2948" s="311"/>
      <c r="L2948" s="311"/>
      <c r="M2948" s="311"/>
      <c r="N2948" s="311"/>
      <c r="O2948" s="381">
        <f t="shared" si="98"/>
        <v>0</v>
      </c>
      <c r="P2948" s="381">
        <f t="shared" si="99"/>
        <v>0</v>
      </c>
    </row>
    <row r="2949" spans="1:16" ht="18" customHeight="1" x14ac:dyDescent="0.25">
      <c r="A2949" s="309"/>
      <c r="B2949" s="345"/>
      <c r="C2949" s="345"/>
      <c r="D2949" s="310"/>
      <c r="E2949" s="310"/>
      <c r="F2949" s="310"/>
      <c r="G2949" s="310"/>
      <c r="H2949" s="310"/>
      <c r="I2949" s="311"/>
      <c r="J2949" s="311"/>
      <c r="K2949" s="311"/>
      <c r="L2949" s="311"/>
      <c r="M2949" s="311"/>
      <c r="N2949" s="311"/>
      <c r="O2949" s="381">
        <f t="shared" si="98"/>
        <v>0</v>
      </c>
      <c r="P2949" s="381">
        <f t="shared" si="99"/>
        <v>0</v>
      </c>
    </row>
    <row r="2950" spans="1:16" ht="18" customHeight="1" x14ac:dyDescent="0.25">
      <c r="A2950" s="309"/>
      <c r="B2950" s="345"/>
      <c r="C2950" s="345"/>
      <c r="D2950" s="310"/>
      <c r="E2950" s="310"/>
      <c r="F2950" s="310"/>
      <c r="G2950" s="310"/>
      <c r="H2950" s="310"/>
      <c r="I2950" s="311"/>
      <c r="J2950" s="311"/>
      <c r="K2950" s="311"/>
      <c r="L2950" s="311"/>
      <c r="M2950" s="311"/>
      <c r="N2950" s="311"/>
      <c r="O2950" s="381">
        <f t="shared" si="98"/>
        <v>0</v>
      </c>
      <c r="P2950" s="381">
        <f t="shared" si="99"/>
        <v>0</v>
      </c>
    </row>
    <row r="2951" spans="1:16" ht="18" customHeight="1" x14ac:dyDescent="0.25">
      <c r="A2951" s="309"/>
      <c r="B2951" s="345"/>
      <c r="C2951" s="345"/>
      <c r="D2951" s="310"/>
      <c r="E2951" s="310"/>
      <c r="F2951" s="310"/>
      <c r="G2951" s="310"/>
      <c r="H2951" s="310"/>
      <c r="I2951" s="311"/>
      <c r="J2951" s="311"/>
      <c r="K2951" s="311"/>
      <c r="L2951" s="311"/>
      <c r="M2951" s="311"/>
      <c r="N2951" s="311"/>
      <c r="O2951" s="381">
        <f t="shared" si="98"/>
        <v>0</v>
      </c>
      <c r="P2951" s="381">
        <f t="shared" si="99"/>
        <v>0</v>
      </c>
    </row>
    <row r="2952" spans="1:16" ht="18" customHeight="1" x14ac:dyDescent="0.25">
      <c r="A2952" s="309"/>
      <c r="B2952" s="345"/>
      <c r="C2952" s="345"/>
      <c r="D2952" s="310"/>
      <c r="E2952" s="310"/>
      <c r="F2952" s="310"/>
      <c r="G2952" s="310"/>
      <c r="H2952" s="310"/>
      <c r="I2952" s="311"/>
      <c r="J2952" s="311"/>
      <c r="K2952" s="311"/>
      <c r="L2952" s="311"/>
      <c r="M2952" s="311"/>
      <c r="N2952" s="311"/>
      <c r="O2952" s="381">
        <f t="shared" si="98"/>
        <v>0</v>
      </c>
      <c r="P2952" s="381">
        <f t="shared" si="99"/>
        <v>0</v>
      </c>
    </row>
    <row r="2953" spans="1:16" ht="18" customHeight="1" x14ac:dyDescent="0.25">
      <c r="A2953" s="309"/>
      <c r="B2953" s="345"/>
      <c r="C2953" s="345"/>
      <c r="D2953" s="310"/>
      <c r="E2953" s="310"/>
      <c r="F2953" s="310"/>
      <c r="G2953" s="310"/>
      <c r="H2953" s="310"/>
      <c r="I2953" s="311"/>
      <c r="J2953" s="311"/>
      <c r="K2953" s="311"/>
      <c r="L2953" s="311"/>
      <c r="M2953" s="311"/>
      <c r="N2953" s="311"/>
      <c r="O2953" s="381">
        <f t="shared" si="98"/>
        <v>0</v>
      </c>
      <c r="P2953" s="381">
        <f t="shared" si="99"/>
        <v>0</v>
      </c>
    </row>
    <row r="2954" spans="1:16" ht="18" customHeight="1" x14ac:dyDescent="0.25">
      <c r="A2954" s="309"/>
      <c r="B2954" s="345"/>
      <c r="C2954" s="345"/>
      <c r="D2954" s="310"/>
      <c r="E2954" s="310"/>
      <c r="F2954" s="310"/>
      <c r="G2954" s="310"/>
      <c r="H2954" s="310"/>
      <c r="I2954" s="311"/>
      <c r="J2954" s="311"/>
      <c r="K2954" s="311"/>
      <c r="L2954" s="311"/>
      <c r="M2954" s="311"/>
      <c r="N2954" s="311"/>
      <c r="O2954" s="381">
        <f t="shared" si="98"/>
        <v>0</v>
      </c>
      <c r="P2954" s="381">
        <f t="shared" si="99"/>
        <v>0</v>
      </c>
    </row>
    <row r="2955" spans="1:16" ht="18" customHeight="1" x14ac:dyDescent="0.25">
      <c r="A2955" s="309"/>
      <c r="B2955" s="345"/>
      <c r="C2955" s="345"/>
      <c r="D2955" s="310"/>
      <c r="E2955" s="310"/>
      <c r="F2955" s="310"/>
      <c r="G2955" s="310"/>
      <c r="H2955" s="310"/>
      <c r="I2955" s="311"/>
      <c r="J2955" s="311"/>
      <c r="K2955" s="311"/>
      <c r="L2955" s="311"/>
      <c r="M2955" s="311"/>
      <c r="N2955" s="311"/>
      <c r="O2955" s="381">
        <f t="shared" si="98"/>
        <v>0</v>
      </c>
      <c r="P2955" s="381">
        <f t="shared" si="99"/>
        <v>0</v>
      </c>
    </row>
    <row r="2956" spans="1:16" ht="18" customHeight="1" x14ac:dyDescent="0.25">
      <c r="A2956" s="309"/>
      <c r="B2956" s="345"/>
      <c r="C2956" s="345"/>
      <c r="D2956" s="310"/>
      <c r="E2956" s="310"/>
      <c r="F2956" s="310"/>
      <c r="G2956" s="310"/>
      <c r="H2956" s="310"/>
      <c r="I2956" s="311"/>
      <c r="J2956" s="311"/>
      <c r="K2956" s="311"/>
      <c r="L2956" s="311"/>
      <c r="M2956" s="311"/>
      <c r="N2956" s="311"/>
      <c r="O2956" s="381">
        <f t="shared" si="98"/>
        <v>0</v>
      </c>
      <c r="P2956" s="381">
        <f t="shared" si="99"/>
        <v>0</v>
      </c>
    </row>
    <row r="2957" spans="1:16" ht="18" customHeight="1" x14ac:dyDescent="0.25">
      <c r="A2957" s="309"/>
      <c r="B2957" s="345"/>
      <c r="C2957" s="345"/>
      <c r="D2957" s="310"/>
      <c r="E2957" s="310"/>
      <c r="F2957" s="310"/>
      <c r="G2957" s="310"/>
      <c r="H2957" s="310"/>
      <c r="I2957" s="311"/>
      <c r="J2957" s="311"/>
      <c r="K2957" s="311"/>
      <c r="L2957" s="311"/>
      <c r="M2957" s="311"/>
      <c r="N2957" s="311"/>
      <c r="O2957" s="381">
        <f t="shared" si="98"/>
        <v>0</v>
      </c>
      <c r="P2957" s="381">
        <f t="shared" si="99"/>
        <v>0</v>
      </c>
    </row>
    <row r="2958" spans="1:16" ht="18" customHeight="1" x14ac:dyDescent="0.25">
      <c r="A2958" s="309"/>
      <c r="B2958" s="345"/>
      <c r="C2958" s="345"/>
      <c r="D2958" s="310"/>
      <c r="E2958" s="310"/>
      <c r="F2958" s="310"/>
      <c r="G2958" s="310"/>
      <c r="H2958" s="310"/>
      <c r="I2958" s="311"/>
      <c r="J2958" s="311"/>
      <c r="K2958" s="311"/>
      <c r="L2958" s="311"/>
      <c r="M2958" s="311"/>
      <c r="N2958" s="311"/>
      <c r="O2958" s="381">
        <f t="shared" si="98"/>
        <v>0</v>
      </c>
      <c r="P2958" s="381">
        <f t="shared" si="99"/>
        <v>0</v>
      </c>
    </row>
    <row r="2959" spans="1:16" ht="18" customHeight="1" x14ac:dyDescent="0.25">
      <c r="A2959" s="309"/>
      <c r="B2959" s="345"/>
      <c r="C2959" s="345"/>
      <c r="D2959" s="310"/>
      <c r="E2959" s="310"/>
      <c r="F2959" s="310"/>
      <c r="G2959" s="310"/>
      <c r="H2959" s="310"/>
      <c r="I2959" s="311"/>
      <c r="J2959" s="311"/>
      <c r="K2959" s="311"/>
      <c r="L2959" s="311"/>
      <c r="M2959" s="311"/>
      <c r="N2959" s="311"/>
      <c r="O2959" s="381">
        <f t="shared" si="98"/>
        <v>0</v>
      </c>
      <c r="P2959" s="381">
        <f t="shared" si="99"/>
        <v>0</v>
      </c>
    </row>
    <row r="2960" spans="1:16" ht="18" customHeight="1" x14ac:dyDescent="0.25">
      <c r="A2960" s="309"/>
      <c r="B2960" s="345"/>
      <c r="C2960" s="345"/>
      <c r="D2960" s="310"/>
      <c r="E2960" s="310"/>
      <c r="F2960" s="310"/>
      <c r="G2960" s="310"/>
      <c r="H2960" s="310"/>
      <c r="I2960" s="311"/>
      <c r="J2960" s="311"/>
      <c r="K2960" s="311"/>
      <c r="L2960" s="311"/>
      <c r="M2960" s="311"/>
      <c r="N2960" s="311"/>
      <c r="O2960" s="381">
        <f t="shared" si="98"/>
        <v>0</v>
      </c>
      <c r="P2960" s="381">
        <f t="shared" si="99"/>
        <v>0</v>
      </c>
    </row>
    <row r="2961" spans="1:16" ht="18" customHeight="1" x14ac:dyDescent="0.25">
      <c r="A2961" s="309"/>
      <c r="B2961" s="345"/>
      <c r="C2961" s="345"/>
      <c r="D2961" s="310"/>
      <c r="E2961" s="310"/>
      <c r="F2961" s="310"/>
      <c r="G2961" s="310"/>
      <c r="H2961" s="310"/>
      <c r="I2961" s="311"/>
      <c r="J2961" s="311"/>
      <c r="K2961" s="311"/>
      <c r="L2961" s="311"/>
      <c r="M2961" s="311"/>
      <c r="N2961" s="311"/>
      <c r="O2961" s="381">
        <f t="shared" si="98"/>
        <v>0</v>
      </c>
      <c r="P2961" s="381">
        <f t="shared" si="99"/>
        <v>0</v>
      </c>
    </row>
    <row r="2962" spans="1:16" ht="18" customHeight="1" x14ac:dyDescent="0.25">
      <c r="A2962" s="309"/>
      <c r="B2962" s="345"/>
      <c r="C2962" s="345"/>
      <c r="D2962" s="310"/>
      <c r="E2962" s="310"/>
      <c r="F2962" s="310"/>
      <c r="G2962" s="310"/>
      <c r="H2962" s="310"/>
      <c r="I2962" s="311"/>
      <c r="J2962" s="311"/>
      <c r="K2962" s="311"/>
      <c r="L2962" s="311"/>
      <c r="M2962" s="311"/>
      <c r="N2962" s="311"/>
      <c r="O2962" s="381">
        <f t="shared" si="98"/>
        <v>0</v>
      </c>
      <c r="P2962" s="381">
        <f t="shared" si="99"/>
        <v>0</v>
      </c>
    </row>
    <row r="2963" spans="1:16" ht="18" customHeight="1" x14ac:dyDescent="0.25">
      <c r="A2963" s="309"/>
      <c r="B2963" s="345"/>
      <c r="C2963" s="345"/>
      <c r="D2963" s="310"/>
      <c r="E2963" s="310"/>
      <c r="F2963" s="310"/>
      <c r="G2963" s="310"/>
      <c r="H2963" s="310"/>
      <c r="I2963" s="311"/>
      <c r="J2963" s="311"/>
      <c r="K2963" s="311"/>
      <c r="L2963" s="311"/>
      <c r="M2963" s="311"/>
      <c r="N2963" s="311"/>
      <c r="O2963" s="381">
        <f t="shared" si="98"/>
        <v>0</v>
      </c>
      <c r="P2963" s="381">
        <f t="shared" si="99"/>
        <v>0</v>
      </c>
    </row>
    <row r="2964" spans="1:16" ht="18" customHeight="1" x14ac:dyDescent="0.25">
      <c r="A2964" s="309"/>
      <c r="B2964" s="345"/>
      <c r="C2964" s="345"/>
      <c r="D2964" s="310"/>
      <c r="E2964" s="310"/>
      <c r="F2964" s="310"/>
      <c r="G2964" s="310"/>
      <c r="H2964" s="310"/>
      <c r="I2964" s="311"/>
      <c r="J2964" s="311"/>
      <c r="K2964" s="311"/>
      <c r="L2964" s="311"/>
      <c r="M2964" s="311"/>
      <c r="N2964" s="311"/>
      <c r="O2964" s="381">
        <f t="shared" si="98"/>
        <v>0</v>
      </c>
      <c r="P2964" s="381">
        <f t="shared" si="99"/>
        <v>0</v>
      </c>
    </row>
    <row r="2965" spans="1:16" ht="18" customHeight="1" x14ac:dyDescent="0.25">
      <c r="A2965" s="309"/>
      <c r="B2965" s="345"/>
      <c r="C2965" s="345"/>
      <c r="D2965" s="310"/>
      <c r="E2965" s="310"/>
      <c r="F2965" s="310"/>
      <c r="G2965" s="310"/>
      <c r="H2965" s="310"/>
      <c r="I2965" s="311"/>
      <c r="J2965" s="311"/>
      <c r="K2965" s="311"/>
      <c r="L2965" s="311"/>
      <c r="M2965" s="311"/>
      <c r="N2965" s="311"/>
      <c r="O2965" s="381">
        <f t="shared" si="98"/>
        <v>0</v>
      </c>
      <c r="P2965" s="381">
        <f t="shared" si="99"/>
        <v>0</v>
      </c>
    </row>
    <row r="2966" spans="1:16" ht="18" customHeight="1" x14ac:dyDescent="0.25">
      <c r="A2966" s="309"/>
      <c r="B2966" s="345"/>
      <c r="C2966" s="345"/>
      <c r="D2966" s="310"/>
      <c r="E2966" s="310"/>
      <c r="F2966" s="310"/>
      <c r="G2966" s="310"/>
      <c r="H2966" s="310"/>
      <c r="I2966" s="311"/>
      <c r="J2966" s="311"/>
      <c r="K2966" s="311"/>
      <c r="L2966" s="311"/>
      <c r="M2966" s="311"/>
      <c r="N2966" s="311"/>
      <c r="O2966" s="381">
        <f t="shared" si="98"/>
        <v>0</v>
      </c>
      <c r="P2966" s="381">
        <f t="shared" si="99"/>
        <v>0</v>
      </c>
    </row>
    <row r="2967" spans="1:16" ht="18" customHeight="1" x14ac:dyDescent="0.25">
      <c r="A2967" s="309"/>
      <c r="B2967" s="345"/>
      <c r="C2967" s="345"/>
      <c r="D2967" s="310"/>
      <c r="E2967" s="310"/>
      <c r="F2967" s="310"/>
      <c r="G2967" s="310"/>
      <c r="H2967" s="310"/>
      <c r="I2967" s="311"/>
      <c r="J2967" s="311"/>
      <c r="K2967" s="311"/>
      <c r="L2967" s="311"/>
      <c r="M2967" s="311"/>
      <c r="N2967" s="311"/>
      <c r="O2967" s="381">
        <f t="shared" si="98"/>
        <v>0</v>
      </c>
      <c r="P2967" s="381">
        <f t="shared" si="99"/>
        <v>0</v>
      </c>
    </row>
    <row r="2968" spans="1:16" ht="18" customHeight="1" x14ac:dyDescent="0.25">
      <c r="A2968" s="309"/>
      <c r="B2968" s="345"/>
      <c r="C2968" s="345"/>
      <c r="D2968" s="310"/>
      <c r="E2968" s="310"/>
      <c r="F2968" s="310"/>
      <c r="G2968" s="310"/>
      <c r="H2968" s="310"/>
      <c r="I2968" s="311"/>
      <c r="J2968" s="311"/>
      <c r="K2968" s="311"/>
      <c r="L2968" s="311"/>
      <c r="M2968" s="311"/>
      <c r="N2968" s="311"/>
      <c r="O2968" s="381">
        <f t="shared" si="98"/>
        <v>0</v>
      </c>
      <c r="P2968" s="381">
        <f t="shared" si="99"/>
        <v>0</v>
      </c>
    </row>
    <row r="2969" spans="1:16" ht="18" customHeight="1" x14ac:dyDescent="0.25">
      <c r="A2969" s="309"/>
      <c r="B2969" s="345"/>
      <c r="C2969" s="345"/>
      <c r="D2969" s="310"/>
      <c r="E2969" s="310"/>
      <c r="F2969" s="310"/>
      <c r="G2969" s="310"/>
      <c r="H2969" s="310"/>
      <c r="I2969" s="311"/>
      <c r="J2969" s="311"/>
      <c r="K2969" s="311"/>
      <c r="L2969" s="311"/>
      <c r="M2969" s="311"/>
      <c r="N2969" s="311"/>
      <c r="O2969" s="381">
        <f t="shared" si="98"/>
        <v>0</v>
      </c>
      <c r="P2969" s="381">
        <f t="shared" si="99"/>
        <v>0</v>
      </c>
    </row>
    <row r="2970" spans="1:16" ht="18" customHeight="1" x14ac:dyDescent="0.25">
      <c r="A2970" s="309"/>
      <c r="B2970" s="345"/>
      <c r="C2970" s="345"/>
      <c r="D2970" s="310"/>
      <c r="E2970" s="310"/>
      <c r="F2970" s="310"/>
      <c r="G2970" s="310"/>
      <c r="H2970" s="310"/>
      <c r="I2970" s="311"/>
      <c r="J2970" s="311"/>
      <c r="K2970" s="311"/>
      <c r="L2970" s="311"/>
      <c r="M2970" s="311"/>
      <c r="N2970" s="311"/>
      <c r="O2970" s="381">
        <f t="shared" si="98"/>
        <v>0</v>
      </c>
      <c r="P2970" s="381">
        <f t="shared" si="99"/>
        <v>0</v>
      </c>
    </row>
    <row r="2971" spans="1:16" ht="18" customHeight="1" x14ac:dyDescent="0.25">
      <c r="A2971" s="309"/>
      <c r="B2971" s="345"/>
      <c r="C2971" s="345"/>
      <c r="D2971" s="310"/>
      <c r="E2971" s="310"/>
      <c r="F2971" s="310"/>
      <c r="G2971" s="310"/>
      <c r="H2971" s="310"/>
      <c r="I2971" s="311"/>
      <c r="J2971" s="311"/>
      <c r="K2971" s="311"/>
      <c r="L2971" s="311"/>
      <c r="M2971" s="311"/>
      <c r="N2971" s="311"/>
      <c r="O2971" s="381">
        <f t="shared" ref="O2971:O3013" si="100">SUM(I2971,K2971,M2971)</f>
        <v>0</v>
      </c>
      <c r="P2971" s="381">
        <f t="shared" ref="P2971:P3013" si="101">SUM(J2971,L2971,N2971)</f>
        <v>0</v>
      </c>
    </row>
    <row r="2972" spans="1:16" ht="18" customHeight="1" x14ac:dyDescent="0.25">
      <c r="A2972" s="309"/>
      <c r="B2972" s="345"/>
      <c r="C2972" s="345"/>
      <c r="D2972" s="310"/>
      <c r="E2972" s="310"/>
      <c r="F2972" s="310"/>
      <c r="G2972" s="310"/>
      <c r="H2972" s="310"/>
      <c r="I2972" s="311"/>
      <c r="J2972" s="311"/>
      <c r="K2972" s="311"/>
      <c r="L2972" s="311"/>
      <c r="M2972" s="311"/>
      <c r="N2972" s="311"/>
      <c r="O2972" s="381">
        <f t="shared" si="100"/>
        <v>0</v>
      </c>
      <c r="P2972" s="381">
        <f t="shared" si="101"/>
        <v>0</v>
      </c>
    </row>
    <row r="2973" spans="1:16" ht="18" customHeight="1" x14ac:dyDescent="0.25">
      <c r="A2973" s="309"/>
      <c r="B2973" s="345"/>
      <c r="C2973" s="345"/>
      <c r="D2973" s="310"/>
      <c r="E2973" s="310"/>
      <c r="F2973" s="310"/>
      <c r="G2973" s="310"/>
      <c r="H2973" s="310"/>
      <c r="I2973" s="311"/>
      <c r="J2973" s="311"/>
      <c r="K2973" s="311"/>
      <c r="L2973" s="311"/>
      <c r="M2973" s="311"/>
      <c r="N2973" s="311"/>
      <c r="O2973" s="381">
        <f t="shared" si="100"/>
        <v>0</v>
      </c>
      <c r="P2973" s="381">
        <f t="shared" si="101"/>
        <v>0</v>
      </c>
    </row>
    <row r="2974" spans="1:16" ht="18" customHeight="1" x14ac:dyDescent="0.25">
      <c r="A2974" s="309"/>
      <c r="B2974" s="345"/>
      <c r="C2974" s="345"/>
      <c r="D2974" s="310"/>
      <c r="E2974" s="310"/>
      <c r="F2974" s="310"/>
      <c r="G2974" s="310"/>
      <c r="H2974" s="310"/>
      <c r="I2974" s="311"/>
      <c r="J2974" s="311"/>
      <c r="K2974" s="311"/>
      <c r="L2974" s="311"/>
      <c r="M2974" s="311"/>
      <c r="N2974" s="311"/>
      <c r="O2974" s="381">
        <f t="shared" si="100"/>
        <v>0</v>
      </c>
      <c r="P2974" s="381">
        <f t="shared" si="101"/>
        <v>0</v>
      </c>
    </row>
    <row r="2975" spans="1:16" ht="18" customHeight="1" x14ac:dyDescent="0.25">
      <c r="A2975" s="309"/>
      <c r="B2975" s="345"/>
      <c r="C2975" s="345"/>
      <c r="D2975" s="310"/>
      <c r="E2975" s="310"/>
      <c r="F2975" s="310"/>
      <c r="G2975" s="310"/>
      <c r="H2975" s="310"/>
      <c r="I2975" s="311"/>
      <c r="J2975" s="311"/>
      <c r="K2975" s="311"/>
      <c r="L2975" s="311"/>
      <c r="M2975" s="311"/>
      <c r="N2975" s="311"/>
      <c r="O2975" s="381">
        <f t="shared" si="100"/>
        <v>0</v>
      </c>
      <c r="P2975" s="381">
        <f t="shared" si="101"/>
        <v>0</v>
      </c>
    </row>
    <row r="2976" spans="1:16" ht="18" customHeight="1" x14ac:dyDescent="0.25">
      <c r="A2976" s="309"/>
      <c r="B2976" s="345"/>
      <c r="C2976" s="345"/>
      <c r="D2976" s="310"/>
      <c r="E2976" s="310"/>
      <c r="F2976" s="310"/>
      <c r="G2976" s="310"/>
      <c r="H2976" s="310"/>
      <c r="I2976" s="311"/>
      <c r="J2976" s="311"/>
      <c r="K2976" s="311"/>
      <c r="L2976" s="311"/>
      <c r="M2976" s="311"/>
      <c r="N2976" s="311"/>
      <c r="O2976" s="381">
        <f t="shared" si="100"/>
        <v>0</v>
      </c>
      <c r="P2976" s="381">
        <f t="shared" si="101"/>
        <v>0</v>
      </c>
    </row>
    <row r="2977" spans="1:16" ht="18" customHeight="1" x14ac:dyDescent="0.25">
      <c r="A2977" s="309"/>
      <c r="B2977" s="345"/>
      <c r="C2977" s="345"/>
      <c r="D2977" s="310"/>
      <c r="E2977" s="310"/>
      <c r="F2977" s="310"/>
      <c r="G2977" s="310"/>
      <c r="H2977" s="310"/>
      <c r="I2977" s="311"/>
      <c r="J2977" s="311"/>
      <c r="K2977" s="311"/>
      <c r="L2977" s="311"/>
      <c r="M2977" s="311"/>
      <c r="N2977" s="311"/>
      <c r="O2977" s="381">
        <f t="shared" si="100"/>
        <v>0</v>
      </c>
      <c r="P2977" s="381">
        <f t="shared" si="101"/>
        <v>0</v>
      </c>
    </row>
    <row r="2978" spans="1:16" ht="18" customHeight="1" x14ac:dyDescent="0.25">
      <c r="A2978" s="309"/>
      <c r="B2978" s="345"/>
      <c r="C2978" s="345"/>
      <c r="D2978" s="310"/>
      <c r="E2978" s="310"/>
      <c r="F2978" s="310"/>
      <c r="G2978" s="310"/>
      <c r="H2978" s="310"/>
      <c r="I2978" s="311"/>
      <c r="J2978" s="311"/>
      <c r="K2978" s="311"/>
      <c r="L2978" s="311"/>
      <c r="M2978" s="311"/>
      <c r="N2978" s="311"/>
      <c r="O2978" s="381">
        <f t="shared" si="100"/>
        <v>0</v>
      </c>
      <c r="P2978" s="381">
        <f t="shared" si="101"/>
        <v>0</v>
      </c>
    </row>
    <row r="2979" spans="1:16" ht="18" customHeight="1" x14ac:dyDescent="0.25">
      <c r="A2979" s="309"/>
      <c r="B2979" s="345"/>
      <c r="C2979" s="345"/>
      <c r="D2979" s="310"/>
      <c r="E2979" s="310"/>
      <c r="F2979" s="310"/>
      <c r="G2979" s="310"/>
      <c r="H2979" s="310"/>
      <c r="I2979" s="311"/>
      <c r="J2979" s="311"/>
      <c r="K2979" s="311"/>
      <c r="L2979" s="311"/>
      <c r="M2979" s="311"/>
      <c r="N2979" s="311"/>
      <c r="O2979" s="381">
        <f t="shared" si="100"/>
        <v>0</v>
      </c>
      <c r="P2979" s="381">
        <f t="shared" si="101"/>
        <v>0</v>
      </c>
    </row>
    <row r="2980" spans="1:16" ht="18" customHeight="1" x14ac:dyDescent="0.25">
      <c r="A2980" s="309"/>
      <c r="B2980" s="345"/>
      <c r="C2980" s="345"/>
      <c r="D2980" s="310"/>
      <c r="E2980" s="310"/>
      <c r="F2980" s="310"/>
      <c r="G2980" s="310"/>
      <c r="H2980" s="310"/>
      <c r="I2980" s="311"/>
      <c r="J2980" s="311"/>
      <c r="K2980" s="311"/>
      <c r="L2980" s="311"/>
      <c r="M2980" s="311"/>
      <c r="N2980" s="311"/>
      <c r="O2980" s="381">
        <f t="shared" si="100"/>
        <v>0</v>
      </c>
      <c r="P2980" s="381">
        <f t="shared" si="101"/>
        <v>0</v>
      </c>
    </row>
    <row r="2981" spans="1:16" ht="18" customHeight="1" x14ac:dyDescent="0.25">
      <c r="A2981" s="309"/>
      <c r="B2981" s="345"/>
      <c r="C2981" s="345"/>
      <c r="D2981" s="310"/>
      <c r="E2981" s="310"/>
      <c r="F2981" s="310"/>
      <c r="G2981" s="310"/>
      <c r="H2981" s="310"/>
      <c r="I2981" s="311"/>
      <c r="J2981" s="311"/>
      <c r="K2981" s="311"/>
      <c r="L2981" s="311"/>
      <c r="M2981" s="311"/>
      <c r="N2981" s="311"/>
      <c r="O2981" s="381">
        <f t="shared" si="100"/>
        <v>0</v>
      </c>
      <c r="P2981" s="381">
        <f t="shared" si="101"/>
        <v>0</v>
      </c>
    </row>
    <row r="2982" spans="1:16" ht="18" customHeight="1" x14ac:dyDescent="0.25">
      <c r="A2982" s="309"/>
      <c r="B2982" s="345"/>
      <c r="C2982" s="345"/>
      <c r="D2982" s="310"/>
      <c r="E2982" s="310"/>
      <c r="F2982" s="310"/>
      <c r="G2982" s="310"/>
      <c r="H2982" s="310"/>
      <c r="I2982" s="311"/>
      <c r="J2982" s="311"/>
      <c r="K2982" s="311"/>
      <c r="L2982" s="311"/>
      <c r="M2982" s="311"/>
      <c r="N2982" s="311"/>
      <c r="O2982" s="381">
        <f t="shared" si="100"/>
        <v>0</v>
      </c>
      <c r="P2982" s="381">
        <f t="shared" si="101"/>
        <v>0</v>
      </c>
    </row>
    <row r="2983" spans="1:16" ht="18" customHeight="1" x14ac:dyDescent="0.25">
      <c r="A2983" s="309"/>
      <c r="B2983" s="345"/>
      <c r="C2983" s="345"/>
      <c r="D2983" s="310"/>
      <c r="E2983" s="310"/>
      <c r="F2983" s="310"/>
      <c r="G2983" s="310"/>
      <c r="H2983" s="310"/>
      <c r="I2983" s="311"/>
      <c r="J2983" s="311"/>
      <c r="K2983" s="311"/>
      <c r="L2983" s="311"/>
      <c r="M2983" s="311"/>
      <c r="N2983" s="311"/>
      <c r="O2983" s="381">
        <f t="shared" si="100"/>
        <v>0</v>
      </c>
      <c r="P2983" s="381">
        <f t="shared" si="101"/>
        <v>0</v>
      </c>
    </row>
    <row r="2984" spans="1:16" ht="18" customHeight="1" x14ac:dyDescent="0.25">
      <c r="A2984" s="309"/>
      <c r="B2984" s="345"/>
      <c r="C2984" s="345"/>
      <c r="D2984" s="310"/>
      <c r="E2984" s="310"/>
      <c r="F2984" s="310"/>
      <c r="G2984" s="310"/>
      <c r="H2984" s="310"/>
      <c r="I2984" s="311"/>
      <c r="J2984" s="311"/>
      <c r="K2984" s="311"/>
      <c r="L2984" s="311"/>
      <c r="M2984" s="311"/>
      <c r="N2984" s="311"/>
      <c r="O2984" s="381">
        <f t="shared" si="100"/>
        <v>0</v>
      </c>
      <c r="P2984" s="381">
        <f t="shared" si="101"/>
        <v>0</v>
      </c>
    </row>
    <row r="2985" spans="1:16" ht="18" customHeight="1" x14ac:dyDescent="0.25">
      <c r="A2985" s="309"/>
      <c r="B2985" s="345"/>
      <c r="C2985" s="345"/>
      <c r="D2985" s="310"/>
      <c r="E2985" s="310"/>
      <c r="F2985" s="310"/>
      <c r="G2985" s="310"/>
      <c r="H2985" s="310"/>
      <c r="I2985" s="311"/>
      <c r="J2985" s="311"/>
      <c r="K2985" s="311"/>
      <c r="L2985" s="311"/>
      <c r="M2985" s="311"/>
      <c r="N2985" s="311"/>
      <c r="O2985" s="381">
        <f t="shared" si="100"/>
        <v>0</v>
      </c>
      <c r="P2985" s="381">
        <f t="shared" si="101"/>
        <v>0</v>
      </c>
    </row>
    <row r="2986" spans="1:16" ht="18" customHeight="1" x14ac:dyDescent="0.25">
      <c r="A2986" s="309"/>
      <c r="B2986" s="345"/>
      <c r="C2986" s="345"/>
      <c r="D2986" s="310"/>
      <c r="E2986" s="310"/>
      <c r="F2986" s="310"/>
      <c r="G2986" s="310"/>
      <c r="H2986" s="310"/>
      <c r="I2986" s="311"/>
      <c r="J2986" s="311"/>
      <c r="K2986" s="311"/>
      <c r="L2986" s="311"/>
      <c r="M2986" s="311"/>
      <c r="N2986" s="311"/>
      <c r="O2986" s="381">
        <f t="shared" si="100"/>
        <v>0</v>
      </c>
      <c r="P2986" s="381">
        <f t="shared" si="101"/>
        <v>0</v>
      </c>
    </row>
    <row r="2987" spans="1:16" ht="18" customHeight="1" x14ac:dyDescent="0.25">
      <c r="A2987" s="309"/>
      <c r="B2987" s="345"/>
      <c r="C2987" s="345"/>
      <c r="D2987" s="310"/>
      <c r="E2987" s="310"/>
      <c r="F2987" s="310"/>
      <c r="G2987" s="310"/>
      <c r="H2987" s="310"/>
      <c r="I2987" s="311"/>
      <c r="J2987" s="311"/>
      <c r="K2987" s="311"/>
      <c r="L2987" s="311"/>
      <c r="M2987" s="311"/>
      <c r="N2987" s="311"/>
      <c r="O2987" s="381">
        <f t="shared" si="100"/>
        <v>0</v>
      </c>
      <c r="P2987" s="381">
        <f t="shared" si="101"/>
        <v>0</v>
      </c>
    </row>
    <row r="2988" spans="1:16" ht="18" customHeight="1" x14ac:dyDescent="0.25">
      <c r="A2988" s="309"/>
      <c r="B2988" s="345"/>
      <c r="C2988" s="345"/>
      <c r="D2988" s="310"/>
      <c r="E2988" s="310"/>
      <c r="F2988" s="310"/>
      <c r="G2988" s="310"/>
      <c r="H2988" s="310"/>
      <c r="I2988" s="311"/>
      <c r="J2988" s="311"/>
      <c r="K2988" s="311"/>
      <c r="L2988" s="311"/>
      <c r="M2988" s="311"/>
      <c r="N2988" s="311"/>
      <c r="O2988" s="381">
        <f t="shared" si="100"/>
        <v>0</v>
      </c>
      <c r="P2988" s="381">
        <f t="shared" si="101"/>
        <v>0</v>
      </c>
    </row>
    <row r="2989" spans="1:16" ht="18" customHeight="1" x14ac:dyDescent="0.25">
      <c r="A2989" s="309"/>
      <c r="B2989" s="345"/>
      <c r="C2989" s="345"/>
      <c r="D2989" s="310"/>
      <c r="E2989" s="310"/>
      <c r="F2989" s="310"/>
      <c r="G2989" s="310"/>
      <c r="H2989" s="310"/>
      <c r="I2989" s="311"/>
      <c r="J2989" s="311"/>
      <c r="K2989" s="311"/>
      <c r="L2989" s="311"/>
      <c r="M2989" s="311"/>
      <c r="N2989" s="311"/>
      <c r="O2989" s="381">
        <f t="shared" si="100"/>
        <v>0</v>
      </c>
      <c r="P2989" s="381">
        <f t="shared" si="101"/>
        <v>0</v>
      </c>
    </row>
    <row r="2990" spans="1:16" ht="18" customHeight="1" x14ac:dyDescent="0.25">
      <c r="A2990" s="309"/>
      <c r="B2990" s="345"/>
      <c r="C2990" s="345"/>
      <c r="D2990" s="310"/>
      <c r="E2990" s="310"/>
      <c r="F2990" s="310"/>
      <c r="G2990" s="310"/>
      <c r="H2990" s="310"/>
      <c r="I2990" s="311"/>
      <c r="J2990" s="311"/>
      <c r="K2990" s="311"/>
      <c r="L2990" s="311"/>
      <c r="M2990" s="311"/>
      <c r="N2990" s="311"/>
      <c r="O2990" s="381">
        <f t="shared" si="100"/>
        <v>0</v>
      </c>
      <c r="P2990" s="381">
        <f t="shared" si="101"/>
        <v>0</v>
      </c>
    </row>
    <row r="2991" spans="1:16" ht="18" customHeight="1" x14ac:dyDescent="0.25">
      <c r="A2991" s="309"/>
      <c r="B2991" s="345"/>
      <c r="C2991" s="345"/>
      <c r="D2991" s="310"/>
      <c r="E2991" s="310"/>
      <c r="F2991" s="310"/>
      <c r="G2991" s="310"/>
      <c r="H2991" s="310"/>
      <c r="I2991" s="311"/>
      <c r="J2991" s="311"/>
      <c r="K2991" s="311"/>
      <c r="L2991" s="311"/>
      <c r="M2991" s="311"/>
      <c r="N2991" s="311"/>
      <c r="O2991" s="381">
        <f t="shared" si="100"/>
        <v>0</v>
      </c>
      <c r="P2991" s="381">
        <f t="shared" si="101"/>
        <v>0</v>
      </c>
    </row>
    <row r="2992" spans="1:16" ht="18" customHeight="1" x14ac:dyDescent="0.25">
      <c r="A2992" s="309"/>
      <c r="B2992" s="345"/>
      <c r="C2992" s="345"/>
      <c r="D2992" s="310"/>
      <c r="E2992" s="310"/>
      <c r="F2992" s="310"/>
      <c r="G2992" s="310"/>
      <c r="H2992" s="310"/>
      <c r="I2992" s="311"/>
      <c r="J2992" s="311"/>
      <c r="K2992" s="311"/>
      <c r="L2992" s="311"/>
      <c r="M2992" s="311"/>
      <c r="N2992" s="311"/>
      <c r="O2992" s="381">
        <f t="shared" si="100"/>
        <v>0</v>
      </c>
      <c r="P2992" s="381">
        <f t="shared" si="101"/>
        <v>0</v>
      </c>
    </row>
    <row r="2993" spans="1:16" ht="18" customHeight="1" x14ac:dyDescent="0.25">
      <c r="A2993" s="309"/>
      <c r="B2993" s="345"/>
      <c r="C2993" s="345"/>
      <c r="D2993" s="310"/>
      <c r="E2993" s="310"/>
      <c r="F2993" s="310"/>
      <c r="G2993" s="310"/>
      <c r="H2993" s="310"/>
      <c r="I2993" s="311"/>
      <c r="J2993" s="311"/>
      <c r="K2993" s="311"/>
      <c r="L2993" s="311"/>
      <c r="M2993" s="311"/>
      <c r="N2993" s="311"/>
      <c r="O2993" s="381">
        <f t="shared" si="100"/>
        <v>0</v>
      </c>
      <c r="P2993" s="381">
        <f t="shared" si="101"/>
        <v>0</v>
      </c>
    </row>
    <row r="2994" spans="1:16" ht="18" customHeight="1" x14ac:dyDescent="0.25">
      <c r="A2994" s="309"/>
      <c r="B2994" s="345"/>
      <c r="C2994" s="345"/>
      <c r="D2994" s="310"/>
      <c r="E2994" s="310"/>
      <c r="F2994" s="310"/>
      <c r="G2994" s="310"/>
      <c r="H2994" s="310"/>
      <c r="I2994" s="311"/>
      <c r="J2994" s="311"/>
      <c r="K2994" s="311"/>
      <c r="L2994" s="311"/>
      <c r="M2994" s="311"/>
      <c r="N2994" s="311"/>
      <c r="O2994" s="381">
        <f t="shared" si="100"/>
        <v>0</v>
      </c>
      <c r="P2994" s="381">
        <f t="shared" si="101"/>
        <v>0</v>
      </c>
    </row>
    <row r="2995" spans="1:16" ht="18" customHeight="1" x14ac:dyDescent="0.25">
      <c r="A2995" s="309"/>
      <c r="B2995" s="345"/>
      <c r="C2995" s="345"/>
      <c r="D2995" s="310"/>
      <c r="E2995" s="310"/>
      <c r="F2995" s="310"/>
      <c r="G2995" s="310"/>
      <c r="H2995" s="310"/>
      <c r="I2995" s="311"/>
      <c r="J2995" s="311"/>
      <c r="K2995" s="311"/>
      <c r="L2995" s="311"/>
      <c r="M2995" s="311"/>
      <c r="N2995" s="311"/>
      <c r="O2995" s="381">
        <f t="shared" si="100"/>
        <v>0</v>
      </c>
      <c r="P2995" s="381">
        <f t="shared" si="101"/>
        <v>0</v>
      </c>
    </row>
    <row r="2996" spans="1:16" ht="18" customHeight="1" x14ac:dyDescent="0.25">
      <c r="A2996" s="309"/>
      <c r="B2996" s="345"/>
      <c r="C2996" s="345"/>
      <c r="D2996" s="310"/>
      <c r="E2996" s="310"/>
      <c r="F2996" s="310"/>
      <c r="G2996" s="310"/>
      <c r="H2996" s="310"/>
      <c r="I2996" s="311"/>
      <c r="J2996" s="311"/>
      <c r="K2996" s="311"/>
      <c r="L2996" s="311"/>
      <c r="M2996" s="311"/>
      <c r="N2996" s="311"/>
      <c r="O2996" s="381">
        <f t="shared" si="100"/>
        <v>0</v>
      </c>
      <c r="P2996" s="381">
        <f t="shared" si="101"/>
        <v>0</v>
      </c>
    </row>
    <row r="2997" spans="1:16" ht="18" customHeight="1" x14ac:dyDescent="0.25">
      <c r="A2997" s="309"/>
      <c r="B2997" s="345"/>
      <c r="C2997" s="345"/>
      <c r="D2997" s="310"/>
      <c r="E2997" s="310"/>
      <c r="F2997" s="310"/>
      <c r="G2997" s="310"/>
      <c r="H2997" s="310"/>
      <c r="I2997" s="311"/>
      <c r="J2997" s="311"/>
      <c r="K2997" s="311"/>
      <c r="L2997" s="311"/>
      <c r="M2997" s="311"/>
      <c r="N2997" s="311"/>
      <c r="O2997" s="381">
        <f t="shared" si="100"/>
        <v>0</v>
      </c>
      <c r="P2997" s="381">
        <f t="shared" si="101"/>
        <v>0</v>
      </c>
    </row>
    <row r="2998" spans="1:16" ht="18" customHeight="1" x14ac:dyDescent="0.25">
      <c r="A2998" s="309"/>
      <c r="B2998" s="345"/>
      <c r="C2998" s="345"/>
      <c r="D2998" s="310"/>
      <c r="E2998" s="310"/>
      <c r="F2998" s="310"/>
      <c r="G2998" s="310"/>
      <c r="H2998" s="310"/>
      <c r="I2998" s="311"/>
      <c r="J2998" s="311"/>
      <c r="K2998" s="311"/>
      <c r="L2998" s="311"/>
      <c r="M2998" s="311"/>
      <c r="N2998" s="311"/>
      <c r="O2998" s="381">
        <f t="shared" si="100"/>
        <v>0</v>
      </c>
      <c r="P2998" s="381">
        <f t="shared" si="101"/>
        <v>0</v>
      </c>
    </row>
    <row r="2999" spans="1:16" ht="18" customHeight="1" x14ac:dyDescent="0.25">
      <c r="A2999" s="309"/>
      <c r="B2999" s="345"/>
      <c r="C2999" s="345"/>
      <c r="D2999" s="310"/>
      <c r="E2999" s="310"/>
      <c r="F2999" s="310"/>
      <c r="G2999" s="310"/>
      <c r="H2999" s="310"/>
      <c r="I2999" s="311"/>
      <c r="J2999" s="311"/>
      <c r="K2999" s="311"/>
      <c r="L2999" s="311"/>
      <c r="M2999" s="311"/>
      <c r="N2999" s="311"/>
      <c r="O2999" s="381">
        <f t="shared" si="100"/>
        <v>0</v>
      </c>
      <c r="P2999" s="381">
        <f t="shared" si="101"/>
        <v>0</v>
      </c>
    </row>
    <row r="3000" spans="1:16" ht="18" customHeight="1" x14ac:dyDescent="0.25">
      <c r="A3000" s="309"/>
      <c r="B3000" s="345"/>
      <c r="C3000" s="345"/>
      <c r="D3000" s="310"/>
      <c r="E3000" s="310"/>
      <c r="F3000" s="310"/>
      <c r="G3000" s="310"/>
      <c r="H3000" s="310"/>
      <c r="I3000" s="311"/>
      <c r="J3000" s="311"/>
      <c r="K3000" s="311"/>
      <c r="L3000" s="311"/>
      <c r="M3000" s="311"/>
      <c r="N3000" s="311"/>
      <c r="O3000" s="381">
        <f t="shared" si="100"/>
        <v>0</v>
      </c>
      <c r="P3000" s="381">
        <f t="shared" si="101"/>
        <v>0</v>
      </c>
    </row>
    <row r="3001" spans="1:16" ht="18" customHeight="1" x14ac:dyDescent="0.25">
      <c r="A3001" s="309"/>
      <c r="B3001" s="345"/>
      <c r="C3001" s="345"/>
      <c r="D3001" s="310"/>
      <c r="E3001" s="310"/>
      <c r="F3001" s="310"/>
      <c r="G3001" s="310"/>
      <c r="H3001" s="310"/>
      <c r="I3001" s="311"/>
      <c r="J3001" s="311"/>
      <c r="K3001" s="311"/>
      <c r="L3001" s="311"/>
      <c r="M3001" s="311"/>
      <c r="N3001" s="311"/>
      <c r="O3001" s="381">
        <f t="shared" si="100"/>
        <v>0</v>
      </c>
      <c r="P3001" s="381">
        <f t="shared" si="101"/>
        <v>0</v>
      </c>
    </row>
    <row r="3002" spans="1:16" ht="18" customHeight="1" x14ac:dyDescent="0.25">
      <c r="A3002" s="309"/>
      <c r="B3002" s="345"/>
      <c r="C3002" s="345"/>
      <c r="D3002" s="310"/>
      <c r="E3002" s="310"/>
      <c r="F3002" s="310"/>
      <c r="G3002" s="310"/>
      <c r="H3002" s="310"/>
      <c r="I3002" s="311"/>
      <c r="J3002" s="311"/>
      <c r="K3002" s="311"/>
      <c r="L3002" s="311"/>
      <c r="M3002" s="311"/>
      <c r="N3002" s="311"/>
      <c r="O3002" s="381">
        <f t="shared" si="100"/>
        <v>0</v>
      </c>
      <c r="P3002" s="381">
        <f t="shared" si="101"/>
        <v>0</v>
      </c>
    </row>
    <row r="3003" spans="1:16" ht="18" customHeight="1" x14ac:dyDescent="0.25">
      <c r="A3003" s="309"/>
      <c r="B3003" s="345"/>
      <c r="C3003" s="345"/>
      <c r="D3003" s="310"/>
      <c r="E3003" s="310"/>
      <c r="F3003" s="310"/>
      <c r="G3003" s="310"/>
      <c r="H3003" s="310"/>
      <c r="I3003" s="311"/>
      <c r="J3003" s="311"/>
      <c r="K3003" s="311"/>
      <c r="L3003" s="311"/>
      <c r="M3003" s="311"/>
      <c r="N3003" s="311"/>
      <c r="O3003" s="381">
        <f t="shared" si="100"/>
        <v>0</v>
      </c>
      <c r="P3003" s="381">
        <f t="shared" si="101"/>
        <v>0</v>
      </c>
    </row>
    <row r="3004" spans="1:16" ht="18" customHeight="1" x14ac:dyDescent="0.25">
      <c r="A3004" s="309"/>
      <c r="B3004" s="345"/>
      <c r="C3004" s="345"/>
      <c r="D3004" s="310"/>
      <c r="E3004" s="310"/>
      <c r="F3004" s="310"/>
      <c r="G3004" s="310"/>
      <c r="H3004" s="310"/>
      <c r="I3004" s="311"/>
      <c r="J3004" s="311"/>
      <c r="K3004" s="311"/>
      <c r="L3004" s="311"/>
      <c r="M3004" s="311"/>
      <c r="N3004" s="311"/>
      <c r="O3004" s="381">
        <f t="shared" si="100"/>
        <v>0</v>
      </c>
      <c r="P3004" s="381">
        <f t="shared" si="101"/>
        <v>0</v>
      </c>
    </row>
    <row r="3005" spans="1:16" ht="18" customHeight="1" x14ac:dyDescent="0.25">
      <c r="A3005" s="309"/>
      <c r="B3005" s="345"/>
      <c r="C3005" s="345"/>
      <c r="D3005" s="310"/>
      <c r="E3005" s="310"/>
      <c r="F3005" s="310"/>
      <c r="G3005" s="310"/>
      <c r="H3005" s="310"/>
      <c r="I3005" s="311"/>
      <c r="J3005" s="311"/>
      <c r="K3005" s="311"/>
      <c r="L3005" s="311"/>
      <c r="M3005" s="311"/>
      <c r="N3005" s="311"/>
      <c r="O3005" s="381">
        <f t="shared" si="100"/>
        <v>0</v>
      </c>
      <c r="P3005" s="381">
        <f t="shared" si="101"/>
        <v>0</v>
      </c>
    </row>
    <row r="3006" spans="1:16" ht="18" customHeight="1" x14ac:dyDescent="0.25">
      <c r="A3006" s="309"/>
      <c r="B3006" s="345"/>
      <c r="C3006" s="345"/>
      <c r="D3006" s="310"/>
      <c r="E3006" s="310"/>
      <c r="F3006" s="310"/>
      <c r="G3006" s="310"/>
      <c r="H3006" s="310"/>
      <c r="I3006" s="311"/>
      <c r="J3006" s="311"/>
      <c r="K3006" s="311"/>
      <c r="L3006" s="311"/>
      <c r="M3006" s="311"/>
      <c r="N3006" s="311"/>
      <c r="O3006" s="381">
        <f t="shared" si="100"/>
        <v>0</v>
      </c>
      <c r="P3006" s="381">
        <f t="shared" si="101"/>
        <v>0</v>
      </c>
    </row>
    <row r="3007" spans="1:16" ht="18" customHeight="1" x14ac:dyDescent="0.25">
      <c r="A3007" s="309"/>
      <c r="B3007" s="345"/>
      <c r="C3007" s="345"/>
      <c r="D3007" s="310"/>
      <c r="E3007" s="310"/>
      <c r="F3007" s="310"/>
      <c r="G3007" s="310"/>
      <c r="H3007" s="310"/>
      <c r="I3007" s="311"/>
      <c r="J3007" s="311"/>
      <c r="K3007" s="311"/>
      <c r="L3007" s="311"/>
      <c r="M3007" s="311"/>
      <c r="N3007" s="311"/>
      <c r="O3007" s="381">
        <f t="shared" si="100"/>
        <v>0</v>
      </c>
      <c r="P3007" s="381">
        <f t="shared" si="101"/>
        <v>0</v>
      </c>
    </row>
    <row r="3008" spans="1:16" ht="18" customHeight="1" x14ac:dyDescent="0.25">
      <c r="A3008" s="309"/>
      <c r="B3008" s="345"/>
      <c r="C3008" s="345"/>
      <c r="D3008" s="310"/>
      <c r="E3008" s="310"/>
      <c r="F3008" s="310"/>
      <c r="G3008" s="310"/>
      <c r="H3008" s="310"/>
      <c r="I3008" s="311"/>
      <c r="J3008" s="311"/>
      <c r="K3008" s="311"/>
      <c r="L3008" s="311"/>
      <c r="M3008" s="311"/>
      <c r="N3008" s="311"/>
      <c r="O3008" s="381">
        <f t="shared" si="100"/>
        <v>0</v>
      </c>
      <c r="P3008" s="381">
        <f t="shared" si="101"/>
        <v>0</v>
      </c>
    </row>
    <row r="3009" spans="1:16" ht="18" customHeight="1" x14ac:dyDescent="0.25">
      <c r="A3009" s="309"/>
      <c r="B3009" s="345"/>
      <c r="C3009" s="345"/>
      <c r="D3009" s="310"/>
      <c r="E3009" s="310"/>
      <c r="F3009" s="310"/>
      <c r="G3009" s="310"/>
      <c r="H3009" s="310"/>
      <c r="I3009" s="311"/>
      <c r="J3009" s="311"/>
      <c r="K3009" s="311"/>
      <c r="L3009" s="311"/>
      <c r="M3009" s="311"/>
      <c r="N3009" s="311"/>
      <c r="O3009" s="381">
        <f t="shared" si="100"/>
        <v>0</v>
      </c>
      <c r="P3009" s="381">
        <f t="shared" si="101"/>
        <v>0</v>
      </c>
    </row>
    <row r="3010" spans="1:16" ht="18" customHeight="1" x14ac:dyDescent="0.25">
      <c r="A3010" s="309"/>
      <c r="B3010" s="345"/>
      <c r="C3010" s="345"/>
      <c r="D3010" s="310"/>
      <c r="E3010" s="310"/>
      <c r="F3010" s="310"/>
      <c r="G3010" s="310"/>
      <c r="H3010" s="310"/>
      <c r="I3010" s="311"/>
      <c r="J3010" s="311"/>
      <c r="K3010" s="311"/>
      <c r="L3010" s="311"/>
      <c r="M3010" s="311"/>
      <c r="N3010" s="311"/>
      <c r="O3010" s="381">
        <f t="shared" si="100"/>
        <v>0</v>
      </c>
      <c r="P3010" s="381">
        <f t="shared" si="101"/>
        <v>0</v>
      </c>
    </row>
    <row r="3011" spans="1:16" ht="18" customHeight="1" x14ac:dyDescent="0.25">
      <c r="A3011" s="309"/>
      <c r="B3011" s="345"/>
      <c r="C3011" s="345"/>
      <c r="D3011" s="310"/>
      <c r="E3011" s="310"/>
      <c r="F3011" s="310"/>
      <c r="G3011" s="310"/>
      <c r="H3011" s="310"/>
      <c r="I3011" s="311"/>
      <c r="J3011" s="311"/>
      <c r="K3011" s="311"/>
      <c r="L3011" s="311"/>
      <c r="M3011" s="311"/>
      <c r="N3011" s="311"/>
      <c r="O3011" s="381">
        <f t="shared" si="100"/>
        <v>0</v>
      </c>
      <c r="P3011" s="381">
        <f t="shared" si="101"/>
        <v>0</v>
      </c>
    </row>
    <row r="3012" spans="1:16" ht="18" customHeight="1" x14ac:dyDescent="0.25">
      <c r="A3012" s="309"/>
      <c r="B3012" s="345"/>
      <c r="C3012" s="345"/>
      <c r="D3012" s="310"/>
      <c r="E3012" s="310"/>
      <c r="F3012" s="310"/>
      <c r="G3012" s="310"/>
      <c r="H3012" s="310"/>
      <c r="I3012" s="311"/>
      <c r="J3012" s="311"/>
      <c r="K3012" s="311"/>
      <c r="L3012" s="311"/>
      <c r="M3012" s="311"/>
      <c r="N3012" s="311"/>
      <c r="O3012" s="381">
        <f t="shared" si="100"/>
        <v>0</v>
      </c>
      <c r="P3012" s="381">
        <f t="shared" si="101"/>
        <v>0</v>
      </c>
    </row>
    <row r="3013" spans="1:16" ht="18" customHeight="1" x14ac:dyDescent="0.25">
      <c r="A3013" s="309"/>
      <c r="B3013" s="345"/>
      <c r="C3013" s="345"/>
      <c r="D3013" s="310"/>
      <c r="E3013" s="310"/>
      <c r="F3013" s="310"/>
      <c r="G3013" s="310"/>
      <c r="H3013" s="310"/>
      <c r="I3013" s="311"/>
      <c r="J3013" s="311"/>
      <c r="K3013" s="311"/>
      <c r="L3013" s="311"/>
      <c r="M3013" s="311"/>
      <c r="N3013" s="311"/>
      <c r="O3013" s="381">
        <f t="shared" si="100"/>
        <v>0</v>
      </c>
      <c r="P3013" s="381">
        <f t="shared" si="101"/>
        <v>0</v>
      </c>
    </row>
    <row r="3014" spans="1:16" ht="18" customHeight="1" x14ac:dyDescent="0.25">
      <c r="A3014" s="309"/>
      <c r="B3014" s="345"/>
      <c r="C3014" s="345"/>
      <c r="D3014" s="310"/>
      <c r="E3014" s="310"/>
      <c r="F3014" s="310"/>
      <c r="G3014" s="310"/>
      <c r="H3014" s="310"/>
      <c r="I3014" s="311"/>
      <c r="J3014" s="311"/>
      <c r="K3014" s="311"/>
      <c r="L3014" s="311"/>
      <c r="M3014" s="311"/>
      <c r="N3014" s="311"/>
      <c r="O3014" s="381">
        <f t="shared" ref="O3014" si="102">SUM(I3014,K3014,M3014)</f>
        <v>0</v>
      </c>
      <c r="P3014" s="381">
        <f t="shared" ref="P3014" si="103">SUM(J3014,L3014,N3014)</f>
        <v>0</v>
      </c>
    </row>
    <row r="3015" spans="1:16" x14ac:dyDescent="0.25">
      <c r="A3015" s="197" t="s">
        <v>264</v>
      </c>
      <c r="B3015" s="197" t="s">
        <v>264</v>
      </c>
      <c r="C3015" s="197" t="s">
        <v>264</v>
      </c>
      <c r="D3015" s="197" t="s">
        <v>264</v>
      </c>
      <c r="E3015" s="197" t="s">
        <v>264</v>
      </c>
      <c r="F3015" s="197" t="s">
        <v>264</v>
      </c>
      <c r="G3015" s="197" t="s">
        <v>264</v>
      </c>
      <c r="H3015" s="197" t="s">
        <v>264</v>
      </c>
      <c r="I3015" s="197" t="s">
        <v>264</v>
      </c>
      <c r="J3015" s="197" t="s">
        <v>264</v>
      </c>
      <c r="K3015" s="197" t="s">
        <v>264</v>
      </c>
      <c r="L3015" s="197" t="s">
        <v>264</v>
      </c>
      <c r="M3015" s="197" t="s">
        <v>264</v>
      </c>
      <c r="N3015" s="197" t="s">
        <v>264</v>
      </c>
      <c r="O3015" s="197" t="s">
        <v>264</v>
      </c>
      <c r="P3015" s="200" t="s">
        <v>264</v>
      </c>
    </row>
  </sheetData>
  <sheetProtection sheet="1" objects="1" scenarios="1" formatRows="0" insertRows="0" autoFilter="0"/>
  <autoFilter ref="A13:P13"/>
  <mergeCells count="1">
    <mergeCell ref="A9:P9"/>
  </mergeCells>
  <conditionalFormatting sqref="A3:C3">
    <cfRule type="cellIs" dxfId="402" priority="2" operator="equal">
      <formula>"LME-MCO Not Entered On Set-Up Worksheet"</formula>
    </cfRule>
  </conditionalFormatting>
  <conditionalFormatting sqref="A2:C2">
    <cfRule type="cellIs" dxfId="401" priority="1" operator="equal">
      <formula>"SFY And/Or Report Period Not Entered On Set-Up Worksheet"</formula>
    </cfRule>
  </conditionalFormatting>
  <dataValidations count="4">
    <dataValidation type="list" allowBlank="1" showInputMessage="1" showErrorMessage="1" prompt="Select the Program from the drop-down list.  See the comments in the header for additional information." sqref="D14:D3014">
      <formula1>NREPP</formula1>
    </dataValidation>
    <dataValidation type="list" allowBlank="1" showInputMessage="1" showErrorMessage="1" prompt="Type or select the county from the drop-down list." sqref="H14:H3014">
      <formula1>Counties</formula1>
    </dataValidation>
    <dataValidation type="list" allowBlank="1" showInputMessage="1" showErrorMessage="1" prompt="Enter or select the report period from the drop-down list (1 = 1st 6 mos.,_x000a_ 2 = 2nd 6 mos.)" sqref="A14:A3014">
      <formula1>"1,2"</formula1>
    </dataValidation>
    <dataValidation allowBlank="1" showInputMessage="1" showErrorMessage="1" prompt="Enter Date in &quot;m/d/yy&quot; format." sqref="B14:C3014"/>
  </dataValidations>
  <printOptions horizontalCentered="1"/>
  <pageMargins left="0.3" right="0.3" top="0.5" bottom="0.5" header="0.3" footer="0.3"/>
  <pageSetup scale="52" fitToHeight="0" orientation="landscape" r:id="rId1"/>
  <headerFooter>
    <oddFooter>&amp;LNC DMH/DD/SAS QM Section&amp;CPage &amp;P of &amp;N&amp;R&amp;F</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0"/>
  <sheetViews>
    <sheetView showGridLines="0" workbookViewId="0">
      <pane ySplit="1" topLeftCell="A2" activePane="bottomLeft" state="frozen"/>
      <selection activeCell="D2" sqref="D2"/>
      <selection pane="bottomLeft" activeCell="A11" sqref="A11"/>
    </sheetView>
  </sheetViews>
  <sheetFormatPr defaultColWidth="9.109375" defaultRowHeight="13.2" x14ac:dyDescent="0.25"/>
  <cols>
    <col min="1" max="1" width="43.5546875" style="1" customWidth="1"/>
    <col min="2" max="8" width="12.6640625" style="1" customWidth="1"/>
    <col min="9" max="9" width="14.6640625" style="1" customWidth="1"/>
    <col min="10" max="16" width="12.6640625" style="1" customWidth="1"/>
    <col min="17" max="17" width="14.6640625" style="1" customWidth="1"/>
    <col min="18" max="24" width="12.6640625" style="1" customWidth="1"/>
    <col min="25" max="25" width="14.6640625" style="1" customWidth="1"/>
    <col min="26" max="16384" width="9.109375" style="1"/>
  </cols>
  <sheetData>
    <row r="1" spans="1:31" ht="24.9" customHeight="1" x14ac:dyDescent="0.25">
      <c r="A1" s="214" t="s">
        <v>269</v>
      </c>
      <c r="B1" s="215"/>
      <c r="C1" s="215"/>
      <c r="D1" s="215"/>
      <c r="E1" s="215"/>
      <c r="F1" s="215"/>
      <c r="G1" s="215"/>
      <c r="H1" s="215"/>
      <c r="I1" s="215"/>
      <c r="J1" s="215"/>
      <c r="K1" s="215"/>
      <c r="L1" s="215"/>
      <c r="M1" s="215"/>
      <c r="N1" s="215"/>
      <c r="O1" s="215"/>
      <c r="P1" s="215"/>
      <c r="Q1" s="215"/>
      <c r="R1" s="215"/>
      <c r="S1" s="215"/>
    </row>
    <row r="2" spans="1:31"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c r="N2" s="30"/>
      <c r="O2" s="30"/>
      <c r="P2" s="30"/>
      <c r="Q2" s="30"/>
      <c r="R2" s="30"/>
      <c r="S2" s="30"/>
    </row>
    <row r="3" spans="1:31"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c r="N3" s="30"/>
      <c r="O3" s="30"/>
      <c r="P3" s="30"/>
      <c r="Q3" s="30"/>
      <c r="R3" s="30"/>
      <c r="S3" s="30"/>
    </row>
    <row r="5" spans="1:31" ht="15.6" x14ac:dyDescent="0.25">
      <c r="A5" s="64" t="s">
        <v>418</v>
      </c>
    </row>
    <row r="7" spans="1:31" ht="15.6" x14ac:dyDescent="0.25">
      <c r="A7" s="64" t="s">
        <v>421</v>
      </c>
    </row>
    <row r="8" spans="1:31" ht="15.6" x14ac:dyDescent="0.25">
      <c r="A8" s="64"/>
    </row>
    <row r="9" spans="1:31" ht="13.8" thickBot="1" x14ac:dyDescent="0.3"/>
    <row r="10" spans="1:31" ht="24.9" customHeight="1" thickTop="1" thickBot="1" x14ac:dyDescent="0.3">
      <c r="A10" s="535" t="s">
        <v>499</v>
      </c>
      <c r="B10" s="534" t="s">
        <v>504</v>
      </c>
      <c r="C10" s="44"/>
      <c r="D10" s="44"/>
      <c r="E10" s="44"/>
      <c r="F10" s="44"/>
      <c r="G10" s="44"/>
      <c r="H10" s="44"/>
      <c r="I10" s="44"/>
      <c r="J10" s="507"/>
      <c r="K10" s="44"/>
      <c r="L10" s="44"/>
      <c r="M10" s="44"/>
      <c r="N10" s="44"/>
      <c r="O10" s="44"/>
      <c r="P10" s="44"/>
      <c r="Q10" s="44"/>
      <c r="R10" s="507"/>
      <c r="S10" s="44"/>
      <c r="T10" s="44"/>
      <c r="U10" s="44"/>
      <c r="V10" s="44"/>
      <c r="W10" s="44"/>
      <c r="X10" s="44"/>
      <c r="Y10" s="44"/>
    </row>
    <row r="11" spans="1:31" ht="20.100000000000001" customHeight="1" thickTop="1" thickBot="1" x14ac:dyDescent="0.3">
      <c r="B11" s="213" t="str">
        <f>"July 1, "&amp;'Set-Up Worksheet'!$B$6-1&amp;" through December 31, "&amp;'Set-Up Worksheet'!$B$6-1</f>
        <v>July 1, 2016 through December 31, 2016</v>
      </c>
      <c r="C11" s="211"/>
      <c r="D11" s="211"/>
      <c r="E11" s="211"/>
      <c r="F11" s="211"/>
      <c r="G11" s="211"/>
      <c r="H11" s="211"/>
      <c r="I11" s="212"/>
      <c r="J11" s="213" t="str">
        <f>"January 1, "&amp;'Set-Up Worksheet'!$B$6&amp;" through June 30, "&amp;'Set-Up Worksheet'!$B$6</f>
        <v>January 1, 2017 through June 30, 2017</v>
      </c>
      <c r="K11" s="211"/>
      <c r="L11" s="211"/>
      <c r="M11" s="211"/>
      <c r="N11" s="211"/>
      <c r="O11" s="211"/>
      <c r="P11" s="211"/>
      <c r="Q11" s="212"/>
      <c r="R11" s="213" t="str">
        <f>"July 1, "&amp;'Set-Up Worksheet'!$B$6-1&amp;" through June 30, "&amp;'Set-Up Worksheet'!$B$6</f>
        <v>July 1, 2016 through June 30, 2017</v>
      </c>
      <c r="S11" s="211"/>
      <c r="T11" s="211"/>
      <c r="U11" s="211"/>
      <c r="V11" s="211"/>
      <c r="W11" s="211"/>
      <c r="X11" s="211"/>
      <c r="Y11" s="212"/>
    </row>
    <row r="12" spans="1:31" ht="14.4" thickTop="1" thickBot="1" x14ac:dyDescent="0.3">
      <c r="A12" s="354"/>
      <c r="B12" s="206" t="s">
        <v>265</v>
      </c>
      <c r="C12" s="207"/>
      <c r="D12" s="208"/>
      <c r="E12" s="208"/>
      <c r="F12" s="208"/>
      <c r="G12" s="208"/>
      <c r="H12" s="208"/>
      <c r="I12" s="208"/>
      <c r="J12" s="208"/>
      <c r="K12" s="208"/>
      <c r="L12" s="208"/>
      <c r="M12" s="208"/>
      <c r="N12" s="208"/>
      <c r="O12" s="208"/>
      <c r="P12" s="208"/>
      <c r="Q12" s="208"/>
      <c r="R12" s="208"/>
      <c r="S12" s="208"/>
      <c r="T12" s="208"/>
      <c r="U12" s="208"/>
      <c r="V12" s="208"/>
      <c r="W12" s="208"/>
      <c r="X12" s="208"/>
      <c r="Y12" s="209"/>
      <c r="Z12"/>
      <c r="AA12"/>
      <c r="AB12"/>
      <c r="AC12"/>
      <c r="AD12"/>
      <c r="AE12"/>
    </row>
    <row r="13" spans="1:31" ht="66" customHeight="1" thickTop="1" thickBot="1" x14ac:dyDescent="0.3">
      <c r="A13" s="355"/>
      <c r="B13" s="210">
        <v>1</v>
      </c>
      <c r="C13" s="211"/>
      <c r="D13" s="211"/>
      <c r="E13" s="211"/>
      <c r="F13" s="211"/>
      <c r="G13" s="211"/>
      <c r="H13" s="211"/>
      <c r="I13" s="212"/>
      <c r="J13" s="211">
        <v>2</v>
      </c>
      <c r="K13" s="211"/>
      <c r="L13" s="211"/>
      <c r="M13" s="211"/>
      <c r="N13" s="211"/>
      <c r="O13" s="211"/>
      <c r="P13" s="211"/>
      <c r="Q13" s="212"/>
      <c r="R13" s="508" t="s">
        <v>429</v>
      </c>
      <c r="S13" s="508" t="s">
        <v>431</v>
      </c>
      <c r="T13" s="509" t="s">
        <v>433</v>
      </c>
      <c r="U13" s="509" t="s">
        <v>435</v>
      </c>
      <c r="V13" s="375" t="s">
        <v>437</v>
      </c>
      <c r="W13" s="375" t="s">
        <v>439</v>
      </c>
      <c r="X13" s="510" t="s">
        <v>441</v>
      </c>
      <c r="Y13" s="510" t="s">
        <v>443</v>
      </c>
      <c r="Z13"/>
      <c r="AA13"/>
      <c r="AB13"/>
      <c r="AC13"/>
      <c r="AD13"/>
      <c r="AE13"/>
    </row>
    <row r="14" spans="1:31" ht="40.799999999999997" thickTop="1" thickBot="1" x14ac:dyDescent="0.3">
      <c r="A14" s="356" t="s">
        <v>268</v>
      </c>
      <c r="B14" s="347" t="s">
        <v>430</v>
      </c>
      <c r="C14" s="350" t="s">
        <v>432</v>
      </c>
      <c r="D14" s="368" t="s">
        <v>434</v>
      </c>
      <c r="E14" s="369" t="s">
        <v>436</v>
      </c>
      <c r="F14" s="370" t="s">
        <v>438</v>
      </c>
      <c r="G14" s="353" t="s">
        <v>440</v>
      </c>
      <c r="H14" s="366" t="s">
        <v>442</v>
      </c>
      <c r="I14" s="367" t="s">
        <v>444</v>
      </c>
      <c r="J14" s="347" t="s">
        <v>430</v>
      </c>
      <c r="K14" s="350" t="s">
        <v>432</v>
      </c>
      <c r="L14" s="373" t="s">
        <v>434</v>
      </c>
      <c r="M14" s="369" t="s">
        <v>436</v>
      </c>
      <c r="N14" s="374" t="s">
        <v>438</v>
      </c>
      <c r="O14" s="351" t="s">
        <v>440</v>
      </c>
      <c r="P14" s="371" t="s">
        <v>442</v>
      </c>
      <c r="Q14" s="372" t="s">
        <v>444</v>
      </c>
      <c r="R14" s="511"/>
      <c r="S14" s="511"/>
      <c r="T14" s="512"/>
      <c r="U14" s="512"/>
      <c r="V14" s="378"/>
      <c r="W14" s="378"/>
      <c r="X14" s="513"/>
      <c r="Y14" s="513"/>
      <c r="Z14"/>
      <c r="AA14"/>
      <c r="AB14"/>
      <c r="AC14"/>
      <c r="AD14"/>
      <c r="AE14"/>
    </row>
    <row r="15" spans="1:31" ht="24.9" customHeight="1" thickTop="1" x14ac:dyDescent="0.25">
      <c r="A15" s="357" t="s">
        <v>229</v>
      </c>
      <c r="B15" s="346"/>
      <c r="C15" s="329"/>
      <c r="D15" s="346"/>
      <c r="E15" s="329"/>
      <c r="F15" s="346"/>
      <c r="G15" s="329"/>
      <c r="H15" s="365"/>
      <c r="I15" s="329"/>
      <c r="J15" s="346"/>
      <c r="K15" s="329"/>
      <c r="L15" s="346"/>
      <c r="M15" s="329"/>
      <c r="N15" s="365"/>
      <c r="O15" s="329"/>
      <c r="P15" s="365"/>
      <c r="Q15" s="329"/>
      <c r="R15" s="346"/>
      <c r="S15" s="329"/>
      <c r="T15" s="346"/>
      <c r="U15" s="329"/>
      <c r="V15" s="365"/>
      <c r="W15" s="329"/>
      <c r="X15" s="365"/>
      <c r="Y15" s="329"/>
      <c r="Z15"/>
      <c r="AA15"/>
      <c r="AB15"/>
      <c r="AC15"/>
      <c r="AD15"/>
      <c r="AE15"/>
    </row>
    <row r="16" spans="1:31" ht="24.9" customHeight="1" x14ac:dyDescent="0.25">
      <c r="A16" s="357" t="s">
        <v>230</v>
      </c>
      <c r="B16" s="346"/>
      <c r="C16" s="329"/>
      <c r="D16" s="346"/>
      <c r="E16" s="329"/>
      <c r="F16" s="346"/>
      <c r="G16" s="329"/>
      <c r="H16" s="365"/>
      <c r="I16" s="329"/>
      <c r="J16" s="346"/>
      <c r="K16" s="329"/>
      <c r="L16" s="346"/>
      <c r="M16" s="329"/>
      <c r="N16" s="365"/>
      <c r="O16" s="329"/>
      <c r="P16" s="365"/>
      <c r="Q16" s="329"/>
      <c r="R16" s="346"/>
      <c r="S16" s="329"/>
      <c r="T16" s="346"/>
      <c r="U16" s="329"/>
      <c r="V16" s="365"/>
      <c r="W16" s="329"/>
      <c r="X16" s="365"/>
      <c r="Y16" s="329"/>
      <c r="Z16"/>
      <c r="AA16"/>
      <c r="AB16"/>
      <c r="AC16"/>
      <c r="AD16"/>
      <c r="AE16"/>
    </row>
    <row r="17" spans="1:31" ht="24.9" customHeight="1" x14ac:dyDescent="0.25">
      <c r="A17" s="357" t="s">
        <v>231</v>
      </c>
      <c r="B17" s="346"/>
      <c r="C17" s="329"/>
      <c r="D17" s="346"/>
      <c r="E17" s="329"/>
      <c r="F17" s="346"/>
      <c r="G17" s="329"/>
      <c r="H17" s="365"/>
      <c r="I17" s="329"/>
      <c r="J17" s="346"/>
      <c r="K17" s="329"/>
      <c r="L17" s="346"/>
      <c r="M17" s="329"/>
      <c r="N17" s="365"/>
      <c r="O17" s="329"/>
      <c r="P17" s="365"/>
      <c r="Q17" s="329"/>
      <c r="R17" s="346"/>
      <c r="S17" s="329"/>
      <c r="T17" s="346"/>
      <c r="U17" s="329"/>
      <c r="V17" s="365"/>
      <c r="W17" s="329"/>
      <c r="X17" s="365"/>
      <c r="Y17" s="329"/>
      <c r="Z17"/>
      <c r="AA17"/>
      <c r="AB17"/>
      <c r="AC17"/>
      <c r="AD17"/>
      <c r="AE17"/>
    </row>
    <row r="18" spans="1:31" ht="24.9" customHeight="1" x14ac:dyDescent="0.25">
      <c r="A18" s="357" t="s">
        <v>232</v>
      </c>
      <c r="B18" s="346"/>
      <c r="C18" s="329"/>
      <c r="D18" s="346"/>
      <c r="E18" s="329"/>
      <c r="F18" s="346"/>
      <c r="G18" s="329"/>
      <c r="H18" s="365"/>
      <c r="I18" s="329"/>
      <c r="J18" s="346"/>
      <c r="K18" s="329"/>
      <c r="L18" s="346"/>
      <c r="M18" s="329"/>
      <c r="N18" s="365"/>
      <c r="O18" s="329"/>
      <c r="P18" s="365"/>
      <c r="Q18" s="329"/>
      <c r="R18" s="346"/>
      <c r="S18" s="329"/>
      <c r="T18" s="346"/>
      <c r="U18" s="329"/>
      <c r="V18" s="365"/>
      <c r="W18" s="329"/>
      <c r="X18" s="365"/>
      <c r="Y18" s="329"/>
      <c r="Z18"/>
      <c r="AA18"/>
      <c r="AB18"/>
      <c r="AC18"/>
      <c r="AD18"/>
      <c r="AE18"/>
    </row>
    <row r="19" spans="1:31" ht="24.9" customHeight="1" x14ac:dyDescent="0.25">
      <c r="A19" s="357" t="s">
        <v>233</v>
      </c>
      <c r="B19" s="346"/>
      <c r="C19" s="329"/>
      <c r="D19" s="346"/>
      <c r="E19" s="329"/>
      <c r="F19" s="346"/>
      <c r="G19" s="329"/>
      <c r="H19" s="365"/>
      <c r="I19" s="329"/>
      <c r="J19" s="346"/>
      <c r="K19" s="329"/>
      <c r="L19" s="346"/>
      <c r="M19" s="329"/>
      <c r="N19" s="365"/>
      <c r="O19" s="329"/>
      <c r="P19" s="365"/>
      <c r="Q19" s="329"/>
      <c r="R19" s="346"/>
      <c r="S19" s="329"/>
      <c r="T19" s="346"/>
      <c r="U19" s="329"/>
      <c r="V19" s="365"/>
      <c r="W19" s="329"/>
      <c r="X19" s="365"/>
      <c r="Y19" s="329"/>
      <c r="Z19"/>
      <c r="AA19"/>
      <c r="AB19"/>
      <c r="AC19"/>
      <c r="AD19"/>
      <c r="AE19"/>
    </row>
    <row r="20" spans="1:31" ht="24.9" customHeight="1" x14ac:dyDescent="0.25">
      <c r="A20" s="357" t="s">
        <v>234</v>
      </c>
      <c r="B20" s="346"/>
      <c r="C20" s="329"/>
      <c r="D20" s="346"/>
      <c r="E20" s="329"/>
      <c r="F20" s="346"/>
      <c r="G20" s="329"/>
      <c r="H20" s="365"/>
      <c r="I20" s="329"/>
      <c r="J20" s="346"/>
      <c r="K20" s="329"/>
      <c r="L20" s="346"/>
      <c r="M20" s="329"/>
      <c r="N20" s="365"/>
      <c r="O20" s="329"/>
      <c r="P20" s="365"/>
      <c r="Q20" s="329"/>
      <c r="R20" s="346"/>
      <c r="S20" s="329"/>
      <c r="T20" s="346"/>
      <c r="U20" s="329"/>
      <c r="V20" s="365"/>
      <c r="W20" s="329"/>
      <c r="X20" s="365"/>
      <c r="Y20" s="329"/>
      <c r="Z20"/>
      <c r="AA20"/>
      <c r="AB20"/>
      <c r="AC20"/>
      <c r="AD20"/>
      <c r="AE20"/>
    </row>
    <row r="21" spans="1:31" ht="24.9" customHeight="1" x14ac:dyDescent="0.25">
      <c r="A21" s="357" t="s">
        <v>235</v>
      </c>
      <c r="B21" s="346"/>
      <c r="C21" s="329"/>
      <c r="D21" s="346"/>
      <c r="E21" s="329"/>
      <c r="F21" s="346"/>
      <c r="G21" s="329"/>
      <c r="H21" s="365"/>
      <c r="I21" s="329"/>
      <c r="J21" s="346"/>
      <c r="K21" s="329"/>
      <c r="L21" s="346"/>
      <c r="M21" s="329"/>
      <c r="N21" s="365"/>
      <c r="O21" s="329"/>
      <c r="P21" s="365"/>
      <c r="Q21" s="329"/>
      <c r="R21" s="346"/>
      <c r="S21" s="329"/>
      <c r="T21" s="346"/>
      <c r="U21" s="329"/>
      <c r="V21" s="365"/>
      <c r="W21" s="329"/>
      <c r="X21" s="365"/>
      <c r="Y21" s="329"/>
      <c r="Z21"/>
      <c r="AA21"/>
      <c r="AB21"/>
      <c r="AC21"/>
      <c r="AD21"/>
      <c r="AE21"/>
    </row>
    <row r="22" spans="1:31" ht="24.9" customHeight="1" x14ac:dyDescent="0.25">
      <c r="A22" s="357" t="s">
        <v>236</v>
      </c>
      <c r="B22" s="346"/>
      <c r="C22" s="329"/>
      <c r="D22" s="346"/>
      <c r="E22" s="329"/>
      <c r="F22" s="346"/>
      <c r="G22" s="329"/>
      <c r="H22" s="365"/>
      <c r="I22" s="329"/>
      <c r="J22" s="346"/>
      <c r="K22" s="329"/>
      <c r="L22" s="346"/>
      <c r="M22" s="329"/>
      <c r="N22" s="365"/>
      <c r="O22" s="329"/>
      <c r="P22" s="365"/>
      <c r="Q22" s="329"/>
      <c r="R22" s="346"/>
      <c r="S22" s="329"/>
      <c r="T22" s="346"/>
      <c r="U22" s="329"/>
      <c r="V22" s="365"/>
      <c r="W22" s="329"/>
      <c r="X22" s="365"/>
      <c r="Y22" s="329"/>
      <c r="Z22"/>
      <c r="AA22"/>
      <c r="AB22"/>
      <c r="AC22"/>
      <c r="AD22"/>
      <c r="AE22"/>
    </row>
    <row r="23" spans="1:31" ht="24.9" customHeight="1" x14ac:dyDescent="0.25">
      <c r="A23" s="357" t="s">
        <v>237</v>
      </c>
      <c r="B23" s="346"/>
      <c r="C23" s="329"/>
      <c r="D23" s="346"/>
      <c r="E23" s="329"/>
      <c r="F23" s="346"/>
      <c r="G23" s="329"/>
      <c r="H23" s="365"/>
      <c r="I23" s="329"/>
      <c r="J23" s="346"/>
      <c r="K23" s="329"/>
      <c r="L23" s="346"/>
      <c r="M23" s="329"/>
      <c r="N23" s="365"/>
      <c r="O23" s="329"/>
      <c r="P23" s="365"/>
      <c r="Q23" s="329"/>
      <c r="R23" s="346"/>
      <c r="S23" s="329"/>
      <c r="T23" s="346"/>
      <c r="U23" s="329"/>
      <c r="V23" s="365"/>
      <c r="W23" s="329"/>
      <c r="X23" s="365"/>
      <c r="Y23" s="329"/>
      <c r="Z23"/>
      <c r="AA23"/>
      <c r="AB23"/>
      <c r="AC23"/>
      <c r="AD23"/>
      <c r="AE23"/>
    </row>
    <row r="24" spans="1:31" ht="24.9" customHeight="1" x14ac:dyDescent="0.25">
      <c r="A24" s="357" t="s">
        <v>238</v>
      </c>
      <c r="B24" s="346"/>
      <c r="C24" s="329"/>
      <c r="D24" s="346"/>
      <c r="E24" s="329"/>
      <c r="F24" s="346"/>
      <c r="G24" s="329"/>
      <c r="H24" s="365"/>
      <c r="I24" s="329"/>
      <c r="J24" s="346"/>
      <c r="K24" s="329"/>
      <c r="L24" s="346"/>
      <c r="M24" s="329"/>
      <c r="N24" s="365"/>
      <c r="O24" s="329"/>
      <c r="P24" s="365"/>
      <c r="Q24" s="329"/>
      <c r="R24" s="346"/>
      <c r="S24" s="329"/>
      <c r="T24" s="346"/>
      <c r="U24" s="329"/>
      <c r="V24" s="365"/>
      <c r="W24" s="329"/>
      <c r="X24" s="365"/>
      <c r="Y24" s="329"/>
      <c r="Z24"/>
      <c r="AA24"/>
      <c r="AB24"/>
      <c r="AC24"/>
      <c r="AD24"/>
      <c r="AE24"/>
    </row>
    <row r="25" spans="1:31" ht="24.9" customHeight="1" x14ac:dyDescent="0.25">
      <c r="A25" s="357" t="s">
        <v>239</v>
      </c>
      <c r="B25" s="346"/>
      <c r="C25" s="329"/>
      <c r="D25" s="346"/>
      <c r="E25" s="329"/>
      <c r="F25" s="346"/>
      <c r="G25" s="329"/>
      <c r="H25" s="365"/>
      <c r="I25" s="329"/>
      <c r="J25" s="346"/>
      <c r="K25" s="329"/>
      <c r="L25" s="346"/>
      <c r="M25" s="329"/>
      <c r="N25" s="365"/>
      <c r="O25" s="329"/>
      <c r="P25" s="365"/>
      <c r="Q25" s="329"/>
      <c r="R25" s="346"/>
      <c r="S25" s="329"/>
      <c r="T25" s="346"/>
      <c r="U25" s="329"/>
      <c r="V25" s="365"/>
      <c r="W25" s="329"/>
      <c r="X25" s="365"/>
      <c r="Y25" s="329"/>
      <c r="Z25"/>
      <c r="AA25"/>
      <c r="AB25"/>
      <c r="AC25"/>
      <c r="AD25"/>
      <c r="AE25"/>
    </row>
    <row r="26" spans="1:31" ht="24.9" customHeight="1" x14ac:dyDescent="0.25">
      <c r="A26" s="357" t="s">
        <v>240</v>
      </c>
      <c r="B26" s="346"/>
      <c r="C26" s="329"/>
      <c r="D26" s="346"/>
      <c r="E26" s="329"/>
      <c r="F26" s="346"/>
      <c r="G26" s="329"/>
      <c r="H26" s="365"/>
      <c r="I26" s="329"/>
      <c r="J26" s="346"/>
      <c r="K26" s="329"/>
      <c r="L26" s="346"/>
      <c r="M26" s="329"/>
      <c r="N26" s="365"/>
      <c r="O26" s="329"/>
      <c r="P26" s="365"/>
      <c r="Q26" s="329"/>
      <c r="R26" s="346"/>
      <c r="S26" s="329"/>
      <c r="T26" s="346"/>
      <c r="U26" s="329"/>
      <c r="V26" s="365"/>
      <c r="W26" s="329"/>
      <c r="X26" s="365"/>
      <c r="Y26" s="329"/>
      <c r="Z26"/>
      <c r="AA26"/>
      <c r="AB26"/>
      <c r="AC26"/>
      <c r="AD26"/>
      <c r="AE26"/>
    </row>
    <row r="27" spans="1:31" ht="24.9" customHeight="1" x14ac:dyDescent="0.25">
      <c r="A27" s="357" t="s">
        <v>241</v>
      </c>
      <c r="B27" s="346"/>
      <c r="C27" s="329"/>
      <c r="D27" s="346"/>
      <c r="E27" s="329"/>
      <c r="F27" s="346"/>
      <c r="G27" s="329"/>
      <c r="H27" s="365"/>
      <c r="I27" s="329"/>
      <c r="J27" s="346"/>
      <c r="K27" s="329"/>
      <c r="L27" s="346"/>
      <c r="M27" s="329"/>
      <c r="N27" s="365"/>
      <c r="O27" s="329"/>
      <c r="P27" s="365"/>
      <c r="Q27" s="329"/>
      <c r="R27" s="346"/>
      <c r="S27" s="329"/>
      <c r="T27" s="346"/>
      <c r="U27" s="329"/>
      <c r="V27" s="365"/>
      <c r="W27" s="329"/>
      <c r="X27" s="365"/>
      <c r="Y27" s="329"/>
      <c r="Z27"/>
      <c r="AA27"/>
      <c r="AB27"/>
      <c r="AC27"/>
      <c r="AD27"/>
      <c r="AE27"/>
    </row>
    <row r="28" spans="1:31" ht="24.9" customHeight="1" x14ac:dyDescent="0.25">
      <c r="A28" s="357" t="s">
        <v>242</v>
      </c>
      <c r="B28" s="346"/>
      <c r="C28" s="329"/>
      <c r="D28" s="346"/>
      <c r="E28" s="329"/>
      <c r="F28" s="346"/>
      <c r="G28" s="329"/>
      <c r="H28" s="365"/>
      <c r="I28" s="329"/>
      <c r="J28" s="346"/>
      <c r="K28" s="329"/>
      <c r="L28" s="346"/>
      <c r="M28" s="329"/>
      <c r="N28" s="365"/>
      <c r="O28" s="329"/>
      <c r="P28" s="365"/>
      <c r="Q28" s="329"/>
      <c r="R28" s="346"/>
      <c r="S28" s="329"/>
      <c r="T28" s="346"/>
      <c r="U28" s="329"/>
      <c r="V28" s="365"/>
      <c r="W28" s="329"/>
      <c r="X28" s="365"/>
      <c r="Y28" s="329"/>
      <c r="Z28"/>
      <c r="AA28"/>
      <c r="AB28"/>
      <c r="AC28"/>
      <c r="AD28"/>
      <c r="AE28"/>
    </row>
    <row r="29" spans="1:31" ht="24.9" customHeight="1" x14ac:dyDescent="0.25">
      <c r="A29" s="357" t="s">
        <v>243</v>
      </c>
      <c r="B29" s="346"/>
      <c r="C29" s="329"/>
      <c r="D29" s="346"/>
      <c r="E29" s="329"/>
      <c r="F29" s="346"/>
      <c r="G29" s="329"/>
      <c r="H29" s="365"/>
      <c r="I29" s="329"/>
      <c r="J29" s="346"/>
      <c r="K29" s="329"/>
      <c r="L29" s="346"/>
      <c r="M29" s="329"/>
      <c r="N29" s="365"/>
      <c r="O29" s="329"/>
      <c r="P29" s="365"/>
      <c r="Q29" s="329"/>
      <c r="R29" s="346"/>
      <c r="S29" s="329"/>
      <c r="T29" s="346"/>
      <c r="U29" s="329"/>
      <c r="V29" s="365"/>
      <c r="W29" s="329"/>
      <c r="X29" s="365"/>
      <c r="Y29" s="329"/>
      <c r="Z29"/>
      <c r="AA29"/>
      <c r="AB29"/>
      <c r="AC29"/>
      <c r="AD29"/>
      <c r="AE29"/>
    </row>
    <row r="30" spans="1:31" ht="24.9" customHeight="1" x14ac:dyDescent="0.25">
      <c r="A30" s="357" t="s">
        <v>244</v>
      </c>
      <c r="B30" s="346"/>
      <c r="C30" s="329"/>
      <c r="D30" s="346"/>
      <c r="E30" s="329"/>
      <c r="F30" s="346"/>
      <c r="G30" s="329"/>
      <c r="H30" s="365"/>
      <c r="I30" s="329"/>
      <c r="J30" s="346"/>
      <c r="K30" s="329"/>
      <c r="L30" s="346"/>
      <c r="M30" s="329"/>
      <c r="N30" s="365"/>
      <c r="O30" s="329"/>
      <c r="P30" s="365"/>
      <c r="Q30" s="329"/>
      <c r="R30" s="346"/>
      <c r="S30" s="329"/>
      <c r="T30" s="346"/>
      <c r="U30" s="329"/>
      <c r="V30" s="365"/>
      <c r="W30" s="329"/>
      <c r="X30" s="365"/>
      <c r="Y30" s="329"/>
      <c r="Z30"/>
      <c r="AA30"/>
      <c r="AB30"/>
      <c r="AC30"/>
      <c r="AD30"/>
      <c r="AE30"/>
    </row>
    <row r="31" spans="1:31" ht="24.9" customHeight="1" x14ac:dyDescent="0.25">
      <c r="A31" s="357" t="s">
        <v>245</v>
      </c>
      <c r="B31" s="346"/>
      <c r="C31" s="329"/>
      <c r="D31" s="346"/>
      <c r="E31" s="329"/>
      <c r="F31" s="346"/>
      <c r="G31" s="329"/>
      <c r="H31" s="365"/>
      <c r="I31" s="329"/>
      <c r="J31" s="346"/>
      <c r="K31" s="329"/>
      <c r="L31" s="346"/>
      <c r="M31" s="329"/>
      <c r="N31" s="365"/>
      <c r="O31" s="329"/>
      <c r="P31" s="365"/>
      <c r="Q31" s="329"/>
      <c r="R31" s="346"/>
      <c r="S31" s="329"/>
      <c r="T31" s="346"/>
      <c r="U31" s="329"/>
      <c r="V31" s="365"/>
      <c r="W31" s="329"/>
      <c r="X31" s="365"/>
      <c r="Y31" s="329"/>
      <c r="Z31"/>
      <c r="AA31"/>
      <c r="AB31"/>
      <c r="AC31"/>
      <c r="AD31"/>
      <c r="AE31"/>
    </row>
    <row r="32" spans="1:31" ht="24.9" customHeight="1" x14ac:dyDescent="0.25">
      <c r="A32" s="357" t="s">
        <v>246</v>
      </c>
      <c r="B32" s="346"/>
      <c r="C32" s="329"/>
      <c r="D32" s="346"/>
      <c r="E32" s="329"/>
      <c r="F32" s="346"/>
      <c r="G32" s="329"/>
      <c r="H32" s="365"/>
      <c r="I32" s="329"/>
      <c r="J32" s="346"/>
      <c r="K32" s="329"/>
      <c r="L32" s="346"/>
      <c r="M32" s="329"/>
      <c r="N32" s="365"/>
      <c r="O32" s="329"/>
      <c r="P32" s="365"/>
      <c r="Q32" s="329"/>
      <c r="R32" s="346"/>
      <c r="S32" s="329"/>
      <c r="T32" s="346"/>
      <c r="U32" s="329"/>
      <c r="V32" s="365"/>
      <c r="W32" s="329"/>
      <c r="X32" s="365"/>
      <c r="Y32" s="329"/>
      <c r="Z32"/>
      <c r="AA32"/>
      <c r="AB32"/>
      <c r="AC32"/>
      <c r="AD32"/>
      <c r="AE32"/>
    </row>
    <row r="33" spans="1:31" ht="24.9" customHeight="1" x14ac:dyDescent="0.25">
      <c r="A33" s="357" t="s">
        <v>247</v>
      </c>
      <c r="B33" s="346"/>
      <c r="C33" s="329"/>
      <c r="D33" s="346"/>
      <c r="E33" s="329"/>
      <c r="F33" s="346"/>
      <c r="G33" s="329"/>
      <c r="H33" s="365"/>
      <c r="I33" s="329"/>
      <c r="J33" s="346"/>
      <c r="K33" s="329"/>
      <c r="L33" s="346"/>
      <c r="M33" s="329"/>
      <c r="N33" s="365"/>
      <c r="O33" s="329"/>
      <c r="P33" s="365"/>
      <c r="Q33" s="329"/>
      <c r="R33" s="346"/>
      <c r="S33" s="329"/>
      <c r="T33" s="346"/>
      <c r="U33" s="329"/>
      <c r="V33" s="365"/>
      <c r="W33" s="329"/>
      <c r="X33" s="365"/>
      <c r="Y33" s="329"/>
      <c r="Z33"/>
      <c r="AA33"/>
      <c r="AB33"/>
      <c r="AC33"/>
      <c r="AD33"/>
      <c r="AE33"/>
    </row>
    <row r="34" spans="1:31" ht="24.9" customHeight="1" x14ac:dyDescent="0.25">
      <c r="A34" s="357" t="s">
        <v>248</v>
      </c>
      <c r="B34" s="346"/>
      <c r="C34" s="329"/>
      <c r="D34" s="346"/>
      <c r="E34" s="329"/>
      <c r="F34" s="346"/>
      <c r="G34" s="329"/>
      <c r="H34" s="365"/>
      <c r="I34" s="329"/>
      <c r="J34" s="346"/>
      <c r="K34" s="329"/>
      <c r="L34" s="346"/>
      <c r="M34" s="329"/>
      <c r="N34" s="365"/>
      <c r="O34" s="329"/>
      <c r="P34" s="365"/>
      <c r="Q34" s="329"/>
      <c r="R34" s="346"/>
      <c r="S34" s="329"/>
      <c r="T34" s="346"/>
      <c r="U34" s="329"/>
      <c r="V34" s="365"/>
      <c r="W34" s="329"/>
      <c r="X34" s="365"/>
      <c r="Y34" s="329"/>
      <c r="Z34"/>
      <c r="AA34"/>
      <c r="AB34"/>
      <c r="AC34"/>
      <c r="AD34"/>
      <c r="AE34"/>
    </row>
    <row r="35" spans="1:31" ht="24.9" customHeight="1" x14ac:dyDescent="0.25">
      <c r="A35" s="357" t="s">
        <v>249</v>
      </c>
      <c r="B35" s="346"/>
      <c r="C35" s="329"/>
      <c r="D35" s="346"/>
      <c r="E35" s="329"/>
      <c r="F35" s="346"/>
      <c r="G35" s="329"/>
      <c r="H35" s="365"/>
      <c r="I35" s="329"/>
      <c r="J35" s="346"/>
      <c r="K35" s="329"/>
      <c r="L35" s="346"/>
      <c r="M35" s="329"/>
      <c r="N35" s="365"/>
      <c r="O35" s="329"/>
      <c r="P35" s="365"/>
      <c r="Q35" s="329"/>
      <c r="R35" s="346"/>
      <c r="S35" s="329"/>
      <c r="T35" s="346"/>
      <c r="U35" s="329"/>
      <c r="V35" s="365"/>
      <c r="W35" s="329"/>
      <c r="X35" s="365"/>
      <c r="Y35" s="329"/>
      <c r="Z35"/>
      <c r="AA35"/>
      <c r="AB35"/>
      <c r="AC35"/>
      <c r="AD35"/>
      <c r="AE35"/>
    </row>
    <row r="36" spans="1:31" ht="24.9" customHeight="1" x14ac:dyDescent="0.25">
      <c r="A36" s="357" t="s">
        <v>250</v>
      </c>
      <c r="B36" s="346"/>
      <c r="C36" s="329"/>
      <c r="D36" s="346"/>
      <c r="E36" s="329"/>
      <c r="F36" s="346"/>
      <c r="G36" s="329"/>
      <c r="H36" s="365"/>
      <c r="I36" s="329"/>
      <c r="J36" s="346"/>
      <c r="K36" s="329"/>
      <c r="L36" s="346"/>
      <c r="M36" s="329"/>
      <c r="N36" s="365"/>
      <c r="O36" s="329"/>
      <c r="P36" s="365"/>
      <c r="Q36" s="329"/>
      <c r="R36" s="346"/>
      <c r="S36" s="329"/>
      <c r="T36" s="346"/>
      <c r="U36" s="329"/>
      <c r="V36" s="365"/>
      <c r="W36" s="329"/>
      <c r="X36" s="365"/>
      <c r="Y36" s="329"/>
      <c r="Z36"/>
      <c r="AA36"/>
      <c r="AB36"/>
      <c r="AC36"/>
      <c r="AD36"/>
      <c r="AE36"/>
    </row>
    <row r="37" spans="1:31" ht="24.9" customHeight="1" x14ac:dyDescent="0.25">
      <c r="A37" s="357" t="s">
        <v>251</v>
      </c>
      <c r="B37" s="346"/>
      <c r="C37" s="329"/>
      <c r="D37" s="346"/>
      <c r="E37" s="329"/>
      <c r="F37" s="346"/>
      <c r="G37" s="329"/>
      <c r="H37" s="365"/>
      <c r="I37" s="329"/>
      <c r="J37" s="346"/>
      <c r="K37" s="329"/>
      <c r="L37" s="346"/>
      <c r="M37" s="329"/>
      <c r="N37" s="365"/>
      <c r="O37" s="329"/>
      <c r="P37" s="365"/>
      <c r="Q37" s="329"/>
      <c r="R37" s="346"/>
      <c r="S37" s="329"/>
      <c r="T37" s="346"/>
      <c r="U37" s="329"/>
      <c r="V37" s="365"/>
      <c r="W37" s="329"/>
      <c r="X37" s="365"/>
      <c r="Y37" s="329"/>
      <c r="Z37"/>
      <c r="AA37"/>
      <c r="AB37"/>
      <c r="AC37"/>
      <c r="AD37"/>
      <c r="AE37"/>
    </row>
    <row r="38" spans="1:31" ht="24.9" customHeight="1" x14ac:dyDescent="0.25">
      <c r="A38" s="357" t="s">
        <v>252</v>
      </c>
      <c r="B38" s="346"/>
      <c r="C38" s="329"/>
      <c r="D38" s="346"/>
      <c r="E38" s="329"/>
      <c r="F38" s="346"/>
      <c r="G38" s="329"/>
      <c r="H38" s="365"/>
      <c r="I38" s="329"/>
      <c r="J38" s="346"/>
      <c r="K38" s="329"/>
      <c r="L38" s="346"/>
      <c r="M38" s="329"/>
      <c r="N38" s="365"/>
      <c r="O38" s="329"/>
      <c r="P38" s="365"/>
      <c r="Q38" s="329"/>
      <c r="R38" s="346"/>
      <c r="S38" s="329"/>
      <c r="T38" s="346"/>
      <c r="U38" s="329"/>
      <c r="V38" s="365"/>
      <c r="W38" s="329"/>
      <c r="X38" s="365"/>
      <c r="Y38" s="329"/>
      <c r="Z38"/>
      <c r="AA38"/>
      <c r="AB38"/>
      <c r="AC38"/>
      <c r="AD38"/>
      <c r="AE38"/>
    </row>
    <row r="39" spans="1:31" ht="24.9" customHeight="1" x14ac:dyDescent="0.25">
      <c r="A39" s="357" t="s">
        <v>254</v>
      </c>
      <c r="B39" s="346"/>
      <c r="C39" s="329"/>
      <c r="D39" s="346"/>
      <c r="E39" s="329"/>
      <c r="F39" s="346"/>
      <c r="G39" s="329"/>
      <c r="H39" s="365"/>
      <c r="I39" s="329"/>
      <c r="J39" s="346"/>
      <c r="K39" s="329"/>
      <c r="L39" s="346"/>
      <c r="M39" s="329"/>
      <c r="N39" s="365"/>
      <c r="O39" s="329"/>
      <c r="P39" s="365"/>
      <c r="Q39" s="329"/>
      <c r="R39" s="346"/>
      <c r="S39" s="329"/>
      <c r="T39" s="346"/>
      <c r="U39" s="329"/>
      <c r="V39" s="365"/>
      <c r="W39" s="329"/>
      <c r="X39" s="365"/>
      <c r="Y39" s="329"/>
      <c r="Z39"/>
      <c r="AA39"/>
      <c r="AB39"/>
      <c r="AC39"/>
      <c r="AD39"/>
      <c r="AE39"/>
    </row>
    <row r="40" spans="1:31" ht="24.9" customHeight="1" x14ac:dyDescent="0.25">
      <c r="A40" s="357" t="s">
        <v>253</v>
      </c>
      <c r="B40" s="346"/>
      <c r="C40" s="329"/>
      <c r="D40" s="346"/>
      <c r="E40" s="329"/>
      <c r="F40" s="346"/>
      <c r="G40" s="329"/>
      <c r="H40" s="365"/>
      <c r="I40" s="329"/>
      <c r="J40" s="346"/>
      <c r="K40" s="329"/>
      <c r="L40" s="346"/>
      <c r="M40" s="329"/>
      <c r="N40" s="365"/>
      <c r="O40" s="329"/>
      <c r="P40" s="365"/>
      <c r="Q40" s="329"/>
      <c r="R40" s="346"/>
      <c r="S40" s="329"/>
      <c r="T40" s="346"/>
      <c r="U40" s="329"/>
      <c r="V40" s="365"/>
      <c r="W40" s="329"/>
      <c r="X40" s="365"/>
      <c r="Y40" s="329"/>
      <c r="Z40"/>
      <c r="AA40"/>
      <c r="AB40"/>
      <c r="AC40"/>
      <c r="AD40"/>
      <c r="AE40"/>
    </row>
    <row r="41" spans="1:31" ht="24.9" customHeight="1" thickBot="1" x14ac:dyDescent="0.3">
      <c r="A41" s="357" t="s">
        <v>266</v>
      </c>
      <c r="B41" s="346"/>
      <c r="C41" s="329"/>
      <c r="D41" s="346"/>
      <c r="E41" s="329"/>
      <c r="F41" s="346"/>
      <c r="G41" s="329"/>
      <c r="H41" s="365"/>
      <c r="I41" s="329"/>
      <c r="J41" s="346"/>
      <c r="K41" s="329"/>
      <c r="L41" s="346"/>
      <c r="M41" s="329"/>
      <c r="N41" s="365"/>
      <c r="O41" s="329"/>
      <c r="P41" s="365"/>
      <c r="Q41" s="329"/>
      <c r="R41" s="346"/>
      <c r="S41" s="329"/>
      <c r="T41" s="346"/>
      <c r="U41" s="329"/>
      <c r="V41" s="365"/>
      <c r="W41" s="329"/>
      <c r="X41" s="365"/>
      <c r="Y41" s="329"/>
      <c r="Z41"/>
      <c r="AA41"/>
      <c r="AB41"/>
      <c r="AC41"/>
      <c r="AD41"/>
      <c r="AE41"/>
    </row>
    <row r="42" spans="1:31" s="47" customFormat="1" ht="24.9" customHeight="1" thickTop="1" thickBot="1" x14ac:dyDescent="0.3">
      <c r="A42" s="358" t="s">
        <v>267</v>
      </c>
      <c r="B42" s="360"/>
      <c r="C42" s="349"/>
      <c r="D42" s="361"/>
      <c r="E42" s="348"/>
      <c r="F42" s="359"/>
      <c r="G42" s="352"/>
      <c r="H42" s="376"/>
      <c r="I42" s="377"/>
      <c r="J42" s="360"/>
      <c r="K42" s="349"/>
      <c r="L42" s="361"/>
      <c r="M42" s="348"/>
      <c r="N42" s="379"/>
      <c r="O42" s="352"/>
      <c r="P42" s="364"/>
      <c r="Q42" s="363"/>
      <c r="R42" s="360"/>
      <c r="S42" s="349"/>
      <c r="T42" s="361"/>
      <c r="U42" s="348"/>
      <c r="V42" s="379"/>
      <c r="W42" s="352"/>
      <c r="X42" s="364"/>
      <c r="Y42" s="363"/>
      <c r="Z42" s="362"/>
      <c r="AA42" s="362"/>
      <c r="AB42" s="362"/>
      <c r="AC42" s="362"/>
      <c r="AD42" s="362"/>
      <c r="AE42" s="362"/>
    </row>
    <row r="43" spans="1:31" ht="24.9" customHeight="1" thickTop="1" x14ac:dyDescent="0.25">
      <c r="A43"/>
      <c r="B43"/>
      <c r="C43"/>
      <c r="D43"/>
      <c r="E43"/>
      <c r="F43"/>
      <c r="G43"/>
      <c r="H43"/>
      <c r="I43"/>
      <c r="J43"/>
      <c r="K43"/>
      <c r="L43"/>
      <c r="M43"/>
      <c r="N43"/>
      <c r="O43"/>
      <c r="P43"/>
      <c r="Q43"/>
      <c r="R43"/>
      <c r="S43"/>
      <c r="T43"/>
      <c r="U43"/>
      <c r="V43"/>
      <c r="W43"/>
      <c r="X43"/>
      <c r="Y43"/>
    </row>
    <row r="44" spans="1:31" ht="24.9" customHeight="1" x14ac:dyDescent="0.25">
      <c r="A44"/>
      <c r="B44"/>
      <c r="C44"/>
      <c r="D44"/>
      <c r="E44"/>
      <c r="F44"/>
      <c r="G44"/>
      <c r="H44"/>
      <c r="I44"/>
      <c r="J44"/>
      <c r="K44"/>
      <c r="L44"/>
      <c r="M44"/>
      <c r="N44"/>
      <c r="O44"/>
      <c r="P44"/>
      <c r="Q44"/>
      <c r="R44"/>
      <c r="S44"/>
      <c r="T44"/>
      <c r="U44"/>
      <c r="V44"/>
      <c r="W44"/>
      <c r="X44"/>
      <c r="Y44"/>
    </row>
    <row r="45" spans="1:31" ht="24.9" customHeight="1" x14ac:dyDescent="0.25">
      <c r="A45"/>
      <c r="B45"/>
      <c r="C45"/>
      <c r="D45"/>
      <c r="E45"/>
      <c r="F45"/>
      <c r="G45"/>
      <c r="H45"/>
      <c r="I45"/>
      <c r="J45"/>
      <c r="K45"/>
      <c r="L45"/>
      <c r="M45"/>
      <c r="N45"/>
      <c r="O45"/>
      <c r="P45"/>
      <c r="Q45"/>
      <c r="R45"/>
      <c r="S45"/>
      <c r="T45"/>
      <c r="U45"/>
      <c r="V45"/>
      <c r="W45"/>
      <c r="X45"/>
      <c r="Y45"/>
    </row>
    <row r="46" spans="1:31" ht="24.9" customHeight="1" x14ac:dyDescent="0.25">
      <c r="A46"/>
      <c r="B46"/>
      <c r="C46"/>
      <c r="D46"/>
      <c r="E46"/>
      <c r="F46"/>
      <c r="G46"/>
      <c r="H46"/>
      <c r="I46"/>
      <c r="J46"/>
      <c r="K46"/>
      <c r="L46"/>
      <c r="M46"/>
      <c r="N46"/>
      <c r="O46"/>
      <c r="P46"/>
      <c r="Q46"/>
      <c r="R46"/>
      <c r="S46"/>
      <c r="T46"/>
      <c r="U46"/>
      <c r="V46"/>
      <c r="W46"/>
      <c r="X46"/>
      <c r="Y46"/>
    </row>
    <row r="47" spans="1:31" ht="24.9" customHeight="1" x14ac:dyDescent="0.25">
      <c r="A47"/>
      <c r="B47"/>
      <c r="C47"/>
      <c r="D47"/>
      <c r="E47"/>
      <c r="F47"/>
      <c r="G47"/>
      <c r="H47"/>
      <c r="I47"/>
      <c r="J47"/>
      <c r="K47"/>
      <c r="L47"/>
      <c r="M47"/>
      <c r="N47"/>
      <c r="O47"/>
      <c r="P47"/>
      <c r="Q47"/>
      <c r="R47"/>
      <c r="S47"/>
      <c r="T47"/>
      <c r="U47"/>
      <c r="V47"/>
      <c r="W47"/>
      <c r="X47"/>
      <c r="Y47"/>
    </row>
    <row r="48" spans="1:31" x14ac:dyDescent="0.25">
      <c r="A48"/>
      <c r="B48"/>
      <c r="C48"/>
      <c r="D48"/>
      <c r="E48"/>
      <c r="F48"/>
      <c r="G48"/>
      <c r="H48"/>
      <c r="I48"/>
      <c r="J48"/>
      <c r="K48"/>
      <c r="L48"/>
      <c r="M48"/>
      <c r="N48"/>
      <c r="O48"/>
      <c r="P48"/>
      <c r="Q48"/>
      <c r="R48"/>
      <c r="S48"/>
      <c r="T48"/>
      <c r="U48"/>
      <c r="V48"/>
      <c r="W48"/>
      <c r="X48"/>
      <c r="Y48"/>
    </row>
    <row r="49" spans="1:25" x14ac:dyDescent="0.25">
      <c r="A49"/>
      <c r="B49"/>
      <c r="C49"/>
      <c r="D49"/>
      <c r="E49"/>
      <c r="F49"/>
      <c r="G49"/>
      <c r="H49"/>
      <c r="I49"/>
      <c r="J49"/>
      <c r="K49"/>
      <c r="L49"/>
      <c r="M49"/>
      <c r="N49"/>
      <c r="O49"/>
      <c r="P49"/>
      <c r="Q49"/>
      <c r="R49"/>
      <c r="S49"/>
      <c r="T49"/>
      <c r="U49"/>
      <c r="V49"/>
      <c r="W49"/>
      <c r="X49"/>
      <c r="Y49"/>
    </row>
    <row r="50" spans="1:25" x14ac:dyDescent="0.25">
      <c r="A50"/>
      <c r="B50"/>
      <c r="C50"/>
      <c r="D50"/>
      <c r="E50"/>
      <c r="F50"/>
      <c r="G50"/>
      <c r="H50"/>
      <c r="I50"/>
      <c r="J50"/>
      <c r="K50"/>
      <c r="L50"/>
      <c r="M50"/>
      <c r="N50"/>
      <c r="O50"/>
      <c r="P50"/>
      <c r="Q50"/>
      <c r="R50"/>
      <c r="S50"/>
      <c r="T50"/>
      <c r="U50"/>
      <c r="V50"/>
      <c r="W50"/>
      <c r="X50"/>
      <c r="Y50"/>
    </row>
    <row r="51" spans="1:25" x14ac:dyDescent="0.25">
      <c r="A51"/>
      <c r="B51"/>
      <c r="C51"/>
      <c r="D51"/>
      <c r="E51"/>
      <c r="F51"/>
      <c r="G51"/>
      <c r="H51"/>
      <c r="I51"/>
      <c r="J51"/>
      <c r="K51"/>
      <c r="L51"/>
      <c r="M51"/>
      <c r="N51"/>
      <c r="O51"/>
      <c r="P51"/>
      <c r="Q51"/>
      <c r="R51"/>
      <c r="S51"/>
      <c r="T51"/>
      <c r="U51"/>
      <c r="V51"/>
      <c r="W51"/>
      <c r="X51"/>
      <c r="Y51"/>
    </row>
    <row r="52" spans="1:25" x14ac:dyDescent="0.25">
      <c r="A52"/>
      <c r="B52"/>
      <c r="C52"/>
      <c r="D52"/>
      <c r="E52"/>
      <c r="F52"/>
      <c r="G52"/>
      <c r="H52"/>
      <c r="I52"/>
      <c r="J52"/>
      <c r="K52"/>
      <c r="L52"/>
      <c r="M52"/>
      <c r="N52"/>
      <c r="O52"/>
      <c r="P52"/>
      <c r="Q52"/>
      <c r="R52"/>
      <c r="S52"/>
      <c r="T52"/>
      <c r="U52"/>
      <c r="V52"/>
      <c r="W52"/>
      <c r="X52"/>
      <c r="Y52"/>
    </row>
    <row r="53" spans="1:25" x14ac:dyDescent="0.25">
      <c r="A53"/>
      <c r="B53"/>
      <c r="C53"/>
      <c r="D53"/>
      <c r="E53"/>
      <c r="F53"/>
      <c r="G53"/>
      <c r="H53"/>
      <c r="I53"/>
      <c r="J53"/>
      <c r="K53"/>
      <c r="L53"/>
      <c r="M53"/>
      <c r="N53"/>
      <c r="O53"/>
      <c r="P53"/>
      <c r="Q53"/>
      <c r="R53"/>
      <c r="S53"/>
      <c r="T53"/>
      <c r="U53"/>
      <c r="V53"/>
      <c r="W53"/>
      <c r="X53"/>
      <c r="Y53"/>
    </row>
    <row r="54" spans="1:25" x14ac:dyDescent="0.25">
      <c r="A54"/>
      <c r="B54"/>
      <c r="C54"/>
      <c r="D54"/>
      <c r="E54"/>
      <c r="F54"/>
      <c r="G54"/>
      <c r="H54"/>
      <c r="I54"/>
      <c r="J54"/>
      <c r="K54"/>
      <c r="L54"/>
      <c r="M54"/>
      <c r="N54"/>
      <c r="O54"/>
      <c r="P54"/>
      <c r="Q54"/>
      <c r="R54"/>
      <c r="S54"/>
      <c r="T54"/>
      <c r="U54"/>
      <c r="V54"/>
      <c r="W54"/>
      <c r="X54"/>
      <c r="Y54"/>
    </row>
    <row r="55" spans="1:25" x14ac:dyDescent="0.25">
      <c r="A55"/>
      <c r="B55"/>
      <c r="C55"/>
      <c r="D55"/>
      <c r="E55"/>
      <c r="F55"/>
      <c r="G55"/>
      <c r="H55"/>
      <c r="I55"/>
      <c r="J55"/>
      <c r="K55"/>
      <c r="L55"/>
      <c r="M55"/>
      <c r="N55"/>
      <c r="O55"/>
      <c r="P55"/>
      <c r="Q55"/>
      <c r="R55"/>
      <c r="S55"/>
      <c r="T55"/>
      <c r="U55"/>
      <c r="V55"/>
      <c r="W55"/>
      <c r="X55"/>
      <c r="Y55"/>
    </row>
    <row r="56" spans="1:25" x14ac:dyDescent="0.25">
      <c r="A56"/>
      <c r="B56"/>
      <c r="C56"/>
      <c r="D56"/>
      <c r="E56"/>
      <c r="F56"/>
      <c r="G56"/>
      <c r="H56"/>
      <c r="I56"/>
      <c r="J56"/>
      <c r="K56"/>
      <c r="L56"/>
      <c r="M56"/>
      <c r="N56"/>
      <c r="O56"/>
      <c r="P56"/>
      <c r="Q56"/>
      <c r="R56"/>
      <c r="S56"/>
      <c r="T56"/>
      <c r="U56"/>
      <c r="V56"/>
      <c r="W56"/>
      <c r="X56"/>
      <c r="Y56"/>
    </row>
    <row r="57" spans="1:25" x14ac:dyDescent="0.25">
      <c r="A57"/>
      <c r="B57"/>
      <c r="C57"/>
      <c r="D57"/>
      <c r="E57"/>
      <c r="F57"/>
      <c r="G57"/>
      <c r="H57"/>
      <c r="I57"/>
      <c r="J57"/>
      <c r="K57"/>
      <c r="L57"/>
      <c r="M57"/>
      <c r="N57"/>
      <c r="O57"/>
      <c r="P57"/>
      <c r="Q57"/>
      <c r="R57"/>
      <c r="S57"/>
      <c r="T57"/>
      <c r="U57"/>
      <c r="V57"/>
      <c r="W57"/>
      <c r="X57"/>
      <c r="Y57"/>
    </row>
    <row r="58" spans="1:25" x14ac:dyDescent="0.25">
      <c r="A58"/>
      <c r="B58"/>
      <c r="C58"/>
      <c r="D58"/>
      <c r="E58"/>
      <c r="F58"/>
      <c r="G58"/>
      <c r="H58"/>
      <c r="I58"/>
      <c r="J58"/>
      <c r="K58"/>
      <c r="L58"/>
      <c r="M58"/>
      <c r="N58"/>
      <c r="O58"/>
      <c r="P58"/>
      <c r="Q58"/>
      <c r="R58"/>
      <c r="S58"/>
      <c r="T58"/>
      <c r="U58"/>
      <c r="V58"/>
      <c r="W58"/>
      <c r="X58"/>
      <c r="Y58"/>
    </row>
    <row r="59" spans="1:25" x14ac:dyDescent="0.25">
      <c r="A59"/>
      <c r="B59"/>
      <c r="C59"/>
      <c r="D59"/>
      <c r="E59"/>
      <c r="F59"/>
      <c r="G59"/>
      <c r="H59"/>
      <c r="I59"/>
      <c r="J59"/>
      <c r="K59"/>
      <c r="L59"/>
      <c r="M59"/>
      <c r="N59"/>
      <c r="O59"/>
      <c r="P59"/>
      <c r="Q59"/>
      <c r="R59"/>
      <c r="S59"/>
      <c r="T59"/>
      <c r="U59"/>
      <c r="V59"/>
      <c r="W59"/>
      <c r="X59"/>
      <c r="Y59"/>
    </row>
    <row r="60" spans="1:25" x14ac:dyDescent="0.25">
      <c r="A60"/>
      <c r="B60"/>
      <c r="C60"/>
      <c r="D60"/>
      <c r="E60"/>
      <c r="F60"/>
      <c r="G60"/>
      <c r="H60"/>
      <c r="I60"/>
      <c r="J60"/>
      <c r="K60"/>
      <c r="L60"/>
      <c r="M60"/>
      <c r="N60"/>
      <c r="O60"/>
      <c r="P60"/>
      <c r="Q60"/>
      <c r="R60"/>
      <c r="S60"/>
      <c r="T60"/>
      <c r="U60"/>
      <c r="V60"/>
      <c r="W60"/>
      <c r="X60"/>
      <c r="Y60"/>
    </row>
    <row r="61" spans="1:25" x14ac:dyDescent="0.25">
      <c r="A61"/>
      <c r="B61"/>
      <c r="C61"/>
      <c r="D61"/>
      <c r="E61"/>
      <c r="F61"/>
      <c r="G61"/>
      <c r="H61"/>
      <c r="I61"/>
      <c r="J61"/>
      <c r="K61"/>
      <c r="L61"/>
      <c r="M61"/>
      <c r="N61"/>
      <c r="O61"/>
      <c r="P61"/>
      <c r="Q61"/>
      <c r="R61"/>
      <c r="S61"/>
      <c r="T61"/>
      <c r="U61"/>
      <c r="V61"/>
      <c r="W61"/>
      <c r="X61"/>
      <c r="Y61"/>
    </row>
    <row r="62" spans="1:25" x14ac:dyDescent="0.25">
      <c r="A62"/>
      <c r="B62"/>
      <c r="C62"/>
      <c r="D62"/>
      <c r="E62"/>
      <c r="F62"/>
      <c r="G62"/>
      <c r="H62"/>
      <c r="I62"/>
      <c r="J62"/>
      <c r="K62"/>
      <c r="L62"/>
      <c r="M62"/>
      <c r="N62"/>
      <c r="O62"/>
      <c r="P62"/>
      <c r="Q62"/>
      <c r="R62"/>
      <c r="S62"/>
      <c r="T62"/>
      <c r="U62"/>
      <c r="V62"/>
      <c r="W62"/>
      <c r="X62"/>
      <c r="Y62"/>
    </row>
    <row r="63" spans="1:25" x14ac:dyDescent="0.25">
      <c r="A63"/>
      <c r="B63"/>
      <c r="C63"/>
      <c r="D63"/>
      <c r="E63"/>
      <c r="F63"/>
      <c r="G63"/>
      <c r="H63"/>
      <c r="I63"/>
      <c r="J63"/>
      <c r="K63"/>
      <c r="L63"/>
      <c r="M63"/>
      <c r="N63"/>
      <c r="O63"/>
      <c r="P63"/>
      <c r="Q63"/>
      <c r="R63"/>
      <c r="S63"/>
      <c r="T63"/>
      <c r="U63"/>
      <c r="V63"/>
      <c r="W63"/>
      <c r="X63"/>
      <c r="Y63"/>
    </row>
    <row r="64" spans="1:25" x14ac:dyDescent="0.25">
      <c r="A64"/>
      <c r="B64"/>
      <c r="C64"/>
      <c r="D64"/>
      <c r="E64"/>
      <c r="F64"/>
      <c r="G64"/>
      <c r="H64"/>
      <c r="I64"/>
      <c r="J64"/>
      <c r="K64"/>
      <c r="L64"/>
      <c r="M64"/>
      <c r="N64"/>
      <c r="O64"/>
      <c r="P64"/>
      <c r="Q64"/>
      <c r="R64"/>
      <c r="S64"/>
      <c r="T64"/>
      <c r="U64"/>
      <c r="V64"/>
      <c r="W64"/>
      <c r="X64"/>
      <c r="Y64"/>
    </row>
    <row r="65" spans="1:25" x14ac:dyDescent="0.25">
      <c r="A65"/>
      <c r="B65"/>
      <c r="C65"/>
      <c r="D65"/>
      <c r="E65"/>
      <c r="F65"/>
      <c r="G65"/>
      <c r="H65"/>
      <c r="I65"/>
      <c r="J65"/>
      <c r="K65"/>
      <c r="L65"/>
      <c r="M65"/>
      <c r="N65"/>
      <c r="O65"/>
      <c r="P65"/>
      <c r="Q65"/>
      <c r="R65"/>
      <c r="S65"/>
      <c r="T65"/>
      <c r="U65"/>
      <c r="V65"/>
      <c r="W65"/>
      <c r="X65"/>
      <c r="Y65"/>
    </row>
    <row r="66" spans="1:25" x14ac:dyDescent="0.25">
      <c r="A66"/>
      <c r="B66"/>
      <c r="C66"/>
      <c r="D66"/>
      <c r="E66"/>
      <c r="F66"/>
      <c r="G66"/>
      <c r="H66"/>
      <c r="I66"/>
      <c r="J66"/>
      <c r="K66"/>
      <c r="L66"/>
      <c r="M66"/>
      <c r="N66"/>
      <c r="O66"/>
      <c r="P66"/>
      <c r="Q66"/>
      <c r="R66"/>
      <c r="S66"/>
      <c r="T66"/>
      <c r="U66"/>
      <c r="V66"/>
      <c r="W66"/>
      <c r="X66"/>
      <c r="Y66"/>
    </row>
    <row r="67" spans="1:25" x14ac:dyDescent="0.25">
      <c r="A67"/>
      <c r="B67"/>
      <c r="C67"/>
      <c r="D67"/>
      <c r="E67"/>
      <c r="F67"/>
      <c r="G67"/>
      <c r="H67"/>
      <c r="I67"/>
      <c r="J67"/>
      <c r="K67"/>
      <c r="L67"/>
      <c r="M67"/>
      <c r="N67"/>
      <c r="O67"/>
      <c r="P67"/>
      <c r="Q67"/>
      <c r="R67"/>
      <c r="S67"/>
      <c r="T67"/>
      <c r="U67"/>
      <c r="V67"/>
      <c r="W67"/>
      <c r="X67"/>
      <c r="Y67"/>
    </row>
    <row r="68" spans="1:25" ht="13.8" thickBot="1" x14ac:dyDescent="0.3">
      <c r="A68"/>
      <c r="B68"/>
      <c r="C68"/>
      <c r="D68"/>
      <c r="E68"/>
      <c r="F68"/>
      <c r="G68"/>
      <c r="H68"/>
      <c r="I68"/>
      <c r="J68"/>
      <c r="K68"/>
      <c r="L68"/>
      <c r="M68"/>
      <c r="N68"/>
      <c r="O68"/>
      <c r="P68"/>
      <c r="Q68"/>
      <c r="R68"/>
      <c r="S68"/>
      <c r="T68"/>
      <c r="U68"/>
      <c r="V68"/>
      <c r="W68"/>
      <c r="X68"/>
      <c r="Y68"/>
    </row>
    <row r="69" spans="1:25" ht="14.4" thickTop="1" thickBot="1" x14ac:dyDescent="0.3">
      <c r="A69"/>
      <c r="B69"/>
      <c r="C69"/>
      <c r="D69"/>
      <c r="E69"/>
      <c r="F69"/>
      <c r="G69"/>
      <c r="H69"/>
      <c r="I69"/>
      <c r="J69"/>
      <c r="K69"/>
      <c r="L69"/>
      <c r="M69"/>
      <c r="N69"/>
      <c r="O69"/>
      <c r="P69"/>
      <c r="Q69"/>
      <c r="R69"/>
      <c r="S69"/>
      <c r="T69"/>
      <c r="U69"/>
      <c r="V69"/>
      <c r="W69"/>
      <c r="X69"/>
      <c r="Y69"/>
    </row>
    <row r="70" spans="1:25" ht="13.8" thickTop="1" x14ac:dyDescent="0.25"/>
  </sheetData>
  <sheetProtection pivotTables="0"/>
  <conditionalFormatting sqref="A3">
    <cfRule type="cellIs" dxfId="400" priority="2" operator="equal">
      <formula>"LME-MCO Not Entered On Set-Up Worksheet"</formula>
    </cfRule>
  </conditionalFormatting>
  <conditionalFormatting sqref="A2">
    <cfRule type="cellIs" dxfId="399" priority="1" operator="equal">
      <formula>"SFY And/Or Report Period Not Entered On Set-Up Worksheet"</formula>
    </cfRule>
  </conditionalFormatting>
  <printOptions horizontalCentered="1"/>
  <pageMargins left="0.3" right="0.3" top="0.5" bottom="0.5" header="0.3" footer="0.3"/>
  <pageSetup paperSize="5" scale="49" orientation="landscape" r:id="rId2"/>
  <headerFooter>
    <oddFooter>&amp;LNC DMH/DD/SAS QM Section&amp;CPage &amp;P of &amp;N&amp;R&amp;F</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38"/>
  <sheetViews>
    <sheetView showGridLines="0" workbookViewId="0">
      <pane ySplit="10" topLeftCell="A11" activePane="bottomLeft" state="frozen"/>
      <selection activeCell="D2" sqref="D2"/>
      <selection pane="bottomLeft" activeCell="B12" sqref="B12"/>
    </sheetView>
  </sheetViews>
  <sheetFormatPr defaultColWidth="9.109375" defaultRowHeight="13.2" x14ac:dyDescent="0.25"/>
  <cols>
    <col min="1" max="1" width="55.6640625" style="1" customWidth="1"/>
    <col min="2" max="16" width="8.6640625" style="1" customWidth="1"/>
    <col min="17" max="18" width="9.109375" style="1"/>
    <col min="19" max="19" width="17.109375" style="1" customWidth="1"/>
    <col min="20" max="20" width="9.109375" style="1"/>
    <col min="21" max="21" width="10.5546875" style="1" customWidth="1"/>
    <col min="22" max="22" width="55.6640625" style="1" customWidth="1"/>
    <col min="23" max="37" width="8.6640625" style="1" customWidth="1"/>
    <col min="38" max="38" width="9.109375" style="1"/>
    <col min="39" max="39" width="55.6640625" style="1" customWidth="1"/>
    <col min="40" max="54" width="8.6640625" style="1" customWidth="1"/>
    <col min="55" max="55" width="9.109375" style="1"/>
    <col min="56" max="56" width="55.6640625" style="1" customWidth="1"/>
    <col min="57" max="71" width="8.6640625" style="1" customWidth="1"/>
    <col min="72" max="72" width="9.109375" style="1"/>
    <col min="73" max="73" width="55.6640625" style="1" customWidth="1"/>
    <col min="74" max="88" width="8.6640625" style="1" customWidth="1"/>
    <col min="89" max="89" width="9.109375" style="1"/>
    <col min="90" max="90" width="55.6640625" style="1" customWidth="1"/>
    <col min="91" max="105" width="8.6640625" style="1" customWidth="1"/>
    <col min="106" max="106" width="9.109375" style="1"/>
    <col min="107" max="107" width="55.6640625" style="1" customWidth="1"/>
    <col min="108" max="122" width="8.6640625" style="1" customWidth="1"/>
    <col min="123" max="123" width="9.109375" style="1"/>
    <col min="124" max="124" width="55.6640625" style="1" customWidth="1"/>
    <col min="125" max="139" width="8.6640625" style="1" customWidth="1"/>
    <col min="140" max="140" width="9.109375" style="1"/>
    <col min="141" max="141" width="55.6640625" style="1" customWidth="1"/>
    <col min="142" max="156" width="8.6640625" style="1" customWidth="1"/>
    <col min="157" max="157" width="9.109375" style="1"/>
    <col min="158" max="158" width="55.6640625" style="1" customWidth="1"/>
    <col min="159" max="173" width="8.6640625" style="1" customWidth="1"/>
    <col min="174" max="174" width="9.109375" style="1"/>
    <col min="175" max="175" width="55.6640625" style="1" customWidth="1"/>
    <col min="176" max="190" width="8.6640625" style="1" customWidth="1"/>
    <col min="191" max="191" width="9.109375" style="1"/>
    <col min="192" max="192" width="55.6640625" style="1" customWidth="1"/>
    <col min="193" max="207" width="8.6640625" style="1" customWidth="1"/>
    <col min="208" max="208" width="9.109375" style="1"/>
    <col min="209" max="209" width="55.6640625" style="1" customWidth="1"/>
    <col min="210" max="224" width="8.6640625" style="1" customWidth="1"/>
    <col min="225" max="225" width="9.109375" style="1"/>
    <col min="226" max="226" width="10.5546875" style="1" customWidth="1"/>
    <col min="227" max="16384" width="9.109375" style="1"/>
  </cols>
  <sheetData>
    <row r="1" spans="1:225" ht="20.100000000000001" customHeight="1" x14ac:dyDescent="0.25">
      <c r="A1" s="450" t="str">
        <f>IF($S$4="","Minimum Required Synar Hours in cell S4 is BLANK !!!  Please enter a number !!!","Enter provider data on worksheets to the right.  Blue shaded cells in the LME-MCO Summary (below) contain formulas that sum the provider data to the right.")</f>
        <v>Enter provider data on worksheets to the right.  Blue shaded cells in the LME-MCO Summary (below) contain formulas that sum the provider data to the right.</v>
      </c>
      <c r="B1" s="214"/>
      <c r="C1" s="214"/>
      <c r="D1" s="214"/>
      <c r="E1" s="214"/>
      <c r="F1" s="214"/>
      <c r="G1" s="214"/>
      <c r="H1" s="214"/>
      <c r="I1" s="214"/>
      <c r="J1" s="214"/>
      <c r="K1" s="214"/>
      <c r="L1" s="214"/>
      <c r="M1" s="214"/>
      <c r="N1" s="214"/>
      <c r="O1" s="214"/>
      <c r="P1" s="214"/>
      <c r="V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W1" s="214"/>
      <c r="X1" s="214"/>
      <c r="Y1" s="214"/>
      <c r="Z1" s="214"/>
      <c r="AA1" s="214"/>
      <c r="AB1" s="214"/>
      <c r="AC1" s="214"/>
      <c r="AD1" s="214"/>
      <c r="AE1" s="214"/>
      <c r="AF1" s="214"/>
      <c r="AG1" s="214"/>
      <c r="AH1" s="214"/>
      <c r="AI1" s="214"/>
      <c r="AJ1" s="214"/>
      <c r="AK1" s="214"/>
      <c r="AL1" s="219"/>
      <c r="AM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AN1" s="214"/>
      <c r="AO1" s="214"/>
      <c r="AP1" s="214"/>
      <c r="AQ1" s="214"/>
      <c r="AR1" s="214"/>
      <c r="AS1" s="214"/>
      <c r="AT1" s="214"/>
      <c r="AU1" s="214"/>
      <c r="AV1" s="214"/>
      <c r="AW1" s="214"/>
      <c r="AX1" s="214"/>
      <c r="AY1" s="214"/>
      <c r="AZ1" s="214"/>
      <c r="BA1" s="214"/>
      <c r="BB1" s="214"/>
      <c r="BC1" s="219"/>
      <c r="BD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BE1" s="214"/>
      <c r="BF1" s="214"/>
      <c r="BG1" s="214"/>
      <c r="BH1" s="214"/>
      <c r="BI1" s="214"/>
      <c r="BJ1" s="214"/>
      <c r="BK1" s="214"/>
      <c r="BL1" s="214"/>
      <c r="BM1" s="214"/>
      <c r="BN1" s="214"/>
      <c r="BO1" s="214"/>
      <c r="BP1" s="214"/>
      <c r="BQ1" s="214"/>
      <c r="BR1" s="214"/>
      <c r="BS1" s="214"/>
      <c r="BT1" s="219"/>
      <c r="BU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BV1" s="214"/>
      <c r="BW1" s="214"/>
      <c r="BX1" s="214"/>
      <c r="BY1" s="214"/>
      <c r="BZ1" s="214"/>
      <c r="CA1" s="214"/>
      <c r="CB1" s="214"/>
      <c r="CC1" s="214"/>
      <c r="CD1" s="214"/>
      <c r="CE1" s="214"/>
      <c r="CF1" s="214"/>
      <c r="CG1" s="214"/>
      <c r="CH1" s="214"/>
      <c r="CI1" s="214"/>
      <c r="CJ1" s="214"/>
      <c r="CK1" s="219"/>
      <c r="CL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CM1" s="214"/>
      <c r="CN1" s="214"/>
      <c r="CO1" s="214"/>
      <c r="CP1" s="214"/>
      <c r="CQ1" s="214"/>
      <c r="CR1" s="214"/>
      <c r="CS1" s="214"/>
      <c r="CT1" s="214"/>
      <c r="CU1" s="214"/>
      <c r="CV1" s="214"/>
      <c r="CW1" s="214"/>
      <c r="CX1" s="214"/>
      <c r="CY1" s="214"/>
      <c r="CZ1" s="214"/>
      <c r="DA1" s="214"/>
      <c r="DB1" s="219"/>
      <c r="DC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DD1" s="214"/>
      <c r="DE1" s="214"/>
      <c r="DF1" s="214"/>
      <c r="DG1" s="214"/>
      <c r="DH1" s="214"/>
      <c r="DI1" s="214"/>
      <c r="DJ1" s="214"/>
      <c r="DK1" s="214"/>
      <c r="DL1" s="214"/>
      <c r="DM1" s="214"/>
      <c r="DN1" s="214"/>
      <c r="DO1" s="214"/>
      <c r="DP1" s="214"/>
      <c r="DQ1" s="214"/>
      <c r="DR1" s="214"/>
      <c r="DS1" s="219"/>
      <c r="DT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DU1" s="214"/>
      <c r="DV1" s="214"/>
      <c r="DW1" s="214"/>
      <c r="DX1" s="214"/>
      <c r="DY1" s="214"/>
      <c r="DZ1" s="214"/>
      <c r="EA1" s="214"/>
      <c r="EB1" s="214"/>
      <c r="EC1" s="214"/>
      <c r="ED1" s="214"/>
      <c r="EE1" s="214"/>
      <c r="EF1" s="214"/>
      <c r="EG1" s="214"/>
      <c r="EH1" s="214"/>
      <c r="EI1" s="214"/>
      <c r="EJ1" s="219"/>
      <c r="EK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EL1" s="214"/>
      <c r="EM1" s="214"/>
      <c r="EN1" s="214"/>
      <c r="EO1" s="214"/>
      <c r="EP1" s="214"/>
      <c r="EQ1" s="214"/>
      <c r="ER1" s="214"/>
      <c r="ES1" s="214"/>
      <c r="ET1" s="214"/>
      <c r="EU1" s="214"/>
      <c r="EV1" s="214"/>
      <c r="EW1" s="214"/>
      <c r="EX1" s="214"/>
      <c r="EY1" s="214"/>
      <c r="EZ1" s="214"/>
      <c r="FA1" s="219"/>
      <c r="FB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FC1" s="214"/>
      <c r="FD1" s="214"/>
      <c r="FE1" s="214"/>
      <c r="FF1" s="214"/>
      <c r="FG1" s="214"/>
      <c r="FH1" s="214"/>
      <c r="FI1" s="214"/>
      <c r="FJ1" s="214"/>
      <c r="FK1" s="214"/>
      <c r="FL1" s="214"/>
      <c r="FM1" s="214"/>
      <c r="FN1" s="214"/>
      <c r="FO1" s="214"/>
      <c r="FP1" s="214"/>
      <c r="FQ1" s="214"/>
      <c r="FR1" s="219"/>
      <c r="FS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FT1" s="214"/>
      <c r="FU1" s="214"/>
      <c r="FV1" s="214"/>
      <c r="FW1" s="214"/>
      <c r="FX1" s="214"/>
      <c r="FY1" s="214"/>
      <c r="FZ1" s="214"/>
      <c r="GA1" s="214"/>
      <c r="GB1" s="214"/>
      <c r="GC1" s="214"/>
      <c r="GD1" s="214"/>
      <c r="GE1" s="214"/>
      <c r="GF1" s="214"/>
      <c r="GG1" s="214"/>
      <c r="GH1" s="214"/>
      <c r="GI1" s="219"/>
      <c r="GJ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GK1" s="214"/>
      <c r="GL1" s="214"/>
      <c r="GM1" s="214"/>
      <c r="GN1" s="214"/>
      <c r="GO1" s="214"/>
      <c r="GP1" s="214"/>
      <c r="GQ1" s="214"/>
      <c r="GR1" s="214"/>
      <c r="GS1" s="214"/>
      <c r="GT1" s="214"/>
      <c r="GU1" s="214"/>
      <c r="GV1" s="214"/>
      <c r="GW1" s="214"/>
      <c r="GX1" s="214"/>
      <c r="GY1" s="214"/>
      <c r="GZ1" s="219"/>
      <c r="HA1" s="450" t="str">
        <f>IF($S$4="","Minimum Required Synar Hours in cell S4 is BLANK !!!  Please enter a number !!!","Copy and Paste Values for the data from the individual provider reports in the appropriate provider section below.")</f>
        <v>Copy and Paste Values for the data from the individual provider reports in the appropriate provider section below.</v>
      </c>
      <c r="HB1" s="214"/>
      <c r="HC1" s="214"/>
      <c r="HD1" s="214"/>
      <c r="HE1" s="214"/>
      <c r="HF1" s="214"/>
      <c r="HG1" s="214"/>
      <c r="HH1" s="214"/>
      <c r="HI1" s="214"/>
      <c r="HJ1" s="214"/>
      <c r="HK1" s="214"/>
      <c r="HL1" s="214"/>
      <c r="HM1" s="214"/>
      <c r="HN1" s="214"/>
      <c r="HO1" s="214"/>
      <c r="HP1" s="214"/>
      <c r="HQ1" s="219"/>
    </row>
    <row r="2" spans="1:225"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c r="N2" s="30"/>
      <c r="O2" s="30"/>
      <c r="P2" s="30"/>
      <c r="S2" s="664" t="s">
        <v>297</v>
      </c>
      <c r="V2" s="203" t="str">
        <f>IF(OR('Set-Up Worksheet'!$B$6="",'Set-Up Worksheet'!$B$8=""),"SFY And/Or Report Period Not Entered On Set-Up Worksheet","SFY"&amp;'Set-Up Worksheet'!$B$6&amp;" LME-MCO Semi-Annual SAPTBG Compliance Report -- "&amp;'Set-Up Worksheet'!$B$8)</f>
        <v>SFY2017 LME-MCO Semi-Annual SAPTBG Compliance Report -- Mid-Year Report</v>
      </c>
      <c r="W2" s="30"/>
      <c r="X2" s="30"/>
      <c r="Y2" s="30"/>
      <c r="Z2" s="30"/>
      <c r="AA2" s="30"/>
      <c r="AB2" s="30"/>
      <c r="AC2" s="30"/>
      <c r="AD2" s="30"/>
      <c r="AE2" s="30"/>
      <c r="AF2" s="30"/>
      <c r="AG2" s="30"/>
      <c r="AH2" s="30"/>
      <c r="AI2" s="30"/>
      <c r="AJ2" s="30"/>
      <c r="AK2" s="30"/>
      <c r="AL2" s="219"/>
      <c r="AM2" s="203" t="str">
        <f>IF(OR('Set-Up Worksheet'!$B$6="",'Set-Up Worksheet'!$B$8=""),"SFY And/Or Report Period Not Entered On Set-Up Worksheet","SFY"&amp;'Set-Up Worksheet'!$B$6&amp;" LME-MCO Semi-Annual SAPTBG Compliance Report -- "&amp;'Set-Up Worksheet'!$B$8)</f>
        <v>SFY2017 LME-MCO Semi-Annual SAPTBG Compliance Report -- Mid-Year Report</v>
      </c>
      <c r="AN2" s="30"/>
      <c r="AO2" s="30"/>
      <c r="AP2" s="30"/>
      <c r="AQ2" s="30"/>
      <c r="AR2" s="30"/>
      <c r="AS2" s="30"/>
      <c r="AT2" s="30"/>
      <c r="AU2" s="30"/>
      <c r="AV2" s="30"/>
      <c r="AW2" s="30"/>
      <c r="AX2" s="30"/>
      <c r="AY2" s="30"/>
      <c r="AZ2" s="30"/>
      <c r="BA2" s="30"/>
      <c r="BB2" s="30"/>
      <c r="BC2" s="219"/>
      <c r="BD2" s="203" t="str">
        <f>IF(OR('Set-Up Worksheet'!$B$6="",'Set-Up Worksheet'!$B$8=""),"SFY And/Or Report Period Not Entered On Set-Up Worksheet","SFY"&amp;'Set-Up Worksheet'!$B$6&amp;" LME-MCO Semi-Annual SAPTBG Compliance Report -- "&amp;'Set-Up Worksheet'!$B$8)</f>
        <v>SFY2017 LME-MCO Semi-Annual SAPTBG Compliance Report -- Mid-Year Report</v>
      </c>
      <c r="BE2" s="30"/>
      <c r="BF2" s="30"/>
      <c r="BG2" s="30"/>
      <c r="BH2" s="30"/>
      <c r="BI2" s="30"/>
      <c r="BJ2" s="30"/>
      <c r="BK2" s="30"/>
      <c r="BL2" s="30"/>
      <c r="BM2" s="30"/>
      <c r="BN2" s="30"/>
      <c r="BO2" s="30"/>
      <c r="BP2" s="30"/>
      <c r="BQ2" s="30"/>
      <c r="BR2" s="30"/>
      <c r="BS2" s="30"/>
      <c r="BT2" s="219"/>
      <c r="BU2" s="203" t="str">
        <f>IF(OR('Set-Up Worksheet'!$B$6="",'Set-Up Worksheet'!$B$8=""),"SFY And/Or Report Period Not Entered On Set-Up Worksheet","SFY"&amp;'Set-Up Worksheet'!$B$6&amp;" LME-MCO Semi-Annual SAPTBG Compliance Report -- "&amp;'Set-Up Worksheet'!$B$8)</f>
        <v>SFY2017 LME-MCO Semi-Annual SAPTBG Compliance Report -- Mid-Year Report</v>
      </c>
      <c r="BV2" s="30"/>
      <c r="BW2" s="30"/>
      <c r="BX2" s="30"/>
      <c r="BY2" s="30"/>
      <c r="BZ2" s="30"/>
      <c r="CA2" s="30"/>
      <c r="CB2" s="30"/>
      <c r="CC2" s="30"/>
      <c r="CD2" s="30"/>
      <c r="CE2" s="30"/>
      <c r="CF2" s="30"/>
      <c r="CG2" s="30"/>
      <c r="CH2" s="30"/>
      <c r="CI2" s="30"/>
      <c r="CJ2" s="30"/>
      <c r="CK2" s="219"/>
      <c r="CL2" s="203" t="str">
        <f>IF(OR('Set-Up Worksheet'!$B$6="",'Set-Up Worksheet'!$B$8=""),"SFY And/Or Report Period Not Entered On Set-Up Worksheet","SFY"&amp;'Set-Up Worksheet'!$B$6&amp;" LME-MCO Semi-Annual SAPTBG Compliance Report -- "&amp;'Set-Up Worksheet'!$B$8)</f>
        <v>SFY2017 LME-MCO Semi-Annual SAPTBG Compliance Report -- Mid-Year Report</v>
      </c>
      <c r="CM2" s="30"/>
      <c r="CN2" s="30"/>
      <c r="CO2" s="30"/>
      <c r="CP2" s="30"/>
      <c r="CQ2" s="30"/>
      <c r="CR2" s="30"/>
      <c r="CS2" s="30"/>
      <c r="CT2" s="30"/>
      <c r="CU2" s="30"/>
      <c r="CV2" s="30"/>
      <c r="CW2" s="30"/>
      <c r="CX2" s="30"/>
      <c r="CY2" s="30"/>
      <c r="CZ2" s="30"/>
      <c r="DA2" s="30"/>
      <c r="DB2" s="219"/>
      <c r="DC2" s="203" t="str">
        <f>IF(OR('Set-Up Worksheet'!$B$6="",'Set-Up Worksheet'!$B$8=""),"SFY And/Or Report Period Not Entered On Set-Up Worksheet","SFY"&amp;'Set-Up Worksheet'!$B$6&amp;" LME-MCO Semi-Annual SAPTBG Compliance Report -- "&amp;'Set-Up Worksheet'!$B$8)</f>
        <v>SFY2017 LME-MCO Semi-Annual SAPTBG Compliance Report -- Mid-Year Report</v>
      </c>
      <c r="DD2" s="30"/>
      <c r="DE2" s="30"/>
      <c r="DF2" s="30"/>
      <c r="DG2" s="30"/>
      <c r="DH2" s="30"/>
      <c r="DI2" s="30"/>
      <c r="DJ2" s="30"/>
      <c r="DK2" s="30"/>
      <c r="DL2" s="30"/>
      <c r="DM2" s="30"/>
      <c r="DN2" s="30"/>
      <c r="DO2" s="30"/>
      <c r="DP2" s="30"/>
      <c r="DQ2" s="30"/>
      <c r="DR2" s="30"/>
      <c r="DS2" s="219"/>
      <c r="DT2" s="203" t="str">
        <f>IF(OR('Set-Up Worksheet'!$B$6="",'Set-Up Worksheet'!$B$8=""),"SFY And/Or Report Period Not Entered On Set-Up Worksheet","SFY"&amp;'Set-Up Worksheet'!$B$6&amp;" LME-MCO Semi-Annual SAPTBG Compliance Report -- "&amp;'Set-Up Worksheet'!$B$8)</f>
        <v>SFY2017 LME-MCO Semi-Annual SAPTBG Compliance Report -- Mid-Year Report</v>
      </c>
      <c r="DU2" s="30"/>
      <c r="DV2" s="30"/>
      <c r="DW2" s="30"/>
      <c r="DX2" s="30"/>
      <c r="DY2" s="30"/>
      <c r="DZ2" s="30"/>
      <c r="EA2" s="30"/>
      <c r="EB2" s="30"/>
      <c r="EC2" s="30"/>
      <c r="ED2" s="30"/>
      <c r="EE2" s="30"/>
      <c r="EF2" s="30"/>
      <c r="EG2" s="30"/>
      <c r="EH2" s="30"/>
      <c r="EI2" s="30"/>
      <c r="EJ2" s="219"/>
      <c r="EK2" s="203" t="str">
        <f>IF(OR('Set-Up Worksheet'!$B$6="",'Set-Up Worksheet'!$B$8=""),"SFY And/Or Report Period Not Entered On Set-Up Worksheet","SFY"&amp;'Set-Up Worksheet'!$B$6&amp;" LME-MCO Semi-Annual SAPTBG Compliance Report -- "&amp;'Set-Up Worksheet'!$B$8)</f>
        <v>SFY2017 LME-MCO Semi-Annual SAPTBG Compliance Report -- Mid-Year Report</v>
      </c>
      <c r="EL2" s="30"/>
      <c r="EM2" s="30"/>
      <c r="EN2" s="30"/>
      <c r="EO2" s="30"/>
      <c r="EP2" s="30"/>
      <c r="EQ2" s="30"/>
      <c r="ER2" s="30"/>
      <c r="ES2" s="30"/>
      <c r="ET2" s="30"/>
      <c r="EU2" s="30"/>
      <c r="EV2" s="30"/>
      <c r="EW2" s="30"/>
      <c r="EX2" s="30"/>
      <c r="EY2" s="30"/>
      <c r="EZ2" s="30"/>
      <c r="FA2" s="219"/>
      <c r="FB2" s="203" t="str">
        <f>IF(OR('Set-Up Worksheet'!$B$6="",'Set-Up Worksheet'!$B$8=""),"SFY And/Or Report Period Not Entered On Set-Up Worksheet","SFY"&amp;'Set-Up Worksheet'!$B$6&amp;" LME-MCO Semi-Annual SAPTBG Compliance Report -- "&amp;'Set-Up Worksheet'!$B$8)</f>
        <v>SFY2017 LME-MCO Semi-Annual SAPTBG Compliance Report -- Mid-Year Report</v>
      </c>
      <c r="FC2" s="30"/>
      <c r="FD2" s="30"/>
      <c r="FE2" s="30"/>
      <c r="FF2" s="30"/>
      <c r="FG2" s="30"/>
      <c r="FH2" s="30"/>
      <c r="FI2" s="30"/>
      <c r="FJ2" s="30"/>
      <c r="FK2" s="30"/>
      <c r="FL2" s="30"/>
      <c r="FM2" s="30"/>
      <c r="FN2" s="30"/>
      <c r="FO2" s="30"/>
      <c r="FP2" s="30"/>
      <c r="FQ2" s="30"/>
      <c r="FR2" s="219"/>
      <c r="FS2" s="203" t="str">
        <f>IF(OR('Set-Up Worksheet'!$B$6="",'Set-Up Worksheet'!$B$8=""),"SFY And/Or Report Period Not Entered On Set-Up Worksheet","SFY"&amp;'Set-Up Worksheet'!$B$6&amp;" LME-MCO Semi-Annual SAPTBG Compliance Report -- "&amp;'Set-Up Worksheet'!$B$8)</f>
        <v>SFY2017 LME-MCO Semi-Annual SAPTBG Compliance Report -- Mid-Year Report</v>
      </c>
      <c r="FT2" s="30"/>
      <c r="FU2" s="30"/>
      <c r="FV2" s="30"/>
      <c r="FW2" s="30"/>
      <c r="FX2" s="30"/>
      <c r="FY2" s="30"/>
      <c r="FZ2" s="30"/>
      <c r="GA2" s="30"/>
      <c r="GB2" s="30"/>
      <c r="GC2" s="30"/>
      <c r="GD2" s="30"/>
      <c r="GE2" s="30"/>
      <c r="GF2" s="30"/>
      <c r="GG2" s="30"/>
      <c r="GH2" s="30"/>
      <c r="GI2" s="219"/>
      <c r="GJ2" s="203" t="str">
        <f>IF(OR('Set-Up Worksheet'!$B$6="",'Set-Up Worksheet'!$B$8=""),"SFY And/Or Report Period Not Entered On Set-Up Worksheet","SFY"&amp;'Set-Up Worksheet'!$B$6&amp;" LME-MCO Semi-Annual SAPTBG Compliance Report -- "&amp;'Set-Up Worksheet'!$B$8)</f>
        <v>SFY2017 LME-MCO Semi-Annual SAPTBG Compliance Report -- Mid-Year Report</v>
      </c>
      <c r="GK2" s="30"/>
      <c r="GL2" s="30"/>
      <c r="GM2" s="30"/>
      <c r="GN2" s="30"/>
      <c r="GO2" s="30"/>
      <c r="GP2" s="30"/>
      <c r="GQ2" s="30"/>
      <c r="GR2" s="30"/>
      <c r="GS2" s="30"/>
      <c r="GT2" s="30"/>
      <c r="GU2" s="30"/>
      <c r="GV2" s="30"/>
      <c r="GW2" s="30"/>
      <c r="GX2" s="30"/>
      <c r="GY2" s="30"/>
      <c r="GZ2" s="219"/>
      <c r="HA2" s="203" t="str">
        <f>IF(OR('Set-Up Worksheet'!$B$6="",'Set-Up Worksheet'!$B$8=""),"SFY And/Or Report Period Not Entered On Set-Up Worksheet","SFY"&amp;'Set-Up Worksheet'!$B$6&amp;" LME-MCO Semi-Annual SAPTBG Compliance Report -- "&amp;'Set-Up Worksheet'!$B$8)</f>
        <v>SFY2017 LME-MCO Semi-Annual SAPTBG Compliance Report -- Mid-Year Report</v>
      </c>
      <c r="HB2" s="30"/>
      <c r="HC2" s="30"/>
      <c r="HD2" s="30"/>
      <c r="HE2" s="30"/>
      <c r="HF2" s="30"/>
      <c r="HG2" s="30"/>
      <c r="HH2" s="30"/>
      <c r="HI2" s="30"/>
      <c r="HJ2" s="30"/>
      <c r="HK2" s="30"/>
      <c r="HL2" s="30"/>
      <c r="HM2" s="30"/>
      <c r="HN2" s="30"/>
      <c r="HO2" s="30"/>
      <c r="HP2" s="30"/>
      <c r="HQ2" s="219"/>
    </row>
    <row r="3" spans="1:225"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c r="N3" s="30"/>
      <c r="O3" s="30"/>
      <c r="P3" s="30"/>
      <c r="S3" s="665"/>
      <c r="V3" s="468">
        <f>'Set-Up Worksheet'!$B$24</f>
        <v>0</v>
      </c>
      <c r="W3" s="30"/>
      <c r="X3" s="30"/>
      <c r="Y3" s="30"/>
      <c r="Z3" s="30"/>
      <c r="AA3" s="30"/>
      <c r="AB3" s="30"/>
      <c r="AC3" s="30"/>
      <c r="AD3" s="30"/>
      <c r="AE3" s="30"/>
      <c r="AF3" s="30"/>
      <c r="AG3" s="30"/>
      <c r="AH3" s="30"/>
      <c r="AI3" s="30"/>
      <c r="AJ3" s="30"/>
      <c r="AK3" s="30"/>
      <c r="AL3" s="219"/>
      <c r="AM3" s="468">
        <f>'Set-Up Worksheet'!$B$25</f>
        <v>0</v>
      </c>
      <c r="AN3" s="30"/>
      <c r="AO3" s="30"/>
      <c r="AP3" s="30"/>
      <c r="AQ3" s="30"/>
      <c r="AR3" s="30"/>
      <c r="AS3" s="30"/>
      <c r="AT3" s="30"/>
      <c r="AU3" s="30"/>
      <c r="AV3" s="30"/>
      <c r="AW3" s="30"/>
      <c r="AX3" s="30"/>
      <c r="AY3" s="30"/>
      <c r="AZ3" s="30"/>
      <c r="BA3" s="30"/>
      <c r="BB3" s="30"/>
      <c r="BC3" s="219"/>
      <c r="BD3" s="468">
        <f>'Set-Up Worksheet'!$B$26</f>
        <v>0</v>
      </c>
      <c r="BE3" s="30"/>
      <c r="BF3" s="30"/>
      <c r="BG3" s="30"/>
      <c r="BH3" s="30"/>
      <c r="BI3" s="30"/>
      <c r="BJ3" s="30"/>
      <c r="BK3" s="30"/>
      <c r="BL3" s="30"/>
      <c r="BM3" s="30"/>
      <c r="BN3" s="30"/>
      <c r="BO3" s="30"/>
      <c r="BP3" s="30"/>
      <c r="BQ3" s="30"/>
      <c r="BR3" s="30"/>
      <c r="BS3" s="30"/>
      <c r="BT3" s="219"/>
      <c r="BU3" s="468">
        <f>'Set-Up Worksheet'!$B$27</f>
        <v>0</v>
      </c>
      <c r="BV3" s="30"/>
      <c r="BW3" s="30"/>
      <c r="BX3" s="30"/>
      <c r="BY3" s="30"/>
      <c r="BZ3" s="30"/>
      <c r="CA3" s="30"/>
      <c r="CB3" s="30"/>
      <c r="CC3" s="30"/>
      <c r="CD3" s="30"/>
      <c r="CE3" s="30"/>
      <c r="CF3" s="30"/>
      <c r="CG3" s="30"/>
      <c r="CH3" s="30"/>
      <c r="CI3" s="30"/>
      <c r="CJ3" s="30"/>
      <c r="CK3" s="219"/>
      <c r="CL3" s="468">
        <f>'Set-Up Worksheet'!$B$28</f>
        <v>0</v>
      </c>
      <c r="CM3" s="30"/>
      <c r="CN3" s="30"/>
      <c r="CO3" s="30"/>
      <c r="CP3" s="30"/>
      <c r="CQ3" s="30"/>
      <c r="CR3" s="30"/>
      <c r="CS3" s="30"/>
      <c r="CT3" s="30"/>
      <c r="CU3" s="30"/>
      <c r="CV3" s="30"/>
      <c r="CW3" s="30"/>
      <c r="CX3" s="30"/>
      <c r="CY3" s="30"/>
      <c r="CZ3" s="30"/>
      <c r="DA3" s="30"/>
      <c r="DB3" s="219"/>
      <c r="DC3" s="468">
        <f>'Set-Up Worksheet'!$B$29</f>
        <v>0</v>
      </c>
      <c r="DD3" s="30"/>
      <c r="DE3" s="30"/>
      <c r="DF3" s="30"/>
      <c r="DG3" s="30"/>
      <c r="DH3" s="30"/>
      <c r="DI3" s="30"/>
      <c r="DJ3" s="30"/>
      <c r="DK3" s="30"/>
      <c r="DL3" s="30"/>
      <c r="DM3" s="30"/>
      <c r="DN3" s="30"/>
      <c r="DO3" s="30"/>
      <c r="DP3" s="30"/>
      <c r="DQ3" s="30"/>
      <c r="DR3" s="30"/>
      <c r="DS3" s="219"/>
      <c r="DT3" s="468">
        <f>'Set-Up Worksheet'!$B$30</f>
        <v>0</v>
      </c>
      <c r="DU3" s="30"/>
      <c r="DV3" s="30"/>
      <c r="DW3" s="30"/>
      <c r="DX3" s="30"/>
      <c r="DY3" s="30"/>
      <c r="DZ3" s="30"/>
      <c r="EA3" s="30"/>
      <c r="EB3" s="30"/>
      <c r="EC3" s="30"/>
      <c r="ED3" s="30"/>
      <c r="EE3" s="30"/>
      <c r="EF3" s="30"/>
      <c r="EG3" s="30"/>
      <c r="EH3" s="30"/>
      <c r="EI3" s="30"/>
      <c r="EJ3" s="219"/>
      <c r="EK3" s="468">
        <f>'Set-Up Worksheet'!$B$31</f>
        <v>0</v>
      </c>
      <c r="EL3" s="30"/>
      <c r="EM3" s="30"/>
      <c r="EN3" s="30"/>
      <c r="EO3" s="30"/>
      <c r="EP3" s="30"/>
      <c r="EQ3" s="30"/>
      <c r="ER3" s="30"/>
      <c r="ES3" s="30"/>
      <c r="ET3" s="30"/>
      <c r="EU3" s="30"/>
      <c r="EV3" s="30"/>
      <c r="EW3" s="30"/>
      <c r="EX3" s="30"/>
      <c r="EY3" s="30"/>
      <c r="EZ3" s="30"/>
      <c r="FA3" s="219"/>
      <c r="FB3" s="468">
        <f>'Set-Up Worksheet'!$B$32</f>
        <v>0</v>
      </c>
      <c r="FC3" s="30"/>
      <c r="FD3" s="30"/>
      <c r="FE3" s="30"/>
      <c r="FF3" s="30"/>
      <c r="FG3" s="30"/>
      <c r="FH3" s="30"/>
      <c r="FI3" s="30"/>
      <c r="FJ3" s="30"/>
      <c r="FK3" s="30"/>
      <c r="FL3" s="30"/>
      <c r="FM3" s="30"/>
      <c r="FN3" s="30"/>
      <c r="FO3" s="30"/>
      <c r="FP3" s="30"/>
      <c r="FQ3" s="30"/>
      <c r="FR3" s="219"/>
      <c r="FS3" s="468">
        <f>'Set-Up Worksheet'!$B$33</f>
        <v>0</v>
      </c>
      <c r="FT3" s="30"/>
      <c r="FU3" s="30"/>
      <c r="FV3" s="30"/>
      <c r="FW3" s="30"/>
      <c r="FX3" s="30"/>
      <c r="FY3" s="30"/>
      <c r="FZ3" s="30"/>
      <c r="GA3" s="30"/>
      <c r="GB3" s="30"/>
      <c r="GC3" s="30"/>
      <c r="GD3" s="30"/>
      <c r="GE3" s="30"/>
      <c r="GF3" s="30"/>
      <c r="GG3" s="30"/>
      <c r="GH3" s="30"/>
      <c r="GI3" s="219"/>
      <c r="GJ3" s="468">
        <f>'Set-Up Worksheet'!$B$34</f>
        <v>0</v>
      </c>
      <c r="GK3" s="30"/>
      <c r="GL3" s="30"/>
      <c r="GM3" s="30"/>
      <c r="GN3" s="30"/>
      <c r="GO3" s="30"/>
      <c r="GP3" s="30"/>
      <c r="GQ3" s="30"/>
      <c r="GR3" s="30"/>
      <c r="GS3" s="30"/>
      <c r="GT3" s="30"/>
      <c r="GU3" s="30"/>
      <c r="GV3" s="30"/>
      <c r="GW3" s="30"/>
      <c r="GX3" s="30"/>
      <c r="GY3" s="30"/>
      <c r="GZ3" s="219"/>
      <c r="HA3" s="468">
        <f>'Set-Up Worksheet'!$B$35</f>
        <v>0</v>
      </c>
      <c r="HB3" s="30"/>
      <c r="HC3" s="30"/>
      <c r="HD3" s="30"/>
      <c r="HE3" s="30"/>
      <c r="HF3" s="30"/>
      <c r="HG3" s="30"/>
      <c r="HH3" s="30"/>
      <c r="HI3" s="30"/>
      <c r="HJ3" s="30"/>
      <c r="HK3" s="30"/>
      <c r="HL3" s="30"/>
      <c r="HM3" s="30"/>
      <c r="HN3" s="30"/>
      <c r="HO3" s="30"/>
      <c r="HP3" s="30"/>
      <c r="HQ3" s="219"/>
    </row>
    <row r="4" spans="1:225" ht="12.75" customHeight="1" x14ac:dyDescent="0.25">
      <c r="S4" s="384">
        <v>48</v>
      </c>
      <c r="AL4" s="219"/>
      <c r="BC4" s="219"/>
      <c r="BT4" s="219"/>
      <c r="CK4" s="219"/>
      <c r="DB4" s="219"/>
      <c r="DS4" s="219"/>
      <c r="EJ4" s="219"/>
      <c r="FA4" s="219"/>
      <c r="FR4" s="219"/>
      <c r="GI4" s="219"/>
      <c r="GZ4" s="219"/>
      <c r="HQ4" s="219"/>
    </row>
    <row r="5" spans="1:225" ht="20.100000000000001" customHeight="1" x14ac:dyDescent="0.25">
      <c r="A5" s="64" t="s">
        <v>270</v>
      </c>
      <c r="V5" s="64" t="s">
        <v>270</v>
      </c>
      <c r="AL5" s="219"/>
      <c r="AM5" s="64" t="s">
        <v>270</v>
      </c>
      <c r="BC5" s="219"/>
      <c r="BD5" s="64" t="s">
        <v>270</v>
      </c>
      <c r="BT5" s="219"/>
      <c r="BU5" s="64" t="s">
        <v>270</v>
      </c>
      <c r="CK5" s="219"/>
      <c r="CL5" s="64" t="s">
        <v>270</v>
      </c>
      <c r="DB5" s="219"/>
      <c r="DC5" s="64" t="s">
        <v>270</v>
      </c>
      <c r="DS5" s="219"/>
      <c r="DT5" s="64" t="s">
        <v>270</v>
      </c>
      <c r="EJ5" s="219"/>
      <c r="EK5" s="64" t="s">
        <v>270</v>
      </c>
      <c r="FA5" s="219"/>
      <c r="FB5" s="64" t="s">
        <v>270</v>
      </c>
      <c r="FR5" s="219"/>
      <c r="FS5" s="64" t="s">
        <v>270</v>
      </c>
      <c r="GI5" s="219"/>
      <c r="GJ5" s="64" t="s">
        <v>270</v>
      </c>
      <c r="GZ5" s="219"/>
      <c r="HA5" s="64" t="s">
        <v>270</v>
      </c>
      <c r="HQ5" s="219"/>
    </row>
    <row r="6" spans="1:225" ht="20.100000000000001" customHeight="1" x14ac:dyDescent="0.25">
      <c r="A6" s="202"/>
      <c r="B6" s="30"/>
      <c r="C6" s="30"/>
      <c r="D6" s="30"/>
      <c r="E6" s="30"/>
      <c r="F6" s="30"/>
      <c r="G6" s="30"/>
      <c r="H6" s="30"/>
      <c r="I6" s="30"/>
      <c r="J6" s="30"/>
      <c r="K6" s="30"/>
      <c r="L6" s="30"/>
      <c r="M6" s="30"/>
      <c r="N6" s="30"/>
      <c r="O6" s="30"/>
      <c r="P6" s="30"/>
      <c r="V6" s="202"/>
      <c r="W6" s="30"/>
      <c r="X6" s="30"/>
      <c r="Y6" s="30"/>
      <c r="Z6" s="30"/>
      <c r="AA6" s="30"/>
      <c r="AB6" s="30"/>
      <c r="AC6" s="30"/>
      <c r="AD6" s="30"/>
      <c r="AE6" s="30"/>
      <c r="AF6" s="30"/>
      <c r="AG6" s="30"/>
      <c r="AH6" s="30"/>
      <c r="AI6" s="30"/>
      <c r="AJ6" s="30"/>
      <c r="AK6" s="30"/>
      <c r="AL6" s="219"/>
      <c r="AM6" s="202"/>
      <c r="AN6" s="30"/>
      <c r="AO6" s="30"/>
      <c r="AP6" s="30"/>
      <c r="AQ6" s="30"/>
      <c r="AR6" s="30"/>
      <c r="AS6" s="30"/>
      <c r="AT6" s="30"/>
      <c r="AU6" s="30"/>
      <c r="AV6" s="30"/>
      <c r="AW6" s="30"/>
      <c r="AX6" s="30"/>
      <c r="AY6" s="30"/>
      <c r="AZ6" s="30"/>
      <c r="BA6" s="30"/>
      <c r="BB6" s="30"/>
      <c r="BC6" s="219"/>
      <c r="BD6" s="202"/>
      <c r="BE6" s="30"/>
      <c r="BF6" s="30"/>
      <c r="BG6" s="30"/>
      <c r="BH6" s="30"/>
      <c r="BI6" s="30"/>
      <c r="BJ6" s="30"/>
      <c r="BK6" s="30"/>
      <c r="BL6" s="30"/>
      <c r="BM6" s="30"/>
      <c r="BN6" s="30"/>
      <c r="BO6" s="30"/>
      <c r="BP6" s="30"/>
      <c r="BQ6" s="30"/>
      <c r="BR6" s="30"/>
      <c r="BS6" s="30"/>
      <c r="BT6" s="219"/>
      <c r="BU6" s="202"/>
      <c r="BV6" s="30"/>
      <c r="BW6" s="30"/>
      <c r="BX6" s="30"/>
      <c r="BY6" s="30"/>
      <c r="BZ6" s="30"/>
      <c r="CA6" s="30"/>
      <c r="CB6" s="30"/>
      <c r="CC6" s="30"/>
      <c r="CD6" s="30"/>
      <c r="CE6" s="30"/>
      <c r="CF6" s="30"/>
      <c r="CG6" s="30"/>
      <c r="CH6" s="30"/>
      <c r="CI6" s="30"/>
      <c r="CJ6" s="30"/>
      <c r="CK6" s="219"/>
      <c r="CL6" s="202"/>
      <c r="CM6" s="30"/>
      <c r="CN6" s="30"/>
      <c r="CO6" s="30"/>
      <c r="CP6" s="30"/>
      <c r="CQ6" s="30"/>
      <c r="CR6" s="30"/>
      <c r="CS6" s="30"/>
      <c r="CT6" s="30"/>
      <c r="CU6" s="30"/>
      <c r="CV6" s="30"/>
      <c r="CW6" s="30"/>
      <c r="CX6" s="30"/>
      <c r="CY6" s="30"/>
      <c r="CZ6" s="30"/>
      <c r="DA6" s="30"/>
      <c r="DB6" s="219"/>
      <c r="DC6" s="202"/>
      <c r="DD6" s="30"/>
      <c r="DE6" s="30"/>
      <c r="DF6" s="30"/>
      <c r="DG6" s="30"/>
      <c r="DH6" s="30"/>
      <c r="DI6" s="30"/>
      <c r="DJ6" s="30"/>
      <c r="DK6" s="30"/>
      <c r="DL6" s="30"/>
      <c r="DM6" s="30"/>
      <c r="DN6" s="30"/>
      <c r="DO6" s="30"/>
      <c r="DP6" s="30"/>
      <c r="DQ6" s="30"/>
      <c r="DR6" s="30"/>
      <c r="DS6" s="219"/>
      <c r="DT6" s="202"/>
      <c r="DU6" s="30"/>
      <c r="DV6" s="30"/>
      <c r="DW6" s="30"/>
      <c r="DX6" s="30"/>
      <c r="DY6" s="30"/>
      <c r="DZ6" s="30"/>
      <c r="EA6" s="30"/>
      <c r="EB6" s="30"/>
      <c r="EC6" s="30"/>
      <c r="ED6" s="30"/>
      <c r="EE6" s="30"/>
      <c r="EF6" s="30"/>
      <c r="EG6" s="30"/>
      <c r="EH6" s="30"/>
      <c r="EI6" s="30"/>
      <c r="EJ6" s="219"/>
      <c r="EK6" s="202"/>
      <c r="EL6" s="30"/>
      <c r="EM6" s="30"/>
      <c r="EN6" s="30"/>
      <c r="EO6" s="30"/>
      <c r="EP6" s="30"/>
      <c r="EQ6" s="30"/>
      <c r="ER6" s="30"/>
      <c r="ES6" s="30"/>
      <c r="ET6" s="30"/>
      <c r="EU6" s="30"/>
      <c r="EV6" s="30"/>
      <c r="EW6" s="30"/>
      <c r="EX6" s="30"/>
      <c r="EY6" s="30"/>
      <c r="EZ6" s="30"/>
      <c r="FA6" s="219"/>
      <c r="FB6" s="202"/>
      <c r="FC6" s="30"/>
      <c r="FD6" s="30"/>
      <c r="FE6" s="30"/>
      <c r="FF6" s="30"/>
      <c r="FG6" s="30"/>
      <c r="FH6" s="30"/>
      <c r="FI6" s="30"/>
      <c r="FJ6" s="30"/>
      <c r="FK6" s="30"/>
      <c r="FL6" s="30"/>
      <c r="FM6" s="30"/>
      <c r="FN6" s="30"/>
      <c r="FO6" s="30"/>
      <c r="FP6" s="30"/>
      <c r="FQ6" s="30"/>
      <c r="FR6" s="219"/>
      <c r="FS6" s="202"/>
      <c r="FT6" s="30"/>
      <c r="FU6" s="30"/>
      <c r="FV6" s="30"/>
      <c r="FW6" s="30"/>
      <c r="FX6" s="30"/>
      <c r="FY6" s="30"/>
      <c r="FZ6" s="30"/>
      <c r="GA6" s="30"/>
      <c r="GB6" s="30"/>
      <c r="GC6" s="30"/>
      <c r="GD6" s="30"/>
      <c r="GE6" s="30"/>
      <c r="GF6" s="30"/>
      <c r="GG6" s="30"/>
      <c r="GH6" s="30"/>
      <c r="GI6" s="219"/>
      <c r="GJ6" s="202"/>
      <c r="GK6" s="30"/>
      <c r="GL6" s="30"/>
      <c r="GM6" s="30"/>
      <c r="GN6" s="30"/>
      <c r="GO6" s="30"/>
      <c r="GP6" s="30"/>
      <c r="GQ6" s="30"/>
      <c r="GR6" s="30"/>
      <c r="GS6" s="30"/>
      <c r="GT6" s="30"/>
      <c r="GU6" s="30"/>
      <c r="GV6" s="30"/>
      <c r="GW6" s="30"/>
      <c r="GX6" s="30"/>
      <c r="GY6" s="30"/>
      <c r="GZ6" s="219"/>
      <c r="HA6" s="202"/>
      <c r="HB6" s="30"/>
      <c r="HC6" s="30"/>
      <c r="HD6" s="30"/>
      <c r="HE6" s="30"/>
      <c r="HF6" s="30"/>
      <c r="HG6" s="30"/>
      <c r="HH6" s="30"/>
      <c r="HI6" s="30"/>
      <c r="HJ6" s="30"/>
      <c r="HK6" s="30"/>
      <c r="HL6" s="30"/>
      <c r="HM6" s="30"/>
      <c r="HN6" s="30"/>
      <c r="HO6" s="30"/>
      <c r="HP6" s="30"/>
      <c r="HQ6" s="219"/>
    </row>
    <row r="7" spans="1:225" ht="70.2" customHeight="1" x14ac:dyDescent="0.25">
      <c r="A7" s="648" t="s">
        <v>449</v>
      </c>
      <c r="B7" s="648"/>
      <c r="C7" s="648"/>
      <c r="D7" s="648"/>
      <c r="E7" s="648"/>
      <c r="F7" s="648"/>
      <c r="G7" s="648"/>
      <c r="H7" s="648"/>
      <c r="I7" s="648"/>
      <c r="J7" s="648"/>
      <c r="K7" s="648"/>
      <c r="L7" s="648"/>
      <c r="M7" s="648"/>
      <c r="N7" s="648"/>
      <c r="O7" s="648"/>
      <c r="P7" s="648"/>
      <c r="V7" s="648" t="s">
        <v>449</v>
      </c>
      <c r="W7" s="648"/>
      <c r="X7" s="648"/>
      <c r="Y7" s="648"/>
      <c r="Z7" s="648"/>
      <c r="AA7" s="648"/>
      <c r="AB7" s="648"/>
      <c r="AC7" s="648"/>
      <c r="AD7" s="648"/>
      <c r="AE7" s="648"/>
      <c r="AF7" s="648"/>
      <c r="AG7" s="648"/>
      <c r="AH7" s="648"/>
      <c r="AI7" s="648"/>
      <c r="AJ7" s="648"/>
      <c r="AK7" s="648"/>
      <c r="AL7" s="219"/>
      <c r="AM7" s="648" t="s">
        <v>449</v>
      </c>
      <c r="AN7" s="648"/>
      <c r="AO7" s="648"/>
      <c r="AP7" s="648"/>
      <c r="AQ7" s="648"/>
      <c r="AR7" s="648"/>
      <c r="AS7" s="648"/>
      <c r="AT7" s="648"/>
      <c r="AU7" s="648"/>
      <c r="AV7" s="648"/>
      <c r="AW7" s="648"/>
      <c r="AX7" s="648"/>
      <c r="AY7" s="648"/>
      <c r="AZ7" s="648"/>
      <c r="BA7" s="648"/>
      <c r="BB7" s="648"/>
      <c r="BC7" s="219"/>
      <c r="BD7" s="648" t="s">
        <v>449</v>
      </c>
      <c r="BE7" s="648"/>
      <c r="BF7" s="648"/>
      <c r="BG7" s="648"/>
      <c r="BH7" s="648"/>
      <c r="BI7" s="648"/>
      <c r="BJ7" s="648"/>
      <c r="BK7" s="648"/>
      <c r="BL7" s="648"/>
      <c r="BM7" s="648"/>
      <c r="BN7" s="648"/>
      <c r="BO7" s="648"/>
      <c r="BP7" s="648"/>
      <c r="BQ7" s="648"/>
      <c r="BR7" s="648"/>
      <c r="BS7" s="648"/>
      <c r="BT7" s="219"/>
      <c r="BU7" s="648" t="s">
        <v>449</v>
      </c>
      <c r="BV7" s="648"/>
      <c r="BW7" s="648"/>
      <c r="BX7" s="648"/>
      <c r="BY7" s="648"/>
      <c r="BZ7" s="648"/>
      <c r="CA7" s="648"/>
      <c r="CB7" s="648"/>
      <c r="CC7" s="648"/>
      <c r="CD7" s="648"/>
      <c r="CE7" s="648"/>
      <c r="CF7" s="648"/>
      <c r="CG7" s="648"/>
      <c r="CH7" s="648"/>
      <c r="CI7" s="648"/>
      <c r="CJ7" s="648"/>
      <c r="CK7" s="219"/>
      <c r="CL7" s="648" t="s">
        <v>449</v>
      </c>
      <c r="CM7" s="648"/>
      <c r="CN7" s="648"/>
      <c r="CO7" s="648"/>
      <c r="CP7" s="648"/>
      <c r="CQ7" s="648"/>
      <c r="CR7" s="648"/>
      <c r="CS7" s="648"/>
      <c r="CT7" s="648"/>
      <c r="CU7" s="648"/>
      <c r="CV7" s="648"/>
      <c r="CW7" s="648"/>
      <c r="CX7" s="648"/>
      <c r="CY7" s="648"/>
      <c r="CZ7" s="648"/>
      <c r="DA7" s="648"/>
      <c r="DB7" s="219"/>
      <c r="DC7" s="648" t="s">
        <v>449</v>
      </c>
      <c r="DD7" s="648"/>
      <c r="DE7" s="648"/>
      <c r="DF7" s="648"/>
      <c r="DG7" s="648"/>
      <c r="DH7" s="648"/>
      <c r="DI7" s="648"/>
      <c r="DJ7" s="648"/>
      <c r="DK7" s="648"/>
      <c r="DL7" s="648"/>
      <c r="DM7" s="648"/>
      <c r="DN7" s="648"/>
      <c r="DO7" s="648"/>
      <c r="DP7" s="648"/>
      <c r="DQ7" s="648"/>
      <c r="DR7" s="648"/>
      <c r="DS7" s="219"/>
      <c r="DT7" s="648" t="s">
        <v>449</v>
      </c>
      <c r="DU7" s="648"/>
      <c r="DV7" s="648"/>
      <c r="DW7" s="648"/>
      <c r="DX7" s="648"/>
      <c r="DY7" s="648"/>
      <c r="DZ7" s="648"/>
      <c r="EA7" s="648"/>
      <c r="EB7" s="648"/>
      <c r="EC7" s="648"/>
      <c r="ED7" s="648"/>
      <c r="EE7" s="648"/>
      <c r="EF7" s="648"/>
      <c r="EG7" s="648"/>
      <c r="EH7" s="648"/>
      <c r="EI7" s="648"/>
      <c r="EJ7" s="219"/>
      <c r="EK7" s="648" t="s">
        <v>449</v>
      </c>
      <c r="EL7" s="648"/>
      <c r="EM7" s="648"/>
      <c r="EN7" s="648"/>
      <c r="EO7" s="648"/>
      <c r="EP7" s="648"/>
      <c r="EQ7" s="648"/>
      <c r="ER7" s="648"/>
      <c r="ES7" s="648"/>
      <c r="ET7" s="648"/>
      <c r="EU7" s="648"/>
      <c r="EV7" s="648"/>
      <c r="EW7" s="648"/>
      <c r="EX7" s="648"/>
      <c r="EY7" s="648"/>
      <c r="EZ7" s="648"/>
      <c r="FA7" s="219"/>
      <c r="FB7" s="648" t="s">
        <v>449</v>
      </c>
      <c r="FC7" s="648"/>
      <c r="FD7" s="648"/>
      <c r="FE7" s="648"/>
      <c r="FF7" s="648"/>
      <c r="FG7" s="648"/>
      <c r="FH7" s="648"/>
      <c r="FI7" s="648"/>
      <c r="FJ7" s="648"/>
      <c r="FK7" s="648"/>
      <c r="FL7" s="648"/>
      <c r="FM7" s="648"/>
      <c r="FN7" s="648"/>
      <c r="FO7" s="648"/>
      <c r="FP7" s="648"/>
      <c r="FQ7" s="648"/>
      <c r="FR7" s="219"/>
      <c r="FS7" s="648" t="s">
        <v>449</v>
      </c>
      <c r="FT7" s="648"/>
      <c r="FU7" s="648"/>
      <c r="FV7" s="648"/>
      <c r="FW7" s="648"/>
      <c r="FX7" s="648"/>
      <c r="FY7" s="648"/>
      <c r="FZ7" s="648"/>
      <c r="GA7" s="648"/>
      <c r="GB7" s="648"/>
      <c r="GC7" s="648"/>
      <c r="GD7" s="648"/>
      <c r="GE7" s="648"/>
      <c r="GF7" s="648"/>
      <c r="GG7" s="648"/>
      <c r="GH7" s="648"/>
      <c r="GI7" s="219"/>
      <c r="GJ7" s="648" t="s">
        <v>449</v>
      </c>
      <c r="GK7" s="648"/>
      <c r="GL7" s="648"/>
      <c r="GM7" s="648"/>
      <c r="GN7" s="648"/>
      <c r="GO7" s="648"/>
      <c r="GP7" s="648"/>
      <c r="GQ7" s="648"/>
      <c r="GR7" s="648"/>
      <c r="GS7" s="648"/>
      <c r="GT7" s="648"/>
      <c r="GU7" s="648"/>
      <c r="GV7" s="648"/>
      <c r="GW7" s="648"/>
      <c r="GX7" s="648"/>
      <c r="GY7" s="648"/>
      <c r="GZ7" s="219"/>
      <c r="HA7" s="648" t="s">
        <v>449</v>
      </c>
      <c r="HB7" s="648"/>
      <c r="HC7" s="648"/>
      <c r="HD7" s="648"/>
      <c r="HE7" s="648"/>
      <c r="HF7" s="648"/>
      <c r="HG7" s="648"/>
      <c r="HH7" s="648"/>
      <c r="HI7" s="648"/>
      <c r="HJ7" s="648"/>
      <c r="HK7" s="648"/>
      <c r="HL7" s="648"/>
      <c r="HM7" s="648"/>
      <c r="HN7" s="648"/>
      <c r="HO7" s="648"/>
      <c r="HP7" s="648"/>
      <c r="HQ7" s="219"/>
    </row>
    <row r="8" spans="1:225" x14ac:dyDescent="0.25">
      <c r="B8" s="30"/>
      <c r="C8" s="30"/>
      <c r="D8" s="30"/>
      <c r="E8" s="30"/>
      <c r="F8" s="30"/>
      <c r="G8" s="30"/>
      <c r="H8" s="30"/>
      <c r="I8" s="30"/>
      <c r="J8" s="30"/>
      <c r="K8" s="30"/>
      <c r="L8" s="30"/>
      <c r="M8" s="30"/>
      <c r="N8" s="30"/>
      <c r="O8" s="30"/>
      <c r="P8" s="30"/>
      <c r="W8" s="30"/>
      <c r="X8" s="30"/>
      <c r="Y8" s="30"/>
      <c r="Z8" s="30"/>
      <c r="AA8" s="30"/>
      <c r="AB8" s="30"/>
      <c r="AC8" s="30"/>
      <c r="AD8" s="30"/>
      <c r="AE8" s="30"/>
      <c r="AF8" s="30"/>
      <c r="AG8" s="30"/>
      <c r="AH8" s="30"/>
      <c r="AI8" s="30"/>
      <c r="AJ8" s="30"/>
      <c r="AK8" s="30"/>
      <c r="AL8" s="219"/>
      <c r="AN8" s="30"/>
      <c r="AO8" s="30"/>
      <c r="AP8" s="30"/>
      <c r="AQ8" s="30"/>
      <c r="AR8" s="30"/>
      <c r="AS8" s="30"/>
      <c r="AT8" s="30"/>
      <c r="AU8" s="30"/>
      <c r="AV8" s="30"/>
      <c r="AW8" s="30"/>
      <c r="AX8" s="30"/>
      <c r="AY8" s="30"/>
      <c r="AZ8" s="30"/>
      <c r="BA8" s="30"/>
      <c r="BB8" s="30"/>
      <c r="BC8" s="219"/>
      <c r="BE8" s="30"/>
      <c r="BF8" s="30"/>
      <c r="BG8" s="30"/>
      <c r="BH8" s="30"/>
      <c r="BI8" s="30"/>
      <c r="BJ8" s="30"/>
      <c r="BK8" s="30"/>
      <c r="BL8" s="30"/>
      <c r="BM8" s="30"/>
      <c r="BN8" s="30"/>
      <c r="BO8" s="30"/>
      <c r="BP8" s="30"/>
      <c r="BQ8" s="30"/>
      <c r="BR8" s="30"/>
      <c r="BS8" s="30"/>
      <c r="BT8" s="219"/>
      <c r="BV8" s="30"/>
      <c r="BW8" s="30"/>
      <c r="BX8" s="30"/>
      <c r="BY8" s="30"/>
      <c r="BZ8" s="30"/>
      <c r="CA8" s="30"/>
      <c r="CB8" s="30"/>
      <c r="CC8" s="30"/>
      <c r="CD8" s="30"/>
      <c r="CE8" s="30"/>
      <c r="CF8" s="30"/>
      <c r="CG8" s="30"/>
      <c r="CH8" s="30"/>
      <c r="CI8" s="30"/>
      <c r="CJ8" s="30"/>
      <c r="CK8" s="219"/>
      <c r="CM8" s="30"/>
      <c r="CN8" s="30"/>
      <c r="CO8" s="30"/>
      <c r="CP8" s="30"/>
      <c r="CQ8" s="30"/>
      <c r="CR8" s="30"/>
      <c r="CS8" s="30"/>
      <c r="CT8" s="30"/>
      <c r="CU8" s="30"/>
      <c r="CV8" s="30"/>
      <c r="CW8" s="30"/>
      <c r="CX8" s="30"/>
      <c r="CY8" s="30"/>
      <c r="CZ8" s="30"/>
      <c r="DA8" s="30"/>
      <c r="DB8" s="219"/>
      <c r="DD8" s="30"/>
      <c r="DE8" s="30"/>
      <c r="DF8" s="30"/>
      <c r="DG8" s="30"/>
      <c r="DH8" s="30"/>
      <c r="DI8" s="30"/>
      <c r="DJ8" s="30"/>
      <c r="DK8" s="30"/>
      <c r="DL8" s="30"/>
      <c r="DM8" s="30"/>
      <c r="DN8" s="30"/>
      <c r="DO8" s="30"/>
      <c r="DP8" s="30"/>
      <c r="DQ8" s="30"/>
      <c r="DR8" s="30"/>
      <c r="DS8" s="219"/>
      <c r="DU8" s="30"/>
      <c r="DV8" s="30"/>
      <c r="DW8" s="30"/>
      <c r="DX8" s="30"/>
      <c r="DY8" s="30"/>
      <c r="DZ8" s="30"/>
      <c r="EA8" s="30"/>
      <c r="EB8" s="30"/>
      <c r="EC8" s="30"/>
      <c r="ED8" s="30"/>
      <c r="EE8" s="30"/>
      <c r="EF8" s="30"/>
      <c r="EG8" s="30"/>
      <c r="EH8" s="30"/>
      <c r="EI8" s="30"/>
      <c r="EJ8" s="219"/>
      <c r="EL8" s="30"/>
      <c r="EM8" s="30"/>
      <c r="EN8" s="30"/>
      <c r="EO8" s="30"/>
      <c r="EP8" s="30"/>
      <c r="EQ8" s="30"/>
      <c r="ER8" s="30"/>
      <c r="ES8" s="30"/>
      <c r="ET8" s="30"/>
      <c r="EU8" s="30"/>
      <c r="EV8" s="30"/>
      <c r="EW8" s="30"/>
      <c r="EX8" s="30"/>
      <c r="EY8" s="30"/>
      <c r="EZ8" s="30"/>
      <c r="FA8" s="219"/>
      <c r="FC8" s="30"/>
      <c r="FD8" s="30"/>
      <c r="FE8" s="30"/>
      <c r="FF8" s="30"/>
      <c r="FG8" s="30"/>
      <c r="FH8" s="30"/>
      <c r="FI8" s="30"/>
      <c r="FJ8" s="30"/>
      <c r="FK8" s="30"/>
      <c r="FL8" s="30"/>
      <c r="FM8" s="30"/>
      <c r="FN8" s="30"/>
      <c r="FO8" s="30"/>
      <c r="FP8" s="30"/>
      <c r="FQ8" s="30"/>
      <c r="FR8" s="219"/>
      <c r="FT8" s="30"/>
      <c r="FU8" s="30"/>
      <c r="FV8" s="30"/>
      <c r="FW8" s="30"/>
      <c r="FX8" s="30"/>
      <c r="FY8" s="30"/>
      <c r="FZ8" s="30"/>
      <c r="GA8" s="30"/>
      <c r="GB8" s="30"/>
      <c r="GC8" s="30"/>
      <c r="GD8" s="30"/>
      <c r="GE8" s="30"/>
      <c r="GF8" s="30"/>
      <c r="GG8" s="30"/>
      <c r="GH8" s="30"/>
      <c r="GI8" s="219"/>
      <c r="GK8" s="30"/>
      <c r="GL8" s="30"/>
      <c r="GM8" s="30"/>
      <c r="GN8" s="30"/>
      <c r="GO8" s="30"/>
      <c r="GP8" s="30"/>
      <c r="GQ8" s="30"/>
      <c r="GR8" s="30"/>
      <c r="GS8" s="30"/>
      <c r="GT8" s="30"/>
      <c r="GU8" s="30"/>
      <c r="GV8" s="30"/>
      <c r="GW8" s="30"/>
      <c r="GX8" s="30"/>
      <c r="GY8" s="30"/>
      <c r="GZ8" s="219"/>
      <c r="HB8" s="30"/>
      <c r="HC8" s="30"/>
      <c r="HD8" s="30"/>
      <c r="HE8" s="30"/>
      <c r="HF8" s="30"/>
      <c r="HG8" s="30"/>
      <c r="HH8" s="30"/>
      <c r="HI8" s="30"/>
      <c r="HJ8" s="30"/>
      <c r="HK8" s="30"/>
      <c r="HL8" s="30"/>
      <c r="HM8" s="30"/>
      <c r="HN8" s="30"/>
      <c r="HO8" s="30"/>
      <c r="HP8" s="30"/>
      <c r="HQ8" s="219"/>
    </row>
    <row r="9" spans="1:225" ht="26.1" customHeight="1" x14ac:dyDescent="0.25">
      <c r="A9" s="221"/>
      <c r="B9" s="58" t="s">
        <v>295</v>
      </c>
      <c r="C9" s="2"/>
      <c r="D9" s="2"/>
      <c r="E9" s="2"/>
      <c r="F9" s="2"/>
      <c r="G9" s="2"/>
      <c r="H9" s="164"/>
      <c r="I9" s="59" t="s">
        <v>296</v>
      </c>
      <c r="J9" s="2"/>
      <c r="K9" s="2"/>
      <c r="L9" s="2"/>
      <c r="M9" s="2"/>
      <c r="N9" s="2"/>
      <c r="O9" s="164"/>
      <c r="P9" s="659" t="s">
        <v>272</v>
      </c>
      <c r="V9" s="221"/>
      <c r="W9" s="58" t="s">
        <v>295</v>
      </c>
      <c r="X9" s="2"/>
      <c r="Y9" s="2"/>
      <c r="Z9" s="2"/>
      <c r="AA9" s="2"/>
      <c r="AB9" s="2"/>
      <c r="AC9" s="164"/>
      <c r="AD9" s="59" t="s">
        <v>296</v>
      </c>
      <c r="AE9" s="2"/>
      <c r="AF9" s="2"/>
      <c r="AG9" s="2"/>
      <c r="AH9" s="2"/>
      <c r="AI9" s="2"/>
      <c r="AJ9" s="164"/>
      <c r="AK9" s="659" t="s">
        <v>272</v>
      </c>
      <c r="AL9" s="219"/>
      <c r="AM9" s="221"/>
      <c r="AN9" s="58" t="s">
        <v>295</v>
      </c>
      <c r="AO9" s="2"/>
      <c r="AP9" s="2"/>
      <c r="AQ9" s="2"/>
      <c r="AR9" s="2"/>
      <c r="AS9" s="2"/>
      <c r="AT9" s="164"/>
      <c r="AU9" s="59" t="s">
        <v>296</v>
      </c>
      <c r="AV9" s="2"/>
      <c r="AW9" s="2"/>
      <c r="AX9" s="2"/>
      <c r="AY9" s="2"/>
      <c r="AZ9" s="2"/>
      <c r="BA9" s="164"/>
      <c r="BB9" s="659" t="s">
        <v>272</v>
      </c>
      <c r="BC9" s="219"/>
      <c r="BD9" s="221"/>
      <c r="BE9" s="58" t="s">
        <v>295</v>
      </c>
      <c r="BF9" s="2"/>
      <c r="BG9" s="2"/>
      <c r="BH9" s="2"/>
      <c r="BI9" s="2"/>
      <c r="BJ9" s="2"/>
      <c r="BK9" s="164"/>
      <c r="BL9" s="59" t="s">
        <v>296</v>
      </c>
      <c r="BM9" s="2"/>
      <c r="BN9" s="2"/>
      <c r="BO9" s="2"/>
      <c r="BP9" s="2"/>
      <c r="BQ9" s="2"/>
      <c r="BR9" s="164"/>
      <c r="BS9" s="659" t="s">
        <v>272</v>
      </c>
      <c r="BT9" s="219"/>
      <c r="BU9" s="221"/>
      <c r="BV9" s="58" t="s">
        <v>295</v>
      </c>
      <c r="BW9" s="2"/>
      <c r="BX9" s="2"/>
      <c r="BY9" s="2"/>
      <c r="BZ9" s="2"/>
      <c r="CA9" s="2"/>
      <c r="CB9" s="164"/>
      <c r="CC9" s="59" t="s">
        <v>296</v>
      </c>
      <c r="CD9" s="2"/>
      <c r="CE9" s="2"/>
      <c r="CF9" s="2"/>
      <c r="CG9" s="2"/>
      <c r="CH9" s="2"/>
      <c r="CI9" s="164"/>
      <c r="CJ9" s="659" t="s">
        <v>272</v>
      </c>
      <c r="CK9" s="219"/>
      <c r="CL9" s="221"/>
      <c r="CM9" s="58" t="s">
        <v>295</v>
      </c>
      <c r="CN9" s="2"/>
      <c r="CO9" s="2"/>
      <c r="CP9" s="2"/>
      <c r="CQ9" s="2"/>
      <c r="CR9" s="2"/>
      <c r="CS9" s="164"/>
      <c r="CT9" s="59" t="s">
        <v>296</v>
      </c>
      <c r="CU9" s="2"/>
      <c r="CV9" s="2"/>
      <c r="CW9" s="2"/>
      <c r="CX9" s="2"/>
      <c r="CY9" s="2"/>
      <c r="CZ9" s="164"/>
      <c r="DA9" s="659" t="s">
        <v>272</v>
      </c>
      <c r="DB9" s="219"/>
      <c r="DC9" s="221"/>
      <c r="DD9" s="58" t="s">
        <v>295</v>
      </c>
      <c r="DE9" s="2"/>
      <c r="DF9" s="2"/>
      <c r="DG9" s="2"/>
      <c r="DH9" s="2"/>
      <c r="DI9" s="2"/>
      <c r="DJ9" s="164"/>
      <c r="DK9" s="59" t="s">
        <v>296</v>
      </c>
      <c r="DL9" s="2"/>
      <c r="DM9" s="2"/>
      <c r="DN9" s="2"/>
      <c r="DO9" s="2"/>
      <c r="DP9" s="2"/>
      <c r="DQ9" s="164"/>
      <c r="DR9" s="659" t="s">
        <v>272</v>
      </c>
      <c r="DS9" s="219"/>
      <c r="DT9" s="221"/>
      <c r="DU9" s="58" t="s">
        <v>295</v>
      </c>
      <c r="DV9" s="2"/>
      <c r="DW9" s="2"/>
      <c r="DX9" s="2"/>
      <c r="DY9" s="2"/>
      <c r="DZ9" s="2"/>
      <c r="EA9" s="164"/>
      <c r="EB9" s="59" t="s">
        <v>296</v>
      </c>
      <c r="EC9" s="2"/>
      <c r="ED9" s="2"/>
      <c r="EE9" s="2"/>
      <c r="EF9" s="2"/>
      <c r="EG9" s="2"/>
      <c r="EH9" s="164"/>
      <c r="EI9" s="659" t="s">
        <v>272</v>
      </c>
      <c r="EJ9" s="219"/>
      <c r="EK9" s="221"/>
      <c r="EL9" s="58" t="s">
        <v>295</v>
      </c>
      <c r="EM9" s="2"/>
      <c r="EN9" s="2"/>
      <c r="EO9" s="2"/>
      <c r="EP9" s="2"/>
      <c r="EQ9" s="2"/>
      <c r="ER9" s="164"/>
      <c r="ES9" s="59" t="s">
        <v>296</v>
      </c>
      <c r="ET9" s="2"/>
      <c r="EU9" s="2"/>
      <c r="EV9" s="2"/>
      <c r="EW9" s="2"/>
      <c r="EX9" s="2"/>
      <c r="EY9" s="164"/>
      <c r="EZ9" s="659" t="s">
        <v>272</v>
      </c>
      <c r="FA9" s="219"/>
      <c r="FB9" s="221"/>
      <c r="FC9" s="58" t="s">
        <v>295</v>
      </c>
      <c r="FD9" s="2"/>
      <c r="FE9" s="2"/>
      <c r="FF9" s="2"/>
      <c r="FG9" s="2"/>
      <c r="FH9" s="2"/>
      <c r="FI9" s="164"/>
      <c r="FJ9" s="59" t="s">
        <v>296</v>
      </c>
      <c r="FK9" s="2"/>
      <c r="FL9" s="2"/>
      <c r="FM9" s="2"/>
      <c r="FN9" s="2"/>
      <c r="FO9" s="2"/>
      <c r="FP9" s="164"/>
      <c r="FQ9" s="659" t="s">
        <v>272</v>
      </c>
      <c r="FR9" s="219"/>
      <c r="FS9" s="221"/>
      <c r="FT9" s="58" t="s">
        <v>295</v>
      </c>
      <c r="FU9" s="2"/>
      <c r="FV9" s="2"/>
      <c r="FW9" s="2"/>
      <c r="FX9" s="2"/>
      <c r="FY9" s="2"/>
      <c r="FZ9" s="164"/>
      <c r="GA9" s="59" t="s">
        <v>296</v>
      </c>
      <c r="GB9" s="2"/>
      <c r="GC9" s="2"/>
      <c r="GD9" s="2"/>
      <c r="GE9" s="2"/>
      <c r="GF9" s="2"/>
      <c r="GG9" s="164"/>
      <c r="GH9" s="659" t="s">
        <v>272</v>
      </c>
      <c r="GI9" s="219"/>
      <c r="GJ9" s="221"/>
      <c r="GK9" s="58" t="s">
        <v>295</v>
      </c>
      <c r="GL9" s="2"/>
      <c r="GM9" s="2"/>
      <c r="GN9" s="2"/>
      <c r="GO9" s="2"/>
      <c r="GP9" s="2"/>
      <c r="GQ9" s="164"/>
      <c r="GR9" s="59" t="s">
        <v>296</v>
      </c>
      <c r="GS9" s="2"/>
      <c r="GT9" s="2"/>
      <c r="GU9" s="2"/>
      <c r="GV9" s="2"/>
      <c r="GW9" s="2"/>
      <c r="GX9" s="164"/>
      <c r="GY9" s="659" t="s">
        <v>272</v>
      </c>
      <c r="GZ9" s="219"/>
      <c r="HA9" s="221"/>
      <c r="HB9" s="58" t="s">
        <v>295</v>
      </c>
      <c r="HC9" s="2"/>
      <c r="HD9" s="2"/>
      <c r="HE9" s="2"/>
      <c r="HF9" s="2"/>
      <c r="HG9" s="2"/>
      <c r="HH9" s="164"/>
      <c r="HI9" s="59" t="s">
        <v>296</v>
      </c>
      <c r="HJ9" s="2"/>
      <c r="HK9" s="2"/>
      <c r="HL9" s="2"/>
      <c r="HM9" s="2"/>
      <c r="HN9" s="2"/>
      <c r="HO9" s="164"/>
      <c r="HP9" s="659" t="s">
        <v>272</v>
      </c>
      <c r="HQ9" s="219"/>
    </row>
    <row r="10" spans="1:225" ht="51" customHeight="1" x14ac:dyDescent="0.25">
      <c r="A10" s="8" t="str">
        <f>"SAPTBG Synar Amendment Activities Completed In SFY"&amp;'Set-Up Worksheet'!B6</f>
        <v>SAPTBG Synar Amendment Activities Completed In SFY2017</v>
      </c>
      <c r="B10" s="70" t="str">
        <f>"Jul 
"&amp;'Set-Up Worksheet'!$B$6-1</f>
        <v>Jul 
2016</v>
      </c>
      <c r="C10" s="70" t="str">
        <f>"Aug 
"&amp;'Set-Up Worksheet'!$B$6-1</f>
        <v>Aug 
2016</v>
      </c>
      <c r="D10" s="70" t="str">
        <f>"Sep 
"&amp;'Set-Up Worksheet'!$B$6-1</f>
        <v>Sep 
2016</v>
      </c>
      <c r="E10" s="70" t="str">
        <f>"Oct 
"&amp;'Set-Up Worksheet'!$B$6-1</f>
        <v>Oct 
2016</v>
      </c>
      <c r="F10" s="70" t="str">
        <f>"Nov 
"&amp;'Set-Up Worksheet'!$B$6-1</f>
        <v>Nov 
2016</v>
      </c>
      <c r="G10" s="241" t="str">
        <f>"Dec 
"&amp;'Set-Up Worksheet'!$B$6-1</f>
        <v>Dec 
2016</v>
      </c>
      <c r="H10" s="240" t="s">
        <v>273</v>
      </c>
      <c r="I10" s="220" t="str">
        <f>"Jan 
"&amp;'Set-Up Worksheet'!$B$6</f>
        <v>Jan 
2017</v>
      </c>
      <c r="J10" s="70" t="str">
        <f>"Feb 
"&amp;'Set-Up Worksheet'!$B$6</f>
        <v>Feb 
2017</v>
      </c>
      <c r="K10" s="70" t="str">
        <f>"Mar 
"&amp;'Set-Up Worksheet'!$B$6</f>
        <v>Mar 
2017</v>
      </c>
      <c r="L10" s="70" t="str">
        <f>"Apr 
"&amp;'Set-Up Worksheet'!$B$6</f>
        <v>Apr 
2017</v>
      </c>
      <c r="M10" s="70" t="str">
        <f>"May 
"&amp;'Set-Up Worksheet'!$B$6</f>
        <v>May 
2017</v>
      </c>
      <c r="N10" s="241" t="str">
        <f>"Jun 
"&amp;'Set-Up Worksheet'!$B$6</f>
        <v>Jun 
2017</v>
      </c>
      <c r="O10" s="240" t="s">
        <v>274</v>
      </c>
      <c r="P10" s="660"/>
      <c r="V10" s="8" t="str">
        <f>"SAPTBG Synar Amendment Activities Completed In SFY"&amp;'Set-Up Worksheet'!X6</f>
        <v>SAPTBG Synar Amendment Activities Completed In SFY</v>
      </c>
      <c r="W10" s="70" t="str">
        <f>"Jul 
"&amp;'Set-Up Worksheet'!$B$6-1</f>
        <v>Jul 
2016</v>
      </c>
      <c r="X10" s="70" t="str">
        <f>"Aug 
"&amp;'Set-Up Worksheet'!$B$6-1</f>
        <v>Aug 
2016</v>
      </c>
      <c r="Y10" s="70" t="str">
        <f>"Sep 
"&amp;'Set-Up Worksheet'!$B$6-1</f>
        <v>Sep 
2016</v>
      </c>
      <c r="Z10" s="70" t="str">
        <f>"Oct 
"&amp;'Set-Up Worksheet'!$B$6-1</f>
        <v>Oct 
2016</v>
      </c>
      <c r="AA10" s="70" t="str">
        <f>"Nov 
"&amp;'Set-Up Worksheet'!$B$6-1</f>
        <v>Nov 
2016</v>
      </c>
      <c r="AB10" s="241" t="str">
        <f>"Dec 
"&amp;'Set-Up Worksheet'!$B$6-1</f>
        <v>Dec 
2016</v>
      </c>
      <c r="AC10" s="240" t="s">
        <v>273</v>
      </c>
      <c r="AD10" s="220" t="str">
        <f>"Jan 
"&amp;'Set-Up Worksheet'!$B$6</f>
        <v>Jan 
2017</v>
      </c>
      <c r="AE10" s="70" t="str">
        <f>"Feb 
"&amp;'Set-Up Worksheet'!$B$6</f>
        <v>Feb 
2017</v>
      </c>
      <c r="AF10" s="70" t="str">
        <f>"Mar 
"&amp;'Set-Up Worksheet'!$B$6</f>
        <v>Mar 
2017</v>
      </c>
      <c r="AG10" s="70" t="str">
        <f>"Apr 
"&amp;'Set-Up Worksheet'!$B$6</f>
        <v>Apr 
2017</v>
      </c>
      <c r="AH10" s="70" t="str">
        <f>"May 
"&amp;'Set-Up Worksheet'!$B$6</f>
        <v>May 
2017</v>
      </c>
      <c r="AI10" s="241" t="str">
        <f>"Jun 
"&amp;'Set-Up Worksheet'!$B$6</f>
        <v>Jun 
2017</v>
      </c>
      <c r="AJ10" s="240" t="s">
        <v>274</v>
      </c>
      <c r="AK10" s="660"/>
      <c r="AL10" s="219"/>
      <c r="AM10" s="8" t="str">
        <f>"SAPTBG Synar Amendment Activities Completed In SFY"&amp;'Set-Up Worksheet'!AT6</f>
        <v>SAPTBG Synar Amendment Activities Completed In SFY</v>
      </c>
      <c r="AN10" s="70" t="str">
        <f>"Jul 
"&amp;'Set-Up Worksheet'!$B$6-1</f>
        <v>Jul 
2016</v>
      </c>
      <c r="AO10" s="70" t="str">
        <f>"Aug 
"&amp;'Set-Up Worksheet'!$B$6-1</f>
        <v>Aug 
2016</v>
      </c>
      <c r="AP10" s="70" t="str">
        <f>"Sep 
"&amp;'Set-Up Worksheet'!$B$6-1</f>
        <v>Sep 
2016</v>
      </c>
      <c r="AQ10" s="70" t="str">
        <f>"Oct 
"&amp;'Set-Up Worksheet'!$B$6-1</f>
        <v>Oct 
2016</v>
      </c>
      <c r="AR10" s="70" t="str">
        <f>"Nov 
"&amp;'Set-Up Worksheet'!$B$6-1</f>
        <v>Nov 
2016</v>
      </c>
      <c r="AS10" s="241" t="str">
        <f>"Dec 
"&amp;'Set-Up Worksheet'!$B$6-1</f>
        <v>Dec 
2016</v>
      </c>
      <c r="AT10" s="240" t="s">
        <v>273</v>
      </c>
      <c r="AU10" s="220" t="str">
        <f>"Jan 
"&amp;'Set-Up Worksheet'!$B$6</f>
        <v>Jan 
2017</v>
      </c>
      <c r="AV10" s="70" t="str">
        <f>"Feb 
"&amp;'Set-Up Worksheet'!$B$6</f>
        <v>Feb 
2017</v>
      </c>
      <c r="AW10" s="70" t="str">
        <f>"Mar 
"&amp;'Set-Up Worksheet'!$B$6</f>
        <v>Mar 
2017</v>
      </c>
      <c r="AX10" s="70" t="str">
        <f>"Apr 
"&amp;'Set-Up Worksheet'!$B$6</f>
        <v>Apr 
2017</v>
      </c>
      <c r="AY10" s="70" t="str">
        <f>"May 
"&amp;'Set-Up Worksheet'!$B$6</f>
        <v>May 
2017</v>
      </c>
      <c r="AZ10" s="241" t="str">
        <f>"Jun 
"&amp;'Set-Up Worksheet'!$B$6</f>
        <v>Jun 
2017</v>
      </c>
      <c r="BA10" s="240" t="s">
        <v>274</v>
      </c>
      <c r="BB10" s="660"/>
      <c r="BC10" s="219"/>
      <c r="BD10" s="8" t="str">
        <f>"SAPTBG Synar Amendment Activities Completed In SFY"&amp;'Set-Up Worksheet'!BO6</f>
        <v>SAPTBG Synar Amendment Activities Completed In SFY</v>
      </c>
      <c r="BE10" s="70" t="str">
        <f>"Jul 
"&amp;'Set-Up Worksheet'!$B$6-1</f>
        <v>Jul 
2016</v>
      </c>
      <c r="BF10" s="70" t="str">
        <f>"Aug 
"&amp;'Set-Up Worksheet'!$B$6-1</f>
        <v>Aug 
2016</v>
      </c>
      <c r="BG10" s="70" t="str">
        <f>"Sep 
"&amp;'Set-Up Worksheet'!$B$6-1</f>
        <v>Sep 
2016</v>
      </c>
      <c r="BH10" s="70" t="str">
        <f>"Oct 
"&amp;'Set-Up Worksheet'!$B$6-1</f>
        <v>Oct 
2016</v>
      </c>
      <c r="BI10" s="70" t="str">
        <f>"Nov 
"&amp;'Set-Up Worksheet'!$B$6-1</f>
        <v>Nov 
2016</v>
      </c>
      <c r="BJ10" s="241" t="str">
        <f>"Dec 
"&amp;'Set-Up Worksheet'!$B$6-1</f>
        <v>Dec 
2016</v>
      </c>
      <c r="BK10" s="240" t="s">
        <v>273</v>
      </c>
      <c r="BL10" s="220" t="str">
        <f>"Jan 
"&amp;'Set-Up Worksheet'!$B$6</f>
        <v>Jan 
2017</v>
      </c>
      <c r="BM10" s="70" t="str">
        <f>"Feb 
"&amp;'Set-Up Worksheet'!$B$6</f>
        <v>Feb 
2017</v>
      </c>
      <c r="BN10" s="70" t="str">
        <f>"Mar 
"&amp;'Set-Up Worksheet'!$B$6</f>
        <v>Mar 
2017</v>
      </c>
      <c r="BO10" s="70" t="str">
        <f>"Apr 
"&amp;'Set-Up Worksheet'!$B$6</f>
        <v>Apr 
2017</v>
      </c>
      <c r="BP10" s="70" t="str">
        <f>"May 
"&amp;'Set-Up Worksheet'!$B$6</f>
        <v>May 
2017</v>
      </c>
      <c r="BQ10" s="241" t="str">
        <f>"Jun 
"&amp;'Set-Up Worksheet'!$B$6</f>
        <v>Jun 
2017</v>
      </c>
      <c r="BR10" s="240" t="s">
        <v>274</v>
      </c>
      <c r="BS10" s="660"/>
      <c r="BT10" s="219"/>
      <c r="BU10" s="8" t="str">
        <f>"SAPTBG Synar Amendment Activities Completed In SFY"&amp;'Set-Up Worksheet'!CJ6</f>
        <v>SAPTBG Synar Amendment Activities Completed In SFY</v>
      </c>
      <c r="BV10" s="70" t="str">
        <f>"Jul 
"&amp;'Set-Up Worksheet'!$B$6-1</f>
        <v>Jul 
2016</v>
      </c>
      <c r="BW10" s="70" t="str">
        <f>"Aug 
"&amp;'Set-Up Worksheet'!$B$6-1</f>
        <v>Aug 
2016</v>
      </c>
      <c r="BX10" s="70" t="str">
        <f>"Sep 
"&amp;'Set-Up Worksheet'!$B$6-1</f>
        <v>Sep 
2016</v>
      </c>
      <c r="BY10" s="70" t="str">
        <f>"Oct 
"&amp;'Set-Up Worksheet'!$B$6-1</f>
        <v>Oct 
2016</v>
      </c>
      <c r="BZ10" s="70" t="str">
        <f>"Nov 
"&amp;'Set-Up Worksheet'!$B$6-1</f>
        <v>Nov 
2016</v>
      </c>
      <c r="CA10" s="241" t="str">
        <f>"Dec 
"&amp;'Set-Up Worksheet'!$B$6-1</f>
        <v>Dec 
2016</v>
      </c>
      <c r="CB10" s="240" t="s">
        <v>273</v>
      </c>
      <c r="CC10" s="220" t="str">
        <f>"Jan 
"&amp;'Set-Up Worksheet'!$B$6</f>
        <v>Jan 
2017</v>
      </c>
      <c r="CD10" s="70" t="str">
        <f>"Feb 
"&amp;'Set-Up Worksheet'!$B$6</f>
        <v>Feb 
2017</v>
      </c>
      <c r="CE10" s="70" t="str">
        <f>"Mar 
"&amp;'Set-Up Worksheet'!$B$6</f>
        <v>Mar 
2017</v>
      </c>
      <c r="CF10" s="70" t="str">
        <f>"Apr 
"&amp;'Set-Up Worksheet'!$B$6</f>
        <v>Apr 
2017</v>
      </c>
      <c r="CG10" s="70" t="str">
        <f>"May 
"&amp;'Set-Up Worksheet'!$B$6</f>
        <v>May 
2017</v>
      </c>
      <c r="CH10" s="241" t="str">
        <f>"Jun 
"&amp;'Set-Up Worksheet'!$B$6</f>
        <v>Jun 
2017</v>
      </c>
      <c r="CI10" s="240" t="s">
        <v>274</v>
      </c>
      <c r="CJ10" s="660"/>
      <c r="CK10" s="219"/>
      <c r="CL10" s="8" t="str">
        <f>"SAPTBG Synar Amendment Activities Completed In SFY"&amp;'Set-Up Worksheet'!DE6</f>
        <v>SAPTBG Synar Amendment Activities Completed In SFY</v>
      </c>
      <c r="CM10" s="70" t="str">
        <f>"Jul 
"&amp;'Set-Up Worksheet'!$B$6-1</f>
        <v>Jul 
2016</v>
      </c>
      <c r="CN10" s="70" t="str">
        <f>"Aug 
"&amp;'Set-Up Worksheet'!$B$6-1</f>
        <v>Aug 
2016</v>
      </c>
      <c r="CO10" s="70" t="str">
        <f>"Sep 
"&amp;'Set-Up Worksheet'!$B$6-1</f>
        <v>Sep 
2016</v>
      </c>
      <c r="CP10" s="70" t="str">
        <f>"Oct 
"&amp;'Set-Up Worksheet'!$B$6-1</f>
        <v>Oct 
2016</v>
      </c>
      <c r="CQ10" s="70" t="str">
        <f>"Nov 
"&amp;'Set-Up Worksheet'!$B$6-1</f>
        <v>Nov 
2016</v>
      </c>
      <c r="CR10" s="241" t="str">
        <f>"Dec 
"&amp;'Set-Up Worksheet'!$B$6-1</f>
        <v>Dec 
2016</v>
      </c>
      <c r="CS10" s="240" t="s">
        <v>273</v>
      </c>
      <c r="CT10" s="220" t="str">
        <f>"Jan 
"&amp;'Set-Up Worksheet'!$B$6</f>
        <v>Jan 
2017</v>
      </c>
      <c r="CU10" s="70" t="str">
        <f>"Feb 
"&amp;'Set-Up Worksheet'!$B$6</f>
        <v>Feb 
2017</v>
      </c>
      <c r="CV10" s="70" t="str">
        <f>"Mar 
"&amp;'Set-Up Worksheet'!$B$6</f>
        <v>Mar 
2017</v>
      </c>
      <c r="CW10" s="70" t="str">
        <f>"Apr 
"&amp;'Set-Up Worksheet'!$B$6</f>
        <v>Apr 
2017</v>
      </c>
      <c r="CX10" s="70" t="str">
        <f>"May 
"&amp;'Set-Up Worksheet'!$B$6</f>
        <v>May 
2017</v>
      </c>
      <c r="CY10" s="241" t="str">
        <f>"Jun 
"&amp;'Set-Up Worksheet'!$B$6</f>
        <v>Jun 
2017</v>
      </c>
      <c r="CZ10" s="240" t="s">
        <v>274</v>
      </c>
      <c r="DA10" s="660"/>
      <c r="DB10" s="219"/>
      <c r="DC10" s="8" t="str">
        <f>"SAPTBG Synar Amendment Activities Completed In SFY"&amp;'Set-Up Worksheet'!DZ6</f>
        <v>SAPTBG Synar Amendment Activities Completed In SFY</v>
      </c>
      <c r="DD10" s="70" t="str">
        <f>"Jul 
"&amp;'Set-Up Worksheet'!$B$6-1</f>
        <v>Jul 
2016</v>
      </c>
      <c r="DE10" s="70" t="str">
        <f>"Aug 
"&amp;'Set-Up Worksheet'!$B$6-1</f>
        <v>Aug 
2016</v>
      </c>
      <c r="DF10" s="70" t="str">
        <f>"Sep 
"&amp;'Set-Up Worksheet'!$B$6-1</f>
        <v>Sep 
2016</v>
      </c>
      <c r="DG10" s="70" t="str">
        <f>"Oct 
"&amp;'Set-Up Worksheet'!$B$6-1</f>
        <v>Oct 
2016</v>
      </c>
      <c r="DH10" s="70" t="str">
        <f>"Nov 
"&amp;'Set-Up Worksheet'!$B$6-1</f>
        <v>Nov 
2016</v>
      </c>
      <c r="DI10" s="241" t="str">
        <f>"Dec 
"&amp;'Set-Up Worksheet'!$B$6-1</f>
        <v>Dec 
2016</v>
      </c>
      <c r="DJ10" s="240" t="s">
        <v>273</v>
      </c>
      <c r="DK10" s="220" t="str">
        <f>"Jan 
"&amp;'Set-Up Worksheet'!$B$6</f>
        <v>Jan 
2017</v>
      </c>
      <c r="DL10" s="70" t="str">
        <f>"Feb 
"&amp;'Set-Up Worksheet'!$B$6</f>
        <v>Feb 
2017</v>
      </c>
      <c r="DM10" s="70" t="str">
        <f>"Mar 
"&amp;'Set-Up Worksheet'!$B$6</f>
        <v>Mar 
2017</v>
      </c>
      <c r="DN10" s="70" t="str">
        <f>"Apr 
"&amp;'Set-Up Worksheet'!$B$6</f>
        <v>Apr 
2017</v>
      </c>
      <c r="DO10" s="70" t="str">
        <f>"May 
"&amp;'Set-Up Worksheet'!$B$6</f>
        <v>May 
2017</v>
      </c>
      <c r="DP10" s="241" t="str">
        <f>"Jun 
"&amp;'Set-Up Worksheet'!$B$6</f>
        <v>Jun 
2017</v>
      </c>
      <c r="DQ10" s="240" t="s">
        <v>274</v>
      </c>
      <c r="DR10" s="660"/>
      <c r="DS10" s="219"/>
      <c r="DT10" s="8" t="str">
        <f>"SAPTBG Synar Amendment Activities Completed In SFY"&amp;'Set-Up Worksheet'!EU6</f>
        <v>SAPTBG Synar Amendment Activities Completed In SFY</v>
      </c>
      <c r="DU10" s="70" t="str">
        <f>"Jul 
"&amp;'Set-Up Worksheet'!$B$6-1</f>
        <v>Jul 
2016</v>
      </c>
      <c r="DV10" s="70" t="str">
        <f>"Aug 
"&amp;'Set-Up Worksheet'!$B$6-1</f>
        <v>Aug 
2016</v>
      </c>
      <c r="DW10" s="70" t="str">
        <f>"Sep 
"&amp;'Set-Up Worksheet'!$B$6-1</f>
        <v>Sep 
2016</v>
      </c>
      <c r="DX10" s="70" t="str">
        <f>"Oct 
"&amp;'Set-Up Worksheet'!$B$6-1</f>
        <v>Oct 
2016</v>
      </c>
      <c r="DY10" s="70" t="str">
        <f>"Nov 
"&amp;'Set-Up Worksheet'!$B$6-1</f>
        <v>Nov 
2016</v>
      </c>
      <c r="DZ10" s="241" t="str">
        <f>"Dec 
"&amp;'Set-Up Worksheet'!$B$6-1</f>
        <v>Dec 
2016</v>
      </c>
      <c r="EA10" s="240" t="s">
        <v>273</v>
      </c>
      <c r="EB10" s="220" t="str">
        <f>"Jan 
"&amp;'Set-Up Worksheet'!$B$6</f>
        <v>Jan 
2017</v>
      </c>
      <c r="EC10" s="70" t="str">
        <f>"Feb 
"&amp;'Set-Up Worksheet'!$B$6</f>
        <v>Feb 
2017</v>
      </c>
      <c r="ED10" s="70" t="str">
        <f>"Mar 
"&amp;'Set-Up Worksheet'!$B$6</f>
        <v>Mar 
2017</v>
      </c>
      <c r="EE10" s="70" t="str">
        <f>"Apr 
"&amp;'Set-Up Worksheet'!$B$6</f>
        <v>Apr 
2017</v>
      </c>
      <c r="EF10" s="70" t="str">
        <f>"May 
"&amp;'Set-Up Worksheet'!$B$6</f>
        <v>May 
2017</v>
      </c>
      <c r="EG10" s="241" t="str">
        <f>"Jun 
"&amp;'Set-Up Worksheet'!$B$6</f>
        <v>Jun 
2017</v>
      </c>
      <c r="EH10" s="240" t="s">
        <v>274</v>
      </c>
      <c r="EI10" s="660"/>
      <c r="EJ10" s="219"/>
      <c r="EK10" s="8" t="str">
        <f>"SAPTBG Synar Amendment Activities Completed In SFY"&amp;'Set-Up Worksheet'!FP6</f>
        <v>SAPTBG Synar Amendment Activities Completed In SFY</v>
      </c>
      <c r="EL10" s="70" t="str">
        <f>"Jul 
"&amp;'Set-Up Worksheet'!$B$6-1</f>
        <v>Jul 
2016</v>
      </c>
      <c r="EM10" s="70" t="str">
        <f>"Aug 
"&amp;'Set-Up Worksheet'!$B$6-1</f>
        <v>Aug 
2016</v>
      </c>
      <c r="EN10" s="70" t="str">
        <f>"Sep 
"&amp;'Set-Up Worksheet'!$B$6-1</f>
        <v>Sep 
2016</v>
      </c>
      <c r="EO10" s="70" t="str">
        <f>"Oct 
"&amp;'Set-Up Worksheet'!$B$6-1</f>
        <v>Oct 
2016</v>
      </c>
      <c r="EP10" s="70" t="str">
        <f>"Nov 
"&amp;'Set-Up Worksheet'!$B$6-1</f>
        <v>Nov 
2016</v>
      </c>
      <c r="EQ10" s="241" t="str">
        <f>"Dec 
"&amp;'Set-Up Worksheet'!$B$6-1</f>
        <v>Dec 
2016</v>
      </c>
      <c r="ER10" s="240" t="s">
        <v>273</v>
      </c>
      <c r="ES10" s="220" t="str">
        <f>"Jan 
"&amp;'Set-Up Worksheet'!$B$6</f>
        <v>Jan 
2017</v>
      </c>
      <c r="ET10" s="70" t="str">
        <f>"Feb 
"&amp;'Set-Up Worksheet'!$B$6</f>
        <v>Feb 
2017</v>
      </c>
      <c r="EU10" s="70" t="str">
        <f>"Mar 
"&amp;'Set-Up Worksheet'!$B$6</f>
        <v>Mar 
2017</v>
      </c>
      <c r="EV10" s="70" t="str">
        <f>"Apr 
"&amp;'Set-Up Worksheet'!$B$6</f>
        <v>Apr 
2017</v>
      </c>
      <c r="EW10" s="70" t="str">
        <f>"May 
"&amp;'Set-Up Worksheet'!$B$6</f>
        <v>May 
2017</v>
      </c>
      <c r="EX10" s="241" t="str">
        <f>"Jun 
"&amp;'Set-Up Worksheet'!$B$6</f>
        <v>Jun 
2017</v>
      </c>
      <c r="EY10" s="240" t="s">
        <v>274</v>
      </c>
      <c r="EZ10" s="660"/>
      <c r="FA10" s="219"/>
      <c r="FB10" s="8" t="str">
        <f>"SAPTBG Synar Amendment Activities Completed In SFY"&amp;'Set-Up Worksheet'!GK6</f>
        <v>SAPTBG Synar Amendment Activities Completed In SFY</v>
      </c>
      <c r="FC10" s="70" t="str">
        <f>"Jul 
"&amp;'Set-Up Worksheet'!$B$6-1</f>
        <v>Jul 
2016</v>
      </c>
      <c r="FD10" s="70" t="str">
        <f>"Aug 
"&amp;'Set-Up Worksheet'!$B$6-1</f>
        <v>Aug 
2016</v>
      </c>
      <c r="FE10" s="70" t="str">
        <f>"Sep 
"&amp;'Set-Up Worksheet'!$B$6-1</f>
        <v>Sep 
2016</v>
      </c>
      <c r="FF10" s="70" t="str">
        <f>"Oct 
"&amp;'Set-Up Worksheet'!$B$6-1</f>
        <v>Oct 
2016</v>
      </c>
      <c r="FG10" s="70" t="str">
        <f>"Nov 
"&amp;'Set-Up Worksheet'!$B$6-1</f>
        <v>Nov 
2016</v>
      </c>
      <c r="FH10" s="241" t="str">
        <f>"Dec 
"&amp;'Set-Up Worksheet'!$B$6-1</f>
        <v>Dec 
2016</v>
      </c>
      <c r="FI10" s="240" t="s">
        <v>273</v>
      </c>
      <c r="FJ10" s="220" t="str">
        <f>"Jan 
"&amp;'Set-Up Worksheet'!$B$6</f>
        <v>Jan 
2017</v>
      </c>
      <c r="FK10" s="70" t="str">
        <f>"Feb 
"&amp;'Set-Up Worksheet'!$B$6</f>
        <v>Feb 
2017</v>
      </c>
      <c r="FL10" s="70" t="str">
        <f>"Mar 
"&amp;'Set-Up Worksheet'!$B$6</f>
        <v>Mar 
2017</v>
      </c>
      <c r="FM10" s="70" t="str">
        <f>"Apr 
"&amp;'Set-Up Worksheet'!$B$6</f>
        <v>Apr 
2017</v>
      </c>
      <c r="FN10" s="70" t="str">
        <f>"May 
"&amp;'Set-Up Worksheet'!$B$6</f>
        <v>May 
2017</v>
      </c>
      <c r="FO10" s="241" t="str">
        <f>"Jun 
"&amp;'Set-Up Worksheet'!$B$6</f>
        <v>Jun 
2017</v>
      </c>
      <c r="FP10" s="240" t="s">
        <v>274</v>
      </c>
      <c r="FQ10" s="660"/>
      <c r="FR10" s="219"/>
      <c r="FS10" s="8" t="str">
        <f>"SAPTBG Synar Amendment Activities Completed In SFY"&amp;'Set-Up Worksheet'!HF6</f>
        <v>SAPTBG Synar Amendment Activities Completed In SFY</v>
      </c>
      <c r="FT10" s="70" t="str">
        <f>"Jul 
"&amp;'Set-Up Worksheet'!$B$6-1</f>
        <v>Jul 
2016</v>
      </c>
      <c r="FU10" s="70" t="str">
        <f>"Aug 
"&amp;'Set-Up Worksheet'!$B$6-1</f>
        <v>Aug 
2016</v>
      </c>
      <c r="FV10" s="70" t="str">
        <f>"Sep 
"&amp;'Set-Up Worksheet'!$B$6-1</f>
        <v>Sep 
2016</v>
      </c>
      <c r="FW10" s="70" t="str">
        <f>"Oct 
"&amp;'Set-Up Worksheet'!$B$6-1</f>
        <v>Oct 
2016</v>
      </c>
      <c r="FX10" s="70" t="str">
        <f>"Nov 
"&amp;'Set-Up Worksheet'!$B$6-1</f>
        <v>Nov 
2016</v>
      </c>
      <c r="FY10" s="241" t="str">
        <f>"Dec 
"&amp;'Set-Up Worksheet'!$B$6-1</f>
        <v>Dec 
2016</v>
      </c>
      <c r="FZ10" s="240" t="s">
        <v>273</v>
      </c>
      <c r="GA10" s="220" t="str">
        <f>"Jan 
"&amp;'Set-Up Worksheet'!$B$6</f>
        <v>Jan 
2017</v>
      </c>
      <c r="GB10" s="70" t="str">
        <f>"Feb 
"&amp;'Set-Up Worksheet'!$B$6</f>
        <v>Feb 
2017</v>
      </c>
      <c r="GC10" s="70" t="str">
        <f>"Mar 
"&amp;'Set-Up Worksheet'!$B$6</f>
        <v>Mar 
2017</v>
      </c>
      <c r="GD10" s="70" t="str">
        <f>"Apr 
"&amp;'Set-Up Worksheet'!$B$6</f>
        <v>Apr 
2017</v>
      </c>
      <c r="GE10" s="70" t="str">
        <f>"May 
"&amp;'Set-Up Worksheet'!$B$6</f>
        <v>May 
2017</v>
      </c>
      <c r="GF10" s="241" t="str">
        <f>"Jun 
"&amp;'Set-Up Worksheet'!$B$6</f>
        <v>Jun 
2017</v>
      </c>
      <c r="GG10" s="240" t="s">
        <v>274</v>
      </c>
      <c r="GH10" s="660"/>
      <c r="GI10" s="219"/>
      <c r="GJ10" s="8" t="str">
        <f>"SAPTBG Synar Amendment Activities Completed In SFY"&amp;'Set-Up Worksheet'!HS6</f>
        <v>SAPTBG Synar Amendment Activities Completed In SFY</v>
      </c>
      <c r="GK10" s="70" t="str">
        <f>"Jul 
"&amp;'Set-Up Worksheet'!$B$6-1</f>
        <v>Jul 
2016</v>
      </c>
      <c r="GL10" s="70" t="str">
        <f>"Aug 
"&amp;'Set-Up Worksheet'!$B$6-1</f>
        <v>Aug 
2016</v>
      </c>
      <c r="GM10" s="70" t="str">
        <f>"Sep 
"&amp;'Set-Up Worksheet'!$B$6-1</f>
        <v>Sep 
2016</v>
      </c>
      <c r="GN10" s="70" t="str">
        <f>"Oct 
"&amp;'Set-Up Worksheet'!$B$6-1</f>
        <v>Oct 
2016</v>
      </c>
      <c r="GO10" s="70" t="str">
        <f>"Nov 
"&amp;'Set-Up Worksheet'!$B$6-1</f>
        <v>Nov 
2016</v>
      </c>
      <c r="GP10" s="241" t="str">
        <f>"Dec 
"&amp;'Set-Up Worksheet'!$B$6-1</f>
        <v>Dec 
2016</v>
      </c>
      <c r="GQ10" s="240" t="s">
        <v>273</v>
      </c>
      <c r="GR10" s="220" t="str">
        <f>"Jan 
"&amp;'Set-Up Worksheet'!$B$6</f>
        <v>Jan 
2017</v>
      </c>
      <c r="GS10" s="70" t="str">
        <f>"Feb 
"&amp;'Set-Up Worksheet'!$B$6</f>
        <v>Feb 
2017</v>
      </c>
      <c r="GT10" s="70" t="str">
        <f>"Mar 
"&amp;'Set-Up Worksheet'!$B$6</f>
        <v>Mar 
2017</v>
      </c>
      <c r="GU10" s="70" t="str">
        <f>"Apr 
"&amp;'Set-Up Worksheet'!$B$6</f>
        <v>Apr 
2017</v>
      </c>
      <c r="GV10" s="70" t="str">
        <f>"May 
"&amp;'Set-Up Worksheet'!$B$6</f>
        <v>May 
2017</v>
      </c>
      <c r="GW10" s="241" t="str">
        <f>"Jun 
"&amp;'Set-Up Worksheet'!$B$6</f>
        <v>Jun 
2017</v>
      </c>
      <c r="GX10" s="240" t="s">
        <v>274</v>
      </c>
      <c r="GY10" s="660"/>
      <c r="GZ10" s="219"/>
      <c r="HA10" s="8" t="str">
        <f>"SAPTBG Synar Amendment Activities Completed In SFY"&amp;'Set-Up Worksheet'!IN6</f>
        <v>SAPTBG Synar Amendment Activities Completed In SFY</v>
      </c>
      <c r="HB10" s="70" t="str">
        <f>"Jul 
"&amp;'Set-Up Worksheet'!$B$6-1</f>
        <v>Jul 
2016</v>
      </c>
      <c r="HC10" s="70" t="str">
        <f>"Aug 
"&amp;'Set-Up Worksheet'!$B$6-1</f>
        <v>Aug 
2016</v>
      </c>
      <c r="HD10" s="70" t="str">
        <f>"Sep 
"&amp;'Set-Up Worksheet'!$B$6-1</f>
        <v>Sep 
2016</v>
      </c>
      <c r="HE10" s="70" t="str">
        <f>"Oct 
"&amp;'Set-Up Worksheet'!$B$6-1</f>
        <v>Oct 
2016</v>
      </c>
      <c r="HF10" s="70" t="str">
        <f>"Nov 
"&amp;'Set-Up Worksheet'!$B$6-1</f>
        <v>Nov 
2016</v>
      </c>
      <c r="HG10" s="241" t="str">
        <f>"Dec 
"&amp;'Set-Up Worksheet'!$B$6-1</f>
        <v>Dec 
2016</v>
      </c>
      <c r="HH10" s="240" t="s">
        <v>273</v>
      </c>
      <c r="HI10" s="220" t="str">
        <f>"Jan 
"&amp;'Set-Up Worksheet'!$B$6</f>
        <v>Jan 
2017</v>
      </c>
      <c r="HJ10" s="70" t="str">
        <f>"Feb 
"&amp;'Set-Up Worksheet'!$B$6</f>
        <v>Feb 
2017</v>
      </c>
      <c r="HK10" s="70" t="str">
        <f>"Mar 
"&amp;'Set-Up Worksheet'!$B$6</f>
        <v>Mar 
2017</v>
      </c>
      <c r="HL10" s="70" t="str">
        <f>"Apr 
"&amp;'Set-Up Worksheet'!$B$6</f>
        <v>Apr 
2017</v>
      </c>
      <c r="HM10" s="70" t="str">
        <f>"May 
"&amp;'Set-Up Worksheet'!$B$6</f>
        <v>May 
2017</v>
      </c>
      <c r="HN10" s="241" t="str">
        <f>"Jun 
"&amp;'Set-Up Worksheet'!$B$6</f>
        <v>Jun 
2017</v>
      </c>
      <c r="HO10" s="240" t="s">
        <v>274</v>
      </c>
      <c r="HP10" s="660"/>
      <c r="HQ10" s="219"/>
    </row>
    <row r="11" spans="1:225" ht="20.100000000000001" customHeight="1" x14ac:dyDescent="0.25">
      <c r="A11" s="225" t="s">
        <v>275</v>
      </c>
      <c r="B11" s="222"/>
      <c r="C11" s="222"/>
      <c r="D11" s="222"/>
      <c r="E11" s="222"/>
      <c r="F11" s="222"/>
      <c r="G11" s="222"/>
      <c r="H11" s="223"/>
      <c r="I11" s="222"/>
      <c r="J11" s="222"/>
      <c r="K11" s="222"/>
      <c r="L11" s="222"/>
      <c r="M11" s="222"/>
      <c r="N11" s="222"/>
      <c r="O11" s="223"/>
      <c r="P11" s="224"/>
      <c r="V11" s="225" t="s">
        <v>275</v>
      </c>
      <c r="W11" s="222"/>
      <c r="X11" s="222"/>
      <c r="Y11" s="222"/>
      <c r="Z11" s="222"/>
      <c r="AA11" s="222"/>
      <c r="AB11" s="222"/>
      <c r="AC11" s="223"/>
      <c r="AD11" s="222"/>
      <c r="AE11" s="222"/>
      <c r="AF11" s="222"/>
      <c r="AG11" s="222"/>
      <c r="AH11" s="222"/>
      <c r="AI11" s="222"/>
      <c r="AJ11" s="223"/>
      <c r="AK11" s="224"/>
      <c r="AL11" s="219"/>
      <c r="AM11" s="225" t="s">
        <v>275</v>
      </c>
      <c r="AN11" s="222"/>
      <c r="AO11" s="222"/>
      <c r="AP11" s="222"/>
      <c r="AQ11" s="222"/>
      <c r="AR11" s="222"/>
      <c r="AS11" s="222"/>
      <c r="AT11" s="223"/>
      <c r="AU11" s="222"/>
      <c r="AV11" s="222"/>
      <c r="AW11" s="222"/>
      <c r="AX11" s="222"/>
      <c r="AY11" s="222"/>
      <c r="AZ11" s="222"/>
      <c r="BA11" s="223"/>
      <c r="BB11" s="224"/>
      <c r="BC11" s="219"/>
      <c r="BD11" s="225" t="s">
        <v>275</v>
      </c>
      <c r="BE11" s="222"/>
      <c r="BF11" s="222"/>
      <c r="BG11" s="222"/>
      <c r="BH11" s="222"/>
      <c r="BI11" s="222"/>
      <c r="BJ11" s="222"/>
      <c r="BK11" s="223"/>
      <c r="BL11" s="222"/>
      <c r="BM11" s="222"/>
      <c r="BN11" s="222"/>
      <c r="BO11" s="222"/>
      <c r="BP11" s="222"/>
      <c r="BQ11" s="222"/>
      <c r="BR11" s="223"/>
      <c r="BS11" s="224"/>
      <c r="BT11" s="219"/>
      <c r="BU11" s="225" t="s">
        <v>275</v>
      </c>
      <c r="BV11" s="222"/>
      <c r="BW11" s="222"/>
      <c r="BX11" s="222"/>
      <c r="BY11" s="222"/>
      <c r="BZ11" s="222"/>
      <c r="CA11" s="222"/>
      <c r="CB11" s="223"/>
      <c r="CC11" s="222"/>
      <c r="CD11" s="222"/>
      <c r="CE11" s="222"/>
      <c r="CF11" s="222"/>
      <c r="CG11" s="222"/>
      <c r="CH11" s="222"/>
      <c r="CI11" s="223"/>
      <c r="CJ11" s="224"/>
      <c r="CK11" s="219"/>
      <c r="CL11" s="225" t="s">
        <v>275</v>
      </c>
      <c r="CM11" s="222"/>
      <c r="CN11" s="222"/>
      <c r="CO11" s="222"/>
      <c r="CP11" s="222"/>
      <c r="CQ11" s="222"/>
      <c r="CR11" s="222"/>
      <c r="CS11" s="223"/>
      <c r="CT11" s="222"/>
      <c r="CU11" s="222"/>
      <c r="CV11" s="222"/>
      <c r="CW11" s="222"/>
      <c r="CX11" s="222"/>
      <c r="CY11" s="222"/>
      <c r="CZ11" s="223"/>
      <c r="DA11" s="224"/>
      <c r="DB11" s="219"/>
      <c r="DC11" s="225" t="s">
        <v>275</v>
      </c>
      <c r="DD11" s="222"/>
      <c r="DE11" s="222"/>
      <c r="DF11" s="222"/>
      <c r="DG11" s="222"/>
      <c r="DH11" s="222"/>
      <c r="DI11" s="222"/>
      <c r="DJ11" s="223"/>
      <c r="DK11" s="222"/>
      <c r="DL11" s="222"/>
      <c r="DM11" s="222"/>
      <c r="DN11" s="222"/>
      <c r="DO11" s="222"/>
      <c r="DP11" s="222"/>
      <c r="DQ11" s="223"/>
      <c r="DR11" s="224"/>
      <c r="DS11" s="219"/>
      <c r="DT11" s="225" t="s">
        <v>275</v>
      </c>
      <c r="DU11" s="222"/>
      <c r="DV11" s="222"/>
      <c r="DW11" s="222"/>
      <c r="DX11" s="222"/>
      <c r="DY11" s="222"/>
      <c r="DZ11" s="222"/>
      <c r="EA11" s="223"/>
      <c r="EB11" s="222"/>
      <c r="EC11" s="222"/>
      <c r="ED11" s="222"/>
      <c r="EE11" s="222"/>
      <c r="EF11" s="222"/>
      <c r="EG11" s="222"/>
      <c r="EH11" s="223"/>
      <c r="EI11" s="224"/>
      <c r="EJ11" s="219"/>
      <c r="EK11" s="225" t="s">
        <v>275</v>
      </c>
      <c r="EL11" s="222"/>
      <c r="EM11" s="222"/>
      <c r="EN11" s="222"/>
      <c r="EO11" s="222"/>
      <c r="EP11" s="222"/>
      <c r="EQ11" s="222"/>
      <c r="ER11" s="223"/>
      <c r="ES11" s="222"/>
      <c r="ET11" s="222"/>
      <c r="EU11" s="222"/>
      <c r="EV11" s="222"/>
      <c r="EW11" s="222"/>
      <c r="EX11" s="222"/>
      <c r="EY11" s="223"/>
      <c r="EZ11" s="224"/>
      <c r="FA11" s="219"/>
      <c r="FB11" s="225" t="s">
        <v>275</v>
      </c>
      <c r="FC11" s="222"/>
      <c r="FD11" s="222"/>
      <c r="FE11" s="222"/>
      <c r="FF11" s="222"/>
      <c r="FG11" s="222"/>
      <c r="FH11" s="222"/>
      <c r="FI11" s="223"/>
      <c r="FJ11" s="222"/>
      <c r="FK11" s="222"/>
      <c r="FL11" s="222"/>
      <c r="FM11" s="222"/>
      <c r="FN11" s="222"/>
      <c r="FO11" s="222"/>
      <c r="FP11" s="223"/>
      <c r="FQ11" s="224"/>
      <c r="FR11" s="219"/>
      <c r="FS11" s="225" t="s">
        <v>275</v>
      </c>
      <c r="FT11" s="222"/>
      <c r="FU11" s="222"/>
      <c r="FV11" s="222"/>
      <c r="FW11" s="222"/>
      <c r="FX11" s="222"/>
      <c r="FY11" s="222"/>
      <c r="FZ11" s="223"/>
      <c r="GA11" s="222"/>
      <c r="GB11" s="222"/>
      <c r="GC11" s="222"/>
      <c r="GD11" s="222"/>
      <c r="GE11" s="222"/>
      <c r="GF11" s="222"/>
      <c r="GG11" s="223"/>
      <c r="GH11" s="224"/>
      <c r="GI11" s="219"/>
      <c r="GJ11" s="225" t="s">
        <v>275</v>
      </c>
      <c r="GK11" s="222"/>
      <c r="GL11" s="222"/>
      <c r="GM11" s="222"/>
      <c r="GN11" s="222"/>
      <c r="GO11" s="222"/>
      <c r="GP11" s="222"/>
      <c r="GQ11" s="223"/>
      <c r="GR11" s="222"/>
      <c r="GS11" s="222"/>
      <c r="GT11" s="222"/>
      <c r="GU11" s="222"/>
      <c r="GV11" s="222"/>
      <c r="GW11" s="222"/>
      <c r="GX11" s="223"/>
      <c r="GY11" s="224"/>
      <c r="GZ11" s="219"/>
      <c r="HA11" s="225" t="s">
        <v>275</v>
      </c>
      <c r="HB11" s="222"/>
      <c r="HC11" s="222"/>
      <c r="HD11" s="222"/>
      <c r="HE11" s="222"/>
      <c r="HF11" s="222"/>
      <c r="HG11" s="222"/>
      <c r="HH11" s="223"/>
      <c r="HI11" s="222"/>
      <c r="HJ11" s="222"/>
      <c r="HK11" s="222"/>
      <c r="HL11" s="222"/>
      <c r="HM11" s="222"/>
      <c r="HN11" s="222"/>
      <c r="HO11" s="223"/>
      <c r="HP11" s="224"/>
      <c r="HQ11" s="219"/>
    </row>
    <row r="12" spans="1:225" ht="54.9" customHeight="1" x14ac:dyDescent="0.25">
      <c r="A12" s="226" t="s">
        <v>282</v>
      </c>
      <c r="B12" s="515">
        <f>SUM(W12,AN12,BE12,BV12,CM12,DD12,DU12,EL12,FC12,FT12,GK12,HB12)</f>
        <v>0</v>
      </c>
      <c r="C12" s="516">
        <f t="shared" ref="C12:G15" si="0">SUM(X12,AO12,BF12,BW12,CN12,DE12,DV12,EM12,FD12,FU12,GL12,HC12)</f>
        <v>0</v>
      </c>
      <c r="D12" s="516">
        <f t="shared" si="0"/>
        <v>0</v>
      </c>
      <c r="E12" s="516">
        <f t="shared" si="0"/>
        <v>0</v>
      </c>
      <c r="F12" s="516">
        <f t="shared" si="0"/>
        <v>0</v>
      </c>
      <c r="G12" s="517">
        <f t="shared" si="0"/>
        <v>0</v>
      </c>
      <c r="H12" s="518">
        <f>SUM(B12:G12)</f>
        <v>0</v>
      </c>
      <c r="I12" s="515">
        <f t="shared" ref="I12:N15" si="1">SUM(AD12,AU12,BL12,CC12,CT12,DK12,EB12,ES12,FJ12,GA12,GR12,HI12)</f>
        <v>0</v>
      </c>
      <c r="J12" s="516">
        <f t="shared" si="1"/>
        <v>0</v>
      </c>
      <c r="K12" s="516">
        <f t="shared" si="1"/>
        <v>0</v>
      </c>
      <c r="L12" s="516">
        <f t="shared" si="1"/>
        <v>0</v>
      </c>
      <c r="M12" s="516">
        <f t="shared" si="1"/>
        <v>0</v>
      </c>
      <c r="N12" s="517">
        <f t="shared" si="1"/>
        <v>0</v>
      </c>
      <c r="O12" s="242">
        <f>SUM(I12:N12)</f>
        <v>0</v>
      </c>
      <c r="P12" s="237">
        <f>SUM(H12,O12)</f>
        <v>0</v>
      </c>
      <c r="V12" s="226" t="s">
        <v>282</v>
      </c>
      <c r="W12" s="247"/>
      <c r="X12" s="248"/>
      <c r="Y12" s="248"/>
      <c r="Z12" s="248"/>
      <c r="AA12" s="248"/>
      <c r="AB12" s="249"/>
      <c r="AC12" s="242">
        <f>SUM(W12:AB12)</f>
        <v>0</v>
      </c>
      <c r="AD12" s="247"/>
      <c r="AE12" s="248"/>
      <c r="AF12" s="248"/>
      <c r="AG12" s="248"/>
      <c r="AH12" s="248"/>
      <c r="AI12" s="249"/>
      <c r="AJ12" s="242">
        <f>SUM(AD12:AI12)</f>
        <v>0</v>
      </c>
      <c r="AK12" s="237">
        <f>SUM(AC12,AJ12)</f>
        <v>0</v>
      </c>
      <c r="AL12" s="219"/>
      <c r="AM12" s="226" t="s">
        <v>282</v>
      </c>
      <c r="AN12" s="247"/>
      <c r="AO12" s="248"/>
      <c r="AP12" s="248"/>
      <c r="AQ12" s="248"/>
      <c r="AR12" s="248"/>
      <c r="AS12" s="249"/>
      <c r="AT12" s="242">
        <f>SUM(AN12:AS12)</f>
        <v>0</v>
      </c>
      <c r="AU12" s="247"/>
      <c r="AV12" s="248"/>
      <c r="AW12" s="248"/>
      <c r="AX12" s="248"/>
      <c r="AY12" s="248"/>
      <c r="AZ12" s="249"/>
      <c r="BA12" s="242">
        <f>SUM(AU12:AZ12)</f>
        <v>0</v>
      </c>
      <c r="BB12" s="237">
        <f>SUM(AT12,BA12)</f>
        <v>0</v>
      </c>
      <c r="BC12" s="219"/>
      <c r="BD12" s="226" t="s">
        <v>282</v>
      </c>
      <c r="BE12" s="247"/>
      <c r="BF12" s="248"/>
      <c r="BG12" s="248"/>
      <c r="BH12" s="248"/>
      <c r="BI12" s="248"/>
      <c r="BJ12" s="249"/>
      <c r="BK12" s="242">
        <f>SUM(BE12:BJ12)</f>
        <v>0</v>
      </c>
      <c r="BL12" s="247"/>
      <c r="BM12" s="248"/>
      <c r="BN12" s="248"/>
      <c r="BO12" s="248"/>
      <c r="BP12" s="248"/>
      <c r="BQ12" s="249"/>
      <c r="BR12" s="242">
        <f>SUM(BL12:BQ12)</f>
        <v>0</v>
      </c>
      <c r="BS12" s="237">
        <f>SUM(BK12,BR12)</f>
        <v>0</v>
      </c>
      <c r="BT12" s="219"/>
      <c r="BU12" s="226" t="s">
        <v>282</v>
      </c>
      <c r="BV12" s="247"/>
      <c r="BW12" s="248"/>
      <c r="BX12" s="248"/>
      <c r="BY12" s="248"/>
      <c r="BZ12" s="248"/>
      <c r="CA12" s="249"/>
      <c r="CB12" s="242">
        <f>SUM(BV12:CA12)</f>
        <v>0</v>
      </c>
      <c r="CC12" s="247"/>
      <c r="CD12" s="248"/>
      <c r="CE12" s="248"/>
      <c r="CF12" s="248"/>
      <c r="CG12" s="248"/>
      <c r="CH12" s="249"/>
      <c r="CI12" s="242">
        <f>SUM(CC12:CH12)</f>
        <v>0</v>
      </c>
      <c r="CJ12" s="237">
        <f>SUM(CB12,CI12)</f>
        <v>0</v>
      </c>
      <c r="CK12" s="219"/>
      <c r="CL12" s="226" t="s">
        <v>282</v>
      </c>
      <c r="CM12" s="247"/>
      <c r="CN12" s="248"/>
      <c r="CO12" s="248"/>
      <c r="CP12" s="248"/>
      <c r="CQ12" s="248"/>
      <c r="CR12" s="249"/>
      <c r="CS12" s="242">
        <f>SUM(CM12:CR12)</f>
        <v>0</v>
      </c>
      <c r="CT12" s="247"/>
      <c r="CU12" s="248"/>
      <c r="CV12" s="248"/>
      <c r="CW12" s="248"/>
      <c r="CX12" s="248"/>
      <c r="CY12" s="249"/>
      <c r="CZ12" s="242">
        <f>SUM(CT12:CY12)</f>
        <v>0</v>
      </c>
      <c r="DA12" s="237">
        <f>SUM(CS12,CZ12)</f>
        <v>0</v>
      </c>
      <c r="DB12" s="219"/>
      <c r="DC12" s="226" t="s">
        <v>282</v>
      </c>
      <c r="DD12" s="247"/>
      <c r="DE12" s="248"/>
      <c r="DF12" s="248"/>
      <c r="DG12" s="248"/>
      <c r="DH12" s="248"/>
      <c r="DI12" s="249"/>
      <c r="DJ12" s="242">
        <f>SUM(DD12:DI12)</f>
        <v>0</v>
      </c>
      <c r="DK12" s="247"/>
      <c r="DL12" s="248"/>
      <c r="DM12" s="248"/>
      <c r="DN12" s="248"/>
      <c r="DO12" s="248"/>
      <c r="DP12" s="249"/>
      <c r="DQ12" s="242">
        <f>SUM(DK12:DP12)</f>
        <v>0</v>
      </c>
      <c r="DR12" s="237">
        <f>SUM(DJ12,DQ12)</f>
        <v>0</v>
      </c>
      <c r="DS12" s="219"/>
      <c r="DT12" s="226" t="s">
        <v>282</v>
      </c>
      <c r="DU12" s="247"/>
      <c r="DV12" s="248"/>
      <c r="DW12" s="248"/>
      <c r="DX12" s="248"/>
      <c r="DY12" s="248"/>
      <c r="DZ12" s="249"/>
      <c r="EA12" s="242">
        <f>SUM(DU12:DZ12)</f>
        <v>0</v>
      </c>
      <c r="EB12" s="247"/>
      <c r="EC12" s="248"/>
      <c r="ED12" s="248"/>
      <c r="EE12" s="248"/>
      <c r="EF12" s="248"/>
      <c r="EG12" s="249"/>
      <c r="EH12" s="242">
        <f>SUM(EB12:EG12)</f>
        <v>0</v>
      </c>
      <c r="EI12" s="237">
        <f>SUM(EA12,EH12)</f>
        <v>0</v>
      </c>
      <c r="EJ12" s="219"/>
      <c r="EK12" s="226" t="s">
        <v>282</v>
      </c>
      <c r="EL12" s="247"/>
      <c r="EM12" s="248"/>
      <c r="EN12" s="248"/>
      <c r="EO12" s="248"/>
      <c r="EP12" s="248"/>
      <c r="EQ12" s="249"/>
      <c r="ER12" s="242">
        <f>SUM(EL12:EQ12)</f>
        <v>0</v>
      </c>
      <c r="ES12" s="247"/>
      <c r="ET12" s="248"/>
      <c r="EU12" s="248"/>
      <c r="EV12" s="248"/>
      <c r="EW12" s="248"/>
      <c r="EX12" s="249"/>
      <c r="EY12" s="242">
        <f>SUM(ES12:EX12)</f>
        <v>0</v>
      </c>
      <c r="EZ12" s="237">
        <f>SUM(ER12,EY12)</f>
        <v>0</v>
      </c>
      <c r="FA12" s="219"/>
      <c r="FB12" s="226" t="s">
        <v>282</v>
      </c>
      <c r="FC12" s="247"/>
      <c r="FD12" s="248"/>
      <c r="FE12" s="248"/>
      <c r="FF12" s="248"/>
      <c r="FG12" s="248"/>
      <c r="FH12" s="249"/>
      <c r="FI12" s="242">
        <f>SUM(FC12:FH12)</f>
        <v>0</v>
      </c>
      <c r="FJ12" s="247"/>
      <c r="FK12" s="248"/>
      <c r="FL12" s="248"/>
      <c r="FM12" s="248"/>
      <c r="FN12" s="248"/>
      <c r="FO12" s="249"/>
      <c r="FP12" s="242">
        <f>SUM(FJ12:FO12)</f>
        <v>0</v>
      </c>
      <c r="FQ12" s="237">
        <f>SUM(FI12,FP12)</f>
        <v>0</v>
      </c>
      <c r="FR12" s="219"/>
      <c r="FS12" s="226" t="s">
        <v>282</v>
      </c>
      <c r="FT12" s="247"/>
      <c r="FU12" s="248"/>
      <c r="FV12" s="248"/>
      <c r="FW12" s="248"/>
      <c r="FX12" s="248"/>
      <c r="FY12" s="249"/>
      <c r="FZ12" s="242">
        <f>SUM(FT12:FY12)</f>
        <v>0</v>
      </c>
      <c r="GA12" s="247"/>
      <c r="GB12" s="248"/>
      <c r="GC12" s="248"/>
      <c r="GD12" s="248"/>
      <c r="GE12" s="248"/>
      <c r="GF12" s="249"/>
      <c r="GG12" s="242">
        <f>SUM(GA12:GF12)</f>
        <v>0</v>
      </c>
      <c r="GH12" s="237">
        <f>SUM(FZ12,GG12)</f>
        <v>0</v>
      </c>
      <c r="GI12" s="219"/>
      <c r="GJ12" s="226" t="s">
        <v>282</v>
      </c>
      <c r="GK12" s="247"/>
      <c r="GL12" s="248"/>
      <c r="GM12" s="248"/>
      <c r="GN12" s="248"/>
      <c r="GO12" s="248"/>
      <c r="GP12" s="249"/>
      <c r="GQ12" s="242">
        <f>SUM(GK12:GP12)</f>
        <v>0</v>
      </c>
      <c r="GR12" s="247"/>
      <c r="GS12" s="248"/>
      <c r="GT12" s="248"/>
      <c r="GU12" s="248"/>
      <c r="GV12" s="248"/>
      <c r="GW12" s="249"/>
      <c r="GX12" s="242">
        <f>SUM(GR12:GW12)</f>
        <v>0</v>
      </c>
      <c r="GY12" s="237">
        <f>SUM(GQ12,GX12)</f>
        <v>0</v>
      </c>
      <c r="GZ12" s="219"/>
      <c r="HA12" s="226" t="s">
        <v>282</v>
      </c>
      <c r="HB12" s="247"/>
      <c r="HC12" s="248"/>
      <c r="HD12" s="248"/>
      <c r="HE12" s="248"/>
      <c r="HF12" s="248"/>
      <c r="HG12" s="249"/>
      <c r="HH12" s="242">
        <f>SUM(HB12:HG12)</f>
        <v>0</v>
      </c>
      <c r="HI12" s="247"/>
      <c r="HJ12" s="248"/>
      <c r="HK12" s="248"/>
      <c r="HL12" s="248"/>
      <c r="HM12" s="248"/>
      <c r="HN12" s="249"/>
      <c r="HO12" s="242">
        <f>SUM(HI12:HN12)</f>
        <v>0</v>
      </c>
      <c r="HP12" s="237">
        <f>SUM(HH12,HO12)</f>
        <v>0</v>
      </c>
      <c r="HQ12" s="219"/>
    </row>
    <row r="13" spans="1:225" ht="42" customHeight="1" x14ac:dyDescent="0.25">
      <c r="A13" s="227" t="s">
        <v>283</v>
      </c>
      <c r="B13" s="515">
        <f t="shared" ref="B13:B15" si="2">SUM(W13,AN13,BE13,BV13,CM13,DD13,DU13,EL13,FC13,FT13,GK13,HB13)</f>
        <v>0</v>
      </c>
      <c r="C13" s="516">
        <f t="shared" si="0"/>
        <v>0</v>
      </c>
      <c r="D13" s="516">
        <f t="shared" si="0"/>
        <v>0</v>
      </c>
      <c r="E13" s="516">
        <f t="shared" si="0"/>
        <v>0</v>
      </c>
      <c r="F13" s="516">
        <f t="shared" si="0"/>
        <v>0</v>
      </c>
      <c r="G13" s="517">
        <f t="shared" si="0"/>
        <v>0</v>
      </c>
      <c r="H13" s="518">
        <f t="shared" ref="H13:H15" si="3">SUM(B13:G13)</f>
        <v>0</v>
      </c>
      <c r="I13" s="515">
        <f t="shared" si="1"/>
        <v>0</v>
      </c>
      <c r="J13" s="516">
        <f t="shared" si="1"/>
        <v>0</v>
      </c>
      <c r="K13" s="516">
        <f t="shared" si="1"/>
        <v>0</v>
      </c>
      <c r="L13" s="516">
        <f t="shared" si="1"/>
        <v>0</v>
      </c>
      <c r="M13" s="516">
        <f t="shared" si="1"/>
        <v>0</v>
      </c>
      <c r="N13" s="517">
        <f t="shared" si="1"/>
        <v>0</v>
      </c>
      <c r="O13" s="242">
        <f t="shared" ref="O13:O15" si="4">SUM(I13:N13)</f>
        <v>0</v>
      </c>
      <c r="P13" s="237">
        <f t="shared" ref="P13:P15" si="5">SUM(H13,O13)</f>
        <v>0</v>
      </c>
      <c r="V13" s="227" t="s">
        <v>283</v>
      </c>
      <c r="W13" s="247"/>
      <c r="X13" s="248"/>
      <c r="Y13" s="248"/>
      <c r="Z13" s="248"/>
      <c r="AA13" s="248"/>
      <c r="AB13" s="249"/>
      <c r="AC13" s="242">
        <f t="shared" ref="AC13:AC15" si="6">SUM(W13:AB13)</f>
        <v>0</v>
      </c>
      <c r="AD13" s="247"/>
      <c r="AE13" s="248"/>
      <c r="AF13" s="248"/>
      <c r="AG13" s="248"/>
      <c r="AH13" s="248"/>
      <c r="AI13" s="249"/>
      <c r="AJ13" s="242">
        <f t="shared" ref="AJ13:AJ15" si="7">SUM(AD13:AI13)</f>
        <v>0</v>
      </c>
      <c r="AK13" s="237">
        <f t="shared" ref="AK13:AK15" si="8">SUM(AC13,AJ13)</f>
        <v>0</v>
      </c>
      <c r="AL13" s="219"/>
      <c r="AM13" s="227" t="s">
        <v>283</v>
      </c>
      <c r="AN13" s="247"/>
      <c r="AO13" s="248"/>
      <c r="AP13" s="248"/>
      <c r="AQ13" s="248"/>
      <c r="AR13" s="248"/>
      <c r="AS13" s="249"/>
      <c r="AT13" s="242">
        <f t="shared" ref="AT13:AT15" si="9">SUM(AN13:AS13)</f>
        <v>0</v>
      </c>
      <c r="AU13" s="247"/>
      <c r="AV13" s="248"/>
      <c r="AW13" s="248"/>
      <c r="AX13" s="248"/>
      <c r="AY13" s="248"/>
      <c r="AZ13" s="249"/>
      <c r="BA13" s="242">
        <f t="shared" ref="BA13:BA15" si="10">SUM(AU13:AZ13)</f>
        <v>0</v>
      </c>
      <c r="BB13" s="237">
        <f t="shared" ref="BB13:BB15" si="11">SUM(AT13,BA13)</f>
        <v>0</v>
      </c>
      <c r="BC13" s="219"/>
      <c r="BD13" s="227" t="s">
        <v>283</v>
      </c>
      <c r="BE13" s="247"/>
      <c r="BF13" s="248"/>
      <c r="BG13" s="248"/>
      <c r="BH13" s="248"/>
      <c r="BI13" s="248"/>
      <c r="BJ13" s="249"/>
      <c r="BK13" s="242">
        <f t="shared" ref="BK13:BK15" si="12">SUM(BE13:BJ13)</f>
        <v>0</v>
      </c>
      <c r="BL13" s="247"/>
      <c r="BM13" s="248"/>
      <c r="BN13" s="248"/>
      <c r="BO13" s="248"/>
      <c r="BP13" s="248"/>
      <c r="BQ13" s="249"/>
      <c r="BR13" s="242">
        <f t="shared" ref="BR13:BR15" si="13">SUM(BL13:BQ13)</f>
        <v>0</v>
      </c>
      <c r="BS13" s="237">
        <f t="shared" ref="BS13:BS15" si="14">SUM(BK13,BR13)</f>
        <v>0</v>
      </c>
      <c r="BT13" s="219"/>
      <c r="BU13" s="227" t="s">
        <v>283</v>
      </c>
      <c r="BV13" s="247"/>
      <c r="BW13" s="248"/>
      <c r="BX13" s="248"/>
      <c r="BY13" s="248"/>
      <c r="BZ13" s="248"/>
      <c r="CA13" s="249"/>
      <c r="CB13" s="242">
        <f t="shared" ref="CB13:CB15" si="15">SUM(BV13:CA13)</f>
        <v>0</v>
      </c>
      <c r="CC13" s="247"/>
      <c r="CD13" s="248"/>
      <c r="CE13" s="248"/>
      <c r="CF13" s="248"/>
      <c r="CG13" s="248"/>
      <c r="CH13" s="249"/>
      <c r="CI13" s="242">
        <f t="shared" ref="CI13:CI15" si="16">SUM(CC13:CH13)</f>
        <v>0</v>
      </c>
      <c r="CJ13" s="237">
        <f t="shared" ref="CJ13:CJ15" si="17">SUM(CB13,CI13)</f>
        <v>0</v>
      </c>
      <c r="CK13" s="219"/>
      <c r="CL13" s="227" t="s">
        <v>283</v>
      </c>
      <c r="CM13" s="247"/>
      <c r="CN13" s="248"/>
      <c r="CO13" s="248"/>
      <c r="CP13" s="248"/>
      <c r="CQ13" s="248"/>
      <c r="CR13" s="249"/>
      <c r="CS13" s="242">
        <f t="shared" ref="CS13:CS15" si="18">SUM(CM13:CR13)</f>
        <v>0</v>
      </c>
      <c r="CT13" s="247"/>
      <c r="CU13" s="248"/>
      <c r="CV13" s="248"/>
      <c r="CW13" s="248"/>
      <c r="CX13" s="248"/>
      <c r="CY13" s="249"/>
      <c r="CZ13" s="242">
        <f t="shared" ref="CZ13:CZ15" si="19">SUM(CT13:CY13)</f>
        <v>0</v>
      </c>
      <c r="DA13" s="237">
        <f t="shared" ref="DA13:DA15" si="20">SUM(CS13,CZ13)</f>
        <v>0</v>
      </c>
      <c r="DB13" s="219"/>
      <c r="DC13" s="227" t="s">
        <v>283</v>
      </c>
      <c r="DD13" s="247"/>
      <c r="DE13" s="248"/>
      <c r="DF13" s="248"/>
      <c r="DG13" s="248"/>
      <c r="DH13" s="248"/>
      <c r="DI13" s="249"/>
      <c r="DJ13" s="242">
        <f t="shared" ref="DJ13:DJ15" si="21">SUM(DD13:DI13)</f>
        <v>0</v>
      </c>
      <c r="DK13" s="247"/>
      <c r="DL13" s="248"/>
      <c r="DM13" s="248"/>
      <c r="DN13" s="248"/>
      <c r="DO13" s="248"/>
      <c r="DP13" s="249"/>
      <c r="DQ13" s="242">
        <f t="shared" ref="DQ13:DQ15" si="22">SUM(DK13:DP13)</f>
        <v>0</v>
      </c>
      <c r="DR13" s="237">
        <f t="shared" ref="DR13:DR15" si="23">SUM(DJ13,DQ13)</f>
        <v>0</v>
      </c>
      <c r="DS13" s="219"/>
      <c r="DT13" s="227" t="s">
        <v>283</v>
      </c>
      <c r="DU13" s="247"/>
      <c r="DV13" s="248"/>
      <c r="DW13" s="248"/>
      <c r="DX13" s="248"/>
      <c r="DY13" s="248"/>
      <c r="DZ13" s="249"/>
      <c r="EA13" s="242">
        <f t="shared" ref="EA13:EA15" si="24">SUM(DU13:DZ13)</f>
        <v>0</v>
      </c>
      <c r="EB13" s="247"/>
      <c r="EC13" s="248"/>
      <c r="ED13" s="248"/>
      <c r="EE13" s="248"/>
      <c r="EF13" s="248"/>
      <c r="EG13" s="249"/>
      <c r="EH13" s="242">
        <f t="shared" ref="EH13:EH15" si="25">SUM(EB13:EG13)</f>
        <v>0</v>
      </c>
      <c r="EI13" s="237">
        <f t="shared" ref="EI13:EI15" si="26">SUM(EA13,EH13)</f>
        <v>0</v>
      </c>
      <c r="EJ13" s="219"/>
      <c r="EK13" s="227" t="s">
        <v>283</v>
      </c>
      <c r="EL13" s="247"/>
      <c r="EM13" s="248"/>
      <c r="EN13" s="248"/>
      <c r="EO13" s="248"/>
      <c r="EP13" s="248"/>
      <c r="EQ13" s="249"/>
      <c r="ER13" s="242">
        <f t="shared" ref="ER13:ER15" si="27">SUM(EL13:EQ13)</f>
        <v>0</v>
      </c>
      <c r="ES13" s="247"/>
      <c r="ET13" s="248"/>
      <c r="EU13" s="248"/>
      <c r="EV13" s="248"/>
      <c r="EW13" s="248"/>
      <c r="EX13" s="249"/>
      <c r="EY13" s="242">
        <f t="shared" ref="EY13:EY15" si="28">SUM(ES13:EX13)</f>
        <v>0</v>
      </c>
      <c r="EZ13" s="237">
        <f t="shared" ref="EZ13:EZ15" si="29">SUM(ER13,EY13)</f>
        <v>0</v>
      </c>
      <c r="FA13" s="219"/>
      <c r="FB13" s="227" t="s">
        <v>283</v>
      </c>
      <c r="FC13" s="247"/>
      <c r="FD13" s="248"/>
      <c r="FE13" s="248"/>
      <c r="FF13" s="248"/>
      <c r="FG13" s="248"/>
      <c r="FH13" s="249"/>
      <c r="FI13" s="242">
        <f t="shared" ref="FI13:FI15" si="30">SUM(FC13:FH13)</f>
        <v>0</v>
      </c>
      <c r="FJ13" s="247"/>
      <c r="FK13" s="248"/>
      <c r="FL13" s="248"/>
      <c r="FM13" s="248"/>
      <c r="FN13" s="248"/>
      <c r="FO13" s="249"/>
      <c r="FP13" s="242">
        <f t="shared" ref="FP13:FP15" si="31">SUM(FJ13:FO13)</f>
        <v>0</v>
      </c>
      <c r="FQ13" s="237">
        <f t="shared" ref="FQ13:FQ15" si="32">SUM(FI13,FP13)</f>
        <v>0</v>
      </c>
      <c r="FR13" s="219"/>
      <c r="FS13" s="227" t="s">
        <v>283</v>
      </c>
      <c r="FT13" s="247"/>
      <c r="FU13" s="248"/>
      <c r="FV13" s="248"/>
      <c r="FW13" s="248"/>
      <c r="FX13" s="248"/>
      <c r="FY13" s="249"/>
      <c r="FZ13" s="242">
        <f t="shared" ref="FZ13:FZ15" si="33">SUM(FT13:FY13)</f>
        <v>0</v>
      </c>
      <c r="GA13" s="247"/>
      <c r="GB13" s="248"/>
      <c r="GC13" s="248"/>
      <c r="GD13" s="248"/>
      <c r="GE13" s="248"/>
      <c r="GF13" s="249"/>
      <c r="GG13" s="242">
        <f t="shared" ref="GG13:GG15" si="34">SUM(GA13:GF13)</f>
        <v>0</v>
      </c>
      <c r="GH13" s="237">
        <f t="shared" ref="GH13:GH15" si="35">SUM(FZ13,GG13)</f>
        <v>0</v>
      </c>
      <c r="GI13" s="219"/>
      <c r="GJ13" s="227" t="s">
        <v>283</v>
      </c>
      <c r="GK13" s="247"/>
      <c r="GL13" s="248"/>
      <c r="GM13" s="248"/>
      <c r="GN13" s="248"/>
      <c r="GO13" s="248"/>
      <c r="GP13" s="249"/>
      <c r="GQ13" s="242">
        <f t="shared" ref="GQ13:GQ15" si="36">SUM(GK13:GP13)</f>
        <v>0</v>
      </c>
      <c r="GR13" s="247"/>
      <c r="GS13" s="248"/>
      <c r="GT13" s="248"/>
      <c r="GU13" s="248"/>
      <c r="GV13" s="248"/>
      <c r="GW13" s="249"/>
      <c r="GX13" s="242">
        <f t="shared" ref="GX13:GX15" si="37">SUM(GR13:GW13)</f>
        <v>0</v>
      </c>
      <c r="GY13" s="237">
        <f t="shared" ref="GY13:GY15" si="38">SUM(GQ13,GX13)</f>
        <v>0</v>
      </c>
      <c r="GZ13" s="219"/>
      <c r="HA13" s="227" t="s">
        <v>283</v>
      </c>
      <c r="HB13" s="247"/>
      <c r="HC13" s="248"/>
      <c r="HD13" s="248"/>
      <c r="HE13" s="248"/>
      <c r="HF13" s="248"/>
      <c r="HG13" s="249"/>
      <c r="HH13" s="242">
        <f t="shared" ref="HH13:HH15" si="39">SUM(HB13:HG13)</f>
        <v>0</v>
      </c>
      <c r="HI13" s="247"/>
      <c r="HJ13" s="248"/>
      <c r="HK13" s="248"/>
      <c r="HL13" s="248"/>
      <c r="HM13" s="248"/>
      <c r="HN13" s="249"/>
      <c r="HO13" s="242">
        <f t="shared" ref="HO13:HO15" si="40">SUM(HI13:HN13)</f>
        <v>0</v>
      </c>
      <c r="HP13" s="237">
        <f t="shared" ref="HP13:HP15" si="41">SUM(HH13,HO13)</f>
        <v>0</v>
      </c>
      <c r="HQ13" s="219"/>
    </row>
    <row r="14" spans="1:225" ht="42" customHeight="1" x14ac:dyDescent="0.25">
      <c r="A14" s="227" t="s">
        <v>284</v>
      </c>
      <c r="B14" s="515">
        <f t="shared" si="2"/>
        <v>0</v>
      </c>
      <c r="C14" s="516">
        <f t="shared" si="0"/>
        <v>0</v>
      </c>
      <c r="D14" s="516">
        <f t="shared" si="0"/>
        <v>0</v>
      </c>
      <c r="E14" s="516">
        <f t="shared" si="0"/>
        <v>0</v>
      </c>
      <c r="F14" s="516">
        <f t="shared" si="0"/>
        <v>0</v>
      </c>
      <c r="G14" s="517">
        <f t="shared" si="0"/>
        <v>0</v>
      </c>
      <c r="H14" s="518">
        <f t="shared" si="3"/>
        <v>0</v>
      </c>
      <c r="I14" s="515">
        <f t="shared" si="1"/>
        <v>0</v>
      </c>
      <c r="J14" s="516">
        <f t="shared" si="1"/>
        <v>0</v>
      </c>
      <c r="K14" s="516">
        <f t="shared" si="1"/>
        <v>0</v>
      </c>
      <c r="L14" s="516">
        <f t="shared" si="1"/>
        <v>0</v>
      </c>
      <c r="M14" s="516">
        <f t="shared" si="1"/>
        <v>0</v>
      </c>
      <c r="N14" s="517">
        <f t="shared" si="1"/>
        <v>0</v>
      </c>
      <c r="O14" s="242">
        <f t="shared" si="4"/>
        <v>0</v>
      </c>
      <c r="P14" s="237">
        <f t="shared" si="5"/>
        <v>0</v>
      </c>
      <c r="V14" s="227" t="s">
        <v>284</v>
      </c>
      <c r="W14" s="247"/>
      <c r="X14" s="248"/>
      <c r="Y14" s="248"/>
      <c r="Z14" s="248"/>
      <c r="AA14" s="248"/>
      <c r="AB14" s="249"/>
      <c r="AC14" s="242">
        <f t="shared" si="6"/>
        <v>0</v>
      </c>
      <c r="AD14" s="247"/>
      <c r="AE14" s="248"/>
      <c r="AF14" s="248"/>
      <c r="AG14" s="248"/>
      <c r="AH14" s="248"/>
      <c r="AI14" s="249"/>
      <c r="AJ14" s="242">
        <f t="shared" si="7"/>
        <v>0</v>
      </c>
      <c r="AK14" s="237">
        <f t="shared" si="8"/>
        <v>0</v>
      </c>
      <c r="AL14" s="219"/>
      <c r="AM14" s="227" t="s">
        <v>284</v>
      </c>
      <c r="AN14" s="247"/>
      <c r="AO14" s="248"/>
      <c r="AP14" s="248"/>
      <c r="AQ14" s="248"/>
      <c r="AR14" s="248"/>
      <c r="AS14" s="249"/>
      <c r="AT14" s="242">
        <f t="shared" si="9"/>
        <v>0</v>
      </c>
      <c r="AU14" s="247"/>
      <c r="AV14" s="248"/>
      <c r="AW14" s="248"/>
      <c r="AX14" s="248"/>
      <c r="AY14" s="248"/>
      <c r="AZ14" s="249"/>
      <c r="BA14" s="242">
        <f t="shared" si="10"/>
        <v>0</v>
      </c>
      <c r="BB14" s="237">
        <f t="shared" si="11"/>
        <v>0</v>
      </c>
      <c r="BC14" s="219"/>
      <c r="BD14" s="227" t="s">
        <v>284</v>
      </c>
      <c r="BE14" s="247"/>
      <c r="BF14" s="248"/>
      <c r="BG14" s="248"/>
      <c r="BH14" s="248"/>
      <c r="BI14" s="248"/>
      <c r="BJ14" s="249"/>
      <c r="BK14" s="242">
        <f t="shared" si="12"/>
        <v>0</v>
      </c>
      <c r="BL14" s="247"/>
      <c r="BM14" s="248"/>
      <c r="BN14" s="248"/>
      <c r="BO14" s="248"/>
      <c r="BP14" s="248"/>
      <c r="BQ14" s="249"/>
      <c r="BR14" s="242">
        <f t="shared" si="13"/>
        <v>0</v>
      </c>
      <c r="BS14" s="237">
        <f t="shared" si="14"/>
        <v>0</v>
      </c>
      <c r="BT14" s="219"/>
      <c r="BU14" s="227" t="s">
        <v>284</v>
      </c>
      <c r="BV14" s="247"/>
      <c r="BW14" s="248"/>
      <c r="BX14" s="248"/>
      <c r="BY14" s="248"/>
      <c r="BZ14" s="248"/>
      <c r="CA14" s="249"/>
      <c r="CB14" s="242">
        <f t="shared" si="15"/>
        <v>0</v>
      </c>
      <c r="CC14" s="247"/>
      <c r="CD14" s="248"/>
      <c r="CE14" s="248"/>
      <c r="CF14" s="248"/>
      <c r="CG14" s="248"/>
      <c r="CH14" s="249"/>
      <c r="CI14" s="242">
        <f t="shared" si="16"/>
        <v>0</v>
      </c>
      <c r="CJ14" s="237">
        <f t="shared" si="17"/>
        <v>0</v>
      </c>
      <c r="CK14" s="219"/>
      <c r="CL14" s="227" t="s">
        <v>284</v>
      </c>
      <c r="CM14" s="247"/>
      <c r="CN14" s="248"/>
      <c r="CO14" s="248"/>
      <c r="CP14" s="248"/>
      <c r="CQ14" s="248"/>
      <c r="CR14" s="249"/>
      <c r="CS14" s="242">
        <f t="shared" si="18"/>
        <v>0</v>
      </c>
      <c r="CT14" s="247"/>
      <c r="CU14" s="248"/>
      <c r="CV14" s="248"/>
      <c r="CW14" s="248"/>
      <c r="CX14" s="248"/>
      <c r="CY14" s="249"/>
      <c r="CZ14" s="242">
        <f t="shared" si="19"/>
        <v>0</v>
      </c>
      <c r="DA14" s="237">
        <f t="shared" si="20"/>
        <v>0</v>
      </c>
      <c r="DB14" s="219"/>
      <c r="DC14" s="227" t="s">
        <v>284</v>
      </c>
      <c r="DD14" s="247"/>
      <c r="DE14" s="248"/>
      <c r="DF14" s="248"/>
      <c r="DG14" s="248"/>
      <c r="DH14" s="248"/>
      <c r="DI14" s="249"/>
      <c r="DJ14" s="242">
        <f t="shared" si="21"/>
        <v>0</v>
      </c>
      <c r="DK14" s="247"/>
      <c r="DL14" s="248"/>
      <c r="DM14" s="248"/>
      <c r="DN14" s="248"/>
      <c r="DO14" s="248"/>
      <c r="DP14" s="249"/>
      <c r="DQ14" s="242">
        <f t="shared" si="22"/>
        <v>0</v>
      </c>
      <c r="DR14" s="237">
        <f t="shared" si="23"/>
        <v>0</v>
      </c>
      <c r="DS14" s="219"/>
      <c r="DT14" s="227" t="s">
        <v>284</v>
      </c>
      <c r="DU14" s="247"/>
      <c r="DV14" s="248"/>
      <c r="DW14" s="248"/>
      <c r="DX14" s="248"/>
      <c r="DY14" s="248"/>
      <c r="DZ14" s="249"/>
      <c r="EA14" s="242">
        <f t="shared" si="24"/>
        <v>0</v>
      </c>
      <c r="EB14" s="247"/>
      <c r="EC14" s="248"/>
      <c r="ED14" s="248"/>
      <c r="EE14" s="248"/>
      <c r="EF14" s="248"/>
      <c r="EG14" s="249"/>
      <c r="EH14" s="242">
        <f t="shared" si="25"/>
        <v>0</v>
      </c>
      <c r="EI14" s="237">
        <f t="shared" si="26"/>
        <v>0</v>
      </c>
      <c r="EJ14" s="219"/>
      <c r="EK14" s="227" t="s">
        <v>284</v>
      </c>
      <c r="EL14" s="247"/>
      <c r="EM14" s="248"/>
      <c r="EN14" s="248"/>
      <c r="EO14" s="248"/>
      <c r="EP14" s="248"/>
      <c r="EQ14" s="249"/>
      <c r="ER14" s="242">
        <f t="shared" si="27"/>
        <v>0</v>
      </c>
      <c r="ES14" s="247"/>
      <c r="ET14" s="248"/>
      <c r="EU14" s="248"/>
      <c r="EV14" s="248"/>
      <c r="EW14" s="248"/>
      <c r="EX14" s="249"/>
      <c r="EY14" s="242">
        <f t="shared" si="28"/>
        <v>0</v>
      </c>
      <c r="EZ14" s="237">
        <f t="shared" si="29"/>
        <v>0</v>
      </c>
      <c r="FA14" s="219"/>
      <c r="FB14" s="227" t="s">
        <v>284</v>
      </c>
      <c r="FC14" s="247"/>
      <c r="FD14" s="248"/>
      <c r="FE14" s="248"/>
      <c r="FF14" s="248"/>
      <c r="FG14" s="248"/>
      <c r="FH14" s="249"/>
      <c r="FI14" s="242">
        <f t="shared" si="30"/>
        <v>0</v>
      </c>
      <c r="FJ14" s="247"/>
      <c r="FK14" s="248"/>
      <c r="FL14" s="248"/>
      <c r="FM14" s="248"/>
      <c r="FN14" s="248"/>
      <c r="FO14" s="249"/>
      <c r="FP14" s="242">
        <f t="shared" si="31"/>
        <v>0</v>
      </c>
      <c r="FQ14" s="237">
        <f t="shared" si="32"/>
        <v>0</v>
      </c>
      <c r="FR14" s="219"/>
      <c r="FS14" s="227" t="s">
        <v>284</v>
      </c>
      <c r="FT14" s="247"/>
      <c r="FU14" s="248"/>
      <c r="FV14" s="248"/>
      <c r="FW14" s="248"/>
      <c r="FX14" s="248"/>
      <c r="FY14" s="249"/>
      <c r="FZ14" s="242">
        <f t="shared" si="33"/>
        <v>0</v>
      </c>
      <c r="GA14" s="247"/>
      <c r="GB14" s="248"/>
      <c r="GC14" s="248"/>
      <c r="GD14" s="248"/>
      <c r="GE14" s="248"/>
      <c r="GF14" s="249"/>
      <c r="GG14" s="242">
        <f t="shared" si="34"/>
        <v>0</v>
      </c>
      <c r="GH14" s="237">
        <f t="shared" si="35"/>
        <v>0</v>
      </c>
      <c r="GI14" s="219"/>
      <c r="GJ14" s="227" t="s">
        <v>284</v>
      </c>
      <c r="GK14" s="247"/>
      <c r="GL14" s="248"/>
      <c r="GM14" s="248"/>
      <c r="GN14" s="248"/>
      <c r="GO14" s="248"/>
      <c r="GP14" s="249"/>
      <c r="GQ14" s="242">
        <f t="shared" si="36"/>
        <v>0</v>
      </c>
      <c r="GR14" s="247"/>
      <c r="GS14" s="248"/>
      <c r="GT14" s="248"/>
      <c r="GU14" s="248"/>
      <c r="GV14" s="248"/>
      <c r="GW14" s="249"/>
      <c r="GX14" s="242">
        <f t="shared" si="37"/>
        <v>0</v>
      </c>
      <c r="GY14" s="237">
        <f t="shared" si="38"/>
        <v>0</v>
      </c>
      <c r="GZ14" s="219"/>
      <c r="HA14" s="227" t="s">
        <v>284</v>
      </c>
      <c r="HB14" s="247"/>
      <c r="HC14" s="248"/>
      <c r="HD14" s="248"/>
      <c r="HE14" s="248"/>
      <c r="HF14" s="248"/>
      <c r="HG14" s="249"/>
      <c r="HH14" s="242">
        <f t="shared" si="39"/>
        <v>0</v>
      </c>
      <c r="HI14" s="247"/>
      <c r="HJ14" s="248"/>
      <c r="HK14" s="248"/>
      <c r="HL14" s="248"/>
      <c r="HM14" s="248"/>
      <c r="HN14" s="249"/>
      <c r="HO14" s="242">
        <f t="shared" si="40"/>
        <v>0</v>
      </c>
      <c r="HP14" s="237">
        <f t="shared" si="41"/>
        <v>0</v>
      </c>
      <c r="HQ14" s="219"/>
    </row>
    <row r="15" spans="1:225" ht="54.9" customHeight="1" x14ac:dyDescent="0.25">
      <c r="A15" s="229" t="s">
        <v>383</v>
      </c>
      <c r="B15" s="519">
        <f t="shared" si="2"/>
        <v>0</v>
      </c>
      <c r="C15" s="520">
        <f t="shared" si="0"/>
        <v>0</v>
      </c>
      <c r="D15" s="520">
        <f t="shared" si="0"/>
        <v>0</v>
      </c>
      <c r="E15" s="520">
        <f t="shared" si="0"/>
        <v>0</v>
      </c>
      <c r="F15" s="520">
        <f t="shared" si="0"/>
        <v>0</v>
      </c>
      <c r="G15" s="521">
        <f t="shared" si="0"/>
        <v>0</v>
      </c>
      <c r="H15" s="522">
        <f t="shared" si="3"/>
        <v>0</v>
      </c>
      <c r="I15" s="519">
        <f t="shared" si="1"/>
        <v>0</v>
      </c>
      <c r="J15" s="520">
        <f t="shared" si="1"/>
        <v>0</v>
      </c>
      <c r="K15" s="520">
        <f t="shared" si="1"/>
        <v>0</v>
      </c>
      <c r="L15" s="520">
        <f t="shared" si="1"/>
        <v>0</v>
      </c>
      <c r="M15" s="520">
        <f t="shared" si="1"/>
        <v>0</v>
      </c>
      <c r="N15" s="521">
        <f t="shared" si="1"/>
        <v>0</v>
      </c>
      <c r="O15" s="243">
        <f t="shared" si="4"/>
        <v>0</v>
      </c>
      <c r="P15" s="238">
        <f t="shared" si="5"/>
        <v>0</v>
      </c>
      <c r="V15" s="229" t="s">
        <v>383</v>
      </c>
      <c r="W15" s="250"/>
      <c r="X15" s="251"/>
      <c r="Y15" s="251"/>
      <c r="Z15" s="251"/>
      <c r="AA15" s="251"/>
      <c r="AB15" s="252"/>
      <c r="AC15" s="243">
        <f t="shared" si="6"/>
        <v>0</v>
      </c>
      <c r="AD15" s="250"/>
      <c r="AE15" s="251"/>
      <c r="AF15" s="251"/>
      <c r="AG15" s="251"/>
      <c r="AH15" s="251"/>
      <c r="AI15" s="252"/>
      <c r="AJ15" s="243">
        <f t="shared" si="7"/>
        <v>0</v>
      </c>
      <c r="AK15" s="238">
        <f t="shared" si="8"/>
        <v>0</v>
      </c>
      <c r="AL15" s="219"/>
      <c r="AM15" s="229" t="s">
        <v>383</v>
      </c>
      <c r="AN15" s="250"/>
      <c r="AO15" s="251"/>
      <c r="AP15" s="251"/>
      <c r="AQ15" s="251"/>
      <c r="AR15" s="251"/>
      <c r="AS15" s="252"/>
      <c r="AT15" s="243">
        <f t="shared" si="9"/>
        <v>0</v>
      </c>
      <c r="AU15" s="250"/>
      <c r="AV15" s="251"/>
      <c r="AW15" s="251"/>
      <c r="AX15" s="251"/>
      <c r="AY15" s="251"/>
      <c r="AZ15" s="252"/>
      <c r="BA15" s="243">
        <f t="shared" si="10"/>
        <v>0</v>
      </c>
      <c r="BB15" s="238">
        <f t="shared" si="11"/>
        <v>0</v>
      </c>
      <c r="BC15" s="219"/>
      <c r="BD15" s="229" t="s">
        <v>383</v>
      </c>
      <c r="BE15" s="250"/>
      <c r="BF15" s="251"/>
      <c r="BG15" s="251"/>
      <c r="BH15" s="251"/>
      <c r="BI15" s="251"/>
      <c r="BJ15" s="252"/>
      <c r="BK15" s="243">
        <f t="shared" si="12"/>
        <v>0</v>
      </c>
      <c r="BL15" s="250"/>
      <c r="BM15" s="251"/>
      <c r="BN15" s="251"/>
      <c r="BO15" s="251"/>
      <c r="BP15" s="251"/>
      <c r="BQ15" s="252"/>
      <c r="BR15" s="243">
        <f t="shared" si="13"/>
        <v>0</v>
      </c>
      <c r="BS15" s="238">
        <f t="shared" si="14"/>
        <v>0</v>
      </c>
      <c r="BT15" s="219"/>
      <c r="BU15" s="229" t="s">
        <v>383</v>
      </c>
      <c r="BV15" s="250"/>
      <c r="BW15" s="251"/>
      <c r="BX15" s="251"/>
      <c r="BY15" s="251"/>
      <c r="BZ15" s="251"/>
      <c r="CA15" s="252"/>
      <c r="CB15" s="243">
        <f t="shared" si="15"/>
        <v>0</v>
      </c>
      <c r="CC15" s="250"/>
      <c r="CD15" s="251"/>
      <c r="CE15" s="251"/>
      <c r="CF15" s="251"/>
      <c r="CG15" s="251"/>
      <c r="CH15" s="252"/>
      <c r="CI15" s="243">
        <f t="shared" si="16"/>
        <v>0</v>
      </c>
      <c r="CJ15" s="238">
        <f t="shared" si="17"/>
        <v>0</v>
      </c>
      <c r="CK15" s="219"/>
      <c r="CL15" s="229" t="s">
        <v>383</v>
      </c>
      <c r="CM15" s="250"/>
      <c r="CN15" s="251"/>
      <c r="CO15" s="251"/>
      <c r="CP15" s="251"/>
      <c r="CQ15" s="251"/>
      <c r="CR15" s="252"/>
      <c r="CS15" s="243">
        <f t="shared" si="18"/>
        <v>0</v>
      </c>
      <c r="CT15" s="250"/>
      <c r="CU15" s="251"/>
      <c r="CV15" s="251"/>
      <c r="CW15" s="251"/>
      <c r="CX15" s="251"/>
      <c r="CY15" s="252"/>
      <c r="CZ15" s="243">
        <f t="shared" si="19"/>
        <v>0</v>
      </c>
      <c r="DA15" s="238">
        <f t="shared" si="20"/>
        <v>0</v>
      </c>
      <c r="DB15" s="219"/>
      <c r="DC15" s="229" t="s">
        <v>383</v>
      </c>
      <c r="DD15" s="250"/>
      <c r="DE15" s="251"/>
      <c r="DF15" s="251"/>
      <c r="DG15" s="251"/>
      <c r="DH15" s="251"/>
      <c r="DI15" s="252"/>
      <c r="DJ15" s="243">
        <f t="shared" si="21"/>
        <v>0</v>
      </c>
      <c r="DK15" s="250"/>
      <c r="DL15" s="251"/>
      <c r="DM15" s="251"/>
      <c r="DN15" s="251"/>
      <c r="DO15" s="251"/>
      <c r="DP15" s="252"/>
      <c r="DQ15" s="243">
        <f t="shared" si="22"/>
        <v>0</v>
      </c>
      <c r="DR15" s="238">
        <f t="shared" si="23"/>
        <v>0</v>
      </c>
      <c r="DS15" s="219"/>
      <c r="DT15" s="229" t="s">
        <v>383</v>
      </c>
      <c r="DU15" s="250"/>
      <c r="DV15" s="251"/>
      <c r="DW15" s="251"/>
      <c r="DX15" s="251"/>
      <c r="DY15" s="251"/>
      <c r="DZ15" s="252"/>
      <c r="EA15" s="243">
        <f t="shared" si="24"/>
        <v>0</v>
      </c>
      <c r="EB15" s="250"/>
      <c r="EC15" s="251"/>
      <c r="ED15" s="251"/>
      <c r="EE15" s="251"/>
      <c r="EF15" s="251"/>
      <c r="EG15" s="252"/>
      <c r="EH15" s="243">
        <f t="shared" si="25"/>
        <v>0</v>
      </c>
      <c r="EI15" s="238">
        <f t="shared" si="26"/>
        <v>0</v>
      </c>
      <c r="EJ15" s="219"/>
      <c r="EK15" s="229" t="s">
        <v>383</v>
      </c>
      <c r="EL15" s="250"/>
      <c r="EM15" s="251"/>
      <c r="EN15" s="251"/>
      <c r="EO15" s="251"/>
      <c r="EP15" s="251"/>
      <c r="EQ15" s="252"/>
      <c r="ER15" s="243">
        <f t="shared" si="27"/>
        <v>0</v>
      </c>
      <c r="ES15" s="250"/>
      <c r="ET15" s="251"/>
      <c r="EU15" s="251"/>
      <c r="EV15" s="251"/>
      <c r="EW15" s="251"/>
      <c r="EX15" s="252"/>
      <c r="EY15" s="243">
        <f t="shared" si="28"/>
        <v>0</v>
      </c>
      <c r="EZ15" s="238">
        <f t="shared" si="29"/>
        <v>0</v>
      </c>
      <c r="FA15" s="219"/>
      <c r="FB15" s="229" t="s">
        <v>383</v>
      </c>
      <c r="FC15" s="250"/>
      <c r="FD15" s="251"/>
      <c r="FE15" s="251"/>
      <c r="FF15" s="251"/>
      <c r="FG15" s="251"/>
      <c r="FH15" s="252"/>
      <c r="FI15" s="243">
        <f t="shared" si="30"/>
        <v>0</v>
      </c>
      <c r="FJ15" s="250"/>
      <c r="FK15" s="251"/>
      <c r="FL15" s="251"/>
      <c r="FM15" s="251"/>
      <c r="FN15" s="251"/>
      <c r="FO15" s="252"/>
      <c r="FP15" s="243">
        <f t="shared" si="31"/>
        <v>0</v>
      </c>
      <c r="FQ15" s="238">
        <f t="shared" si="32"/>
        <v>0</v>
      </c>
      <c r="FR15" s="219"/>
      <c r="FS15" s="229" t="s">
        <v>383</v>
      </c>
      <c r="FT15" s="250"/>
      <c r="FU15" s="251"/>
      <c r="FV15" s="251"/>
      <c r="FW15" s="251"/>
      <c r="FX15" s="251"/>
      <c r="FY15" s="252"/>
      <c r="FZ15" s="243">
        <f t="shared" si="33"/>
        <v>0</v>
      </c>
      <c r="GA15" s="250"/>
      <c r="GB15" s="251"/>
      <c r="GC15" s="251"/>
      <c r="GD15" s="251"/>
      <c r="GE15" s="251"/>
      <c r="GF15" s="252"/>
      <c r="GG15" s="243">
        <f t="shared" si="34"/>
        <v>0</v>
      </c>
      <c r="GH15" s="238">
        <f t="shared" si="35"/>
        <v>0</v>
      </c>
      <c r="GI15" s="219"/>
      <c r="GJ15" s="229" t="s">
        <v>383</v>
      </c>
      <c r="GK15" s="250"/>
      <c r="GL15" s="251"/>
      <c r="GM15" s="251"/>
      <c r="GN15" s="251"/>
      <c r="GO15" s="251"/>
      <c r="GP15" s="252"/>
      <c r="GQ15" s="243">
        <f t="shared" si="36"/>
        <v>0</v>
      </c>
      <c r="GR15" s="250"/>
      <c r="GS15" s="251"/>
      <c r="GT15" s="251"/>
      <c r="GU15" s="251"/>
      <c r="GV15" s="251"/>
      <c r="GW15" s="252"/>
      <c r="GX15" s="243">
        <f t="shared" si="37"/>
        <v>0</v>
      </c>
      <c r="GY15" s="238">
        <f t="shared" si="38"/>
        <v>0</v>
      </c>
      <c r="GZ15" s="219"/>
      <c r="HA15" s="229" t="s">
        <v>383</v>
      </c>
      <c r="HB15" s="250"/>
      <c r="HC15" s="251"/>
      <c r="HD15" s="251"/>
      <c r="HE15" s="251"/>
      <c r="HF15" s="251"/>
      <c r="HG15" s="252"/>
      <c r="HH15" s="243">
        <f t="shared" si="39"/>
        <v>0</v>
      </c>
      <c r="HI15" s="250"/>
      <c r="HJ15" s="251"/>
      <c r="HK15" s="251"/>
      <c r="HL15" s="251"/>
      <c r="HM15" s="251"/>
      <c r="HN15" s="252"/>
      <c r="HO15" s="243">
        <f t="shared" si="40"/>
        <v>0</v>
      </c>
      <c r="HP15" s="238">
        <f t="shared" si="41"/>
        <v>0</v>
      </c>
      <c r="HQ15" s="219"/>
    </row>
    <row r="16" spans="1:225" ht="20.100000000000001" customHeight="1" x14ac:dyDescent="0.25">
      <c r="A16" s="225" t="s">
        <v>276</v>
      </c>
      <c r="B16" s="523"/>
      <c r="C16" s="523"/>
      <c r="D16" s="523"/>
      <c r="E16" s="523"/>
      <c r="F16" s="523"/>
      <c r="G16" s="523"/>
      <c r="H16" s="524"/>
      <c r="I16" s="523"/>
      <c r="J16" s="523"/>
      <c r="K16" s="523"/>
      <c r="L16" s="523"/>
      <c r="M16" s="523"/>
      <c r="N16" s="523"/>
      <c r="O16" s="236"/>
      <c r="P16" s="239"/>
      <c r="V16" s="225" t="s">
        <v>276</v>
      </c>
      <c r="W16" s="232"/>
      <c r="X16" s="232"/>
      <c r="Y16" s="232"/>
      <c r="Z16" s="232"/>
      <c r="AA16" s="232"/>
      <c r="AB16" s="232"/>
      <c r="AC16" s="236"/>
      <c r="AD16" s="232"/>
      <c r="AE16" s="232"/>
      <c r="AF16" s="232"/>
      <c r="AG16" s="232"/>
      <c r="AH16" s="232"/>
      <c r="AI16" s="232"/>
      <c r="AJ16" s="236"/>
      <c r="AK16" s="239"/>
      <c r="AL16" s="219"/>
      <c r="AM16" s="225" t="s">
        <v>276</v>
      </c>
      <c r="AN16" s="232"/>
      <c r="AO16" s="232"/>
      <c r="AP16" s="232"/>
      <c r="AQ16" s="232"/>
      <c r="AR16" s="232"/>
      <c r="AS16" s="232"/>
      <c r="AT16" s="236"/>
      <c r="AU16" s="232"/>
      <c r="AV16" s="232"/>
      <c r="AW16" s="232"/>
      <c r="AX16" s="232"/>
      <c r="AY16" s="232"/>
      <c r="AZ16" s="232"/>
      <c r="BA16" s="236"/>
      <c r="BB16" s="239"/>
      <c r="BC16" s="219"/>
      <c r="BD16" s="225" t="s">
        <v>276</v>
      </c>
      <c r="BE16" s="232"/>
      <c r="BF16" s="232"/>
      <c r="BG16" s="232"/>
      <c r="BH16" s="232"/>
      <c r="BI16" s="232"/>
      <c r="BJ16" s="232"/>
      <c r="BK16" s="236"/>
      <c r="BL16" s="232"/>
      <c r="BM16" s="232"/>
      <c r="BN16" s="232"/>
      <c r="BO16" s="232"/>
      <c r="BP16" s="232"/>
      <c r="BQ16" s="232"/>
      <c r="BR16" s="236"/>
      <c r="BS16" s="239"/>
      <c r="BT16" s="219"/>
      <c r="BU16" s="225" t="s">
        <v>276</v>
      </c>
      <c r="BV16" s="232"/>
      <c r="BW16" s="232"/>
      <c r="BX16" s="232"/>
      <c r="BY16" s="232"/>
      <c r="BZ16" s="232"/>
      <c r="CA16" s="232"/>
      <c r="CB16" s="236"/>
      <c r="CC16" s="232"/>
      <c r="CD16" s="232"/>
      <c r="CE16" s="232"/>
      <c r="CF16" s="232"/>
      <c r="CG16" s="232"/>
      <c r="CH16" s="232"/>
      <c r="CI16" s="236"/>
      <c r="CJ16" s="239"/>
      <c r="CK16" s="219"/>
      <c r="CL16" s="225" t="s">
        <v>276</v>
      </c>
      <c r="CM16" s="232"/>
      <c r="CN16" s="232"/>
      <c r="CO16" s="232"/>
      <c r="CP16" s="232"/>
      <c r="CQ16" s="232"/>
      <c r="CR16" s="232"/>
      <c r="CS16" s="236"/>
      <c r="CT16" s="232"/>
      <c r="CU16" s="232"/>
      <c r="CV16" s="232"/>
      <c r="CW16" s="232"/>
      <c r="CX16" s="232"/>
      <c r="CY16" s="232"/>
      <c r="CZ16" s="236"/>
      <c r="DA16" s="239"/>
      <c r="DB16" s="219"/>
      <c r="DC16" s="225" t="s">
        <v>276</v>
      </c>
      <c r="DD16" s="232"/>
      <c r="DE16" s="232"/>
      <c r="DF16" s="232"/>
      <c r="DG16" s="232"/>
      <c r="DH16" s="232"/>
      <c r="DI16" s="232"/>
      <c r="DJ16" s="236"/>
      <c r="DK16" s="232"/>
      <c r="DL16" s="232"/>
      <c r="DM16" s="232"/>
      <c r="DN16" s="232"/>
      <c r="DO16" s="232"/>
      <c r="DP16" s="232"/>
      <c r="DQ16" s="236"/>
      <c r="DR16" s="239"/>
      <c r="DS16" s="219"/>
      <c r="DT16" s="225" t="s">
        <v>276</v>
      </c>
      <c r="DU16" s="232"/>
      <c r="DV16" s="232"/>
      <c r="DW16" s="232"/>
      <c r="DX16" s="232"/>
      <c r="DY16" s="232"/>
      <c r="DZ16" s="232"/>
      <c r="EA16" s="236"/>
      <c r="EB16" s="232"/>
      <c r="EC16" s="232"/>
      <c r="ED16" s="232"/>
      <c r="EE16" s="232"/>
      <c r="EF16" s="232"/>
      <c r="EG16" s="232"/>
      <c r="EH16" s="236"/>
      <c r="EI16" s="239"/>
      <c r="EJ16" s="219"/>
      <c r="EK16" s="225" t="s">
        <v>276</v>
      </c>
      <c r="EL16" s="232"/>
      <c r="EM16" s="232"/>
      <c r="EN16" s="232"/>
      <c r="EO16" s="232"/>
      <c r="EP16" s="232"/>
      <c r="EQ16" s="232"/>
      <c r="ER16" s="236"/>
      <c r="ES16" s="232"/>
      <c r="ET16" s="232"/>
      <c r="EU16" s="232"/>
      <c r="EV16" s="232"/>
      <c r="EW16" s="232"/>
      <c r="EX16" s="232"/>
      <c r="EY16" s="236"/>
      <c r="EZ16" s="239"/>
      <c r="FA16" s="219"/>
      <c r="FB16" s="225" t="s">
        <v>276</v>
      </c>
      <c r="FC16" s="232"/>
      <c r="FD16" s="232"/>
      <c r="FE16" s="232"/>
      <c r="FF16" s="232"/>
      <c r="FG16" s="232"/>
      <c r="FH16" s="232"/>
      <c r="FI16" s="236"/>
      <c r="FJ16" s="232"/>
      <c r="FK16" s="232"/>
      <c r="FL16" s="232"/>
      <c r="FM16" s="232"/>
      <c r="FN16" s="232"/>
      <c r="FO16" s="232"/>
      <c r="FP16" s="236"/>
      <c r="FQ16" s="239"/>
      <c r="FR16" s="219"/>
      <c r="FS16" s="225" t="s">
        <v>276</v>
      </c>
      <c r="FT16" s="232"/>
      <c r="FU16" s="232"/>
      <c r="FV16" s="232"/>
      <c r="FW16" s="232"/>
      <c r="FX16" s="232"/>
      <c r="FY16" s="232"/>
      <c r="FZ16" s="236"/>
      <c r="GA16" s="232"/>
      <c r="GB16" s="232"/>
      <c r="GC16" s="232"/>
      <c r="GD16" s="232"/>
      <c r="GE16" s="232"/>
      <c r="GF16" s="232"/>
      <c r="GG16" s="236"/>
      <c r="GH16" s="239"/>
      <c r="GI16" s="219"/>
      <c r="GJ16" s="225" t="s">
        <v>276</v>
      </c>
      <c r="GK16" s="232"/>
      <c r="GL16" s="232"/>
      <c r="GM16" s="232"/>
      <c r="GN16" s="232"/>
      <c r="GO16" s="232"/>
      <c r="GP16" s="232"/>
      <c r="GQ16" s="236"/>
      <c r="GR16" s="232"/>
      <c r="GS16" s="232"/>
      <c r="GT16" s="232"/>
      <c r="GU16" s="232"/>
      <c r="GV16" s="232"/>
      <c r="GW16" s="232"/>
      <c r="GX16" s="236"/>
      <c r="GY16" s="239"/>
      <c r="GZ16" s="219"/>
      <c r="HA16" s="225" t="s">
        <v>276</v>
      </c>
      <c r="HB16" s="232"/>
      <c r="HC16" s="232"/>
      <c r="HD16" s="232"/>
      <c r="HE16" s="232"/>
      <c r="HF16" s="232"/>
      <c r="HG16" s="232"/>
      <c r="HH16" s="236"/>
      <c r="HI16" s="232"/>
      <c r="HJ16" s="232"/>
      <c r="HK16" s="232"/>
      <c r="HL16" s="232"/>
      <c r="HM16" s="232"/>
      <c r="HN16" s="232"/>
      <c r="HO16" s="236"/>
      <c r="HP16" s="239"/>
      <c r="HQ16" s="219"/>
    </row>
    <row r="17" spans="1:225" ht="42" customHeight="1" x14ac:dyDescent="0.25">
      <c r="A17" s="227" t="s">
        <v>285</v>
      </c>
      <c r="B17" s="515">
        <f t="shared" ref="B17:B19" si="42">SUM(W17,AN17,BE17,BV17,CM17,DD17,DU17,EL17,FC17,FT17,GK17,HB17)</f>
        <v>0</v>
      </c>
      <c r="C17" s="516">
        <f t="shared" ref="C17:C19" si="43">SUM(X17,AO17,BF17,BW17,CN17,DE17,DV17,EM17,FD17,FU17,GL17,HC17)</f>
        <v>0</v>
      </c>
      <c r="D17" s="516">
        <f t="shared" ref="D17:D19" si="44">SUM(Y17,AP17,BG17,BX17,CO17,DF17,DW17,EN17,FE17,FV17,GM17,HD17)</f>
        <v>0</v>
      </c>
      <c r="E17" s="516">
        <f t="shared" ref="E17:E19" si="45">SUM(Z17,AQ17,BH17,BY17,CP17,DG17,DX17,EO17,FF17,FW17,GN17,HE17)</f>
        <v>0</v>
      </c>
      <c r="F17" s="516">
        <f t="shared" ref="F17:F19" si="46">SUM(AA17,AR17,BI17,BZ17,CQ17,DH17,DY17,EP17,FG17,FX17,GO17,HF17)</f>
        <v>0</v>
      </c>
      <c r="G17" s="517">
        <f t="shared" ref="G17:G19" si="47">SUM(AB17,AS17,BJ17,CA17,CR17,DI17,DZ17,EQ17,FH17,FY17,GP17,HG17)</f>
        <v>0</v>
      </c>
      <c r="H17" s="518">
        <f t="shared" ref="H17:H19" si="48">SUM(B17:G17)</f>
        <v>0</v>
      </c>
      <c r="I17" s="515">
        <f t="shared" ref="I17:I19" si="49">SUM(AD17,AU17,BL17,CC17,CT17,DK17,EB17,ES17,FJ17,GA17,GR17,HI17)</f>
        <v>0</v>
      </c>
      <c r="J17" s="516">
        <f t="shared" ref="J17:J19" si="50">SUM(AE17,AV17,BM17,CD17,CU17,DL17,EC17,ET17,FK17,GB17,GS17,HJ17)</f>
        <v>0</v>
      </c>
      <c r="K17" s="516">
        <f t="shared" ref="K17:K19" si="51">SUM(AF17,AW17,BN17,CE17,CV17,DM17,ED17,EU17,FL17,GC17,GT17,HK17)</f>
        <v>0</v>
      </c>
      <c r="L17" s="516">
        <f t="shared" ref="L17:L19" si="52">SUM(AG17,AX17,BO17,CF17,CW17,DN17,EE17,EV17,FM17,GD17,GU17,HL17)</f>
        <v>0</v>
      </c>
      <c r="M17" s="516">
        <f t="shared" ref="M17:M19" si="53">SUM(AH17,AY17,BP17,CG17,CX17,DO17,EF17,EW17,FN17,GE17,GV17,HM17)</f>
        <v>0</v>
      </c>
      <c r="N17" s="517">
        <f t="shared" ref="N17:N19" si="54">SUM(AI17,AZ17,BQ17,CH17,CY17,DP17,EG17,EX17,FO17,GF17,GW17,HN17)</f>
        <v>0</v>
      </c>
      <c r="O17" s="242">
        <f t="shared" ref="O17:O19" si="55">SUM(I17:N17)</f>
        <v>0</v>
      </c>
      <c r="P17" s="237">
        <f t="shared" ref="P17:P19" si="56">SUM(H17,O17)</f>
        <v>0</v>
      </c>
      <c r="V17" s="227" t="s">
        <v>285</v>
      </c>
      <c r="W17" s="247"/>
      <c r="X17" s="248"/>
      <c r="Y17" s="248"/>
      <c r="Z17" s="248"/>
      <c r="AA17" s="248"/>
      <c r="AB17" s="249"/>
      <c r="AC17" s="242">
        <f t="shared" ref="AC17:AC19" si="57">SUM(W17:AB17)</f>
        <v>0</v>
      </c>
      <c r="AD17" s="247"/>
      <c r="AE17" s="248"/>
      <c r="AF17" s="248"/>
      <c r="AG17" s="248"/>
      <c r="AH17" s="248"/>
      <c r="AI17" s="249"/>
      <c r="AJ17" s="242">
        <f t="shared" ref="AJ17:AJ19" si="58">SUM(AD17:AI17)</f>
        <v>0</v>
      </c>
      <c r="AK17" s="237">
        <f t="shared" ref="AK17:AK19" si="59">SUM(AC17,AJ17)</f>
        <v>0</v>
      </c>
      <c r="AL17" s="219"/>
      <c r="AM17" s="227" t="s">
        <v>285</v>
      </c>
      <c r="AN17" s="247"/>
      <c r="AO17" s="248"/>
      <c r="AP17" s="248"/>
      <c r="AQ17" s="248"/>
      <c r="AR17" s="248"/>
      <c r="AS17" s="249"/>
      <c r="AT17" s="242">
        <f t="shared" ref="AT17:AT19" si="60">SUM(AN17:AS17)</f>
        <v>0</v>
      </c>
      <c r="AU17" s="247"/>
      <c r="AV17" s="248"/>
      <c r="AW17" s="248"/>
      <c r="AX17" s="248"/>
      <c r="AY17" s="248"/>
      <c r="AZ17" s="249"/>
      <c r="BA17" s="242">
        <f t="shared" ref="BA17:BA19" si="61">SUM(AU17:AZ17)</f>
        <v>0</v>
      </c>
      <c r="BB17" s="237">
        <f t="shared" ref="BB17:BB19" si="62">SUM(AT17,BA17)</f>
        <v>0</v>
      </c>
      <c r="BC17" s="219"/>
      <c r="BD17" s="227" t="s">
        <v>285</v>
      </c>
      <c r="BE17" s="247"/>
      <c r="BF17" s="248"/>
      <c r="BG17" s="248"/>
      <c r="BH17" s="248"/>
      <c r="BI17" s="248"/>
      <c r="BJ17" s="249"/>
      <c r="BK17" s="242">
        <f t="shared" ref="BK17:BK19" si="63">SUM(BE17:BJ17)</f>
        <v>0</v>
      </c>
      <c r="BL17" s="247"/>
      <c r="BM17" s="248"/>
      <c r="BN17" s="248"/>
      <c r="BO17" s="248"/>
      <c r="BP17" s="248"/>
      <c r="BQ17" s="249"/>
      <c r="BR17" s="242">
        <f t="shared" ref="BR17:BR19" si="64">SUM(BL17:BQ17)</f>
        <v>0</v>
      </c>
      <c r="BS17" s="237">
        <f t="shared" ref="BS17:BS19" si="65">SUM(BK17,BR17)</f>
        <v>0</v>
      </c>
      <c r="BT17" s="219"/>
      <c r="BU17" s="227" t="s">
        <v>285</v>
      </c>
      <c r="BV17" s="247"/>
      <c r="BW17" s="248"/>
      <c r="BX17" s="248"/>
      <c r="BY17" s="248"/>
      <c r="BZ17" s="248"/>
      <c r="CA17" s="249"/>
      <c r="CB17" s="242">
        <f t="shared" ref="CB17:CB19" si="66">SUM(BV17:CA17)</f>
        <v>0</v>
      </c>
      <c r="CC17" s="247"/>
      <c r="CD17" s="248"/>
      <c r="CE17" s="248"/>
      <c r="CF17" s="248"/>
      <c r="CG17" s="248"/>
      <c r="CH17" s="249"/>
      <c r="CI17" s="242">
        <f t="shared" ref="CI17:CI19" si="67">SUM(CC17:CH17)</f>
        <v>0</v>
      </c>
      <c r="CJ17" s="237">
        <f t="shared" ref="CJ17:CJ19" si="68">SUM(CB17,CI17)</f>
        <v>0</v>
      </c>
      <c r="CK17" s="219"/>
      <c r="CL17" s="227" t="s">
        <v>285</v>
      </c>
      <c r="CM17" s="247"/>
      <c r="CN17" s="248"/>
      <c r="CO17" s="248"/>
      <c r="CP17" s="248"/>
      <c r="CQ17" s="248"/>
      <c r="CR17" s="249"/>
      <c r="CS17" s="242">
        <f t="shared" ref="CS17:CS19" si="69">SUM(CM17:CR17)</f>
        <v>0</v>
      </c>
      <c r="CT17" s="247"/>
      <c r="CU17" s="248"/>
      <c r="CV17" s="248"/>
      <c r="CW17" s="248"/>
      <c r="CX17" s="248"/>
      <c r="CY17" s="249"/>
      <c r="CZ17" s="242">
        <f t="shared" ref="CZ17:CZ19" si="70">SUM(CT17:CY17)</f>
        <v>0</v>
      </c>
      <c r="DA17" s="237">
        <f t="shared" ref="DA17:DA19" si="71">SUM(CS17,CZ17)</f>
        <v>0</v>
      </c>
      <c r="DB17" s="219"/>
      <c r="DC17" s="227" t="s">
        <v>285</v>
      </c>
      <c r="DD17" s="247"/>
      <c r="DE17" s="248"/>
      <c r="DF17" s="248"/>
      <c r="DG17" s="248"/>
      <c r="DH17" s="248"/>
      <c r="DI17" s="249"/>
      <c r="DJ17" s="242">
        <f t="shared" ref="DJ17:DJ19" si="72">SUM(DD17:DI17)</f>
        <v>0</v>
      </c>
      <c r="DK17" s="247"/>
      <c r="DL17" s="248"/>
      <c r="DM17" s="248"/>
      <c r="DN17" s="248"/>
      <c r="DO17" s="248"/>
      <c r="DP17" s="249"/>
      <c r="DQ17" s="242">
        <f t="shared" ref="DQ17:DQ19" si="73">SUM(DK17:DP17)</f>
        <v>0</v>
      </c>
      <c r="DR17" s="237">
        <f t="shared" ref="DR17:DR19" si="74">SUM(DJ17,DQ17)</f>
        <v>0</v>
      </c>
      <c r="DS17" s="219"/>
      <c r="DT17" s="227" t="s">
        <v>285</v>
      </c>
      <c r="DU17" s="247"/>
      <c r="DV17" s="248"/>
      <c r="DW17" s="248"/>
      <c r="DX17" s="248"/>
      <c r="DY17" s="248"/>
      <c r="DZ17" s="249"/>
      <c r="EA17" s="242">
        <f t="shared" ref="EA17:EA19" si="75">SUM(DU17:DZ17)</f>
        <v>0</v>
      </c>
      <c r="EB17" s="247"/>
      <c r="EC17" s="248"/>
      <c r="ED17" s="248"/>
      <c r="EE17" s="248"/>
      <c r="EF17" s="248"/>
      <c r="EG17" s="249"/>
      <c r="EH17" s="242">
        <f t="shared" ref="EH17:EH19" si="76">SUM(EB17:EG17)</f>
        <v>0</v>
      </c>
      <c r="EI17" s="237">
        <f t="shared" ref="EI17:EI19" si="77">SUM(EA17,EH17)</f>
        <v>0</v>
      </c>
      <c r="EJ17" s="219"/>
      <c r="EK17" s="227" t="s">
        <v>285</v>
      </c>
      <c r="EL17" s="247"/>
      <c r="EM17" s="248"/>
      <c r="EN17" s="248"/>
      <c r="EO17" s="248"/>
      <c r="EP17" s="248"/>
      <c r="EQ17" s="249"/>
      <c r="ER17" s="242">
        <f t="shared" ref="ER17:ER19" si="78">SUM(EL17:EQ17)</f>
        <v>0</v>
      </c>
      <c r="ES17" s="247"/>
      <c r="ET17" s="248"/>
      <c r="EU17" s="248"/>
      <c r="EV17" s="248"/>
      <c r="EW17" s="248"/>
      <c r="EX17" s="249"/>
      <c r="EY17" s="242">
        <f t="shared" ref="EY17:EY19" si="79">SUM(ES17:EX17)</f>
        <v>0</v>
      </c>
      <c r="EZ17" s="237">
        <f t="shared" ref="EZ17:EZ19" si="80">SUM(ER17,EY17)</f>
        <v>0</v>
      </c>
      <c r="FA17" s="219"/>
      <c r="FB17" s="227" t="s">
        <v>285</v>
      </c>
      <c r="FC17" s="247"/>
      <c r="FD17" s="248"/>
      <c r="FE17" s="248"/>
      <c r="FF17" s="248"/>
      <c r="FG17" s="248"/>
      <c r="FH17" s="249"/>
      <c r="FI17" s="242">
        <f t="shared" ref="FI17:FI19" si="81">SUM(FC17:FH17)</f>
        <v>0</v>
      </c>
      <c r="FJ17" s="247"/>
      <c r="FK17" s="248"/>
      <c r="FL17" s="248"/>
      <c r="FM17" s="248"/>
      <c r="FN17" s="248"/>
      <c r="FO17" s="249"/>
      <c r="FP17" s="242">
        <f t="shared" ref="FP17:FP19" si="82">SUM(FJ17:FO17)</f>
        <v>0</v>
      </c>
      <c r="FQ17" s="237">
        <f t="shared" ref="FQ17:FQ19" si="83">SUM(FI17,FP17)</f>
        <v>0</v>
      </c>
      <c r="FR17" s="219"/>
      <c r="FS17" s="227" t="s">
        <v>285</v>
      </c>
      <c r="FT17" s="247"/>
      <c r="FU17" s="248"/>
      <c r="FV17" s="248"/>
      <c r="FW17" s="248"/>
      <c r="FX17" s="248"/>
      <c r="FY17" s="249"/>
      <c r="FZ17" s="242">
        <f t="shared" ref="FZ17:FZ19" si="84">SUM(FT17:FY17)</f>
        <v>0</v>
      </c>
      <c r="GA17" s="247"/>
      <c r="GB17" s="248"/>
      <c r="GC17" s="248"/>
      <c r="GD17" s="248"/>
      <c r="GE17" s="248"/>
      <c r="GF17" s="249"/>
      <c r="GG17" s="242">
        <f t="shared" ref="GG17:GG19" si="85">SUM(GA17:GF17)</f>
        <v>0</v>
      </c>
      <c r="GH17" s="237">
        <f t="shared" ref="GH17:GH19" si="86">SUM(FZ17,GG17)</f>
        <v>0</v>
      </c>
      <c r="GI17" s="219"/>
      <c r="GJ17" s="227" t="s">
        <v>285</v>
      </c>
      <c r="GK17" s="247"/>
      <c r="GL17" s="248"/>
      <c r="GM17" s="248"/>
      <c r="GN17" s="248"/>
      <c r="GO17" s="248"/>
      <c r="GP17" s="249"/>
      <c r="GQ17" s="242">
        <f t="shared" ref="GQ17:GQ19" si="87">SUM(GK17:GP17)</f>
        <v>0</v>
      </c>
      <c r="GR17" s="247"/>
      <c r="GS17" s="248"/>
      <c r="GT17" s="248"/>
      <c r="GU17" s="248"/>
      <c r="GV17" s="248"/>
      <c r="GW17" s="249"/>
      <c r="GX17" s="242">
        <f t="shared" ref="GX17:GX19" si="88">SUM(GR17:GW17)</f>
        <v>0</v>
      </c>
      <c r="GY17" s="237">
        <f t="shared" ref="GY17:GY19" si="89">SUM(GQ17,GX17)</f>
        <v>0</v>
      </c>
      <c r="GZ17" s="219"/>
      <c r="HA17" s="227" t="s">
        <v>285</v>
      </c>
      <c r="HB17" s="247"/>
      <c r="HC17" s="248"/>
      <c r="HD17" s="248"/>
      <c r="HE17" s="248"/>
      <c r="HF17" s="248"/>
      <c r="HG17" s="249"/>
      <c r="HH17" s="242">
        <f t="shared" ref="HH17:HH19" si="90">SUM(HB17:HG17)</f>
        <v>0</v>
      </c>
      <c r="HI17" s="247"/>
      <c r="HJ17" s="248"/>
      <c r="HK17" s="248"/>
      <c r="HL17" s="248"/>
      <c r="HM17" s="248"/>
      <c r="HN17" s="249"/>
      <c r="HO17" s="242">
        <f t="shared" ref="HO17:HO19" si="91">SUM(HI17:HN17)</f>
        <v>0</v>
      </c>
      <c r="HP17" s="237">
        <f t="shared" ref="HP17:HP19" si="92">SUM(HH17,HO17)</f>
        <v>0</v>
      </c>
      <c r="HQ17" s="219"/>
    </row>
    <row r="18" spans="1:225" ht="54.9" customHeight="1" x14ac:dyDescent="0.25">
      <c r="A18" s="227" t="s">
        <v>286</v>
      </c>
      <c r="B18" s="515">
        <f t="shared" si="42"/>
        <v>0</v>
      </c>
      <c r="C18" s="516">
        <f t="shared" si="43"/>
        <v>0</v>
      </c>
      <c r="D18" s="516">
        <f t="shared" si="44"/>
        <v>0</v>
      </c>
      <c r="E18" s="516">
        <f t="shared" si="45"/>
        <v>0</v>
      </c>
      <c r="F18" s="516">
        <f t="shared" si="46"/>
        <v>0</v>
      </c>
      <c r="G18" s="517">
        <f t="shared" si="47"/>
        <v>0</v>
      </c>
      <c r="H18" s="518">
        <f t="shared" si="48"/>
        <v>0</v>
      </c>
      <c r="I18" s="515">
        <f t="shared" si="49"/>
        <v>0</v>
      </c>
      <c r="J18" s="516">
        <f t="shared" si="50"/>
        <v>0</v>
      </c>
      <c r="K18" s="516">
        <f t="shared" si="51"/>
        <v>0</v>
      </c>
      <c r="L18" s="516">
        <f t="shared" si="52"/>
        <v>0</v>
      </c>
      <c r="M18" s="516">
        <f t="shared" si="53"/>
        <v>0</v>
      </c>
      <c r="N18" s="517">
        <f t="shared" si="54"/>
        <v>0</v>
      </c>
      <c r="O18" s="242">
        <f t="shared" si="55"/>
        <v>0</v>
      </c>
      <c r="P18" s="237">
        <f t="shared" si="56"/>
        <v>0</v>
      </c>
      <c r="V18" s="227" t="s">
        <v>286</v>
      </c>
      <c r="W18" s="247"/>
      <c r="X18" s="248"/>
      <c r="Y18" s="248"/>
      <c r="Z18" s="248"/>
      <c r="AA18" s="248"/>
      <c r="AB18" s="249"/>
      <c r="AC18" s="242">
        <f t="shared" si="57"/>
        <v>0</v>
      </c>
      <c r="AD18" s="247"/>
      <c r="AE18" s="248"/>
      <c r="AF18" s="248"/>
      <c r="AG18" s="248"/>
      <c r="AH18" s="248"/>
      <c r="AI18" s="249"/>
      <c r="AJ18" s="242">
        <f t="shared" si="58"/>
        <v>0</v>
      </c>
      <c r="AK18" s="237">
        <f t="shared" si="59"/>
        <v>0</v>
      </c>
      <c r="AL18" s="219"/>
      <c r="AM18" s="227" t="s">
        <v>286</v>
      </c>
      <c r="AN18" s="247"/>
      <c r="AO18" s="248"/>
      <c r="AP18" s="248"/>
      <c r="AQ18" s="248"/>
      <c r="AR18" s="248"/>
      <c r="AS18" s="249"/>
      <c r="AT18" s="242">
        <f t="shared" si="60"/>
        <v>0</v>
      </c>
      <c r="AU18" s="247"/>
      <c r="AV18" s="248"/>
      <c r="AW18" s="248"/>
      <c r="AX18" s="248"/>
      <c r="AY18" s="248"/>
      <c r="AZ18" s="249"/>
      <c r="BA18" s="242">
        <f t="shared" si="61"/>
        <v>0</v>
      </c>
      <c r="BB18" s="237">
        <f t="shared" si="62"/>
        <v>0</v>
      </c>
      <c r="BC18" s="219"/>
      <c r="BD18" s="227" t="s">
        <v>286</v>
      </c>
      <c r="BE18" s="247"/>
      <c r="BF18" s="248"/>
      <c r="BG18" s="248"/>
      <c r="BH18" s="248"/>
      <c r="BI18" s="248"/>
      <c r="BJ18" s="249"/>
      <c r="BK18" s="242">
        <f t="shared" si="63"/>
        <v>0</v>
      </c>
      <c r="BL18" s="247"/>
      <c r="BM18" s="248"/>
      <c r="BN18" s="248"/>
      <c r="BO18" s="248"/>
      <c r="BP18" s="248"/>
      <c r="BQ18" s="249"/>
      <c r="BR18" s="242">
        <f t="shared" si="64"/>
        <v>0</v>
      </c>
      <c r="BS18" s="237">
        <f t="shared" si="65"/>
        <v>0</v>
      </c>
      <c r="BT18" s="219"/>
      <c r="BU18" s="227" t="s">
        <v>286</v>
      </c>
      <c r="BV18" s="247"/>
      <c r="BW18" s="248"/>
      <c r="BX18" s="248"/>
      <c r="BY18" s="248"/>
      <c r="BZ18" s="248"/>
      <c r="CA18" s="249"/>
      <c r="CB18" s="242">
        <f t="shared" si="66"/>
        <v>0</v>
      </c>
      <c r="CC18" s="247"/>
      <c r="CD18" s="248"/>
      <c r="CE18" s="248"/>
      <c r="CF18" s="248"/>
      <c r="CG18" s="248"/>
      <c r="CH18" s="249"/>
      <c r="CI18" s="242">
        <f t="shared" si="67"/>
        <v>0</v>
      </c>
      <c r="CJ18" s="237">
        <f t="shared" si="68"/>
        <v>0</v>
      </c>
      <c r="CK18" s="219"/>
      <c r="CL18" s="227" t="s">
        <v>286</v>
      </c>
      <c r="CM18" s="247"/>
      <c r="CN18" s="248"/>
      <c r="CO18" s="248"/>
      <c r="CP18" s="248"/>
      <c r="CQ18" s="248"/>
      <c r="CR18" s="249"/>
      <c r="CS18" s="242">
        <f t="shared" si="69"/>
        <v>0</v>
      </c>
      <c r="CT18" s="247"/>
      <c r="CU18" s="248"/>
      <c r="CV18" s="248"/>
      <c r="CW18" s="248"/>
      <c r="CX18" s="248"/>
      <c r="CY18" s="249"/>
      <c r="CZ18" s="242">
        <f t="shared" si="70"/>
        <v>0</v>
      </c>
      <c r="DA18" s="237">
        <f t="shared" si="71"/>
        <v>0</v>
      </c>
      <c r="DB18" s="219"/>
      <c r="DC18" s="227" t="s">
        <v>286</v>
      </c>
      <c r="DD18" s="247"/>
      <c r="DE18" s="248"/>
      <c r="DF18" s="248"/>
      <c r="DG18" s="248"/>
      <c r="DH18" s="248"/>
      <c r="DI18" s="249"/>
      <c r="DJ18" s="242">
        <f t="shared" si="72"/>
        <v>0</v>
      </c>
      <c r="DK18" s="247"/>
      <c r="DL18" s="248"/>
      <c r="DM18" s="248"/>
      <c r="DN18" s="248"/>
      <c r="DO18" s="248"/>
      <c r="DP18" s="249"/>
      <c r="DQ18" s="242">
        <f t="shared" si="73"/>
        <v>0</v>
      </c>
      <c r="DR18" s="237">
        <f t="shared" si="74"/>
        <v>0</v>
      </c>
      <c r="DS18" s="219"/>
      <c r="DT18" s="227" t="s">
        <v>286</v>
      </c>
      <c r="DU18" s="247"/>
      <c r="DV18" s="248"/>
      <c r="DW18" s="248"/>
      <c r="DX18" s="248"/>
      <c r="DY18" s="248"/>
      <c r="DZ18" s="249"/>
      <c r="EA18" s="242">
        <f t="shared" si="75"/>
        <v>0</v>
      </c>
      <c r="EB18" s="247"/>
      <c r="EC18" s="248"/>
      <c r="ED18" s="248"/>
      <c r="EE18" s="248"/>
      <c r="EF18" s="248"/>
      <c r="EG18" s="249"/>
      <c r="EH18" s="242">
        <f t="shared" si="76"/>
        <v>0</v>
      </c>
      <c r="EI18" s="237">
        <f t="shared" si="77"/>
        <v>0</v>
      </c>
      <c r="EJ18" s="219"/>
      <c r="EK18" s="227" t="s">
        <v>286</v>
      </c>
      <c r="EL18" s="247"/>
      <c r="EM18" s="248"/>
      <c r="EN18" s="248"/>
      <c r="EO18" s="248"/>
      <c r="EP18" s="248"/>
      <c r="EQ18" s="249"/>
      <c r="ER18" s="242">
        <f t="shared" si="78"/>
        <v>0</v>
      </c>
      <c r="ES18" s="247"/>
      <c r="ET18" s="248"/>
      <c r="EU18" s="248"/>
      <c r="EV18" s="248"/>
      <c r="EW18" s="248"/>
      <c r="EX18" s="249"/>
      <c r="EY18" s="242">
        <f t="shared" si="79"/>
        <v>0</v>
      </c>
      <c r="EZ18" s="237">
        <f t="shared" si="80"/>
        <v>0</v>
      </c>
      <c r="FA18" s="219"/>
      <c r="FB18" s="227" t="s">
        <v>286</v>
      </c>
      <c r="FC18" s="247"/>
      <c r="FD18" s="248"/>
      <c r="FE18" s="248"/>
      <c r="FF18" s="248"/>
      <c r="FG18" s="248"/>
      <c r="FH18" s="249"/>
      <c r="FI18" s="242">
        <f t="shared" si="81"/>
        <v>0</v>
      </c>
      <c r="FJ18" s="247"/>
      <c r="FK18" s="248"/>
      <c r="FL18" s="248"/>
      <c r="FM18" s="248"/>
      <c r="FN18" s="248"/>
      <c r="FO18" s="249"/>
      <c r="FP18" s="242">
        <f t="shared" si="82"/>
        <v>0</v>
      </c>
      <c r="FQ18" s="237">
        <f t="shared" si="83"/>
        <v>0</v>
      </c>
      <c r="FR18" s="219"/>
      <c r="FS18" s="227" t="s">
        <v>286</v>
      </c>
      <c r="FT18" s="247"/>
      <c r="FU18" s="248"/>
      <c r="FV18" s="248"/>
      <c r="FW18" s="248"/>
      <c r="FX18" s="248"/>
      <c r="FY18" s="249"/>
      <c r="FZ18" s="242">
        <f t="shared" si="84"/>
        <v>0</v>
      </c>
      <c r="GA18" s="247"/>
      <c r="GB18" s="248"/>
      <c r="GC18" s="248"/>
      <c r="GD18" s="248"/>
      <c r="GE18" s="248"/>
      <c r="GF18" s="249"/>
      <c r="GG18" s="242">
        <f t="shared" si="85"/>
        <v>0</v>
      </c>
      <c r="GH18" s="237">
        <f t="shared" si="86"/>
        <v>0</v>
      </c>
      <c r="GI18" s="219"/>
      <c r="GJ18" s="227" t="s">
        <v>286</v>
      </c>
      <c r="GK18" s="247"/>
      <c r="GL18" s="248"/>
      <c r="GM18" s="248"/>
      <c r="GN18" s="248"/>
      <c r="GO18" s="248"/>
      <c r="GP18" s="249"/>
      <c r="GQ18" s="242">
        <f t="shared" si="87"/>
        <v>0</v>
      </c>
      <c r="GR18" s="247"/>
      <c r="GS18" s="248"/>
      <c r="GT18" s="248"/>
      <c r="GU18" s="248"/>
      <c r="GV18" s="248"/>
      <c r="GW18" s="249"/>
      <c r="GX18" s="242">
        <f t="shared" si="88"/>
        <v>0</v>
      </c>
      <c r="GY18" s="237">
        <f t="shared" si="89"/>
        <v>0</v>
      </c>
      <c r="GZ18" s="219"/>
      <c r="HA18" s="227" t="s">
        <v>286</v>
      </c>
      <c r="HB18" s="247"/>
      <c r="HC18" s="248"/>
      <c r="HD18" s="248"/>
      <c r="HE18" s="248"/>
      <c r="HF18" s="248"/>
      <c r="HG18" s="249"/>
      <c r="HH18" s="242">
        <f t="shared" si="90"/>
        <v>0</v>
      </c>
      <c r="HI18" s="247"/>
      <c r="HJ18" s="248"/>
      <c r="HK18" s="248"/>
      <c r="HL18" s="248"/>
      <c r="HM18" s="248"/>
      <c r="HN18" s="249"/>
      <c r="HO18" s="242">
        <f t="shared" si="91"/>
        <v>0</v>
      </c>
      <c r="HP18" s="237">
        <f t="shared" si="92"/>
        <v>0</v>
      </c>
      <c r="HQ18" s="219"/>
    </row>
    <row r="19" spans="1:225" ht="54.9" customHeight="1" x14ac:dyDescent="0.25">
      <c r="A19" s="229" t="s">
        <v>384</v>
      </c>
      <c r="B19" s="519">
        <f t="shared" si="42"/>
        <v>0</v>
      </c>
      <c r="C19" s="520">
        <f t="shared" si="43"/>
        <v>0</v>
      </c>
      <c r="D19" s="520">
        <f t="shared" si="44"/>
        <v>0</v>
      </c>
      <c r="E19" s="520">
        <f t="shared" si="45"/>
        <v>0</v>
      </c>
      <c r="F19" s="520">
        <f t="shared" si="46"/>
        <v>0</v>
      </c>
      <c r="G19" s="521">
        <f t="shared" si="47"/>
        <v>0</v>
      </c>
      <c r="H19" s="522">
        <f t="shared" si="48"/>
        <v>0</v>
      </c>
      <c r="I19" s="519">
        <f t="shared" si="49"/>
        <v>0</v>
      </c>
      <c r="J19" s="520">
        <f t="shared" si="50"/>
        <v>0</v>
      </c>
      <c r="K19" s="520">
        <f t="shared" si="51"/>
        <v>0</v>
      </c>
      <c r="L19" s="520">
        <f t="shared" si="52"/>
        <v>0</v>
      </c>
      <c r="M19" s="520">
        <f t="shared" si="53"/>
        <v>0</v>
      </c>
      <c r="N19" s="521">
        <f t="shared" si="54"/>
        <v>0</v>
      </c>
      <c r="O19" s="243">
        <f t="shared" si="55"/>
        <v>0</v>
      </c>
      <c r="P19" s="238">
        <f t="shared" si="56"/>
        <v>0</v>
      </c>
      <c r="V19" s="229" t="s">
        <v>384</v>
      </c>
      <c r="W19" s="250"/>
      <c r="X19" s="251"/>
      <c r="Y19" s="251"/>
      <c r="Z19" s="251"/>
      <c r="AA19" s="251"/>
      <c r="AB19" s="252"/>
      <c r="AC19" s="243">
        <f t="shared" si="57"/>
        <v>0</v>
      </c>
      <c r="AD19" s="250"/>
      <c r="AE19" s="251"/>
      <c r="AF19" s="251"/>
      <c r="AG19" s="251"/>
      <c r="AH19" s="251"/>
      <c r="AI19" s="252"/>
      <c r="AJ19" s="243">
        <f t="shared" si="58"/>
        <v>0</v>
      </c>
      <c r="AK19" s="238">
        <f t="shared" si="59"/>
        <v>0</v>
      </c>
      <c r="AL19" s="219"/>
      <c r="AM19" s="229" t="s">
        <v>384</v>
      </c>
      <c r="AN19" s="250"/>
      <c r="AO19" s="251"/>
      <c r="AP19" s="251"/>
      <c r="AQ19" s="251"/>
      <c r="AR19" s="251"/>
      <c r="AS19" s="252"/>
      <c r="AT19" s="243">
        <f t="shared" si="60"/>
        <v>0</v>
      </c>
      <c r="AU19" s="250"/>
      <c r="AV19" s="251"/>
      <c r="AW19" s="251"/>
      <c r="AX19" s="251"/>
      <c r="AY19" s="251"/>
      <c r="AZ19" s="252"/>
      <c r="BA19" s="243">
        <f t="shared" si="61"/>
        <v>0</v>
      </c>
      <c r="BB19" s="238">
        <f t="shared" si="62"/>
        <v>0</v>
      </c>
      <c r="BC19" s="219"/>
      <c r="BD19" s="229" t="s">
        <v>384</v>
      </c>
      <c r="BE19" s="250"/>
      <c r="BF19" s="251"/>
      <c r="BG19" s="251"/>
      <c r="BH19" s="251"/>
      <c r="BI19" s="251"/>
      <c r="BJ19" s="252"/>
      <c r="BK19" s="243">
        <f t="shared" si="63"/>
        <v>0</v>
      </c>
      <c r="BL19" s="250"/>
      <c r="BM19" s="251"/>
      <c r="BN19" s="251"/>
      <c r="BO19" s="251"/>
      <c r="BP19" s="251"/>
      <c r="BQ19" s="252"/>
      <c r="BR19" s="243">
        <f t="shared" si="64"/>
        <v>0</v>
      </c>
      <c r="BS19" s="238">
        <f t="shared" si="65"/>
        <v>0</v>
      </c>
      <c r="BT19" s="219"/>
      <c r="BU19" s="229" t="s">
        <v>384</v>
      </c>
      <c r="BV19" s="250"/>
      <c r="BW19" s="251"/>
      <c r="BX19" s="251"/>
      <c r="BY19" s="251"/>
      <c r="BZ19" s="251"/>
      <c r="CA19" s="252"/>
      <c r="CB19" s="243">
        <f t="shared" si="66"/>
        <v>0</v>
      </c>
      <c r="CC19" s="250"/>
      <c r="CD19" s="251"/>
      <c r="CE19" s="251"/>
      <c r="CF19" s="251"/>
      <c r="CG19" s="251"/>
      <c r="CH19" s="252"/>
      <c r="CI19" s="243">
        <f t="shared" si="67"/>
        <v>0</v>
      </c>
      <c r="CJ19" s="238">
        <f t="shared" si="68"/>
        <v>0</v>
      </c>
      <c r="CK19" s="219"/>
      <c r="CL19" s="229" t="s">
        <v>384</v>
      </c>
      <c r="CM19" s="250"/>
      <c r="CN19" s="251"/>
      <c r="CO19" s="251"/>
      <c r="CP19" s="251"/>
      <c r="CQ19" s="251"/>
      <c r="CR19" s="252"/>
      <c r="CS19" s="243">
        <f t="shared" si="69"/>
        <v>0</v>
      </c>
      <c r="CT19" s="250"/>
      <c r="CU19" s="251"/>
      <c r="CV19" s="251"/>
      <c r="CW19" s="251"/>
      <c r="CX19" s="251"/>
      <c r="CY19" s="252"/>
      <c r="CZ19" s="243">
        <f t="shared" si="70"/>
        <v>0</v>
      </c>
      <c r="DA19" s="238">
        <f t="shared" si="71"/>
        <v>0</v>
      </c>
      <c r="DB19" s="219"/>
      <c r="DC19" s="229" t="s">
        <v>384</v>
      </c>
      <c r="DD19" s="250"/>
      <c r="DE19" s="251"/>
      <c r="DF19" s="251"/>
      <c r="DG19" s="251"/>
      <c r="DH19" s="251"/>
      <c r="DI19" s="252"/>
      <c r="DJ19" s="243">
        <f t="shared" si="72"/>
        <v>0</v>
      </c>
      <c r="DK19" s="250"/>
      <c r="DL19" s="251"/>
      <c r="DM19" s="251"/>
      <c r="DN19" s="251"/>
      <c r="DO19" s="251"/>
      <c r="DP19" s="252"/>
      <c r="DQ19" s="243">
        <f t="shared" si="73"/>
        <v>0</v>
      </c>
      <c r="DR19" s="238">
        <f t="shared" si="74"/>
        <v>0</v>
      </c>
      <c r="DS19" s="219"/>
      <c r="DT19" s="229" t="s">
        <v>384</v>
      </c>
      <c r="DU19" s="250"/>
      <c r="DV19" s="251"/>
      <c r="DW19" s="251"/>
      <c r="DX19" s="251"/>
      <c r="DY19" s="251"/>
      <c r="DZ19" s="252"/>
      <c r="EA19" s="243">
        <f t="shared" si="75"/>
        <v>0</v>
      </c>
      <c r="EB19" s="250"/>
      <c r="EC19" s="251"/>
      <c r="ED19" s="251"/>
      <c r="EE19" s="251"/>
      <c r="EF19" s="251"/>
      <c r="EG19" s="252"/>
      <c r="EH19" s="243">
        <f t="shared" si="76"/>
        <v>0</v>
      </c>
      <c r="EI19" s="238">
        <f t="shared" si="77"/>
        <v>0</v>
      </c>
      <c r="EJ19" s="219"/>
      <c r="EK19" s="229" t="s">
        <v>384</v>
      </c>
      <c r="EL19" s="250"/>
      <c r="EM19" s="251"/>
      <c r="EN19" s="251"/>
      <c r="EO19" s="251"/>
      <c r="EP19" s="251"/>
      <c r="EQ19" s="252"/>
      <c r="ER19" s="243">
        <f t="shared" si="78"/>
        <v>0</v>
      </c>
      <c r="ES19" s="250"/>
      <c r="ET19" s="251"/>
      <c r="EU19" s="251"/>
      <c r="EV19" s="251"/>
      <c r="EW19" s="251"/>
      <c r="EX19" s="252"/>
      <c r="EY19" s="243">
        <f t="shared" si="79"/>
        <v>0</v>
      </c>
      <c r="EZ19" s="238">
        <f t="shared" si="80"/>
        <v>0</v>
      </c>
      <c r="FA19" s="219"/>
      <c r="FB19" s="229" t="s">
        <v>384</v>
      </c>
      <c r="FC19" s="250"/>
      <c r="FD19" s="251"/>
      <c r="FE19" s="251"/>
      <c r="FF19" s="251"/>
      <c r="FG19" s="251"/>
      <c r="FH19" s="252"/>
      <c r="FI19" s="243">
        <f t="shared" si="81"/>
        <v>0</v>
      </c>
      <c r="FJ19" s="250"/>
      <c r="FK19" s="251"/>
      <c r="FL19" s="251"/>
      <c r="FM19" s="251"/>
      <c r="FN19" s="251"/>
      <c r="FO19" s="252"/>
      <c r="FP19" s="243">
        <f t="shared" si="82"/>
        <v>0</v>
      </c>
      <c r="FQ19" s="238">
        <f t="shared" si="83"/>
        <v>0</v>
      </c>
      <c r="FR19" s="219"/>
      <c r="FS19" s="229" t="s">
        <v>384</v>
      </c>
      <c r="FT19" s="250"/>
      <c r="FU19" s="251"/>
      <c r="FV19" s="251"/>
      <c r="FW19" s="251"/>
      <c r="FX19" s="251"/>
      <c r="FY19" s="252"/>
      <c r="FZ19" s="243">
        <f t="shared" si="84"/>
        <v>0</v>
      </c>
      <c r="GA19" s="250"/>
      <c r="GB19" s="251"/>
      <c r="GC19" s="251"/>
      <c r="GD19" s="251"/>
      <c r="GE19" s="251"/>
      <c r="GF19" s="252"/>
      <c r="GG19" s="243">
        <f t="shared" si="85"/>
        <v>0</v>
      </c>
      <c r="GH19" s="238">
        <f t="shared" si="86"/>
        <v>0</v>
      </c>
      <c r="GI19" s="219"/>
      <c r="GJ19" s="229" t="s">
        <v>384</v>
      </c>
      <c r="GK19" s="250"/>
      <c r="GL19" s="251"/>
      <c r="GM19" s="251"/>
      <c r="GN19" s="251"/>
      <c r="GO19" s="251"/>
      <c r="GP19" s="252"/>
      <c r="GQ19" s="243">
        <f t="shared" si="87"/>
        <v>0</v>
      </c>
      <c r="GR19" s="250"/>
      <c r="GS19" s="251"/>
      <c r="GT19" s="251"/>
      <c r="GU19" s="251"/>
      <c r="GV19" s="251"/>
      <c r="GW19" s="252"/>
      <c r="GX19" s="243">
        <f t="shared" si="88"/>
        <v>0</v>
      </c>
      <c r="GY19" s="238">
        <f t="shared" si="89"/>
        <v>0</v>
      </c>
      <c r="GZ19" s="219"/>
      <c r="HA19" s="229" t="s">
        <v>384</v>
      </c>
      <c r="HB19" s="250"/>
      <c r="HC19" s="251"/>
      <c r="HD19" s="251"/>
      <c r="HE19" s="251"/>
      <c r="HF19" s="251"/>
      <c r="HG19" s="252"/>
      <c r="HH19" s="243">
        <f t="shared" si="90"/>
        <v>0</v>
      </c>
      <c r="HI19" s="250"/>
      <c r="HJ19" s="251"/>
      <c r="HK19" s="251"/>
      <c r="HL19" s="251"/>
      <c r="HM19" s="251"/>
      <c r="HN19" s="252"/>
      <c r="HO19" s="243">
        <f t="shared" si="91"/>
        <v>0</v>
      </c>
      <c r="HP19" s="238">
        <f t="shared" si="92"/>
        <v>0</v>
      </c>
      <c r="HQ19" s="219"/>
    </row>
    <row r="20" spans="1:225" ht="20.100000000000001" customHeight="1" x14ac:dyDescent="0.25">
      <c r="A20" s="225" t="s">
        <v>277</v>
      </c>
      <c r="B20" s="523"/>
      <c r="C20" s="523"/>
      <c r="D20" s="523"/>
      <c r="E20" s="523"/>
      <c r="F20" s="523"/>
      <c r="G20" s="523"/>
      <c r="H20" s="524"/>
      <c r="I20" s="523"/>
      <c r="J20" s="523"/>
      <c r="K20" s="523"/>
      <c r="L20" s="523"/>
      <c r="M20" s="523"/>
      <c r="N20" s="523"/>
      <c r="O20" s="236"/>
      <c r="P20" s="239"/>
      <c r="V20" s="225" t="s">
        <v>277</v>
      </c>
      <c r="W20" s="232"/>
      <c r="X20" s="232"/>
      <c r="Y20" s="232"/>
      <c r="Z20" s="232"/>
      <c r="AA20" s="232"/>
      <c r="AB20" s="232"/>
      <c r="AC20" s="236"/>
      <c r="AD20" s="232"/>
      <c r="AE20" s="232"/>
      <c r="AF20" s="232"/>
      <c r="AG20" s="232"/>
      <c r="AH20" s="232"/>
      <c r="AI20" s="232"/>
      <c r="AJ20" s="236"/>
      <c r="AK20" s="239"/>
      <c r="AL20" s="219"/>
      <c r="AM20" s="225" t="s">
        <v>277</v>
      </c>
      <c r="AN20" s="232"/>
      <c r="AO20" s="232"/>
      <c r="AP20" s="232"/>
      <c r="AQ20" s="232"/>
      <c r="AR20" s="232"/>
      <c r="AS20" s="232"/>
      <c r="AT20" s="236"/>
      <c r="AU20" s="232"/>
      <c r="AV20" s="232"/>
      <c r="AW20" s="232"/>
      <c r="AX20" s="232"/>
      <c r="AY20" s="232"/>
      <c r="AZ20" s="232"/>
      <c r="BA20" s="236"/>
      <c r="BB20" s="239"/>
      <c r="BC20" s="219"/>
      <c r="BD20" s="225" t="s">
        <v>277</v>
      </c>
      <c r="BE20" s="232"/>
      <c r="BF20" s="232"/>
      <c r="BG20" s="232"/>
      <c r="BH20" s="232"/>
      <c r="BI20" s="232"/>
      <c r="BJ20" s="232"/>
      <c r="BK20" s="236"/>
      <c r="BL20" s="232"/>
      <c r="BM20" s="232"/>
      <c r="BN20" s="232"/>
      <c r="BO20" s="232"/>
      <c r="BP20" s="232"/>
      <c r="BQ20" s="232"/>
      <c r="BR20" s="236"/>
      <c r="BS20" s="239"/>
      <c r="BT20" s="219"/>
      <c r="BU20" s="225" t="s">
        <v>277</v>
      </c>
      <c r="BV20" s="232"/>
      <c r="BW20" s="232"/>
      <c r="BX20" s="232"/>
      <c r="BY20" s="232"/>
      <c r="BZ20" s="232"/>
      <c r="CA20" s="232"/>
      <c r="CB20" s="236"/>
      <c r="CC20" s="232"/>
      <c r="CD20" s="232"/>
      <c r="CE20" s="232"/>
      <c r="CF20" s="232"/>
      <c r="CG20" s="232"/>
      <c r="CH20" s="232"/>
      <c r="CI20" s="236"/>
      <c r="CJ20" s="239"/>
      <c r="CK20" s="219"/>
      <c r="CL20" s="225" t="s">
        <v>277</v>
      </c>
      <c r="CM20" s="232"/>
      <c r="CN20" s="232"/>
      <c r="CO20" s="232"/>
      <c r="CP20" s="232"/>
      <c r="CQ20" s="232"/>
      <c r="CR20" s="232"/>
      <c r="CS20" s="236"/>
      <c r="CT20" s="232"/>
      <c r="CU20" s="232"/>
      <c r="CV20" s="232"/>
      <c r="CW20" s="232"/>
      <c r="CX20" s="232"/>
      <c r="CY20" s="232"/>
      <c r="CZ20" s="236"/>
      <c r="DA20" s="239"/>
      <c r="DB20" s="219"/>
      <c r="DC20" s="225" t="s">
        <v>277</v>
      </c>
      <c r="DD20" s="232"/>
      <c r="DE20" s="232"/>
      <c r="DF20" s="232"/>
      <c r="DG20" s="232"/>
      <c r="DH20" s="232"/>
      <c r="DI20" s="232"/>
      <c r="DJ20" s="236"/>
      <c r="DK20" s="232"/>
      <c r="DL20" s="232"/>
      <c r="DM20" s="232"/>
      <c r="DN20" s="232"/>
      <c r="DO20" s="232"/>
      <c r="DP20" s="232"/>
      <c r="DQ20" s="236"/>
      <c r="DR20" s="239"/>
      <c r="DS20" s="219"/>
      <c r="DT20" s="225" t="s">
        <v>277</v>
      </c>
      <c r="DU20" s="232"/>
      <c r="DV20" s="232"/>
      <c r="DW20" s="232"/>
      <c r="DX20" s="232"/>
      <c r="DY20" s="232"/>
      <c r="DZ20" s="232"/>
      <c r="EA20" s="236"/>
      <c r="EB20" s="232"/>
      <c r="EC20" s="232"/>
      <c r="ED20" s="232"/>
      <c r="EE20" s="232"/>
      <c r="EF20" s="232"/>
      <c r="EG20" s="232"/>
      <c r="EH20" s="236"/>
      <c r="EI20" s="239"/>
      <c r="EJ20" s="219"/>
      <c r="EK20" s="225" t="s">
        <v>277</v>
      </c>
      <c r="EL20" s="232"/>
      <c r="EM20" s="232"/>
      <c r="EN20" s="232"/>
      <c r="EO20" s="232"/>
      <c r="EP20" s="232"/>
      <c r="EQ20" s="232"/>
      <c r="ER20" s="236"/>
      <c r="ES20" s="232"/>
      <c r="ET20" s="232"/>
      <c r="EU20" s="232"/>
      <c r="EV20" s="232"/>
      <c r="EW20" s="232"/>
      <c r="EX20" s="232"/>
      <c r="EY20" s="236"/>
      <c r="EZ20" s="239"/>
      <c r="FA20" s="219"/>
      <c r="FB20" s="225" t="s">
        <v>277</v>
      </c>
      <c r="FC20" s="232"/>
      <c r="FD20" s="232"/>
      <c r="FE20" s="232"/>
      <c r="FF20" s="232"/>
      <c r="FG20" s="232"/>
      <c r="FH20" s="232"/>
      <c r="FI20" s="236"/>
      <c r="FJ20" s="232"/>
      <c r="FK20" s="232"/>
      <c r="FL20" s="232"/>
      <c r="FM20" s="232"/>
      <c r="FN20" s="232"/>
      <c r="FO20" s="232"/>
      <c r="FP20" s="236"/>
      <c r="FQ20" s="239"/>
      <c r="FR20" s="219"/>
      <c r="FS20" s="225" t="s">
        <v>277</v>
      </c>
      <c r="FT20" s="232"/>
      <c r="FU20" s="232"/>
      <c r="FV20" s="232"/>
      <c r="FW20" s="232"/>
      <c r="FX20" s="232"/>
      <c r="FY20" s="232"/>
      <c r="FZ20" s="236"/>
      <c r="GA20" s="232"/>
      <c r="GB20" s="232"/>
      <c r="GC20" s="232"/>
      <c r="GD20" s="232"/>
      <c r="GE20" s="232"/>
      <c r="GF20" s="232"/>
      <c r="GG20" s="236"/>
      <c r="GH20" s="239"/>
      <c r="GI20" s="219"/>
      <c r="GJ20" s="225" t="s">
        <v>277</v>
      </c>
      <c r="GK20" s="232"/>
      <c r="GL20" s="232"/>
      <c r="GM20" s="232"/>
      <c r="GN20" s="232"/>
      <c r="GO20" s="232"/>
      <c r="GP20" s="232"/>
      <c r="GQ20" s="236"/>
      <c r="GR20" s="232"/>
      <c r="GS20" s="232"/>
      <c r="GT20" s="232"/>
      <c r="GU20" s="232"/>
      <c r="GV20" s="232"/>
      <c r="GW20" s="232"/>
      <c r="GX20" s="236"/>
      <c r="GY20" s="239"/>
      <c r="GZ20" s="219"/>
      <c r="HA20" s="225" t="s">
        <v>277</v>
      </c>
      <c r="HB20" s="232"/>
      <c r="HC20" s="232"/>
      <c r="HD20" s="232"/>
      <c r="HE20" s="232"/>
      <c r="HF20" s="232"/>
      <c r="HG20" s="232"/>
      <c r="HH20" s="236"/>
      <c r="HI20" s="232"/>
      <c r="HJ20" s="232"/>
      <c r="HK20" s="232"/>
      <c r="HL20" s="232"/>
      <c r="HM20" s="232"/>
      <c r="HN20" s="232"/>
      <c r="HO20" s="236"/>
      <c r="HP20" s="239"/>
      <c r="HQ20" s="219"/>
    </row>
    <row r="21" spans="1:225" ht="42" customHeight="1" x14ac:dyDescent="0.25">
      <c r="A21" s="227" t="s">
        <v>287</v>
      </c>
      <c r="B21" s="515">
        <f t="shared" ref="B21:B29" si="93">SUM(W21,AN21,BE21,BV21,CM21,DD21,DU21,EL21,FC21,FT21,GK21,HB21)</f>
        <v>0</v>
      </c>
      <c r="C21" s="516">
        <f t="shared" ref="C21:C29" si="94">SUM(X21,AO21,BF21,BW21,CN21,DE21,DV21,EM21,FD21,FU21,GL21,HC21)</f>
        <v>0</v>
      </c>
      <c r="D21" s="516">
        <f t="shared" ref="D21:D29" si="95">SUM(Y21,AP21,BG21,BX21,CO21,DF21,DW21,EN21,FE21,FV21,GM21,HD21)</f>
        <v>0</v>
      </c>
      <c r="E21" s="516">
        <f t="shared" ref="E21:E29" si="96">SUM(Z21,AQ21,BH21,BY21,CP21,DG21,DX21,EO21,FF21,FW21,GN21,HE21)</f>
        <v>0</v>
      </c>
      <c r="F21" s="516">
        <f t="shared" ref="F21:F29" si="97">SUM(AA21,AR21,BI21,BZ21,CQ21,DH21,DY21,EP21,FG21,FX21,GO21,HF21)</f>
        <v>0</v>
      </c>
      <c r="G21" s="517">
        <f t="shared" ref="G21:G29" si="98">SUM(AB21,AS21,BJ21,CA21,CR21,DI21,DZ21,EQ21,FH21,FY21,GP21,HG21)</f>
        <v>0</v>
      </c>
      <c r="H21" s="518">
        <f t="shared" ref="H21:H29" si="99">SUM(B21:G21)</f>
        <v>0</v>
      </c>
      <c r="I21" s="515">
        <f t="shared" ref="I21:I29" si="100">SUM(AD21,AU21,BL21,CC21,CT21,DK21,EB21,ES21,FJ21,GA21,GR21,HI21)</f>
        <v>0</v>
      </c>
      <c r="J21" s="516">
        <f t="shared" ref="J21:J29" si="101">SUM(AE21,AV21,BM21,CD21,CU21,DL21,EC21,ET21,FK21,GB21,GS21,HJ21)</f>
        <v>0</v>
      </c>
      <c r="K21" s="516">
        <f t="shared" ref="K21:K29" si="102">SUM(AF21,AW21,BN21,CE21,CV21,DM21,ED21,EU21,FL21,GC21,GT21,HK21)</f>
        <v>0</v>
      </c>
      <c r="L21" s="516">
        <f t="shared" ref="L21:L29" si="103">SUM(AG21,AX21,BO21,CF21,CW21,DN21,EE21,EV21,FM21,GD21,GU21,HL21)</f>
        <v>0</v>
      </c>
      <c r="M21" s="516">
        <f t="shared" ref="M21:M29" si="104">SUM(AH21,AY21,BP21,CG21,CX21,DO21,EF21,EW21,FN21,GE21,GV21,HM21)</f>
        <v>0</v>
      </c>
      <c r="N21" s="517">
        <f t="shared" ref="N21:N29" si="105">SUM(AI21,AZ21,BQ21,CH21,CY21,DP21,EG21,EX21,FO21,GF21,GW21,HN21)</f>
        <v>0</v>
      </c>
      <c r="O21" s="242">
        <f t="shared" ref="O21:O29" si="106">SUM(I21:N21)</f>
        <v>0</v>
      </c>
      <c r="P21" s="237">
        <f t="shared" ref="P21:P29" si="107">SUM(H21,O21)</f>
        <v>0</v>
      </c>
      <c r="V21" s="227" t="s">
        <v>287</v>
      </c>
      <c r="W21" s="247"/>
      <c r="X21" s="248"/>
      <c r="Y21" s="248"/>
      <c r="Z21" s="248"/>
      <c r="AA21" s="248"/>
      <c r="AB21" s="249"/>
      <c r="AC21" s="242">
        <f t="shared" ref="AC21:AC29" si="108">SUM(W21:AB21)</f>
        <v>0</v>
      </c>
      <c r="AD21" s="247"/>
      <c r="AE21" s="248"/>
      <c r="AF21" s="248"/>
      <c r="AG21" s="248"/>
      <c r="AH21" s="248"/>
      <c r="AI21" s="249"/>
      <c r="AJ21" s="242">
        <f t="shared" ref="AJ21:AJ29" si="109">SUM(AD21:AI21)</f>
        <v>0</v>
      </c>
      <c r="AK21" s="237">
        <f t="shared" ref="AK21:AK29" si="110">SUM(AC21,AJ21)</f>
        <v>0</v>
      </c>
      <c r="AL21" s="219"/>
      <c r="AM21" s="227" t="s">
        <v>287</v>
      </c>
      <c r="AN21" s="247"/>
      <c r="AO21" s="248"/>
      <c r="AP21" s="248"/>
      <c r="AQ21" s="248"/>
      <c r="AR21" s="248"/>
      <c r="AS21" s="249"/>
      <c r="AT21" s="242">
        <f t="shared" ref="AT21:AT29" si="111">SUM(AN21:AS21)</f>
        <v>0</v>
      </c>
      <c r="AU21" s="247"/>
      <c r="AV21" s="248"/>
      <c r="AW21" s="248"/>
      <c r="AX21" s="248"/>
      <c r="AY21" s="248"/>
      <c r="AZ21" s="249"/>
      <c r="BA21" s="242">
        <f t="shared" ref="BA21:BA29" si="112">SUM(AU21:AZ21)</f>
        <v>0</v>
      </c>
      <c r="BB21" s="237">
        <f t="shared" ref="BB21:BB29" si="113">SUM(AT21,BA21)</f>
        <v>0</v>
      </c>
      <c r="BC21" s="219"/>
      <c r="BD21" s="227" t="s">
        <v>287</v>
      </c>
      <c r="BE21" s="247"/>
      <c r="BF21" s="248"/>
      <c r="BG21" s="248"/>
      <c r="BH21" s="248"/>
      <c r="BI21" s="248"/>
      <c r="BJ21" s="249"/>
      <c r="BK21" s="242">
        <f t="shared" ref="BK21:BK29" si="114">SUM(BE21:BJ21)</f>
        <v>0</v>
      </c>
      <c r="BL21" s="247"/>
      <c r="BM21" s="248"/>
      <c r="BN21" s="248"/>
      <c r="BO21" s="248"/>
      <c r="BP21" s="248"/>
      <c r="BQ21" s="249"/>
      <c r="BR21" s="242">
        <f t="shared" ref="BR21:BR29" si="115">SUM(BL21:BQ21)</f>
        <v>0</v>
      </c>
      <c r="BS21" s="237">
        <f t="shared" ref="BS21:BS29" si="116">SUM(BK21,BR21)</f>
        <v>0</v>
      </c>
      <c r="BT21" s="219"/>
      <c r="BU21" s="227" t="s">
        <v>287</v>
      </c>
      <c r="BV21" s="247"/>
      <c r="BW21" s="248"/>
      <c r="BX21" s="248"/>
      <c r="BY21" s="248"/>
      <c r="BZ21" s="248"/>
      <c r="CA21" s="249"/>
      <c r="CB21" s="242">
        <f t="shared" ref="CB21:CB29" si="117">SUM(BV21:CA21)</f>
        <v>0</v>
      </c>
      <c r="CC21" s="247"/>
      <c r="CD21" s="248"/>
      <c r="CE21" s="248"/>
      <c r="CF21" s="248"/>
      <c r="CG21" s="248"/>
      <c r="CH21" s="249"/>
      <c r="CI21" s="242">
        <f t="shared" ref="CI21:CI29" si="118">SUM(CC21:CH21)</f>
        <v>0</v>
      </c>
      <c r="CJ21" s="237">
        <f t="shared" ref="CJ21:CJ29" si="119">SUM(CB21,CI21)</f>
        <v>0</v>
      </c>
      <c r="CK21" s="219"/>
      <c r="CL21" s="227" t="s">
        <v>287</v>
      </c>
      <c r="CM21" s="247"/>
      <c r="CN21" s="248"/>
      <c r="CO21" s="248"/>
      <c r="CP21" s="248"/>
      <c r="CQ21" s="248"/>
      <c r="CR21" s="249"/>
      <c r="CS21" s="242">
        <f t="shared" ref="CS21:CS29" si="120">SUM(CM21:CR21)</f>
        <v>0</v>
      </c>
      <c r="CT21" s="247"/>
      <c r="CU21" s="248"/>
      <c r="CV21" s="248"/>
      <c r="CW21" s="248"/>
      <c r="CX21" s="248"/>
      <c r="CY21" s="249"/>
      <c r="CZ21" s="242">
        <f t="shared" ref="CZ21:CZ29" si="121">SUM(CT21:CY21)</f>
        <v>0</v>
      </c>
      <c r="DA21" s="237">
        <f t="shared" ref="DA21:DA29" si="122">SUM(CS21,CZ21)</f>
        <v>0</v>
      </c>
      <c r="DB21" s="219"/>
      <c r="DC21" s="227" t="s">
        <v>287</v>
      </c>
      <c r="DD21" s="247"/>
      <c r="DE21" s="248"/>
      <c r="DF21" s="248"/>
      <c r="DG21" s="248"/>
      <c r="DH21" s="248"/>
      <c r="DI21" s="249"/>
      <c r="DJ21" s="242">
        <f t="shared" ref="DJ21:DJ29" si="123">SUM(DD21:DI21)</f>
        <v>0</v>
      </c>
      <c r="DK21" s="247"/>
      <c r="DL21" s="248"/>
      <c r="DM21" s="248"/>
      <c r="DN21" s="248"/>
      <c r="DO21" s="248"/>
      <c r="DP21" s="249"/>
      <c r="DQ21" s="242">
        <f t="shared" ref="DQ21:DQ29" si="124">SUM(DK21:DP21)</f>
        <v>0</v>
      </c>
      <c r="DR21" s="237">
        <f t="shared" ref="DR21:DR29" si="125">SUM(DJ21,DQ21)</f>
        <v>0</v>
      </c>
      <c r="DS21" s="219"/>
      <c r="DT21" s="227" t="s">
        <v>287</v>
      </c>
      <c r="DU21" s="247"/>
      <c r="DV21" s="248"/>
      <c r="DW21" s="248"/>
      <c r="DX21" s="248"/>
      <c r="DY21" s="248"/>
      <c r="DZ21" s="249"/>
      <c r="EA21" s="242">
        <f t="shared" ref="EA21:EA29" si="126">SUM(DU21:DZ21)</f>
        <v>0</v>
      </c>
      <c r="EB21" s="247"/>
      <c r="EC21" s="248"/>
      <c r="ED21" s="248"/>
      <c r="EE21" s="248"/>
      <c r="EF21" s="248"/>
      <c r="EG21" s="249"/>
      <c r="EH21" s="242">
        <f t="shared" ref="EH21:EH29" si="127">SUM(EB21:EG21)</f>
        <v>0</v>
      </c>
      <c r="EI21" s="237">
        <f t="shared" ref="EI21:EI29" si="128">SUM(EA21,EH21)</f>
        <v>0</v>
      </c>
      <c r="EJ21" s="219"/>
      <c r="EK21" s="227" t="s">
        <v>287</v>
      </c>
      <c r="EL21" s="247"/>
      <c r="EM21" s="248"/>
      <c r="EN21" s="248"/>
      <c r="EO21" s="248"/>
      <c r="EP21" s="248"/>
      <c r="EQ21" s="249"/>
      <c r="ER21" s="242">
        <f t="shared" ref="ER21:ER29" si="129">SUM(EL21:EQ21)</f>
        <v>0</v>
      </c>
      <c r="ES21" s="247"/>
      <c r="ET21" s="248"/>
      <c r="EU21" s="248"/>
      <c r="EV21" s="248"/>
      <c r="EW21" s="248"/>
      <c r="EX21" s="249"/>
      <c r="EY21" s="242">
        <f t="shared" ref="EY21:EY29" si="130">SUM(ES21:EX21)</f>
        <v>0</v>
      </c>
      <c r="EZ21" s="237">
        <f t="shared" ref="EZ21:EZ29" si="131">SUM(ER21,EY21)</f>
        <v>0</v>
      </c>
      <c r="FA21" s="219"/>
      <c r="FB21" s="227" t="s">
        <v>287</v>
      </c>
      <c r="FC21" s="247"/>
      <c r="FD21" s="248"/>
      <c r="FE21" s="248"/>
      <c r="FF21" s="248"/>
      <c r="FG21" s="248"/>
      <c r="FH21" s="249"/>
      <c r="FI21" s="242">
        <f t="shared" ref="FI21:FI29" si="132">SUM(FC21:FH21)</f>
        <v>0</v>
      </c>
      <c r="FJ21" s="247"/>
      <c r="FK21" s="248"/>
      <c r="FL21" s="248"/>
      <c r="FM21" s="248"/>
      <c r="FN21" s="248"/>
      <c r="FO21" s="249"/>
      <c r="FP21" s="242">
        <f t="shared" ref="FP21:FP29" si="133">SUM(FJ21:FO21)</f>
        <v>0</v>
      </c>
      <c r="FQ21" s="237">
        <f t="shared" ref="FQ21:FQ29" si="134">SUM(FI21,FP21)</f>
        <v>0</v>
      </c>
      <c r="FR21" s="219"/>
      <c r="FS21" s="227" t="s">
        <v>287</v>
      </c>
      <c r="FT21" s="247"/>
      <c r="FU21" s="248"/>
      <c r="FV21" s="248"/>
      <c r="FW21" s="248"/>
      <c r="FX21" s="248"/>
      <c r="FY21" s="249"/>
      <c r="FZ21" s="242">
        <f t="shared" ref="FZ21:FZ29" si="135">SUM(FT21:FY21)</f>
        <v>0</v>
      </c>
      <c r="GA21" s="247"/>
      <c r="GB21" s="248"/>
      <c r="GC21" s="248"/>
      <c r="GD21" s="248"/>
      <c r="GE21" s="248"/>
      <c r="GF21" s="249"/>
      <c r="GG21" s="242">
        <f t="shared" ref="GG21:GG29" si="136">SUM(GA21:GF21)</f>
        <v>0</v>
      </c>
      <c r="GH21" s="237">
        <f t="shared" ref="GH21:GH29" si="137">SUM(FZ21,GG21)</f>
        <v>0</v>
      </c>
      <c r="GI21" s="219"/>
      <c r="GJ21" s="227" t="s">
        <v>287</v>
      </c>
      <c r="GK21" s="247"/>
      <c r="GL21" s="248"/>
      <c r="GM21" s="248"/>
      <c r="GN21" s="248"/>
      <c r="GO21" s="248"/>
      <c r="GP21" s="249"/>
      <c r="GQ21" s="242">
        <f t="shared" ref="GQ21:GQ29" si="138">SUM(GK21:GP21)</f>
        <v>0</v>
      </c>
      <c r="GR21" s="247"/>
      <c r="GS21" s="248"/>
      <c r="GT21" s="248"/>
      <c r="GU21" s="248"/>
      <c r="GV21" s="248"/>
      <c r="GW21" s="249"/>
      <c r="GX21" s="242">
        <f t="shared" ref="GX21:GX29" si="139">SUM(GR21:GW21)</f>
        <v>0</v>
      </c>
      <c r="GY21" s="237">
        <f t="shared" ref="GY21:GY29" si="140">SUM(GQ21,GX21)</f>
        <v>0</v>
      </c>
      <c r="GZ21" s="219"/>
      <c r="HA21" s="227" t="s">
        <v>287</v>
      </c>
      <c r="HB21" s="247"/>
      <c r="HC21" s="248"/>
      <c r="HD21" s="248"/>
      <c r="HE21" s="248"/>
      <c r="HF21" s="248"/>
      <c r="HG21" s="249"/>
      <c r="HH21" s="242">
        <f t="shared" ref="HH21:HH29" si="141">SUM(HB21:HG21)</f>
        <v>0</v>
      </c>
      <c r="HI21" s="247"/>
      <c r="HJ21" s="248"/>
      <c r="HK21" s="248"/>
      <c r="HL21" s="248"/>
      <c r="HM21" s="248"/>
      <c r="HN21" s="249"/>
      <c r="HO21" s="242">
        <f t="shared" ref="HO21:HO29" si="142">SUM(HI21:HN21)</f>
        <v>0</v>
      </c>
      <c r="HP21" s="237">
        <f t="shared" ref="HP21:HP29" si="143">SUM(HH21,HO21)</f>
        <v>0</v>
      </c>
      <c r="HQ21" s="219"/>
    </row>
    <row r="22" spans="1:225" ht="54.9" customHeight="1" x14ac:dyDescent="0.25">
      <c r="A22" s="227" t="s">
        <v>288</v>
      </c>
      <c r="B22" s="515">
        <f t="shared" si="93"/>
        <v>0</v>
      </c>
      <c r="C22" s="516">
        <f t="shared" si="94"/>
        <v>0</v>
      </c>
      <c r="D22" s="516">
        <f t="shared" si="95"/>
        <v>0</v>
      </c>
      <c r="E22" s="516">
        <f t="shared" si="96"/>
        <v>0</v>
      </c>
      <c r="F22" s="516">
        <f t="shared" si="97"/>
        <v>0</v>
      </c>
      <c r="G22" s="517">
        <f t="shared" si="98"/>
        <v>0</v>
      </c>
      <c r="H22" s="518">
        <f t="shared" si="99"/>
        <v>0</v>
      </c>
      <c r="I22" s="515">
        <f t="shared" si="100"/>
        <v>0</v>
      </c>
      <c r="J22" s="516">
        <f t="shared" si="101"/>
        <v>0</v>
      </c>
      <c r="K22" s="516">
        <f t="shared" si="102"/>
        <v>0</v>
      </c>
      <c r="L22" s="516">
        <f t="shared" si="103"/>
        <v>0</v>
      </c>
      <c r="M22" s="516">
        <f t="shared" si="104"/>
        <v>0</v>
      </c>
      <c r="N22" s="517">
        <f t="shared" si="105"/>
        <v>0</v>
      </c>
      <c r="O22" s="242">
        <f t="shared" si="106"/>
        <v>0</v>
      </c>
      <c r="P22" s="237">
        <f t="shared" si="107"/>
        <v>0</v>
      </c>
      <c r="V22" s="227" t="s">
        <v>288</v>
      </c>
      <c r="W22" s="247"/>
      <c r="X22" s="248"/>
      <c r="Y22" s="248"/>
      <c r="Z22" s="248"/>
      <c r="AA22" s="248"/>
      <c r="AB22" s="249"/>
      <c r="AC22" s="242">
        <f t="shared" si="108"/>
        <v>0</v>
      </c>
      <c r="AD22" s="247"/>
      <c r="AE22" s="248"/>
      <c r="AF22" s="248"/>
      <c r="AG22" s="248"/>
      <c r="AH22" s="248"/>
      <c r="AI22" s="249"/>
      <c r="AJ22" s="242">
        <f t="shared" si="109"/>
        <v>0</v>
      </c>
      <c r="AK22" s="237">
        <f t="shared" si="110"/>
        <v>0</v>
      </c>
      <c r="AL22" s="219"/>
      <c r="AM22" s="227" t="s">
        <v>288</v>
      </c>
      <c r="AN22" s="247"/>
      <c r="AO22" s="248"/>
      <c r="AP22" s="248"/>
      <c r="AQ22" s="248"/>
      <c r="AR22" s="248"/>
      <c r="AS22" s="249"/>
      <c r="AT22" s="242">
        <f t="shared" si="111"/>
        <v>0</v>
      </c>
      <c r="AU22" s="247"/>
      <c r="AV22" s="248"/>
      <c r="AW22" s="248"/>
      <c r="AX22" s="248"/>
      <c r="AY22" s="248"/>
      <c r="AZ22" s="249"/>
      <c r="BA22" s="242">
        <f t="shared" si="112"/>
        <v>0</v>
      </c>
      <c r="BB22" s="237">
        <f t="shared" si="113"/>
        <v>0</v>
      </c>
      <c r="BC22" s="219"/>
      <c r="BD22" s="227" t="s">
        <v>288</v>
      </c>
      <c r="BE22" s="247"/>
      <c r="BF22" s="248"/>
      <c r="BG22" s="248"/>
      <c r="BH22" s="248"/>
      <c r="BI22" s="248"/>
      <c r="BJ22" s="249"/>
      <c r="BK22" s="242">
        <f t="shared" si="114"/>
        <v>0</v>
      </c>
      <c r="BL22" s="247"/>
      <c r="BM22" s="248"/>
      <c r="BN22" s="248"/>
      <c r="BO22" s="248"/>
      <c r="BP22" s="248"/>
      <c r="BQ22" s="249"/>
      <c r="BR22" s="242">
        <f t="shared" si="115"/>
        <v>0</v>
      </c>
      <c r="BS22" s="237">
        <f t="shared" si="116"/>
        <v>0</v>
      </c>
      <c r="BT22" s="219"/>
      <c r="BU22" s="227" t="s">
        <v>288</v>
      </c>
      <c r="BV22" s="247"/>
      <c r="BW22" s="248"/>
      <c r="BX22" s="248"/>
      <c r="BY22" s="248"/>
      <c r="BZ22" s="248"/>
      <c r="CA22" s="249"/>
      <c r="CB22" s="242">
        <f t="shared" si="117"/>
        <v>0</v>
      </c>
      <c r="CC22" s="247"/>
      <c r="CD22" s="248"/>
      <c r="CE22" s="248"/>
      <c r="CF22" s="248"/>
      <c r="CG22" s="248"/>
      <c r="CH22" s="249"/>
      <c r="CI22" s="242">
        <f t="shared" si="118"/>
        <v>0</v>
      </c>
      <c r="CJ22" s="237">
        <f t="shared" si="119"/>
        <v>0</v>
      </c>
      <c r="CK22" s="219"/>
      <c r="CL22" s="227" t="s">
        <v>288</v>
      </c>
      <c r="CM22" s="247"/>
      <c r="CN22" s="248"/>
      <c r="CO22" s="248"/>
      <c r="CP22" s="248"/>
      <c r="CQ22" s="248"/>
      <c r="CR22" s="249"/>
      <c r="CS22" s="242">
        <f t="shared" si="120"/>
        <v>0</v>
      </c>
      <c r="CT22" s="247"/>
      <c r="CU22" s="248"/>
      <c r="CV22" s="248"/>
      <c r="CW22" s="248"/>
      <c r="CX22" s="248"/>
      <c r="CY22" s="249"/>
      <c r="CZ22" s="242">
        <f t="shared" si="121"/>
        <v>0</v>
      </c>
      <c r="DA22" s="237">
        <f t="shared" si="122"/>
        <v>0</v>
      </c>
      <c r="DB22" s="219"/>
      <c r="DC22" s="227" t="s">
        <v>288</v>
      </c>
      <c r="DD22" s="247"/>
      <c r="DE22" s="248"/>
      <c r="DF22" s="248"/>
      <c r="DG22" s="248"/>
      <c r="DH22" s="248"/>
      <c r="DI22" s="249"/>
      <c r="DJ22" s="242">
        <f t="shared" si="123"/>
        <v>0</v>
      </c>
      <c r="DK22" s="247"/>
      <c r="DL22" s="248"/>
      <c r="DM22" s="248"/>
      <c r="DN22" s="248"/>
      <c r="DO22" s="248"/>
      <c r="DP22" s="249"/>
      <c r="DQ22" s="242">
        <f t="shared" si="124"/>
        <v>0</v>
      </c>
      <c r="DR22" s="237">
        <f t="shared" si="125"/>
        <v>0</v>
      </c>
      <c r="DS22" s="219"/>
      <c r="DT22" s="227" t="s">
        <v>288</v>
      </c>
      <c r="DU22" s="247"/>
      <c r="DV22" s="248"/>
      <c r="DW22" s="248"/>
      <c r="DX22" s="248"/>
      <c r="DY22" s="248"/>
      <c r="DZ22" s="249"/>
      <c r="EA22" s="242">
        <f t="shared" si="126"/>
        <v>0</v>
      </c>
      <c r="EB22" s="247"/>
      <c r="EC22" s="248"/>
      <c r="ED22" s="248"/>
      <c r="EE22" s="248"/>
      <c r="EF22" s="248"/>
      <c r="EG22" s="249"/>
      <c r="EH22" s="242">
        <f t="shared" si="127"/>
        <v>0</v>
      </c>
      <c r="EI22" s="237">
        <f t="shared" si="128"/>
        <v>0</v>
      </c>
      <c r="EJ22" s="219"/>
      <c r="EK22" s="227" t="s">
        <v>288</v>
      </c>
      <c r="EL22" s="247"/>
      <c r="EM22" s="248"/>
      <c r="EN22" s="248"/>
      <c r="EO22" s="248"/>
      <c r="EP22" s="248"/>
      <c r="EQ22" s="249"/>
      <c r="ER22" s="242">
        <f t="shared" si="129"/>
        <v>0</v>
      </c>
      <c r="ES22" s="247"/>
      <c r="ET22" s="248"/>
      <c r="EU22" s="248"/>
      <c r="EV22" s="248"/>
      <c r="EW22" s="248"/>
      <c r="EX22" s="249"/>
      <c r="EY22" s="242">
        <f t="shared" si="130"/>
        <v>0</v>
      </c>
      <c r="EZ22" s="237">
        <f t="shared" si="131"/>
        <v>0</v>
      </c>
      <c r="FA22" s="219"/>
      <c r="FB22" s="227" t="s">
        <v>288</v>
      </c>
      <c r="FC22" s="247"/>
      <c r="FD22" s="248"/>
      <c r="FE22" s="248"/>
      <c r="FF22" s="248"/>
      <c r="FG22" s="248"/>
      <c r="FH22" s="249"/>
      <c r="FI22" s="242">
        <f t="shared" si="132"/>
        <v>0</v>
      </c>
      <c r="FJ22" s="247"/>
      <c r="FK22" s="248"/>
      <c r="FL22" s="248"/>
      <c r="FM22" s="248"/>
      <c r="FN22" s="248"/>
      <c r="FO22" s="249"/>
      <c r="FP22" s="242">
        <f t="shared" si="133"/>
        <v>0</v>
      </c>
      <c r="FQ22" s="237">
        <f t="shared" si="134"/>
        <v>0</v>
      </c>
      <c r="FR22" s="219"/>
      <c r="FS22" s="227" t="s">
        <v>288</v>
      </c>
      <c r="FT22" s="247"/>
      <c r="FU22" s="248"/>
      <c r="FV22" s="248"/>
      <c r="FW22" s="248"/>
      <c r="FX22" s="248"/>
      <c r="FY22" s="249"/>
      <c r="FZ22" s="242">
        <f t="shared" si="135"/>
        <v>0</v>
      </c>
      <c r="GA22" s="247"/>
      <c r="GB22" s="248"/>
      <c r="GC22" s="248"/>
      <c r="GD22" s="248"/>
      <c r="GE22" s="248"/>
      <c r="GF22" s="249"/>
      <c r="GG22" s="242">
        <f t="shared" si="136"/>
        <v>0</v>
      </c>
      <c r="GH22" s="237">
        <f t="shared" si="137"/>
        <v>0</v>
      </c>
      <c r="GI22" s="219"/>
      <c r="GJ22" s="227" t="s">
        <v>288</v>
      </c>
      <c r="GK22" s="247"/>
      <c r="GL22" s="248"/>
      <c r="GM22" s="248"/>
      <c r="GN22" s="248"/>
      <c r="GO22" s="248"/>
      <c r="GP22" s="249"/>
      <c r="GQ22" s="242">
        <f t="shared" si="138"/>
        <v>0</v>
      </c>
      <c r="GR22" s="247"/>
      <c r="GS22" s="248"/>
      <c r="GT22" s="248"/>
      <c r="GU22" s="248"/>
      <c r="GV22" s="248"/>
      <c r="GW22" s="249"/>
      <c r="GX22" s="242">
        <f t="shared" si="139"/>
        <v>0</v>
      </c>
      <c r="GY22" s="237">
        <f t="shared" si="140"/>
        <v>0</v>
      </c>
      <c r="GZ22" s="219"/>
      <c r="HA22" s="227" t="s">
        <v>288</v>
      </c>
      <c r="HB22" s="247"/>
      <c r="HC22" s="248"/>
      <c r="HD22" s="248"/>
      <c r="HE22" s="248"/>
      <c r="HF22" s="248"/>
      <c r="HG22" s="249"/>
      <c r="HH22" s="242">
        <f t="shared" si="141"/>
        <v>0</v>
      </c>
      <c r="HI22" s="247"/>
      <c r="HJ22" s="248"/>
      <c r="HK22" s="248"/>
      <c r="HL22" s="248"/>
      <c r="HM22" s="248"/>
      <c r="HN22" s="249"/>
      <c r="HO22" s="242">
        <f t="shared" si="142"/>
        <v>0</v>
      </c>
      <c r="HP22" s="237">
        <f t="shared" si="143"/>
        <v>0</v>
      </c>
      <c r="HQ22" s="219"/>
    </row>
    <row r="23" spans="1:225" ht="81" customHeight="1" x14ac:dyDescent="0.25">
      <c r="A23" s="227" t="s">
        <v>298</v>
      </c>
      <c r="B23" s="515">
        <f t="shared" si="93"/>
        <v>0</v>
      </c>
      <c r="C23" s="516">
        <f t="shared" si="94"/>
        <v>0</v>
      </c>
      <c r="D23" s="516">
        <f t="shared" si="95"/>
        <v>0</v>
      </c>
      <c r="E23" s="516">
        <f t="shared" si="96"/>
        <v>0</v>
      </c>
      <c r="F23" s="516">
        <f t="shared" si="97"/>
        <v>0</v>
      </c>
      <c r="G23" s="517">
        <f t="shared" si="98"/>
        <v>0</v>
      </c>
      <c r="H23" s="518">
        <f t="shared" si="99"/>
        <v>0</v>
      </c>
      <c r="I23" s="515">
        <f t="shared" si="100"/>
        <v>0</v>
      </c>
      <c r="J23" s="516">
        <f t="shared" si="101"/>
        <v>0</v>
      </c>
      <c r="K23" s="516">
        <f t="shared" si="102"/>
        <v>0</v>
      </c>
      <c r="L23" s="516">
        <f t="shared" si="103"/>
        <v>0</v>
      </c>
      <c r="M23" s="516">
        <f t="shared" si="104"/>
        <v>0</v>
      </c>
      <c r="N23" s="517">
        <f t="shared" si="105"/>
        <v>0</v>
      </c>
      <c r="O23" s="242">
        <f t="shared" si="106"/>
        <v>0</v>
      </c>
      <c r="P23" s="237">
        <f t="shared" si="107"/>
        <v>0</v>
      </c>
      <c r="V23" s="227" t="s">
        <v>298</v>
      </c>
      <c r="W23" s="247"/>
      <c r="X23" s="248"/>
      <c r="Y23" s="248"/>
      <c r="Z23" s="248"/>
      <c r="AA23" s="248"/>
      <c r="AB23" s="249"/>
      <c r="AC23" s="242">
        <f t="shared" si="108"/>
        <v>0</v>
      </c>
      <c r="AD23" s="247"/>
      <c r="AE23" s="248"/>
      <c r="AF23" s="248"/>
      <c r="AG23" s="248"/>
      <c r="AH23" s="248"/>
      <c r="AI23" s="249"/>
      <c r="AJ23" s="242">
        <f t="shared" si="109"/>
        <v>0</v>
      </c>
      <c r="AK23" s="237">
        <f t="shared" si="110"/>
        <v>0</v>
      </c>
      <c r="AL23" s="219"/>
      <c r="AM23" s="227" t="s">
        <v>298</v>
      </c>
      <c r="AN23" s="247"/>
      <c r="AO23" s="248"/>
      <c r="AP23" s="248"/>
      <c r="AQ23" s="248"/>
      <c r="AR23" s="248"/>
      <c r="AS23" s="249"/>
      <c r="AT23" s="242">
        <f t="shared" si="111"/>
        <v>0</v>
      </c>
      <c r="AU23" s="247"/>
      <c r="AV23" s="248"/>
      <c r="AW23" s="248"/>
      <c r="AX23" s="248"/>
      <c r="AY23" s="248"/>
      <c r="AZ23" s="249"/>
      <c r="BA23" s="242">
        <f t="shared" si="112"/>
        <v>0</v>
      </c>
      <c r="BB23" s="237">
        <f t="shared" si="113"/>
        <v>0</v>
      </c>
      <c r="BC23" s="219"/>
      <c r="BD23" s="227" t="s">
        <v>298</v>
      </c>
      <c r="BE23" s="247"/>
      <c r="BF23" s="248"/>
      <c r="BG23" s="248"/>
      <c r="BH23" s="248"/>
      <c r="BI23" s="248"/>
      <c r="BJ23" s="249"/>
      <c r="BK23" s="242">
        <f t="shared" si="114"/>
        <v>0</v>
      </c>
      <c r="BL23" s="247"/>
      <c r="BM23" s="248"/>
      <c r="BN23" s="248"/>
      <c r="BO23" s="248"/>
      <c r="BP23" s="248"/>
      <c r="BQ23" s="249"/>
      <c r="BR23" s="242">
        <f t="shared" si="115"/>
        <v>0</v>
      </c>
      <c r="BS23" s="237">
        <f t="shared" si="116"/>
        <v>0</v>
      </c>
      <c r="BT23" s="219"/>
      <c r="BU23" s="227" t="s">
        <v>298</v>
      </c>
      <c r="BV23" s="247"/>
      <c r="BW23" s="248"/>
      <c r="BX23" s="248"/>
      <c r="BY23" s="248"/>
      <c r="BZ23" s="248"/>
      <c r="CA23" s="249"/>
      <c r="CB23" s="242">
        <f t="shared" si="117"/>
        <v>0</v>
      </c>
      <c r="CC23" s="247"/>
      <c r="CD23" s="248"/>
      <c r="CE23" s="248"/>
      <c r="CF23" s="248"/>
      <c r="CG23" s="248"/>
      <c r="CH23" s="249"/>
      <c r="CI23" s="242">
        <f t="shared" si="118"/>
        <v>0</v>
      </c>
      <c r="CJ23" s="237">
        <f t="shared" si="119"/>
        <v>0</v>
      </c>
      <c r="CK23" s="219"/>
      <c r="CL23" s="227" t="s">
        <v>298</v>
      </c>
      <c r="CM23" s="247"/>
      <c r="CN23" s="248"/>
      <c r="CO23" s="248"/>
      <c r="CP23" s="248"/>
      <c r="CQ23" s="248"/>
      <c r="CR23" s="249"/>
      <c r="CS23" s="242">
        <f t="shared" si="120"/>
        <v>0</v>
      </c>
      <c r="CT23" s="247"/>
      <c r="CU23" s="248"/>
      <c r="CV23" s="248"/>
      <c r="CW23" s="248"/>
      <c r="CX23" s="248"/>
      <c r="CY23" s="249"/>
      <c r="CZ23" s="242">
        <f t="shared" si="121"/>
        <v>0</v>
      </c>
      <c r="DA23" s="237">
        <f t="shared" si="122"/>
        <v>0</v>
      </c>
      <c r="DB23" s="219"/>
      <c r="DC23" s="227" t="s">
        <v>298</v>
      </c>
      <c r="DD23" s="247"/>
      <c r="DE23" s="248"/>
      <c r="DF23" s="248"/>
      <c r="DG23" s="248"/>
      <c r="DH23" s="248"/>
      <c r="DI23" s="249"/>
      <c r="DJ23" s="242">
        <f t="shared" si="123"/>
        <v>0</v>
      </c>
      <c r="DK23" s="247"/>
      <c r="DL23" s="248"/>
      <c r="DM23" s="248"/>
      <c r="DN23" s="248"/>
      <c r="DO23" s="248"/>
      <c r="DP23" s="249"/>
      <c r="DQ23" s="242">
        <f t="shared" si="124"/>
        <v>0</v>
      </c>
      <c r="DR23" s="237">
        <f t="shared" si="125"/>
        <v>0</v>
      </c>
      <c r="DS23" s="219"/>
      <c r="DT23" s="227" t="s">
        <v>298</v>
      </c>
      <c r="DU23" s="247"/>
      <c r="DV23" s="248"/>
      <c r="DW23" s="248"/>
      <c r="DX23" s="248"/>
      <c r="DY23" s="248"/>
      <c r="DZ23" s="249"/>
      <c r="EA23" s="242">
        <f t="shared" si="126"/>
        <v>0</v>
      </c>
      <c r="EB23" s="247"/>
      <c r="EC23" s="248"/>
      <c r="ED23" s="248"/>
      <c r="EE23" s="248"/>
      <c r="EF23" s="248"/>
      <c r="EG23" s="249"/>
      <c r="EH23" s="242">
        <f t="shared" si="127"/>
        <v>0</v>
      </c>
      <c r="EI23" s="237">
        <f t="shared" si="128"/>
        <v>0</v>
      </c>
      <c r="EJ23" s="219"/>
      <c r="EK23" s="227" t="s">
        <v>298</v>
      </c>
      <c r="EL23" s="247"/>
      <c r="EM23" s="248"/>
      <c r="EN23" s="248"/>
      <c r="EO23" s="248"/>
      <c r="EP23" s="248"/>
      <c r="EQ23" s="249"/>
      <c r="ER23" s="242">
        <f t="shared" si="129"/>
        <v>0</v>
      </c>
      <c r="ES23" s="247"/>
      <c r="ET23" s="248"/>
      <c r="EU23" s="248"/>
      <c r="EV23" s="248"/>
      <c r="EW23" s="248"/>
      <c r="EX23" s="249"/>
      <c r="EY23" s="242">
        <f t="shared" si="130"/>
        <v>0</v>
      </c>
      <c r="EZ23" s="237">
        <f t="shared" si="131"/>
        <v>0</v>
      </c>
      <c r="FA23" s="219"/>
      <c r="FB23" s="227" t="s">
        <v>298</v>
      </c>
      <c r="FC23" s="247"/>
      <c r="FD23" s="248"/>
      <c r="FE23" s="248"/>
      <c r="FF23" s="248"/>
      <c r="FG23" s="248"/>
      <c r="FH23" s="249"/>
      <c r="FI23" s="242">
        <f t="shared" si="132"/>
        <v>0</v>
      </c>
      <c r="FJ23" s="247"/>
      <c r="FK23" s="248"/>
      <c r="FL23" s="248"/>
      <c r="FM23" s="248"/>
      <c r="FN23" s="248"/>
      <c r="FO23" s="249"/>
      <c r="FP23" s="242">
        <f t="shared" si="133"/>
        <v>0</v>
      </c>
      <c r="FQ23" s="237">
        <f t="shared" si="134"/>
        <v>0</v>
      </c>
      <c r="FR23" s="219"/>
      <c r="FS23" s="227" t="s">
        <v>298</v>
      </c>
      <c r="FT23" s="247"/>
      <c r="FU23" s="248"/>
      <c r="FV23" s="248"/>
      <c r="FW23" s="248"/>
      <c r="FX23" s="248"/>
      <c r="FY23" s="249"/>
      <c r="FZ23" s="242">
        <f t="shared" si="135"/>
        <v>0</v>
      </c>
      <c r="GA23" s="247"/>
      <c r="GB23" s="248"/>
      <c r="GC23" s="248"/>
      <c r="GD23" s="248"/>
      <c r="GE23" s="248"/>
      <c r="GF23" s="249"/>
      <c r="GG23" s="242">
        <f t="shared" si="136"/>
        <v>0</v>
      </c>
      <c r="GH23" s="237">
        <f t="shared" si="137"/>
        <v>0</v>
      </c>
      <c r="GI23" s="219"/>
      <c r="GJ23" s="227" t="s">
        <v>298</v>
      </c>
      <c r="GK23" s="247"/>
      <c r="GL23" s="248"/>
      <c r="GM23" s="248"/>
      <c r="GN23" s="248"/>
      <c r="GO23" s="248"/>
      <c r="GP23" s="249"/>
      <c r="GQ23" s="242">
        <f t="shared" si="138"/>
        <v>0</v>
      </c>
      <c r="GR23" s="247"/>
      <c r="GS23" s="248"/>
      <c r="GT23" s="248"/>
      <c r="GU23" s="248"/>
      <c r="GV23" s="248"/>
      <c r="GW23" s="249"/>
      <c r="GX23" s="242">
        <f t="shared" si="139"/>
        <v>0</v>
      </c>
      <c r="GY23" s="237">
        <f t="shared" si="140"/>
        <v>0</v>
      </c>
      <c r="GZ23" s="219"/>
      <c r="HA23" s="227" t="s">
        <v>298</v>
      </c>
      <c r="HB23" s="247"/>
      <c r="HC23" s="248"/>
      <c r="HD23" s="248"/>
      <c r="HE23" s="248"/>
      <c r="HF23" s="248"/>
      <c r="HG23" s="249"/>
      <c r="HH23" s="242">
        <f t="shared" si="141"/>
        <v>0</v>
      </c>
      <c r="HI23" s="247"/>
      <c r="HJ23" s="248"/>
      <c r="HK23" s="248"/>
      <c r="HL23" s="248"/>
      <c r="HM23" s="248"/>
      <c r="HN23" s="249"/>
      <c r="HO23" s="242">
        <f t="shared" si="142"/>
        <v>0</v>
      </c>
      <c r="HP23" s="237">
        <f t="shared" si="143"/>
        <v>0</v>
      </c>
      <c r="HQ23" s="219"/>
    </row>
    <row r="24" spans="1:225" ht="30" customHeight="1" x14ac:dyDescent="0.25">
      <c r="A24" s="228" t="s">
        <v>289</v>
      </c>
      <c r="B24" s="515">
        <f t="shared" si="93"/>
        <v>0</v>
      </c>
      <c r="C24" s="516">
        <f t="shared" si="94"/>
        <v>0</v>
      </c>
      <c r="D24" s="516">
        <f t="shared" si="95"/>
        <v>0</v>
      </c>
      <c r="E24" s="516">
        <f t="shared" si="96"/>
        <v>0</v>
      </c>
      <c r="F24" s="516">
        <f t="shared" si="97"/>
        <v>0</v>
      </c>
      <c r="G24" s="517">
        <f t="shared" si="98"/>
        <v>0</v>
      </c>
      <c r="H24" s="518">
        <f t="shared" si="99"/>
        <v>0</v>
      </c>
      <c r="I24" s="515">
        <f t="shared" si="100"/>
        <v>0</v>
      </c>
      <c r="J24" s="516">
        <f t="shared" si="101"/>
        <v>0</v>
      </c>
      <c r="K24" s="516">
        <f t="shared" si="102"/>
        <v>0</v>
      </c>
      <c r="L24" s="516">
        <f t="shared" si="103"/>
        <v>0</v>
      </c>
      <c r="M24" s="516">
        <f t="shared" si="104"/>
        <v>0</v>
      </c>
      <c r="N24" s="517">
        <f t="shared" si="105"/>
        <v>0</v>
      </c>
      <c r="O24" s="242">
        <f t="shared" si="106"/>
        <v>0</v>
      </c>
      <c r="P24" s="237">
        <f t="shared" si="107"/>
        <v>0</v>
      </c>
      <c r="V24" s="228" t="s">
        <v>289</v>
      </c>
      <c r="W24" s="247"/>
      <c r="X24" s="248"/>
      <c r="Y24" s="248"/>
      <c r="Z24" s="248"/>
      <c r="AA24" s="248"/>
      <c r="AB24" s="249"/>
      <c r="AC24" s="242">
        <f t="shared" si="108"/>
        <v>0</v>
      </c>
      <c r="AD24" s="247"/>
      <c r="AE24" s="248"/>
      <c r="AF24" s="248"/>
      <c r="AG24" s="248"/>
      <c r="AH24" s="248"/>
      <c r="AI24" s="249"/>
      <c r="AJ24" s="242">
        <f t="shared" si="109"/>
        <v>0</v>
      </c>
      <c r="AK24" s="237">
        <f t="shared" si="110"/>
        <v>0</v>
      </c>
      <c r="AL24" s="219"/>
      <c r="AM24" s="228" t="s">
        <v>289</v>
      </c>
      <c r="AN24" s="247"/>
      <c r="AO24" s="248"/>
      <c r="AP24" s="248"/>
      <c r="AQ24" s="248"/>
      <c r="AR24" s="248"/>
      <c r="AS24" s="249"/>
      <c r="AT24" s="242">
        <f t="shared" si="111"/>
        <v>0</v>
      </c>
      <c r="AU24" s="247"/>
      <c r="AV24" s="248"/>
      <c r="AW24" s="248"/>
      <c r="AX24" s="248"/>
      <c r="AY24" s="248"/>
      <c r="AZ24" s="249"/>
      <c r="BA24" s="242">
        <f t="shared" si="112"/>
        <v>0</v>
      </c>
      <c r="BB24" s="237">
        <f t="shared" si="113"/>
        <v>0</v>
      </c>
      <c r="BC24" s="219"/>
      <c r="BD24" s="228" t="s">
        <v>289</v>
      </c>
      <c r="BE24" s="247"/>
      <c r="BF24" s="248"/>
      <c r="BG24" s="248"/>
      <c r="BH24" s="248"/>
      <c r="BI24" s="248"/>
      <c r="BJ24" s="249"/>
      <c r="BK24" s="242">
        <f t="shared" si="114"/>
        <v>0</v>
      </c>
      <c r="BL24" s="247"/>
      <c r="BM24" s="248"/>
      <c r="BN24" s="248"/>
      <c r="BO24" s="248"/>
      <c r="BP24" s="248"/>
      <c r="BQ24" s="249"/>
      <c r="BR24" s="242">
        <f t="shared" si="115"/>
        <v>0</v>
      </c>
      <c r="BS24" s="237">
        <f t="shared" si="116"/>
        <v>0</v>
      </c>
      <c r="BT24" s="219"/>
      <c r="BU24" s="228" t="s">
        <v>289</v>
      </c>
      <c r="BV24" s="247"/>
      <c r="BW24" s="248"/>
      <c r="BX24" s="248"/>
      <c r="BY24" s="248"/>
      <c r="BZ24" s="248"/>
      <c r="CA24" s="249"/>
      <c r="CB24" s="242">
        <f t="shared" si="117"/>
        <v>0</v>
      </c>
      <c r="CC24" s="247"/>
      <c r="CD24" s="248"/>
      <c r="CE24" s="248"/>
      <c r="CF24" s="248"/>
      <c r="CG24" s="248"/>
      <c r="CH24" s="249"/>
      <c r="CI24" s="242">
        <f t="shared" si="118"/>
        <v>0</v>
      </c>
      <c r="CJ24" s="237">
        <f t="shared" si="119"/>
        <v>0</v>
      </c>
      <c r="CK24" s="219"/>
      <c r="CL24" s="228" t="s">
        <v>289</v>
      </c>
      <c r="CM24" s="247"/>
      <c r="CN24" s="248"/>
      <c r="CO24" s="248"/>
      <c r="CP24" s="248"/>
      <c r="CQ24" s="248"/>
      <c r="CR24" s="249"/>
      <c r="CS24" s="242">
        <f t="shared" si="120"/>
        <v>0</v>
      </c>
      <c r="CT24" s="247"/>
      <c r="CU24" s="248"/>
      <c r="CV24" s="248"/>
      <c r="CW24" s="248"/>
      <c r="CX24" s="248"/>
      <c r="CY24" s="249"/>
      <c r="CZ24" s="242">
        <f t="shared" si="121"/>
        <v>0</v>
      </c>
      <c r="DA24" s="237">
        <f t="shared" si="122"/>
        <v>0</v>
      </c>
      <c r="DB24" s="219"/>
      <c r="DC24" s="228" t="s">
        <v>289</v>
      </c>
      <c r="DD24" s="247"/>
      <c r="DE24" s="248"/>
      <c r="DF24" s="248"/>
      <c r="DG24" s="248"/>
      <c r="DH24" s="248"/>
      <c r="DI24" s="249"/>
      <c r="DJ24" s="242">
        <f t="shared" si="123"/>
        <v>0</v>
      </c>
      <c r="DK24" s="247"/>
      <c r="DL24" s="248"/>
      <c r="DM24" s="248"/>
      <c r="DN24" s="248"/>
      <c r="DO24" s="248"/>
      <c r="DP24" s="249"/>
      <c r="DQ24" s="242">
        <f t="shared" si="124"/>
        <v>0</v>
      </c>
      <c r="DR24" s="237">
        <f t="shared" si="125"/>
        <v>0</v>
      </c>
      <c r="DS24" s="219"/>
      <c r="DT24" s="228" t="s">
        <v>289</v>
      </c>
      <c r="DU24" s="247"/>
      <c r="DV24" s="248"/>
      <c r="DW24" s="248"/>
      <c r="DX24" s="248"/>
      <c r="DY24" s="248"/>
      <c r="DZ24" s="249"/>
      <c r="EA24" s="242">
        <f t="shared" si="126"/>
        <v>0</v>
      </c>
      <c r="EB24" s="247"/>
      <c r="EC24" s="248"/>
      <c r="ED24" s="248"/>
      <c r="EE24" s="248"/>
      <c r="EF24" s="248"/>
      <c r="EG24" s="249"/>
      <c r="EH24" s="242">
        <f t="shared" si="127"/>
        <v>0</v>
      </c>
      <c r="EI24" s="237">
        <f t="shared" si="128"/>
        <v>0</v>
      </c>
      <c r="EJ24" s="219"/>
      <c r="EK24" s="228" t="s">
        <v>289</v>
      </c>
      <c r="EL24" s="247"/>
      <c r="EM24" s="248"/>
      <c r="EN24" s="248"/>
      <c r="EO24" s="248"/>
      <c r="EP24" s="248"/>
      <c r="EQ24" s="249"/>
      <c r="ER24" s="242">
        <f t="shared" si="129"/>
        <v>0</v>
      </c>
      <c r="ES24" s="247"/>
      <c r="ET24" s="248"/>
      <c r="EU24" s="248"/>
      <c r="EV24" s="248"/>
      <c r="EW24" s="248"/>
      <c r="EX24" s="249"/>
      <c r="EY24" s="242">
        <f t="shared" si="130"/>
        <v>0</v>
      </c>
      <c r="EZ24" s="237">
        <f t="shared" si="131"/>
        <v>0</v>
      </c>
      <c r="FA24" s="219"/>
      <c r="FB24" s="228" t="s">
        <v>289</v>
      </c>
      <c r="FC24" s="247"/>
      <c r="FD24" s="248"/>
      <c r="FE24" s="248"/>
      <c r="FF24" s="248"/>
      <c r="FG24" s="248"/>
      <c r="FH24" s="249"/>
      <c r="FI24" s="242">
        <f t="shared" si="132"/>
        <v>0</v>
      </c>
      <c r="FJ24" s="247"/>
      <c r="FK24" s="248"/>
      <c r="FL24" s="248"/>
      <c r="FM24" s="248"/>
      <c r="FN24" s="248"/>
      <c r="FO24" s="249"/>
      <c r="FP24" s="242">
        <f t="shared" si="133"/>
        <v>0</v>
      </c>
      <c r="FQ24" s="237">
        <f t="shared" si="134"/>
        <v>0</v>
      </c>
      <c r="FR24" s="219"/>
      <c r="FS24" s="228" t="s">
        <v>289</v>
      </c>
      <c r="FT24" s="247"/>
      <c r="FU24" s="248"/>
      <c r="FV24" s="248"/>
      <c r="FW24" s="248"/>
      <c r="FX24" s="248"/>
      <c r="FY24" s="249"/>
      <c r="FZ24" s="242">
        <f t="shared" si="135"/>
        <v>0</v>
      </c>
      <c r="GA24" s="247"/>
      <c r="GB24" s="248"/>
      <c r="GC24" s="248"/>
      <c r="GD24" s="248"/>
      <c r="GE24" s="248"/>
      <c r="GF24" s="249"/>
      <c r="GG24" s="242">
        <f t="shared" si="136"/>
        <v>0</v>
      </c>
      <c r="GH24" s="237">
        <f t="shared" si="137"/>
        <v>0</v>
      </c>
      <c r="GI24" s="219"/>
      <c r="GJ24" s="228" t="s">
        <v>289</v>
      </c>
      <c r="GK24" s="247"/>
      <c r="GL24" s="248"/>
      <c r="GM24" s="248"/>
      <c r="GN24" s="248"/>
      <c r="GO24" s="248"/>
      <c r="GP24" s="249"/>
      <c r="GQ24" s="242">
        <f t="shared" si="138"/>
        <v>0</v>
      </c>
      <c r="GR24" s="247"/>
      <c r="GS24" s="248"/>
      <c r="GT24" s="248"/>
      <c r="GU24" s="248"/>
      <c r="GV24" s="248"/>
      <c r="GW24" s="249"/>
      <c r="GX24" s="242">
        <f t="shared" si="139"/>
        <v>0</v>
      </c>
      <c r="GY24" s="237">
        <f t="shared" si="140"/>
        <v>0</v>
      </c>
      <c r="GZ24" s="219"/>
      <c r="HA24" s="228" t="s">
        <v>289</v>
      </c>
      <c r="HB24" s="247"/>
      <c r="HC24" s="248"/>
      <c r="HD24" s="248"/>
      <c r="HE24" s="248"/>
      <c r="HF24" s="248"/>
      <c r="HG24" s="249"/>
      <c r="HH24" s="242">
        <f t="shared" si="141"/>
        <v>0</v>
      </c>
      <c r="HI24" s="247"/>
      <c r="HJ24" s="248"/>
      <c r="HK24" s="248"/>
      <c r="HL24" s="248"/>
      <c r="HM24" s="248"/>
      <c r="HN24" s="249"/>
      <c r="HO24" s="242">
        <f t="shared" si="142"/>
        <v>0</v>
      </c>
      <c r="HP24" s="237">
        <f t="shared" si="143"/>
        <v>0</v>
      </c>
      <c r="HQ24" s="219"/>
    </row>
    <row r="25" spans="1:225" ht="30" customHeight="1" x14ac:dyDescent="0.25">
      <c r="A25" s="228" t="s">
        <v>290</v>
      </c>
      <c r="B25" s="515">
        <f t="shared" si="93"/>
        <v>0</v>
      </c>
      <c r="C25" s="516">
        <f t="shared" si="94"/>
        <v>0</v>
      </c>
      <c r="D25" s="516">
        <f t="shared" si="95"/>
        <v>0</v>
      </c>
      <c r="E25" s="516">
        <f t="shared" si="96"/>
        <v>0</v>
      </c>
      <c r="F25" s="516">
        <f t="shared" si="97"/>
        <v>0</v>
      </c>
      <c r="G25" s="517">
        <f t="shared" si="98"/>
        <v>0</v>
      </c>
      <c r="H25" s="518">
        <f t="shared" si="99"/>
        <v>0</v>
      </c>
      <c r="I25" s="515">
        <f t="shared" si="100"/>
        <v>0</v>
      </c>
      <c r="J25" s="516">
        <f t="shared" si="101"/>
        <v>0</v>
      </c>
      <c r="K25" s="516">
        <f t="shared" si="102"/>
        <v>0</v>
      </c>
      <c r="L25" s="516">
        <f t="shared" si="103"/>
        <v>0</v>
      </c>
      <c r="M25" s="516">
        <f t="shared" si="104"/>
        <v>0</v>
      </c>
      <c r="N25" s="517">
        <f t="shared" si="105"/>
        <v>0</v>
      </c>
      <c r="O25" s="242">
        <f t="shared" si="106"/>
        <v>0</v>
      </c>
      <c r="P25" s="237">
        <f t="shared" si="107"/>
        <v>0</v>
      </c>
      <c r="V25" s="228" t="s">
        <v>290</v>
      </c>
      <c r="W25" s="247"/>
      <c r="X25" s="248"/>
      <c r="Y25" s="248"/>
      <c r="Z25" s="248"/>
      <c r="AA25" s="248"/>
      <c r="AB25" s="249"/>
      <c r="AC25" s="242">
        <f t="shared" si="108"/>
        <v>0</v>
      </c>
      <c r="AD25" s="247"/>
      <c r="AE25" s="248"/>
      <c r="AF25" s="248"/>
      <c r="AG25" s="248"/>
      <c r="AH25" s="248"/>
      <c r="AI25" s="249"/>
      <c r="AJ25" s="242">
        <f t="shared" si="109"/>
        <v>0</v>
      </c>
      <c r="AK25" s="237">
        <f t="shared" si="110"/>
        <v>0</v>
      </c>
      <c r="AL25" s="219"/>
      <c r="AM25" s="228" t="s">
        <v>290</v>
      </c>
      <c r="AN25" s="247"/>
      <c r="AO25" s="248"/>
      <c r="AP25" s="248"/>
      <c r="AQ25" s="248"/>
      <c r="AR25" s="248"/>
      <c r="AS25" s="249"/>
      <c r="AT25" s="242">
        <f t="shared" si="111"/>
        <v>0</v>
      </c>
      <c r="AU25" s="247"/>
      <c r="AV25" s="248"/>
      <c r="AW25" s="248"/>
      <c r="AX25" s="248"/>
      <c r="AY25" s="248"/>
      <c r="AZ25" s="249"/>
      <c r="BA25" s="242">
        <f t="shared" si="112"/>
        <v>0</v>
      </c>
      <c r="BB25" s="237">
        <f t="shared" si="113"/>
        <v>0</v>
      </c>
      <c r="BC25" s="219"/>
      <c r="BD25" s="228" t="s">
        <v>290</v>
      </c>
      <c r="BE25" s="247"/>
      <c r="BF25" s="248"/>
      <c r="BG25" s="248"/>
      <c r="BH25" s="248"/>
      <c r="BI25" s="248"/>
      <c r="BJ25" s="249"/>
      <c r="BK25" s="242">
        <f t="shared" si="114"/>
        <v>0</v>
      </c>
      <c r="BL25" s="247"/>
      <c r="BM25" s="248"/>
      <c r="BN25" s="248"/>
      <c r="BO25" s="248"/>
      <c r="BP25" s="248"/>
      <c r="BQ25" s="249"/>
      <c r="BR25" s="242">
        <f t="shared" si="115"/>
        <v>0</v>
      </c>
      <c r="BS25" s="237">
        <f t="shared" si="116"/>
        <v>0</v>
      </c>
      <c r="BT25" s="219"/>
      <c r="BU25" s="228" t="s">
        <v>290</v>
      </c>
      <c r="BV25" s="247"/>
      <c r="BW25" s="248"/>
      <c r="BX25" s="248"/>
      <c r="BY25" s="248"/>
      <c r="BZ25" s="248"/>
      <c r="CA25" s="249"/>
      <c r="CB25" s="242">
        <f t="shared" si="117"/>
        <v>0</v>
      </c>
      <c r="CC25" s="247"/>
      <c r="CD25" s="248"/>
      <c r="CE25" s="248"/>
      <c r="CF25" s="248"/>
      <c r="CG25" s="248"/>
      <c r="CH25" s="249"/>
      <c r="CI25" s="242">
        <f t="shared" si="118"/>
        <v>0</v>
      </c>
      <c r="CJ25" s="237">
        <f t="shared" si="119"/>
        <v>0</v>
      </c>
      <c r="CK25" s="219"/>
      <c r="CL25" s="228" t="s">
        <v>290</v>
      </c>
      <c r="CM25" s="247"/>
      <c r="CN25" s="248"/>
      <c r="CO25" s="248"/>
      <c r="CP25" s="248"/>
      <c r="CQ25" s="248"/>
      <c r="CR25" s="249"/>
      <c r="CS25" s="242">
        <f t="shared" si="120"/>
        <v>0</v>
      </c>
      <c r="CT25" s="247"/>
      <c r="CU25" s="248"/>
      <c r="CV25" s="248"/>
      <c r="CW25" s="248"/>
      <c r="CX25" s="248"/>
      <c r="CY25" s="249"/>
      <c r="CZ25" s="242">
        <f t="shared" si="121"/>
        <v>0</v>
      </c>
      <c r="DA25" s="237">
        <f t="shared" si="122"/>
        <v>0</v>
      </c>
      <c r="DB25" s="219"/>
      <c r="DC25" s="228" t="s">
        <v>290</v>
      </c>
      <c r="DD25" s="247"/>
      <c r="DE25" s="248"/>
      <c r="DF25" s="248"/>
      <c r="DG25" s="248"/>
      <c r="DH25" s="248"/>
      <c r="DI25" s="249"/>
      <c r="DJ25" s="242">
        <f t="shared" si="123"/>
        <v>0</v>
      </c>
      <c r="DK25" s="247"/>
      <c r="DL25" s="248"/>
      <c r="DM25" s="248"/>
      <c r="DN25" s="248"/>
      <c r="DO25" s="248"/>
      <c r="DP25" s="249"/>
      <c r="DQ25" s="242">
        <f t="shared" si="124"/>
        <v>0</v>
      </c>
      <c r="DR25" s="237">
        <f t="shared" si="125"/>
        <v>0</v>
      </c>
      <c r="DS25" s="219"/>
      <c r="DT25" s="228" t="s">
        <v>290</v>
      </c>
      <c r="DU25" s="247"/>
      <c r="DV25" s="248"/>
      <c r="DW25" s="248"/>
      <c r="DX25" s="248"/>
      <c r="DY25" s="248"/>
      <c r="DZ25" s="249"/>
      <c r="EA25" s="242">
        <f t="shared" si="126"/>
        <v>0</v>
      </c>
      <c r="EB25" s="247"/>
      <c r="EC25" s="248"/>
      <c r="ED25" s="248"/>
      <c r="EE25" s="248"/>
      <c r="EF25" s="248"/>
      <c r="EG25" s="249"/>
      <c r="EH25" s="242">
        <f t="shared" si="127"/>
        <v>0</v>
      </c>
      <c r="EI25" s="237">
        <f t="shared" si="128"/>
        <v>0</v>
      </c>
      <c r="EJ25" s="219"/>
      <c r="EK25" s="228" t="s">
        <v>290</v>
      </c>
      <c r="EL25" s="247"/>
      <c r="EM25" s="248"/>
      <c r="EN25" s="248"/>
      <c r="EO25" s="248"/>
      <c r="EP25" s="248"/>
      <c r="EQ25" s="249"/>
      <c r="ER25" s="242">
        <f t="shared" si="129"/>
        <v>0</v>
      </c>
      <c r="ES25" s="247"/>
      <c r="ET25" s="248"/>
      <c r="EU25" s="248"/>
      <c r="EV25" s="248"/>
      <c r="EW25" s="248"/>
      <c r="EX25" s="249"/>
      <c r="EY25" s="242">
        <f t="shared" si="130"/>
        <v>0</v>
      </c>
      <c r="EZ25" s="237">
        <f t="shared" si="131"/>
        <v>0</v>
      </c>
      <c r="FA25" s="219"/>
      <c r="FB25" s="228" t="s">
        <v>290</v>
      </c>
      <c r="FC25" s="247"/>
      <c r="FD25" s="248"/>
      <c r="FE25" s="248"/>
      <c r="FF25" s="248"/>
      <c r="FG25" s="248"/>
      <c r="FH25" s="249"/>
      <c r="FI25" s="242">
        <f t="shared" si="132"/>
        <v>0</v>
      </c>
      <c r="FJ25" s="247"/>
      <c r="FK25" s="248"/>
      <c r="FL25" s="248"/>
      <c r="FM25" s="248"/>
      <c r="FN25" s="248"/>
      <c r="FO25" s="249"/>
      <c r="FP25" s="242">
        <f t="shared" si="133"/>
        <v>0</v>
      </c>
      <c r="FQ25" s="237">
        <f t="shared" si="134"/>
        <v>0</v>
      </c>
      <c r="FR25" s="219"/>
      <c r="FS25" s="228" t="s">
        <v>290</v>
      </c>
      <c r="FT25" s="247"/>
      <c r="FU25" s="248"/>
      <c r="FV25" s="248"/>
      <c r="FW25" s="248"/>
      <c r="FX25" s="248"/>
      <c r="FY25" s="249"/>
      <c r="FZ25" s="242">
        <f t="shared" si="135"/>
        <v>0</v>
      </c>
      <c r="GA25" s="247"/>
      <c r="GB25" s="248"/>
      <c r="GC25" s="248"/>
      <c r="GD25" s="248"/>
      <c r="GE25" s="248"/>
      <c r="GF25" s="249"/>
      <c r="GG25" s="242">
        <f t="shared" si="136"/>
        <v>0</v>
      </c>
      <c r="GH25" s="237">
        <f t="shared" si="137"/>
        <v>0</v>
      </c>
      <c r="GI25" s="219"/>
      <c r="GJ25" s="228" t="s">
        <v>290</v>
      </c>
      <c r="GK25" s="247"/>
      <c r="GL25" s="248"/>
      <c r="GM25" s="248"/>
      <c r="GN25" s="248"/>
      <c r="GO25" s="248"/>
      <c r="GP25" s="249"/>
      <c r="GQ25" s="242">
        <f t="shared" si="138"/>
        <v>0</v>
      </c>
      <c r="GR25" s="247"/>
      <c r="GS25" s="248"/>
      <c r="GT25" s="248"/>
      <c r="GU25" s="248"/>
      <c r="GV25" s="248"/>
      <c r="GW25" s="249"/>
      <c r="GX25" s="242">
        <f t="shared" si="139"/>
        <v>0</v>
      </c>
      <c r="GY25" s="237">
        <f t="shared" si="140"/>
        <v>0</v>
      </c>
      <c r="GZ25" s="219"/>
      <c r="HA25" s="228" t="s">
        <v>290</v>
      </c>
      <c r="HB25" s="247"/>
      <c r="HC25" s="248"/>
      <c r="HD25" s="248"/>
      <c r="HE25" s="248"/>
      <c r="HF25" s="248"/>
      <c r="HG25" s="249"/>
      <c r="HH25" s="242">
        <f t="shared" si="141"/>
        <v>0</v>
      </c>
      <c r="HI25" s="247"/>
      <c r="HJ25" s="248"/>
      <c r="HK25" s="248"/>
      <c r="HL25" s="248"/>
      <c r="HM25" s="248"/>
      <c r="HN25" s="249"/>
      <c r="HO25" s="242">
        <f t="shared" si="142"/>
        <v>0</v>
      </c>
      <c r="HP25" s="237">
        <f t="shared" si="143"/>
        <v>0</v>
      </c>
      <c r="HQ25" s="219"/>
    </row>
    <row r="26" spans="1:225" ht="30" customHeight="1" x14ac:dyDescent="0.25">
      <c r="A26" s="228" t="s">
        <v>291</v>
      </c>
      <c r="B26" s="515">
        <f t="shared" si="93"/>
        <v>0</v>
      </c>
      <c r="C26" s="516">
        <f t="shared" si="94"/>
        <v>0</v>
      </c>
      <c r="D26" s="516">
        <f t="shared" si="95"/>
        <v>0</v>
      </c>
      <c r="E26" s="516">
        <f t="shared" si="96"/>
        <v>0</v>
      </c>
      <c r="F26" s="516">
        <f t="shared" si="97"/>
        <v>0</v>
      </c>
      <c r="G26" s="517">
        <f t="shared" si="98"/>
        <v>0</v>
      </c>
      <c r="H26" s="518">
        <f t="shared" si="99"/>
        <v>0</v>
      </c>
      <c r="I26" s="515">
        <f t="shared" si="100"/>
        <v>0</v>
      </c>
      <c r="J26" s="516">
        <f t="shared" si="101"/>
        <v>0</v>
      </c>
      <c r="K26" s="516">
        <f t="shared" si="102"/>
        <v>0</v>
      </c>
      <c r="L26" s="516">
        <f t="shared" si="103"/>
        <v>0</v>
      </c>
      <c r="M26" s="516">
        <f t="shared" si="104"/>
        <v>0</v>
      </c>
      <c r="N26" s="517">
        <f t="shared" si="105"/>
        <v>0</v>
      </c>
      <c r="O26" s="242">
        <f t="shared" si="106"/>
        <v>0</v>
      </c>
      <c r="P26" s="237">
        <f t="shared" si="107"/>
        <v>0</v>
      </c>
      <c r="V26" s="228" t="s">
        <v>291</v>
      </c>
      <c r="W26" s="247"/>
      <c r="X26" s="248"/>
      <c r="Y26" s="248"/>
      <c r="Z26" s="248"/>
      <c r="AA26" s="248"/>
      <c r="AB26" s="249"/>
      <c r="AC26" s="242">
        <f t="shared" si="108"/>
        <v>0</v>
      </c>
      <c r="AD26" s="247"/>
      <c r="AE26" s="248"/>
      <c r="AF26" s="248"/>
      <c r="AG26" s="248"/>
      <c r="AH26" s="248"/>
      <c r="AI26" s="249"/>
      <c r="AJ26" s="242">
        <f t="shared" si="109"/>
        <v>0</v>
      </c>
      <c r="AK26" s="237">
        <f t="shared" si="110"/>
        <v>0</v>
      </c>
      <c r="AL26" s="219"/>
      <c r="AM26" s="228" t="s">
        <v>291</v>
      </c>
      <c r="AN26" s="247"/>
      <c r="AO26" s="248"/>
      <c r="AP26" s="248"/>
      <c r="AQ26" s="248"/>
      <c r="AR26" s="248"/>
      <c r="AS26" s="249"/>
      <c r="AT26" s="242">
        <f t="shared" si="111"/>
        <v>0</v>
      </c>
      <c r="AU26" s="247"/>
      <c r="AV26" s="248"/>
      <c r="AW26" s="248"/>
      <c r="AX26" s="248"/>
      <c r="AY26" s="248"/>
      <c r="AZ26" s="249"/>
      <c r="BA26" s="242">
        <f t="shared" si="112"/>
        <v>0</v>
      </c>
      <c r="BB26" s="237">
        <f t="shared" si="113"/>
        <v>0</v>
      </c>
      <c r="BC26" s="219"/>
      <c r="BD26" s="228" t="s">
        <v>291</v>
      </c>
      <c r="BE26" s="247"/>
      <c r="BF26" s="248"/>
      <c r="BG26" s="248"/>
      <c r="BH26" s="248"/>
      <c r="BI26" s="248"/>
      <c r="BJ26" s="249"/>
      <c r="BK26" s="242">
        <f t="shared" si="114"/>
        <v>0</v>
      </c>
      <c r="BL26" s="247"/>
      <c r="BM26" s="248"/>
      <c r="BN26" s="248"/>
      <c r="BO26" s="248"/>
      <c r="BP26" s="248"/>
      <c r="BQ26" s="249"/>
      <c r="BR26" s="242">
        <f t="shared" si="115"/>
        <v>0</v>
      </c>
      <c r="BS26" s="237">
        <f t="shared" si="116"/>
        <v>0</v>
      </c>
      <c r="BT26" s="219"/>
      <c r="BU26" s="228" t="s">
        <v>291</v>
      </c>
      <c r="BV26" s="247"/>
      <c r="BW26" s="248"/>
      <c r="BX26" s="248"/>
      <c r="BY26" s="248"/>
      <c r="BZ26" s="248"/>
      <c r="CA26" s="249"/>
      <c r="CB26" s="242">
        <f t="shared" si="117"/>
        <v>0</v>
      </c>
      <c r="CC26" s="247"/>
      <c r="CD26" s="248"/>
      <c r="CE26" s="248"/>
      <c r="CF26" s="248"/>
      <c r="CG26" s="248"/>
      <c r="CH26" s="249"/>
      <c r="CI26" s="242">
        <f t="shared" si="118"/>
        <v>0</v>
      </c>
      <c r="CJ26" s="237">
        <f t="shared" si="119"/>
        <v>0</v>
      </c>
      <c r="CK26" s="219"/>
      <c r="CL26" s="228" t="s">
        <v>291</v>
      </c>
      <c r="CM26" s="247"/>
      <c r="CN26" s="248"/>
      <c r="CO26" s="248"/>
      <c r="CP26" s="248"/>
      <c r="CQ26" s="248"/>
      <c r="CR26" s="249"/>
      <c r="CS26" s="242">
        <f t="shared" si="120"/>
        <v>0</v>
      </c>
      <c r="CT26" s="247"/>
      <c r="CU26" s="248"/>
      <c r="CV26" s="248"/>
      <c r="CW26" s="248"/>
      <c r="CX26" s="248"/>
      <c r="CY26" s="249"/>
      <c r="CZ26" s="242">
        <f t="shared" si="121"/>
        <v>0</v>
      </c>
      <c r="DA26" s="237">
        <f t="shared" si="122"/>
        <v>0</v>
      </c>
      <c r="DB26" s="219"/>
      <c r="DC26" s="228" t="s">
        <v>291</v>
      </c>
      <c r="DD26" s="247"/>
      <c r="DE26" s="248"/>
      <c r="DF26" s="248"/>
      <c r="DG26" s="248"/>
      <c r="DH26" s="248"/>
      <c r="DI26" s="249"/>
      <c r="DJ26" s="242">
        <f t="shared" si="123"/>
        <v>0</v>
      </c>
      <c r="DK26" s="247"/>
      <c r="DL26" s="248"/>
      <c r="DM26" s="248"/>
      <c r="DN26" s="248"/>
      <c r="DO26" s="248"/>
      <c r="DP26" s="249"/>
      <c r="DQ26" s="242">
        <f t="shared" si="124"/>
        <v>0</v>
      </c>
      <c r="DR26" s="237">
        <f t="shared" si="125"/>
        <v>0</v>
      </c>
      <c r="DS26" s="219"/>
      <c r="DT26" s="228" t="s">
        <v>291</v>
      </c>
      <c r="DU26" s="247"/>
      <c r="DV26" s="248"/>
      <c r="DW26" s="248"/>
      <c r="DX26" s="248"/>
      <c r="DY26" s="248"/>
      <c r="DZ26" s="249"/>
      <c r="EA26" s="242">
        <f t="shared" si="126"/>
        <v>0</v>
      </c>
      <c r="EB26" s="247"/>
      <c r="EC26" s="248"/>
      <c r="ED26" s="248"/>
      <c r="EE26" s="248"/>
      <c r="EF26" s="248"/>
      <c r="EG26" s="249"/>
      <c r="EH26" s="242">
        <f t="shared" si="127"/>
        <v>0</v>
      </c>
      <c r="EI26" s="237">
        <f t="shared" si="128"/>
        <v>0</v>
      </c>
      <c r="EJ26" s="219"/>
      <c r="EK26" s="228" t="s">
        <v>291</v>
      </c>
      <c r="EL26" s="247"/>
      <c r="EM26" s="248"/>
      <c r="EN26" s="248"/>
      <c r="EO26" s="248"/>
      <c r="EP26" s="248"/>
      <c r="EQ26" s="249"/>
      <c r="ER26" s="242">
        <f t="shared" si="129"/>
        <v>0</v>
      </c>
      <c r="ES26" s="247"/>
      <c r="ET26" s="248"/>
      <c r="EU26" s="248"/>
      <c r="EV26" s="248"/>
      <c r="EW26" s="248"/>
      <c r="EX26" s="249"/>
      <c r="EY26" s="242">
        <f t="shared" si="130"/>
        <v>0</v>
      </c>
      <c r="EZ26" s="237">
        <f t="shared" si="131"/>
        <v>0</v>
      </c>
      <c r="FA26" s="219"/>
      <c r="FB26" s="228" t="s">
        <v>291</v>
      </c>
      <c r="FC26" s="247"/>
      <c r="FD26" s="248"/>
      <c r="FE26" s="248"/>
      <c r="FF26" s="248"/>
      <c r="FG26" s="248"/>
      <c r="FH26" s="249"/>
      <c r="FI26" s="242">
        <f t="shared" si="132"/>
        <v>0</v>
      </c>
      <c r="FJ26" s="247"/>
      <c r="FK26" s="248"/>
      <c r="FL26" s="248"/>
      <c r="FM26" s="248"/>
      <c r="FN26" s="248"/>
      <c r="FO26" s="249"/>
      <c r="FP26" s="242">
        <f t="shared" si="133"/>
        <v>0</v>
      </c>
      <c r="FQ26" s="237">
        <f t="shared" si="134"/>
        <v>0</v>
      </c>
      <c r="FR26" s="219"/>
      <c r="FS26" s="228" t="s">
        <v>291</v>
      </c>
      <c r="FT26" s="247"/>
      <c r="FU26" s="248"/>
      <c r="FV26" s="248"/>
      <c r="FW26" s="248"/>
      <c r="FX26" s="248"/>
      <c r="FY26" s="249"/>
      <c r="FZ26" s="242">
        <f t="shared" si="135"/>
        <v>0</v>
      </c>
      <c r="GA26" s="247"/>
      <c r="GB26" s="248"/>
      <c r="GC26" s="248"/>
      <c r="GD26" s="248"/>
      <c r="GE26" s="248"/>
      <c r="GF26" s="249"/>
      <c r="GG26" s="242">
        <f t="shared" si="136"/>
        <v>0</v>
      </c>
      <c r="GH26" s="237">
        <f t="shared" si="137"/>
        <v>0</v>
      </c>
      <c r="GI26" s="219"/>
      <c r="GJ26" s="228" t="s">
        <v>291</v>
      </c>
      <c r="GK26" s="247"/>
      <c r="GL26" s="248"/>
      <c r="GM26" s="248"/>
      <c r="GN26" s="248"/>
      <c r="GO26" s="248"/>
      <c r="GP26" s="249"/>
      <c r="GQ26" s="242">
        <f t="shared" si="138"/>
        <v>0</v>
      </c>
      <c r="GR26" s="247"/>
      <c r="GS26" s="248"/>
      <c r="GT26" s="248"/>
      <c r="GU26" s="248"/>
      <c r="GV26" s="248"/>
      <c r="GW26" s="249"/>
      <c r="GX26" s="242">
        <f t="shared" si="139"/>
        <v>0</v>
      </c>
      <c r="GY26" s="237">
        <f t="shared" si="140"/>
        <v>0</v>
      </c>
      <c r="GZ26" s="219"/>
      <c r="HA26" s="228" t="s">
        <v>291</v>
      </c>
      <c r="HB26" s="247"/>
      <c r="HC26" s="248"/>
      <c r="HD26" s="248"/>
      <c r="HE26" s="248"/>
      <c r="HF26" s="248"/>
      <c r="HG26" s="249"/>
      <c r="HH26" s="242">
        <f t="shared" si="141"/>
        <v>0</v>
      </c>
      <c r="HI26" s="247"/>
      <c r="HJ26" s="248"/>
      <c r="HK26" s="248"/>
      <c r="HL26" s="248"/>
      <c r="HM26" s="248"/>
      <c r="HN26" s="249"/>
      <c r="HO26" s="242">
        <f t="shared" si="142"/>
        <v>0</v>
      </c>
      <c r="HP26" s="237">
        <f t="shared" si="143"/>
        <v>0</v>
      </c>
      <c r="HQ26" s="219"/>
    </row>
    <row r="27" spans="1:225" ht="30" customHeight="1" x14ac:dyDescent="0.25">
      <c r="A27" s="228" t="s">
        <v>292</v>
      </c>
      <c r="B27" s="515">
        <f t="shared" si="93"/>
        <v>0</v>
      </c>
      <c r="C27" s="516">
        <f t="shared" si="94"/>
        <v>0</v>
      </c>
      <c r="D27" s="516">
        <f t="shared" si="95"/>
        <v>0</v>
      </c>
      <c r="E27" s="516">
        <f t="shared" si="96"/>
        <v>0</v>
      </c>
      <c r="F27" s="516">
        <f t="shared" si="97"/>
        <v>0</v>
      </c>
      <c r="G27" s="517">
        <f t="shared" si="98"/>
        <v>0</v>
      </c>
      <c r="H27" s="518">
        <f t="shared" si="99"/>
        <v>0</v>
      </c>
      <c r="I27" s="515">
        <f t="shared" si="100"/>
        <v>0</v>
      </c>
      <c r="J27" s="516">
        <f t="shared" si="101"/>
        <v>0</v>
      </c>
      <c r="K27" s="516">
        <f t="shared" si="102"/>
        <v>0</v>
      </c>
      <c r="L27" s="516">
        <f t="shared" si="103"/>
        <v>0</v>
      </c>
      <c r="M27" s="516">
        <f t="shared" si="104"/>
        <v>0</v>
      </c>
      <c r="N27" s="517">
        <f t="shared" si="105"/>
        <v>0</v>
      </c>
      <c r="O27" s="242">
        <f t="shared" si="106"/>
        <v>0</v>
      </c>
      <c r="P27" s="237">
        <f t="shared" si="107"/>
        <v>0</v>
      </c>
      <c r="V27" s="228" t="s">
        <v>292</v>
      </c>
      <c r="W27" s="247"/>
      <c r="X27" s="248"/>
      <c r="Y27" s="248"/>
      <c r="Z27" s="248"/>
      <c r="AA27" s="248"/>
      <c r="AB27" s="249"/>
      <c r="AC27" s="242">
        <f t="shared" si="108"/>
        <v>0</v>
      </c>
      <c r="AD27" s="247"/>
      <c r="AE27" s="248"/>
      <c r="AF27" s="248"/>
      <c r="AG27" s="248"/>
      <c r="AH27" s="248"/>
      <c r="AI27" s="249"/>
      <c r="AJ27" s="242">
        <f t="shared" si="109"/>
        <v>0</v>
      </c>
      <c r="AK27" s="237">
        <f t="shared" si="110"/>
        <v>0</v>
      </c>
      <c r="AL27" s="219"/>
      <c r="AM27" s="228" t="s">
        <v>292</v>
      </c>
      <c r="AN27" s="247"/>
      <c r="AO27" s="248"/>
      <c r="AP27" s="248"/>
      <c r="AQ27" s="248"/>
      <c r="AR27" s="248"/>
      <c r="AS27" s="249"/>
      <c r="AT27" s="242">
        <f t="shared" si="111"/>
        <v>0</v>
      </c>
      <c r="AU27" s="247"/>
      <c r="AV27" s="248"/>
      <c r="AW27" s="248"/>
      <c r="AX27" s="248"/>
      <c r="AY27" s="248"/>
      <c r="AZ27" s="249"/>
      <c r="BA27" s="242">
        <f t="shared" si="112"/>
        <v>0</v>
      </c>
      <c r="BB27" s="237">
        <f t="shared" si="113"/>
        <v>0</v>
      </c>
      <c r="BC27" s="219"/>
      <c r="BD27" s="228" t="s">
        <v>292</v>
      </c>
      <c r="BE27" s="247"/>
      <c r="BF27" s="248"/>
      <c r="BG27" s="248"/>
      <c r="BH27" s="248"/>
      <c r="BI27" s="248"/>
      <c r="BJ27" s="249"/>
      <c r="BK27" s="242">
        <f t="shared" si="114"/>
        <v>0</v>
      </c>
      <c r="BL27" s="247"/>
      <c r="BM27" s="248"/>
      <c r="BN27" s="248"/>
      <c r="BO27" s="248"/>
      <c r="BP27" s="248"/>
      <c r="BQ27" s="249"/>
      <c r="BR27" s="242">
        <f t="shared" si="115"/>
        <v>0</v>
      </c>
      <c r="BS27" s="237">
        <f t="shared" si="116"/>
        <v>0</v>
      </c>
      <c r="BT27" s="219"/>
      <c r="BU27" s="228" t="s">
        <v>292</v>
      </c>
      <c r="BV27" s="247"/>
      <c r="BW27" s="248"/>
      <c r="BX27" s="248"/>
      <c r="BY27" s="248"/>
      <c r="BZ27" s="248"/>
      <c r="CA27" s="249"/>
      <c r="CB27" s="242">
        <f t="shared" si="117"/>
        <v>0</v>
      </c>
      <c r="CC27" s="247"/>
      <c r="CD27" s="248"/>
      <c r="CE27" s="248"/>
      <c r="CF27" s="248"/>
      <c r="CG27" s="248"/>
      <c r="CH27" s="249"/>
      <c r="CI27" s="242">
        <f t="shared" si="118"/>
        <v>0</v>
      </c>
      <c r="CJ27" s="237">
        <f t="shared" si="119"/>
        <v>0</v>
      </c>
      <c r="CK27" s="219"/>
      <c r="CL27" s="228" t="s">
        <v>292</v>
      </c>
      <c r="CM27" s="247"/>
      <c r="CN27" s="248"/>
      <c r="CO27" s="248"/>
      <c r="CP27" s="248"/>
      <c r="CQ27" s="248"/>
      <c r="CR27" s="249"/>
      <c r="CS27" s="242">
        <f t="shared" si="120"/>
        <v>0</v>
      </c>
      <c r="CT27" s="247"/>
      <c r="CU27" s="248"/>
      <c r="CV27" s="248"/>
      <c r="CW27" s="248"/>
      <c r="CX27" s="248"/>
      <c r="CY27" s="249"/>
      <c r="CZ27" s="242">
        <f t="shared" si="121"/>
        <v>0</v>
      </c>
      <c r="DA27" s="237">
        <f t="shared" si="122"/>
        <v>0</v>
      </c>
      <c r="DB27" s="219"/>
      <c r="DC27" s="228" t="s">
        <v>292</v>
      </c>
      <c r="DD27" s="247"/>
      <c r="DE27" s="248"/>
      <c r="DF27" s="248"/>
      <c r="DG27" s="248"/>
      <c r="DH27" s="248"/>
      <c r="DI27" s="249"/>
      <c r="DJ27" s="242">
        <f t="shared" si="123"/>
        <v>0</v>
      </c>
      <c r="DK27" s="247"/>
      <c r="DL27" s="248"/>
      <c r="DM27" s="248"/>
      <c r="DN27" s="248"/>
      <c r="DO27" s="248"/>
      <c r="DP27" s="249"/>
      <c r="DQ27" s="242">
        <f t="shared" si="124"/>
        <v>0</v>
      </c>
      <c r="DR27" s="237">
        <f t="shared" si="125"/>
        <v>0</v>
      </c>
      <c r="DS27" s="219"/>
      <c r="DT27" s="228" t="s">
        <v>292</v>
      </c>
      <c r="DU27" s="247"/>
      <c r="DV27" s="248"/>
      <c r="DW27" s="248"/>
      <c r="DX27" s="248"/>
      <c r="DY27" s="248"/>
      <c r="DZ27" s="249"/>
      <c r="EA27" s="242">
        <f t="shared" si="126"/>
        <v>0</v>
      </c>
      <c r="EB27" s="247"/>
      <c r="EC27" s="248"/>
      <c r="ED27" s="248"/>
      <c r="EE27" s="248"/>
      <c r="EF27" s="248"/>
      <c r="EG27" s="249"/>
      <c r="EH27" s="242">
        <f t="shared" si="127"/>
        <v>0</v>
      </c>
      <c r="EI27" s="237">
        <f t="shared" si="128"/>
        <v>0</v>
      </c>
      <c r="EJ27" s="219"/>
      <c r="EK27" s="228" t="s">
        <v>292</v>
      </c>
      <c r="EL27" s="247"/>
      <c r="EM27" s="248"/>
      <c r="EN27" s="248"/>
      <c r="EO27" s="248"/>
      <c r="EP27" s="248"/>
      <c r="EQ27" s="249"/>
      <c r="ER27" s="242">
        <f t="shared" si="129"/>
        <v>0</v>
      </c>
      <c r="ES27" s="247"/>
      <c r="ET27" s="248"/>
      <c r="EU27" s="248"/>
      <c r="EV27" s="248"/>
      <c r="EW27" s="248"/>
      <c r="EX27" s="249"/>
      <c r="EY27" s="242">
        <f t="shared" si="130"/>
        <v>0</v>
      </c>
      <c r="EZ27" s="237">
        <f t="shared" si="131"/>
        <v>0</v>
      </c>
      <c r="FA27" s="219"/>
      <c r="FB27" s="228" t="s">
        <v>292</v>
      </c>
      <c r="FC27" s="247"/>
      <c r="FD27" s="248"/>
      <c r="FE27" s="248"/>
      <c r="FF27" s="248"/>
      <c r="FG27" s="248"/>
      <c r="FH27" s="249"/>
      <c r="FI27" s="242">
        <f t="shared" si="132"/>
        <v>0</v>
      </c>
      <c r="FJ27" s="247"/>
      <c r="FK27" s="248"/>
      <c r="FL27" s="248"/>
      <c r="FM27" s="248"/>
      <c r="FN27" s="248"/>
      <c r="FO27" s="249"/>
      <c r="FP27" s="242">
        <f t="shared" si="133"/>
        <v>0</v>
      </c>
      <c r="FQ27" s="237">
        <f t="shared" si="134"/>
        <v>0</v>
      </c>
      <c r="FR27" s="219"/>
      <c r="FS27" s="228" t="s">
        <v>292</v>
      </c>
      <c r="FT27" s="247"/>
      <c r="FU27" s="248"/>
      <c r="FV27" s="248"/>
      <c r="FW27" s="248"/>
      <c r="FX27" s="248"/>
      <c r="FY27" s="249"/>
      <c r="FZ27" s="242">
        <f t="shared" si="135"/>
        <v>0</v>
      </c>
      <c r="GA27" s="247"/>
      <c r="GB27" s="248"/>
      <c r="GC27" s="248"/>
      <c r="GD27" s="248"/>
      <c r="GE27" s="248"/>
      <c r="GF27" s="249"/>
      <c r="GG27" s="242">
        <f t="shared" si="136"/>
        <v>0</v>
      </c>
      <c r="GH27" s="237">
        <f t="shared" si="137"/>
        <v>0</v>
      </c>
      <c r="GI27" s="219"/>
      <c r="GJ27" s="228" t="s">
        <v>292</v>
      </c>
      <c r="GK27" s="247"/>
      <c r="GL27" s="248"/>
      <c r="GM27" s="248"/>
      <c r="GN27" s="248"/>
      <c r="GO27" s="248"/>
      <c r="GP27" s="249"/>
      <c r="GQ27" s="242">
        <f t="shared" si="138"/>
        <v>0</v>
      </c>
      <c r="GR27" s="247"/>
      <c r="GS27" s="248"/>
      <c r="GT27" s="248"/>
      <c r="GU27" s="248"/>
      <c r="GV27" s="248"/>
      <c r="GW27" s="249"/>
      <c r="GX27" s="242">
        <f t="shared" si="139"/>
        <v>0</v>
      </c>
      <c r="GY27" s="237">
        <f t="shared" si="140"/>
        <v>0</v>
      </c>
      <c r="GZ27" s="219"/>
      <c r="HA27" s="228" t="s">
        <v>292</v>
      </c>
      <c r="HB27" s="247"/>
      <c r="HC27" s="248"/>
      <c r="HD27" s="248"/>
      <c r="HE27" s="248"/>
      <c r="HF27" s="248"/>
      <c r="HG27" s="249"/>
      <c r="HH27" s="242">
        <f t="shared" si="141"/>
        <v>0</v>
      </c>
      <c r="HI27" s="247"/>
      <c r="HJ27" s="248"/>
      <c r="HK27" s="248"/>
      <c r="HL27" s="248"/>
      <c r="HM27" s="248"/>
      <c r="HN27" s="249"/>
      <c r="HO27" s="242">
        <f t="shared" si="142"/>
        <v>0</v>
      </c>
      <c r="HP27" s="237">
        <f t="shared" si="143"/>
        <v>0</v>
      </c>
      <c r="HQ27" s="219"/>
    </row>
    <row r="28" spans="1:225" ht="30" customHeight="1" x14ac:dyDescent="0.25">
      <c r="A28" s="228" t="s">
        <v>293</v>
      </c>
      <c r="B28" s="515">
        <f t="shared" si="93"/>
        <v>0</v>
      </c>
      <c r="C28" s="516">
        <f t="shared" si="94"/>
        <v>0</v>
      </c>
      <c r="D28" s="516">
        <f t="shared" si="95"/>
        <v>0</v>
      </c>
      <c r="E28" s="516">
        <f t="shared" si="96"/>
        <v>0</v>
      </c>
      <c r="F28" s="516">
        <f t="shared" si="97"/>
        <v>0</v>
      </c>
      <c r="G28" s="517">
        <f t="shared" si="98"/>
        <v>0</v>
      </c>
      <c r="H28" s="518">
        <f t="shared" si="99"/>
        <v>0</v>
      </c>
      <c r="I28" s="515">
        <f t="shared" si="100"/>
        <v>0</v>
      </c>
      <c r="J28" s="516">
        <f t="shared" si="101"/>
        <v>0</v>
      </c>
      <c r="K28" s="516">
        <f t="shared" si="102"/>
        <v>0</v>
      </c>
      <c r="L28" s="516">
        <f t="shared" si="103"/>
        <v>0</v>
      </c>
      <c r="M28" s="516">
        <f t="shared" si="104"/>
        <v>0</v>
      </c>
      <c r="N28" s="517">
        <f t="shared" si="105"/>
        <v>0</v>
      </c>
      <c r="O28" s="242">
        <f t="shared" si="106"/>
        <v>0</v>
      </c>
      <c r="P28" s="237">
        <f t="shared" si="107"/>
        <v>0</v>
      </c>
      <c r="V28" s="228" t="s">
        <v>293</v>
      </c>
      <c r="W28" s="247"/>
      <c r="X28" s="248"/>
      <c r="Y28" s="248"/>
      <c r="Z28" s="248"/>
      <c r="AA28" s="248"/>
      <c r="AB28" s="249"/>
      <c r="AC28" s="242">
        <f t="shared" si="108"/>
        <v>0</v>
      </c>
      <c r="AD28" s="247"/>
      <c r="AE28" s="248"/>
      <c r="AF28" s="248"/>
      <c r="AG28" s="248"/>
      <c r="AH28" s="248"/>
      <c r="AI28" s="249"/>
      <c r="AJ28" s="242">
        <f t="shared" si="109"/>
        <v>0</v>
      </c>
      <c r="AK28" s="237">
        <f t="shared" si="110"/>
        <v>0</v>
      </c>
      <c r="AL28" s="219"/>
      <c r="AM28" s="228" t="s">
        <v>293</v>
      </c>
      <c r="AN28" s="247"/>
      <c r="AO28" s="248"/>
      <c r="AP28" s="248"/>
      <c r="AQ28" s="248"/>
      <c r="AR28" s="248"/>
      <c r="AS28" s="249"/>
      <c r="AT28" s="242">
        <f t="shared" si="111"/>
        <v>0</v>
      </c>
      <c r="AU28" s="247"/>
      <c r="AV28" s="248"/>
      <c r="AW28" s="248"/>
      <c r="AX28" s="248"/>
      <c r="AY28" s="248"/>
      <c r="AZ28" s="249"/>
      <c r="BA28" s="242">
        <f t="shared" si="112"/>
        <v>0</v>
      </c>
      <c r="BB28" s="237">
        <f t="shared" si="113"/>
        <v>0</v>
      </c>
      <c r="BC28" s="219"/>
      <c r="BD28" s="228" t="s">
        <v>293</v>
      </c>
      <c r="BE28" s="247"/>
      <c r="BF28" s="248"/>
      <c r="BG28" s="248"/>
      <c r="BH28" s="248"/>
      <c r="BI28" s="248"/>
      <c r="BJ28" s="249"/>
      <c r="BK28" s="242">
        <f t="shared" si="114"/>
        <v>0</v>
      </c>
      <c r="BL28" s="247"/>
      <c r="BM28" s="248"/>
      <c r="BN28" s="248"/>
      <c r="BO28" s="248"/>
      <c r="BP28" s="248"/>
      <c r="BQ28" s="249"/>
      <c r="BR28" s="242">
        <f t="shared" si="115"/>
        <v>0</v>
      </c>
      <c r="BS28" s="237">
        <f t="shared" si="116"/>
        <v>0</v>
      </c>
      <c r="BT28" s="219"/>
      <c r="BU28" s="228" t="s">
        <v>293</v>
      </c>
      <c r="BV28" s="247"/>
      <c r="BW28" s="248"/>
      <c r="BX28" s="248"/>
      <c r="BY28" s="248"/>
      <c r="BZ28" s="248"/>
      <c r="CA28" s="249"/>
      <c r="CB28" s="242">
        <f t="shared" si="117"/>
        <v>0</v>
      </c>
      <c r="CC28" s="247"/>
      <c r="CD28" s="248"/>
      <c r="CE28" s="248"/>
      <c r="CF28" s="248"/>
      <c r="CG28" s="248"/>
      <c r="CH28" s="249"/>
      <c r="CI28" s="242">
        <f t="shared" si="118"/>
        <v>0</v>
      </c>
      <c r="CJ28" s="237">
        <f t="shared" si="119"/>
        <v>0</v>
      </c>
      <c r="CK28" s="219"/>
      <c r="CL28" s="228" t="s">
        <v>293</v>
      </c>
      <c r="CM28" s="247"/>
      <c r="CN28" s="248"/>
      <c r="CO28" s="248"/>
      <c r="CP28" s="248"/>
      <c r="CQ28" s="248"/>
      <c r="CR28" s="249"/>
      <c r="CS28" s="242">
        <f t="shared" si="120"/>
        <v>0</v>
      </c>
      <c r="CT28" s="247"/>
      <c r="CU28" s="248"/>
      <c r="CV28" s="248"/>
      <c r="CW28" s="248"/>
      <c r="CX28" s="248"/>
      <c r="CY28" s="249"/>
      <c r="CZ28" s="242">
        <f t="shared" si="121"/>
        <v>0</v>
      </c>
      <c r="DA28" s="237">
        <f t="shared" si="122"/>
        <v>0</v>
      </c>
      <c r="DB28" s="219"/>
      <c r="DC28" s="228" t="s">
        <v>293</v>
      </c>
      <c r="DD28" s="247"/>
      <c r="DE28" s="248"/>
      <c r="DF28" s="248"/>
      <c r="DG28" s="248"/>
      <c r="DH28" s="248"/>
      <c r="DI28" s="249"/>
      <c r="DJ28" s="242">
        <f t="shared" si="123"/>
        <v>0</v>
      </c>
      <c r="DK28" s="247"/>
      <c r="DL28" s="248"/>
      <c r="DM28" s="248"/>
      <c r="DN28" s="248"/>
      <c r="DO28" s="248"/>
      <c r="DP28" s="249"/>
      <c r="DQ28" s="242">
        <f t="shared" si="124"/>
        <v>0</v>
      </c>
      <c r="DR28" s="237">
        <f t="shared" si="125"/>
        <v>0</v>
      </c>
      <c r="DS28" s="219"/>
      <c r="DT28" s="228" t="s">
        <v>293</v>
      </c>
      <c r="DU28" s="247"/>
      <c r="DV28" s="248"/>
      <c r="DW28" s="248"/>
      <c r="DX28" s="248"/>
      <c r="DY28" s="248"/>
      <c r="DZ28" s="249"/>
      <c r="EA28" s="242">
        <f t="shared" si="126"/>
        <v>0</v>
      </c>
      <c r="EB28" s="247"/>
      <c r="EC28" s="248"/>
      <c r="ED28" s="248"/>
      <c r="EE28" s="248"/>
      <c r="EF28" s="248"/>
      <c r="EG28" s="249"/>
      <c r="EH28" s="242">
        <f t="shared" si="127"/>
        <v>0</v>
      </c>
      <c r="EI28" s="237">
        <f t="shared" si="128"/>
        <v>0</v>
      </c>
      <c r="EJ28" s="219"/>
      <c r="EK28" s="228" t="s">
        <v>293</v>
      </c>
      <c r="EL28" s="247"/>
      <c r="EM28" s="248"/>
      <c r="EN28" s="248"/>
      <c r="EO28" s="248"/>
      <c r="EP28" s="248"/>
      <c r="EQ28" s="249"/>
      <c r="ER28" s="242">
        <f t="shared" si="129"/>
        <v>0</v>
      </c>
      <c r="ES28" s="247"/>
      <c r="ET28" s="248"/>
      <c r="EU28" s="248"/>
      <c r="EV28" s="248"/>
      <c r="EW28" s="248"/>
      <c r="EX28" s="249"/>
      <c r="EY28" s="242">
        <f t="shared" si="130"/>
        <v>0</v>
      </c>
      <c r="EZ28" s="237">
        <f t="shared" si="131"/>
        <v>0</v>
      </c>
      <c r="FA28" s="219"/>
      <c r="FB28" s="228" t="s">
        <v>293</v>
      </c>
      <c r="FC28" s="247"/>
      <c r="FD28" s="248"/>
      <c r="FE28" s="248"/>
      <c r="FF28" s="248"/>
      <c r="FG28" s="248"/>
      <c r="FH28" s="249"/>
      <c r="FI28" s="242">
        <f t="shared" si="132"/>
        <v>0</v>
      </c>
      <c r="FJ28" s="247"/>
      <c r="FK28" s="248"/>
      <c r="FL28" s="248"/>
      <c r="FM28" s="248"/>
      <c r="FN28" s="248"/>
      <c r="FO28" s="249"/>
      <c r="FP28" s="242">
        <f t="shared" si="133"/>
        <v>0</v>
      </c>
      <c r="FQ28" s="237">
        <f t="shared" si="134"/>
        <v>0</v>
      </c>
      <c r="FR28" s="219"/>
      <c r="FS28" s="228" t="s">
        <v>293</v>
      </c>
      <c r="FT28" s="247"/>
      <c r="FU28" s="248"/>
      <c r="FV28" s="248"/>
      <c r="FW28" s="248"/>
      <c r="FX28" s="248"/>
      <c r="FY28" s="249"/>
      <c r="FZ28" s="242">
        <f t="shared" si="135"/>
        <v>0</v>
      </c>
      <c r="GA28" s="247"/>
      <c r="GB28" s="248"/>
      <c r="GC28" s="248"/>
      <c r="GD28" s="248"/>
      <c r="GE28" s="248"/>
      <c r="GF28" s="249"/>
      <c r="GG28" s="242">
        <f t="shared" si="136"/>
        <v>0</v>
      </c>
      <c r="GH28" s="237">
        <f t="shared" si="137"/>
        <v>0</v>
      </c>
      <c r="GI28" s="219"/>
      <c r="GJ28" s="228" t="s">
        <v>293</v>
      </c>
      <c r="GK28" s="247"/>
      <c r="GL28" s="248"/>
      <c r="GM28" s="248"/>
      <c r="GN28" s="248"/>
      <c r="GO28" s="248"/>
      <c r="GP28" s="249"/>
      <c r="GQ28" s="242">
        <f t="shared" si="138"/>
        <v>0</v>
      </c>
      <c r="GR28" s="247"/>
      <c r="GS28" s="248"/>
      <c r="GT28" s="248"/>
      <c r="GU28" s="248"/>
      <c r="GV28" s="248"/>
      <c r="GW28" s="249"/>
      <c r="GX28" s="242">
        <f t="shared" si="139"/>
        <v>0</v>
      </c>
      <c r="GY28" s="237">
        <f t="shared" si="140"/>
        <v>0</v>
      </c>
      <c r="GZ28" s="219"/>
      <c r="HA28" s="228" t="s">
        <v>293</v>
      </c>
      <c r="HB28" s="247"/>
      <c r="HC28" s="248"/>
      <c r="HD28" s="248"/>
      <c r="HE28" s="248"/>
      <c r="HF28" s="248"/>
      <c r="HG28" s="249"/>
      <c r="HH28" s="242">
        <f t="shared" si="141"/>
        <v>0</v>
      </c>
      <c r="HI28" s="247"/>
      <c r="HJ28" s="248"/>
      <c r="HK28" s="248"/>
      <c r="HL28" s="248"/>
      <c r="HM28" s="248"/>
      <c r="HN28" s="249"/>
      <c r="HO28" s="242">
        <f t="shared" si="142"/>
        <v>0</v>
      </c>
      <c r="HP28" s="237">
        <f t="shared" si="143"/>
        <v>0</v>
      </c>
      <c r="HQ28" s="219"/>
    </row>
    <row r="29" spans="1:225" ht="30" customHeight="1" x14ac:dyDescent="0.25">
      <c r="A29" s="231" t="s">
        <v>294</v>
      </c>
      <c r="B29" s="519">
        <f t="shared" si="93"/>
        <v>0</v>
      </c>
      <c r="C29" s="520">
        <f t="shared" si="94"/>
        <v>0</v>
      </c>
      <c r="D29" s="520">
        <f t="shared" si="95"/>
        <v>0</v>
      </c>
      <c r="E29" s="520">
        <f t="shared" si="96"/>
        <v>0</v>
      </c>
      <c r="F29" s="520">
        <f t="shared" si="97"/>
        <v>0</v>
      </c>
      <c r="G29" s="521">
        <f t="shared" si="98"/>
        <v>0</v>
      </c>
      <c r="H29" s="522">
        <f t="shared" si="99"/>
        <v>0</v>
      </c>
      <c r="I29" s="519">
        <f t="shared" si="100"/>
        <v>0</v>
      </c>
      <c r="J29" s="520">
        <f t="shared" si="101"/>
        <v>0</v>
      </c>
      <c r="K29" s="520">
        <f t="shared" si="102"/>
        <v>0</v>
      </c>
      <c r="L29" s="520">
        <f t="shared" si="103"/>
        <v>0</v>
      </c>
      <c r="M29" s="520">
        <f t="shared" si="104"/>
        <v>0</v>
      </c>
      <c r="N29" s="521">
        <f t="shared" si="105"/>
        <v>0</v>
      </c>
      <c r="O29" s="243">
        <f t="shared" si="106"/>
        <v>0</v>
      </c>
      <c r="P29" s="238">
        <f t="shared" si="107"/>
        <v>0</v>
      </c>
      <c r="V29" s="231" t="s">
        <v>294</v>
      </c>
      <c r="W29" s="250"/>
      <c r="X29" s="251"/>
      <c r="Y29" s="251"/>
      <c r="Z29" s="251"/>
      <c r="AA29" s="251"/>
      <c r="AB29" s="252"/>
      <c r="AC29" s="243">
        <f t="shared" si="108"/>
        <v>0</v>
      </c>
      <c r="AD29" s="250"/>
      <c r="AE29" s="251"/>
      <c r="AF29" s="251"/>
      <c r="AG29" s="251"/>
      <c r="AH29" s="251"/>
      <c r="AI29" s="252"/>
      <c r="AJ29" s="243">
        <f t="shared" si="109"/>
        <v>0</v>
      </c>
      <c r="AK29" s="238">
        <f t="shared" si="110"/>
        <v>0</v>
      </c>
      <c r="AL29" s="219"/>
      <c r="AM29" s="231" t="s">
        <v>294</v>
      </c>
      <c r="AN29" s="250"/>
      <c r="AO29" s="251"/>
      <c r="AP29" s="251"/>
      <c r="AQ29" s="251"/>
      <c r="AR29" s="251"/>
      <c r="AS29" s="252"/>
      <c r="AT29" s="243">
        <f t="shared" si="111"/>
        <v>0</v>
      </c>
      <c r="AU29" s="250"/>
      <c r="AV29" s="251"/>
      <c r="AW29" s="251"/>
      <c r="AX29" s="251"/>
      <c r="AY29" s="251"/>
      <c r="AZ29" s="252"/>
      <c r="BA29" s="243">
        <f t="shared" si="112"/>
        <v>0</v>
      </c>
      <c r="BB29" s="238">
        <f t="shared" si="113"/>
        <v>0</v>
      </c>
      <c r="BC29" s="219"/>
      <c r="BD29" s="231" t="s">
        <v>294</v>
      </c>
      <c r="BE29" s="250"/>
      <c r="BF29" s="251"/>
      <c r="BG29" s="251"/>
      <c r="BH29" s="251"/>
      <c r="BI29" s="251"/>
      <c r="BJ29" s="252"/>
      <c r="BK29" s="243">
        <f t="shared" si="114"/>
        <v>0</v>
      </c>
      <c r="BL29" s="250"/>
      <c r="BM29" s="251"/>
      <c r="BN29" s="251"/>
      <c r="BO29" s="251"/>
      <c r="BP29" s="251"/>
      <c r="BQ29" s="252"/>
      <c r="BR29" s="243">
        <f t="shared" si="115"/>
        <v>0</v>
      </c>
      <c r="BS29" s="238">
        <f t="shared" si="116"/>
        <v>0</v>
      </c>
      <c r="BT29" s="219"/>
      <c r="BU29" s="231" t="s">
        <v>294</v>
      </c>
      <c r="BV29" s="250"/>
      <c r="BW29" s="251"/>
      <c r="BX29" s="251"/>
      <c r="BY29" s="251"/>
      <c r="BZ29" s="251"/>
      <c r="CA29" s="252"/>
      <c r="CB29" s="243">
        <f t="shared" si="117"/>
        <v>0</v>
      </c>
      <c r="CC29" s="250"/>
      <c r="CD29" s="251"/>
      <c r="CE29" s="251"/>
      <c r="CF29" s="251"/>
      <c r="CG29" s="251"/>
      <c r="CH29" s="252"/>
      <c r="CI29" s="243">
        <f t="shared" si="118"/>
        <v>0</v>
      </c>
      <c r="CJ29" s="238">
        <f t="shared" si="119"/>
        <v>0</v>
      </c>
      <c r="CK29" s="219"/>
      <c r="CL29" s="231" t="s">
        <v>294</v>
      </c>
      <c r="CM29" s="250"/>
      <c r="CN29" s="251"/>
      <c r="CO29" s="251"/>
      <c r="CP29" s="251"/>
      <c r="CQ29" s="251"/>
      <c r="CR29" s="252"/>
      <c r="CS29" s="243">
        <f t="shared" si="120"/>
        <v>0</v>
      </c>
      <c r="CT29" s="250"/>
      <c r="CU29" s="251"/>
      <c r="CV29" s="251"/>
      <c r="CW29" s="251"/>
      <c r="CX29" s="251"/>
      <c r="CY29" s="252"/>
      <c r="CZ29" s="243">
        <f t="shared" si="121"/>
        <v>0</v>
      </c>
      <c r="DA29" s="238">
        <f t="shared" si="122"/>
        <v>0</v>
      </c>
      <c r="DB29" s="219"/>
      <c r="DC29" s="231" t="s">
        <v>294</v>
      </c>
      <c r="DD29" s="250"/>
      <c r="DE29" s="251"/>
      <c r="DF29" s="251"/>
      <c r="DG29" s="251"/>
      <c r="DH29" s="251"/>
      <c r="DI29" s="252"/>
      <c r="DJ29" s="243">
        <f t="shared" si="123"/>
        <v>0</v>
      </c>
      <c r="DK29" s="250"/>
      <c r="DL29" s="251"/>
      <c r="DM29" s="251"/>
      <c r="DN29" s="251"/>
      <c r="DO29" s="251"/>
      <c r="DP29" s="252"/>
      <c r="DQ29" s="243">
        <f t="shared" si="124"/>
        <v>0</v>
      </c>
      <c r="DR29" s="238">
        <f t="shared" si="125"/>
        <v>0</v>
      </c>
      <c r="DS29" s="219"/>
      <c r="DT29" s="231" t="s">
        <v>294</v>
      </c>
      <c r="DU29" s="250"/>
      <c r="DV29" s="251"/>
      <c r="DW29" s="251"/>
      <c r="DX29" s="251"/>
      <c r="DY29" s="251"/>
      <c r="DZ29" s="252"/>
      <c r="EA29" s="243">
        <f t="shared" si="126"/>
        <v>0</v>
      </c>
      <c r="EB29" s="250"/>
      <c r="EC29" s="251"/>
      <c r="ED29" s="251"/>
      <c r="EE29" s="251"/>
      <c r="EF29" s="251"/>
      <c r="EG29" s="252"/>
      <c r="EH29" s="243">
        <f t="shared" si="127"/>
        <v>0</v>
      </c>
      <c r="EI29" s="238">
        <f t="shared" si="128"/>
        <v>0</v>
      </c>
      <c r="EJ29" s="219"/>
      <c r="EK29" s="231" t="s">
        <v>294</v>
      </c>
      <c r="EL29" s="250"/>
      <c r="EM29" s="251"/>
      <c r="EN29" s="251"/>
      <c r="EO29" s="251"/>
      <c r="EP29" s="251"/>
      <c r="EQ29" s="252"/>
      <c r="ER29" s="243">
        <f t="shared" si="129"/>
        <v>0</v>
      </c>
      <c r="ES29" s="250"/>
      <c r="ET29" s="251"/>
      <c r="EU29" s="251"/>
      <c r="EV29" s="251"/>
      <c r="EW29" s="251"/>
      <c r="EX29" s="252"/>
      <c r="EY29" s="243">
        <f t="shared" si="130"/>
        <v>0</v>
      </c>
      <c r="EZ29" s="238">
        <f t="shared" si="131"/>
        <v>0</v>
      </c>
      <c r="FA29" s="219"/>
      <c r="FB29" s="231" t="s">
        <v>294</v>
      </c>
      <c r="FC29" s="250"/>
      <c r="FD29" s="251"/>
      <c r="FE29" s="251"/>
      <c r="FF29" s="251"/>
      <c r="FG29" s="251"/>
      <c r="FH29" s="252"/>
      <c r="FI29" s="243">
        <f t="shared" si="132"/>
        <v>0</v>
      </c>
      <c r="FJ29" s="250"/>
      <c r="FK29" s="251"/>
      <c r="FL29" s="251"/>
      <c r="FM29" s="251"/>
      <c r="FN29" s="251"/>
      <c r="FO29" s="252"/>
      <c r="FP29" s="243">
        <f t="shared" si="133"/>
        <v>0</v>
      </c>
      <c r="FQ29" s="238">
        <f t="shared" si="134"/>
        <v>0</v>
      </c>
      <c r="FR29" s="219"/>
      <c r="FS29" s="231" t="s">
        <v>294</v>
      </c>
      <c r="FT29" s="250"/>
      <c r="FU29" s="251"/>
      <c r="FV29" s="251"/>
      <c r="FW29" s="251"/>
      <c r="FX29" s="251"/>
      <c r="FY29" s="252"/>
      <c r="FZ29" s="243">
        <f t="shared" si="135"/>
        <v>0</v>
      </c>
      <c r="GA29" s="250"/>
      <c r="GB29" s="251"/>
      <c r="GC29" s="251"/>
      <c r="GD29" s="251"/>
      <c r="GE29" s="251"/>
      <c r="GF29" s="252"/>
      <c r="GG29" s="243">
        <f t="shared" si="136"/>
        <v>0</v>
      </c>
      <c r="GH29" s="238">
        <f t="shared" si="137"/>
        <v>0</v>
      </c>
      <c r="GI29" s="219"/>
      <c r="GJ29" s="231" t="s">
        <v>294</v>
      </c>
      <c r="GK29" s="250"/>
      <c r="GL29" s="251"/>
      <c r="GM29" s="251"/>
      <c r="GN29" s="251"/>
      <c r="GO29" s="251"/>
      <c r="GP29" s="252"/>
      <c r="GQ29" s="243">
        <f t="shared" si="138"/>
        <v>0</v>
      </c>
      <c r="GR29" s="250"/>
      <c r="GS29" s="251"/>
      <c r="GT29" s="251"/>
      <c r="GU29" s="251"/>
      <c r="GV29" s="251"/>
      <c r="GW29" s="252"/>
      <c r="GX29" s="243">
        <f t="shared" si="139"/>
        <v>0</v>
      </c>
      <c r="GY29" s="238">
        <f t="shared" si="140"/>
        <v>0</v>
      </c>
      <c r="GZ29" s="219"/>
      <c r="HA29" s="231" t="s">
        <v>294</v>
      </c>
      <c r="HB29" s="250"/>
      <c r="HC29" s="251"/>
      <c r="HD29" s="251"/>
      <c r="HE29" s="251"/>
      <c r="HF29" s="251"/>
      <c r="HG29" s="252"/>
      <c r="HH29" s="243">
        <f t="shared" si="141"/>
        <v>0</v>
      </c>
      <c r="HI29" s="250"/>
      <c r="HJ29" s="251"/>
      <c r="HK29" s="251"/>
      <c r="HL29" s="251"/>
      <c r="HM29" s="251"/>
      <c r="HN29" s="252"/>
      <c r="HO29" s="243">
        <f t="shared" si="142"/>
        <v>0</v>
      </c>
      <c r="HP29" s="238">
        <f t="shared" si="143"/>
        <v>0</v>
      </c>
      <c r="HQ29" s="219"/>
    </row>
    <row r="30" spans="1:225" ht="20.100000000000001" customHeight="1" x14ac:dyDescent="0.25">
      <c r="A30" s="225" t="s">
        <v>278</v>
      </c>
      <c r="B30" s="523"/>
      <c r="C30" s="523"/>
      <c r="D30" s="523"/>
      <c r="E30" s="523"/>
      <c r="F30" s="523"/>
      <c r="G30" s="523"/>
      <c r="H30" s="524"/>
      <c r="I30" s="523"/>
      <c r="J30" s="523"/>
      <c r="K30" s="523"/>
      <c r="L30" s="523"/>
      <c r="M30" s="523"/>
      <c r="N30" s="523"/>
      <c r="O30" s="236"/>
      <c r="P30" s="239"/>
      <c r="V30" s="225" t="s">
        <v>278</v>
      </c>
      <c r="W30" s="232"/>
      <c r="X30" s="232"/>
      <c r="Y30" s="232"/>
      <c r="Z30" s="232"/>
      <c r="AA30" s="232"/>
      <c r="AB30" s="232"/>
      <c r="AC30" s="236"/>
      <c r="AD30" s="232"/>
      <c r="AE30" s="232"/>
      <c r="AF30" s="232"/>
      <c r="AG30" s="232"/>
      <c r="AH30" s="232"/>
      <c r="AI30" s="232"/>
      <c r="AJ30" s="236"/>
      <c r="AK30" s="239"/>
      <c r="AL30" s="219"/>
      <c r="AM30" s="225" t="s">
        <v>278</v>
      </c>
      <c r="AN30" s="232"/>
      <c r="AO30" s="232"/>
      <c r="AP30" s="232"/>
      <c r="AQ30" s="232"/>
      <c r="AR30" s="232"/>
      <c r="AS30" s="232"/>
      <c r="AT30" s="236"/>
      <c r="AU30" s="232"/>
      <c r="AV30" s="232"/>
      <c r="AW30" s="232"/>
      <c r="AX30" s="232"/>
      <c r="AY30" s="232"/>
      <c r="AZ30" s="232"/>
      <c r="BA30" s="236"/>
      <c r="BB30" s="239"/>
      <c r="BC30" s="219"/>
      <c r="BD30" s="225" t="s">
        <v>278</v>
      </c>
      <c r="BE30" s="232"/>
      <c r="BF30" s="232"/>
      <c r="BG30" s="232"/>
      <c r="BH30" s="232"/>
      <c r="BI30" s="232"/>
      <c r="BJ30" s="232"/>
      <c r="BK30" s="236"/>
      <c r="BL30" s="232"/>
      <c r="BM30" s="232"/>
      <c r="BN30" s="232"/>
      <c r="BO30" s="232"/>
      <c r="BP30" s="232"/>
      <c r="BQ30" s="232"/>
      <c r="BR30" s="236"/>
      <c r="BS30" s="239"/>
      <c r="BT30" s="219"/>
      <c r="BU30" s="225" t="s">
        <v>278</v>
      </c>
      <c r="BV30" s="232"/>
      <c r="BW30" s="232"/>
      <c r="BX30" s="232"/>
      <c r="BY30" s="232"/>
      <c r="BZ30" s="232"/>
      <c r="CA30" s="232"/>
      <c r="CB30" s="236"/>
      <c r="CC30" s="232"/>
      <c r="CD30" s="232"/>
      <c r="CE30" s="232"/>
      <c r="CF30" s="232"/>
      <c r="CG30" s="232"/>
      <c r="CH30" s="232"/>
      <c r="CI30" s="236"/>
      <c r="CJ30" s="239"/>
      <c r="CK30" s="219"/>
      <c r="CL30" s="225" t="s">
        <v>278</v>
      </c>
      <c r="CM30" s="232"/>
      <c r="CN30" s="232"/>
      <c r="CO30" s="232"/>
      <c r="CP30" s="232"/>
      <c r="CQ30" s="232"/>
      <c r="CR30" s="232"/>
      <c r="CS30" s="236"/>
      <c r="CT30" s="232"/>
      <c r="CU30" s="232"/>
      <c r="CV30" s="232"/>
      <c r="CW30" s="232"/>
      <c r="CX30" s="232"/>
      <c r="CY30" s="232"/>
      <c r="CZ30" s="236"/>
      <c r="DA30" s="239"/>
      <c r="DB30" s="219"/>
      <c r="DC30" s="225" t="s">
        <v>278</v>
      </c>
      <c r="DD30" s="232"/>
      <c r="DE30" s="232"/>
      <c r="DF30" s="232"/>
      <c r="DG30" s="232"/>
      <c r="DH30" s="232"/>
      <c r="DI30" s="232"/>
      <c r="DJ30" s="236"/>
      <c r="DK30" s="232"/>
      <c r="DL30" s="232"/>
      <c r="DM30" s="232"/>
      <c r="DN30" s="232"/>
      <c r="DO30" s="232"/>
      <c r="DP30" s="232"/>
      <c r="DQ30" s="236"/>
      <c r="DR30" s="239"/>
      <c r="DS30" s="219"/>
      <c r="DT30" s="225" t="s">
        <v>278</v>
      </c>
      <c r="DU30" s="232"/>
      <c r="DV30" s="232"/>
      <c r="DW30" s="232"/>
      <c r="DX30" s="232"/>
      <c r="DY30" s="232"/>
      <c r="DZ30" s="232"/>
      <c r="EA30" s="236"/>
      <c r="EB30" s="232"/>
      <c r="EC30" s="232"/>
      <c r="ED30" s="232"/>
      <c r="EE30" s="232"/>
      <c r="EF30" s="232"/>
      <c r="EG30" s="232"/>
      <c r="EH30" s="236"/>
      <c r="EI30" s="239"/>
      <c r="EJ30" s="219"/>
      <c r="EK30" s="225" t="s">
        <v>278</v>
      </c>
      <c r="EL30" s="232"/>
      <c r="EM30" s="232"/>
      <c r="EN30" s="232"/>
      <c r="EO30" s="232"/>
      <c r="EP30" s="232"/>
      <c r="EQ30" s="232"/>
      <c r="ER30" s="236"/>
      <c r="ES30" s="232"/>
      <c r="ET30" s="232"/>
      <c r="EU30" s="232"/>
      <c r="EV30" s="232"/>
      <c r="EW30" s="232"/>
      <c r="EX30" s="232"/>
      <c r="EY30" s="236"/>
      <c r="EZ30" s="239"/>
      <c r="FA30" s="219"/>
      <c r="FB30" s="225" t="s">
        <v>278</v>
      </c>
      <c r="FC30" s="232"/>
      <c r="FD30" s="232"/>
      <c r="FE30" s="232"/>
      <c r="FF30" s="232"/>
      <c r="FG30" s="232"/>
      <c r="FH30" s="232"/>
      <c r="FI30" s="236"/>
      <c r="FJ30" s="232"/>
      <c r="FK30" s="232"/>
      <c r="FL30" s="232"/>
      <c r="FM30" s="232"/>
      <c r="FN30" s="232"/>
      <c r="FO30" s="232"/>
      <c r="FP30" s="236"/>
      <c r="FQ30" s="239"/>
      <c r="FR30" s="219"/>
      <c r="FS30" s="225" t="s">
        <v>278</v>
      </c>
      <c r="FT30" s="232"/>
      <c r="FU30" s="232"/>
      <c r="FV30" s="232"/>
      <c r="FW30" s="232"/>
      <c r="FX30" s="232"/>
      <c r="FY30" s="232"/>
      <c r="FZ30" s="236"/>
      <c r="GA30" s="232"/>
      <c r="GB30" s="232"/>
      <c r="GC30" s="232"/>
      <c r="GD30" s="232"/>
      <c r="GE30" s="232"/>
      <c r="GF30" s="232"/>
      <c r="GG30" s="236"/>
      <c r="GH30" s="239"/>
      <c r="GI30" s="219"/>
      <c r="GJ30" s="225" t="s">
        <v>278</v>
      </c>
      <c r="GK30" s="232"/>
      <c r="GL30" s="232"/>
      <c r="GM30" s="232"/>
      <c r="GN30" s="232"/>
      <c r="GO30" s="232"/>
      <c r="GP30" s="232"/>
      <c r="GQ30" s="236"/>
      <c r="GR30" s="232"/>
      <c r="GS30" s="232"/>
      <c r="GT30" s="232"/>
      <c r="GU30" s="232"/>
      <c r="GV30" s="232"/>
      <c r="GW30" s="232"/>
      <c r="GX30" s="236"/>
      <c r="GY30" s="239"/>
      <c r="GZ30" s="219"/>
      <c r="HA30" s="225" t="s">
        <v>278</v>
      </c>
      <c r="HB30" s="232"/>
      <c r="HC30" s="232"/>
      <c r="HD30" s="232"/>
      <c r="HE30" s="232"/>
      <c r="HF30" s="232"/>
      <c r="HG30" s="232"/>
      <c r="HH30" s="236"/>
      <c r="HI30" s="232"/>
      <c r="HJ30" s="232"/>
      <c r="HK30" s="232"/>
      <c r="HL30" s="232"/>
      <c r="HM30" s="232"/>
      <c r="HN30" s="232"/>
      <c r="HO30" s="236"/>
      <c r="HP30" s="239"/>
      <c r="HQ30" s="219"/>
    </row>
    <row r="31" spans="1:225" ht="42" customHeight="1" x14ac:dyDescent="0.25">
      <c r="A31" s="227" t="s">
        <v>279</v>
      </c>
      <c r="B31" s="515">
        <f t="shared" ref="B31:B32" si="144">SUM(W31,AN31,BE31,BV31,CM31,DD31,DU31,EL31,FC31,FT31,GK31,HB31)</f>
        <v>0</v>
      </c>
      <c r="C31" s="516">
        <f t="shared" ref="C31:C32" si="145">SUM(X31,AO31,BF31,BW31,CN31,DE31,DV31,EM31,FD31,FU31,GL31,HC31)</f>
        <v>0</v>
      </c>
      <c r="D31" s="516">
        <f t="shared" ref="D31:D32" si="146">SUM(Y31,AP31,BG31,BX31,CO31,DF31,DW31,EN31,FE31,FV31,GM31,HD31)</f>
        <v>0</v>
      </c>
      <c r="E31" s="516">
        <f t="shared" ref="E31:E32" si="147">SUM(Z31,AQ31,BH31,BY31,CP31,DG31,DX31,EO31,FF31,FW31,GN31,HE31)</f>
        <v>0</v>
      </c>
      <c r="F31" s="516">
        <f t="shared" ref="F31:F32" si="148">SUM(AA31,AR31,BI31,BZ31,CQ31,DH31,DY31,EP31,FG31,FX31,GO31,HF31)</f>
        <v>0</v>
      </c>
      <c r="G31" s="517">
        <f t="shared" ref="G31:G32" si="149">SUM(AB31,AS31,BJ31,CA31,CR31,DI31,DZ31,EQ31,FH31,FY31,GP31,HG31)</f>
        <v>0</v>
      </c>
      <c r="H31" s="518">
        <f t="shared" ref="H31:H33" si="150">SUM(B31:G31)</f>
        <v>0</v>
      </c>
      <c r="I31" s="515">
        <f t="shared" ref="I31:I32" si="151">SUM(AD31,AU31,BL31,CC31,CT31,DK31,EB31,ES31,FJ31,GA31,GR31,HI31)</f>
        <v>0</v>
      </c>
      <c r="J31" s="516">
        <f t="shared" ref="J31:J32" si="152">SUM(AE31,AV31,BM31,CD31,CU31,DL31,EC31,ET31,FK31,GB31,GS31,HJ31)</f>
        <v>0</v>
      </c>
      <c r="K31" s="516">
        <f t="shared" ref="K31:K32" si="153">SUM(AF31,AW31,BN31,CE31,CV31,DM31,ED31,EU31,FL31,GC31,GT31,HK31)</f>
        <v>0</v>
      </c>
      <c r="L31" s="516">
        <f t="shared" ref="L31:L32" si="154">SUM(AG31,AX31,BO31,CF31,CW31,DN31,EE31,EV31,FM31,GD31,GU31,HL31)</f>
        <v>0</v>
      </c>
      <c r="M31" s="516">
        <f t="shared" ref="M31:M32" si="155">SUM(AH31,AY31,BP31,CG31,CX31,DO31,EF31,EW31,FN31,GE31,GV31,HM31)</f>
        <v>0</v>
      </c>
      <c r="N31" s="517">
        <f t="shared" ref="N31:N32" si="156">SUM(AI31,AZ31,BQ31,CH31,CY31,DP31,EG31,EX31,FO31,GF31,GW31,HN31)</f>
        <v>0</v>
      </c>
      <c r="O31" s="242">
        <f t="shared" ref="O31:O33" si="157">SUM(I31:N31)</f>
        <v>0</v>
      </c>
      <c r="P31" s="237">
        <f t="shared" ref="P31:P32" si="158">SUM(H31,O31)</f>
        <v>0</v>
      </c>
      <c r="S31" s="555" t="s">
        <v>523</v>
      </c>
      <c r="T31" s="556"/>
      <c r="V31" s="227" t="s">
        <v>279</v>
      </c>
      <c r="W31" s="247"/>
      <c r="X31" s="248"/>
      <c r="Y31" s="248"/>
      <c r="Z31" s="248"/>
      <c r="AA31" s="248"/>
      <c r="AB31" s="249"/>
      <c r="AC31" s="242">
        <f t="shared" ref="AC31:AC33" si="159">SUM(W31:AB31)</f>
        <v>0</v>
      </c>
      <c r="AD31" s="247"/>
      <c r="AE31" s="248"/>
      <c r="AF31" s="248"/>
      <c r="AG31" s="248"/>
      <c r="AH31" s="248"/>
      <c r="AI31" s="249"/>
      <c r="AJ31" s="242">
        <f t="shared" ref="AJ31:AJ33" si="160">SUM(AD31:AI31)</f>
        <v>0</v>
      </c>
      <c r="AK31" s="237">
        <f t="shared" ref="AK31:AK32" si="161">SUM(AC31,AJ31)</f>
        <v>0</v>
      </c>
      <c r="AL31" s="219"/>
      <c r="AM31" s="227" t="s">
        <v>279</v>
      </c>
      <c r="AN31" s="247"/>
      <c r="AO31" s="248"/>
      <c r="AP31" s="248"/>
      <c r="AQ31" s="248"/>
      <c r="AR31" s="248"/>
      <c r="AS31" s="249"/>
      <c r="AT31" s="242">
        <f t="shared" ref="AT31:AT33" si="162">SUM(AN31:AS31)</f>
        <v>0</v>
      </c>
      <c r="AU31" s="247"/>
      <c r="AV31" s="248"/>
      <c r="AW31" s="248"/>
      <c r="AX31" s="248"/>
      <c r="AY31" s="248"/>
      <c r="AZ31" s="249"/>
      <c r="BA31" s="242">
        <f t="shared" ref="BA31:BA33" si="163">SUM(AU31:AZ31)</f>
        <v>0</v>
      </c>
      <c r="BB31" s="237">
        <f t="shared" ref="BB31:BB32" si="164">SUM(AT31,BA31)</f>
        <v>0</v>
      </c>
      <c r="BC31" s="219"/>
      <c r="BD31" s="227" t="s">
        <v>279</v>
      </c>
      <c r="BE31" s="247"/>
      <c r="BF31" s="248"/>
      <c r="BG31" s="248"/>
      <c r="BH31" s="248"/>
      <c r="BI31" s="248"/>
      <c r="BJ31" s="249"/>
      <c r="BK31" s="242">
        <f t="shared" ref="BK31:BK33" si="165">SUM(BE31:BJ31)</f>
        <v>0</v>
      </c>
      <c r="BL31" s="247"/>
      <c r="BM31" s="248"/>
      <c r="BN31" s="248"/>
      <c r="BO31" s="248"/>
      <c r="BP31" s="248"/>
      <c r="BQ31" s="249"/>
      <c r="BR31" s="242">
        <f t="shared" ref="BR31:BR33" si="166">SUM(BL31:BQ31)</f>
        <v>0</v>
      </c>
      <c r="BS31" s="237">
        <f t="shared" ref="BS31:BS32" si="167">SUM(BK31,BR31)</f>
        <v>0</v>
      </c>
      <c r="BT31" s="219"/>
      <c r="BU31" s="227" t="s">
        <v>279</v>
      </c>
      <c r="BV31" s="247"/>
      <c r="BW31" s="248"/>
      <c r="BX31" s="248"/>
      <c r="BY31" s="248"/>
      <c r="BZ31" s="248"/>
      <c r="CA31" s="249"/>
      <c r="CB31" s="242">
        <f t="shared" ref="CB31:CB33" si="168">SUM(BV31:CA31)</f>
        <v>0</v>
      </c>
      <c r="CC31" s="247"/>
      <c r="CD31" s="248"/>
      <c r="CE31" s="248"/>
      <c r="CF31" s="248"/>
      <c r="CG31" s="248"/>
      <c r="CH31" s="249"/>
      <c r="CI31" s="242">
        <f t="shared" ref="CI31:CI33" si="169">SUM(CC31:CH31)</f>
        <v>0</v>
      </c>
      <c r="CJ31" s="237">
        <f t="shared" ref="CJ31:CJ32" si="170">SUM(CB31,CI31)</f>
        <v>0</v>
      </c>
      <c r="CK31" s="219"/>
      <c r="CL31" s="227" t="s">
        <v>279</v>
      </c>
      <c r="CM31" s="247"/>
      <c r="CN31" s="248"/>
      <c r="CO31" s="248"/>
      <c r="CP31" s="248"/>
      <c r="CQ31" s="248"/>
      <c r="CR31" s="249"/>
      <c r="CS31" s="242">
        <f t="shared" ref="CS31:CS33" si="171">SUM(CM31:CR31)</f>
        <v>0</v>
      </c>
      <c r="CT31" s="247"/>
      <c r="CU31" s="248"/>
      <c r="CV31" s="248"/>
      <c r="CW31" s="248"/>
      <c r="CX31" s="248"/>
      <c r="CY31" s="249"/>
      <c r="CZ31" s="242">
        <f t="shared" ref="CZ31:CZ33" si="172">SUM(CT31:CY31)</f>
        <v>0</v>
      </c>
      <c r="DA31" s="237">
        <f t="shared" ref="DA31:DA32" si="173">SUM(CS31,CZ31)</f>
        <v>0</v>
      </c>
      <c r="DB31" s="219"/>
      <c r="DC31" s="227" t="s">
        <v>279</v>
      </c>
      <c r="DD31" s="247"/>
      <c r="DE31" s="248"/>
      <c r="DF31" s="248"/>
      <c r="DG31" s="248"/>
      <c r="DH31" s="248"/>
      <c r="DI31" s="249"/>
      <c r="DJ31" s="242">
        <f t="shared" ref="DJ31:DJ33" si="174">SUM(DD31:DI31)</f>
        <v>0</v>
      </c>
      <c r="DK31" s="247"/>
      <c r="DL31" s="248"/>
      <c r="DM31" s="248"/>
      <c r="DN31" s="248"/>
      <c r="DO31" s="248"/>
      <c r="DP31" s="249"/>
      <c r="DQ31" s="242">
        <f t="shared" ref="DQ31:DQ33" si="175">SUM(DK31:DP31)</f>
        <v>0</v>
      </c>
      <c r="DR31" s="237">
        <f t="shared" ref="DR31:DR32" si="176">SUM(DJ31,DQ31)</f>
        <v>0</v>
      </c>
      <c r="DS31" s="219"/>
      <c r="DT31" s="227" t="s">
        <v>279</v>
      </c>
      <c r="DU31" s="247"/>
      <c r="DV31" s="248"/>
      <c r="DW31" s="248"/>
      <c r="DX31" s="248"/>
      <c r="DY31" s="248"/>
      <c r="DZ31" s="249"/>
      <c r="EA31" s="242">
        <f t="shared" ref="EA31:EA33" si="177">SUM(DU31:DZ31)</f>
        <v>0</v>
      </c>
      <c r="EB31" s="247"/>
      <c r="EC31" s="248"/>
      <c r="ED31" s="248"/>
      <c r="EE31" s="248"/>
      <c r="EF31" s="248"/>
      <c r="EG31" s="249"/>
      <c r="EH31" s="242">
        <f t="shared" ref="EH31:EH33" si="178">SUM(EB31:EG31)</f>
        <v>0</v>
      </c>
      <c r="EI31" s="237">
        <f t="shared" ref="EI31:EI32" si="179">SUM(EA31,EH31)</f>
        <v>0</v>
      </c>
      <c r="EJ31" s="219"/>
      <c r="EK31" s="227" t="s">
        <v>279</v>
      </c>
      <c r="EL31" s="247"/>
      <c r="EM31" s="248"/>
      <c r="EN31" s="248"/>
      <c r="EO31" s="248"/>
      <c r="EP31" s="248"/>
      <c r="EQ31" s="249"/>
      <c r="ER31" s="242">
        <f t="shared" ref="ER31:ER33" si="180">SUM(EL31:EQ31)</f>
        <v>0</v>
      </c>
      <c r="ES31" s="247"/>
      <c r="ET31" s="248"/>
      <c r="EU31" s="248"/>
      <c r="EV31" s="248"/>
      <c r="EW31" s="248"/>
      <c r="EX31" s="249"/>
      <c r="EY31" s="242">
        <f t="shared" ref="EY31:EY33" si="181">SUM(ES31:EX31)</f>
        <v>0</v>
      </c>
      <c r="EZ31" s="237">
        <f t="shared" ref="EZ31:EZ32" si="182">SUM(ER31,EY31)</f>
        <v>0</v>
      </c>
      <c r="FA31" s="219"/>
      <c r="FB31" s="227" t="s">
        <v>279</v>
      </c>
      <c r="FC31" s="247"/>
      <c r="FD31" s="248"/>
      <c r="FE31" s="248"/>
      <c r="FF31" s="248"/>
      <c r="FG31" s="248"/>
      <c r="FH31" s="249"/>
      <c r="FI31" s="242">
        <f t="shared" ref="FI31:FI33" si="183">SUM(FC31:FH31)</f>
        <v>0</v>
      </c>
      <c r="FJ31" s="247"/>
      <c r="FK31" s="248"/>
      <c r="FL31" s="248"/>
      <c r="FM31" s="248"/>
      <c r="FN31" s="248"/>
      <c r="FO31" s="249"/>
      <c r="FP31" s="242">
        <f t="shared" ref="FP31:FP33" si="184">SUM(FJ31:FO31)</f>
        <v>0</v>
      </c>
      <c r="FQ31" s="237">
        <f t="shared" ref="FQ31:FQ32" si="185">SUM(FI31,FP31)</f>
        <v>0</v>
      </c>
      <c r="FR31" s="219"/>
      <c r="FS31" s="227" t="s">
        <v>279</v>
      </c>
      <c r="FT31" s="247"/>
      <c r="FU31" s="248"/>
      <c r="FV31" s="248"/>
      <c r="FW31" s="248"/>
      <c r="FX31" s="248"/>
      <c r="FY31" s="249"/>
      <c r="FZ31" s="242">
        <f t="shared" ref="FZ31:FZ33" si="186">SUM(FT31:FY31)</f>
        <v>0</v>
      </c>
      <c r="GA31" s="247"/>
      <c r="GB31" s="248"/>
      <c r="GC31" s="248"/>
      <c r="GD31" s="248"/>
      <c r="GE31" s="248"/>
      <c r="GF31" s="249"/>
      <c r="GG31" s="242">
        <f t="shared" ref="GG31:GG33" si="187">SUM(GA31:GF31)</f>
        <v>0</v>
      </c>
      <c r="GH31" s="237">
        <f t="shared" ref="GH31:GH32" si="188">SUM(FZ31,GG31)</f>
        <v>0</v>
      </c>
      <c r="GI31" s="219"/>
      <c r="GJ31" s="227" t="s">
        <v>279</v>
      </c>
      <c r="GK31" s="247"/>
      <c r="GL31" s="248"/>
      <c r="GM31" s="248"/>
      <c r="GN31" s="248"/>
      <c r="GO31" s="248"/>
      <c r="GP31" s="249"/>
      <c r="GQ31" s="242">
        <f t="shared" ref="GQ31:GQ33" si="189">SUM(GK31:GP31)</f>
        <v>0</v>
      </c>
      <c r="GR31" s="247"/>
      <c r="GS31" s="248"/>
      <c r="GT31" s="248"/>
      <c r="GU31" s="248"/>
      <c r="GV31" s="248"/>
      <c r="GW31" s="249"/>
      <c r="GX31" s="242">
        <f t="shared" ref="GX31:GX33" si="190">SUM(GR31:GW31)</f>
        <v>0</v>
      </c>
      <c r="GY31" s="237">
        <f t="shared" ref="GY31:GY32" si="191">SUM(GQ31,GX31)</f>
        <v>0</v>
      </c>
      <c r="GZ31" s="219"/>
      <c r="HA31" s="227" t="s">
        <v>279</v>
      </c>
      <c r="HB31" s="247"/>
      <c r="HC31" s="248"/>
      <c r="HD31" s="248"/>
      <c r="HE31" s="248"/>
      <c r="HF31" s="248"/>
      <c r="HG31" s="249"/>
      <c r="HH31" s="242">
        <f t="shared" ref="HH31:HH33" si="192">SUM(HB31:HG31)</f>
        <v>0</v>
      </c>
      <c r="HI31" s="247"/>
      <c r="HJ31" s="248"/>
      <c r="HK31" s="248"/>
      <c r="HL31" s="248"/>
      <c r="HM31" s="248"/>
      <c r="HN31" s="249"/>
      <c r="HO31" s="242">
        <f t="shared" ref="HO31:HO33" si="193">SUM(HI31:HN31)</f>
        <v>0</v>
      </c>
      <c r="HP31" s="237">
        <f t="shared" ref="HP31:HP32" si="194">SUM(HH31,HO31)</f>
        <v>0</v>
      </c>
      <c r="HQ31" s="219"/>
    </row>
    <row r="32" spans="1:225" ht="54.9" customHeight="1" thickBot="1" x14ac:dyDescent="0.3">
      <c r="A32" s="385" t="s">
        <v>280</v>
      </c>
      <c r="B32" s="525">
        <f t="shared" si="144"/>
        <v>0</v>
      </c>
      <c r="C32" s="526">
        <f t="shared" si="145"/>
        <v>0</v>
      </c>
      <c r="D32" s="526">
        <f t="shared" si="146"/>
        <v>0</v>
      </c>
      <c r="E32" s="526">
        <f t="shared" si="147"/>
        <v>0</v>
      </c>
      <c r="F32" s="526">
        <f t="shared" si="148"/>
        <v>0</v>
      </c>
      <c r="G32" s="527">
        <f t="shared" si="149"/>
        <v>0</v>
      </c>
      <c r="H32" s="528">
        <f t="shared" si="150"/>
        <v>0</v>
      </c>
      <c r="I32" s="525">
        <f t="shared" si="151"/>
        <v>0</v>
      </c>
      <c r="J32" s="526">
        <f t="shared" si="152"/>
        <v>0</v>
      </c>
      <c r="K32" s="526">
        <f t="shared" si="153"/>
        <v>0</v>
      </c>
      <c r="L32" s="526">
        <f t="shared" si="154"/>
        <v>0</v>
      </c>
      <c r="M32" s="526">
        <f t="shared" si="155"/>
        <v>0</v>
      </c>
      <c r="N32" s="527">
        <f t="shared" si="156"/>
        <v>0</v>
      </c>
      <c r="O32" s="389">
        <f t="shared" si="157"/>
        <v>0</v>
      </c>
      <c r="P32" s="390">
        <f t="shared" si="158"/>
        <v>0</v>
      </c>
      <c r="S32" s="554" t="s">
        <v>524</v>
      </c>
      <c r="T32" s="554" t="s">
        <v>505</v>
      </c>
      <c r="V32" s="385" t="s">
        <v>280</v>
      </c>
      <c r="W32" s="386"/>
      <c r="X32" s="387"/>
      <c r="Y32" s="387"/>
      <c r="Z32" s="387"/>
      <c r="AA32" s="387"/>
      <c r="AB32" s="388"/>
      <c r="AC32" s="389">
        <f t="shared" si="159"/>
        <v>0</v>
      </c>
      <c r="AD32" s="386"/>
      <c r="AE32" s="387"/>
      <c r="AF32" s="387"/>
      <c r="AG32" s="387"/>
      <c r="AH32" s="387"/>
      <c r="AI32" s="388"/>
      <c r="AJ32" s="389">
        <f t="shared" si="160"/>
        <v>0</v>
      </c>
      <c r="AK32" s="390">
        <f t="shared" si="161"/>
        <v>0</v>
      </c>
      <c r="AL32" s="219"/>
      <c r="AM32" s="385" t="s">
        <v>280</v>
      </c>
      <c r="AN32" s="386"/>
      <c r="AO32" s="387"/>
      <c r="AP32" s="387"/>
      <c r="AQ32" s="387"/>
      <c r="AR32" s="387"/>
      <c r="AS32" s="388"/>
      <c r="AT32" s="389">
        <f t="shared" si="162"/>
        <v>0</v>
      </c>
      <c r="AU32" s="386"/>
      <c r="AV32" s="387"/>
      <c r="AW32" s="387"/>
      <c r="AX32" s="387"/>
      <c r="AY32" s="387"/>
      <c r="AZ32" s="388"/>
      <c r="BA32" s="389">
        <f t="shared" si="163"/>
        <v>0</v>
      </c>
      <c r="BB32" s="390">
        <f t="shared" si="164"/>
        <v>0</v>
      </c>
      <c r="BC32" s="219"/>
      <c r="BD32" s="385" t="s">
        <v>280</v>
      </c>
      <c r="BE32" s="386"/>
      <c r="BF32" s="387"/>
      <c r="BG32" s="387"/>
      <c r="BH32" s="387"/>
      <c r="BI32" s="387"/>
      <c r="BJ32" s="388"/>
      <c r="BK32" s="389">
        <f t="shared" si="165"/>
        <v>0</v>
      </c>
      <c r="BL32" s="386"/>
      <c r="BM32" s="387"/>
      <c r="BN32" s="387"/>
      <c r="BO32" s="387"/>
      <c r="BP32" s="387"/>
      <c r="BQ32" s="388"/>
      <c r="BR32" s="389">
        <f t="shared" si="166"/>
        <v>0</v>
      </c>
      <c r="BS32" s="390">
        <f t="shared" si="167"/>
        <v>0</v>
      </c>
      <c r="BT32" s="219"/>
      <c r="BU32" s="385" t="s">
        <v>280</v>
      </c>
      <c r="BV32" s="386"/>
      <c r="BW32" s="387"/>
      <c r="BX32" s="387"/>
      <c r="BY32" s="387"/>
      <c r="BZ32" s="387"/>
      <c r="CA32" s="388"/>
      <c r="CB32" s="389">
        <f t="shared" si="168"/>
        <v>0</v>
      </c>
      <c r="CC32" s="386"/>
      <c r="CD32" s="387"/>
      <c r="CE32" s="387"/>
      <c r="CF32" s="387"/>
      <c r="CG32" s="387"/>
      <c r="CH32" s="388"/>
      <c r="CI32" s="389">
        <f t="shared" si="169"/>
        <v>0</v>
      </c>
      <c r="CJ32" s="390">
        <f t="shared" si="170"/>
        <v>0</v>
      </c>
      <c r="CK32" s="219"/>
      <c r="CL32" s="385" t="s">
        <v>280</v>
      </c>
      <c r="CM32" s="386"/>
      <c r="CN32" s="387"/>
      <c r="CO32" s="387"/>
      <c r="CP32" s="387"/>
      <c r="CQ32" s="387"/>
      <c r="CR32" s="388"/>
      <c r="CS32" s="389">
        <f t="shared" si="171"/>
        <v>0</v>
      </c>
      <c r="CT32" s="386"/>
      <c r="CU32" s="387"/>
      <c r="CV32" s="387"/>
      <c r="CW32" s="387"/>
      <c r="CX32" s="387"/>
      <c r="CY32" s="388"/>
      <c r="CZ32" s="389">
        <f t="shared" si="172"/>
        <v>0</v>
      </c>
      <c r="DA32" s="390">
        <f t="shared" si="173"/>
        <v>0</v>
      </c>
      <c r="DB32" s="219"/>
      <c r="DC32" s="385" t="s">
        <v>280</v>
      </c>
      <c r="DD32" s="386"/>
      <c r="DE32" s="387"/>
      <c r="DF32" s="387"/>
      <c r="DG32" s="387"/>
      <c r="DH32" s="387"/>
      <c r="DI32" s="388"/>
      <c r="DJ32" s="389">
        <f t="shared" si="174"/>
        <v>0</v>
      </c>
      <c r="DK32" s="386"/>
      <c r="DL32" s="387"/>
      <c r="DM32" s="387"/>
      <c r="DN32" s="387"/>
      <c r="DO32" s="387"/>
      <c r="DP32" s="388"/>
      <c r="DQ32" s="389">
        <f t="shared" si="175"/>
        <v>0</v>
      </c>
      <c r="DR32" s="390">
        <f t="shared" si="176"/>
        <v>0</v>
      </c>
      <c r="DS32" s="219"/>
      <c r="DT32" s="385" t="s">
        <v>280</v>
      </c>
      <c r="DU32" s="386"/>
      <c r="DV32" s="387"/>
      <c r="DW32" s="387"/>
      <c r="DX32" s="387"/>
      <c r="DY32" s="387"/>
      <c r="DZ32" s="388"/>
      <c r="EA32" s="389">
        <f t="shared" si="177"/>
        <v>0</v>
      </c>
      <c r="EB32" s="386"/>
      <c r="EC32" s="387"/>
      <c r="ED32" s="387"/>
      <c r="EE32" s="387"/>
      <c r="EF32" s="387"/>
      <c r="EG32" s="388"/>
      <c r="EH32" s="389">
        <f t="shared" si="178"/>
        <v>0</v>
      </c>
      <c r="EI32" s="390">
        <f t="shared" si="179"/>
        <v>0</v>
      </c>
      <c r="EJ32" s="219"/>
      <c r="EK32" s="385" t="s">
        <v>280</v>
      </c>
      <c r="EL32" s="386"/>
      <c r="EM32" s="387"/>
      <c r="EN32" s="387"/>
      <c r="EO32" s="387"/>
      <c r="EP32" s="387"/>
      <c r="EQ32" s="388"/>
      <c r="ER32" s="389">
        <f t="shared" si="180"/>
        <v>0</v>
      </c>
      <c r="ES32" s="386"/>
      <c r="ET32" s="387"/>
      <c r="EU32" s="387"/>
      <c r="EV32" s="387"/>
      <c r="EW32" s="387"/>
      <c r="EX32" s="388"/>
      <c r="EY32" s="389">
        <f t="shared" si="181"/>
        <v>0</v>
      </c>
      <c r="EZ32" s="390">
        <f t="shared" si="182"/>
        <v>0</v>
      </c>
      <c r="FA32" s="219"/>
      <c r="FB32" s="385" t="s">
        <v>280</v>
      </c>
      <c r="FC32" s="386"/>
      <c r="FD32" s="387"/>
      <c r="FE32" s="387"/>
      <c r="FF32" s="387"/>
      <c r="FG32" s="387"/>
      <c r="FH32" s="388"/>
      <c r="FI32" s="389">
        <f t="shared" si="183"/>
        <v>0</v>
      </c>
      <c r="FJ32" s="386"/>
      <c r="FK32" s="387"/>
      <c r="FL32" s="387"/>
      <c r="FM32" s="387"/>
      <c r="FN32" s="387"/>
      <c r="FO32" s="388"/>
      <c r="FP32" s="389">
        <f t="shared" si="184"/>
        <v>0</v>
      </c>
      <c r="FQ32" s="390">
        <f t="shared" si="185"/>
        <v>0</v>
      </c>
      <c r="FR32" s="219"/>
      <c r="FS32" s="385" t="s">
        <v>280</v>
      </c>
      <c r="FT32" s="386"/>
      <c r="FU32" s="387"/>
      <c r="FV32" s="387"/>
      <c r="FW32" s="387"/>
      <c r="FX32" s="387"/>
      <c r="FY32" s="388"/>
      <c r="FZ32" s="389">
        <f t="shared" si="186"/>
        <v>0</v>
      </c>
      <c r="GA32" s="386"/>
      <c r="GB32" s="387"/>
      <c r="GC32" s="387"/>
      <c r="GD32" s="387"/>
      <c r="GE32" s="387"/>
      <c r="GF32" s="388"/>
      <c r="GG32" s="389">
        <f t="shared" si="187"/>
        <v>0</v>
      </c>
      <c r="GH32" s="390">
        <f t="shared" si="188"/>
        <v>0</v>
      </c>
      <c r="GI32" s="219"/>
      <c r="GJ32" s="385" t="s">
        <v>280</v>
      </c>
      <c r="GK32" s="386"/>
      <c r="GL32" s="387"/>
      <c r="GM32" s="387"/>
      <c r="GN32" s="387"/>
      <c r="GO32" s="387"/>
      <c r="GP32" s="388"/>
      <c r="GQ32" s="389">
        <f t="shared" si="189"/>
        <v>0</v>
      </c>
      <c r="GR32" s="386"/>
      <c r="GS32" s="387"/>
      <c r="GT32" s="387"/>
      <c r="GU32" s="387"/>
      <c r="GV32" s="387"/>
      <c r="GW32" s="388"/>
      <c r="GX32" s="389">
        <f t="shared" si="190"/>
        <v>0</v>
      </c>
      <c r="GY32" s="390">
        <f t="shared" si="191"/>
        <v>0</v>
      </c>
      <c r="GZ32" s="219"/>
      <c r="HA32" s="385" t="s">
        <v>280</v>
      </c>
      <c r="HB32" s="386"/>
      <c r="HC32" s="387"/>
      <c r="HD32" s="387"/>
      <c r="HE32" s="387"/>
      <c r="HF32" s="387"/>
      <c r="HG32" s="388"/>
      <c r="HH32" s="389">
        <f t="shared" si="192"/>
        <v>0</v>
      </c>
      <c r="HI32" s="386"/>
      <c r="HJ32" s="387"/>
      <c r="HK32" s="387"/>
      <c r="HL32" s="387"/>
      <c r="HM32" s="387"/>
      <c r="HN32" s="388"/>
      <c r="HO32" s="389">
        <f t="shared" si="193"/>
        <v>0</v>
      </c>
      <c r="HP32" s="390">
        <f t="shared" si="194"/>
        <v>0</v>
      </c>
      <c r="HQ32" s="219"/>
    </row>
    <row r="33" spans="1:225" ht="24.9" customHeight="1" thickTop="1" x14ac:dyDescent="0.25">
      <c r="A33" s="230" t="s">
        <v>281</v>
      </c>
      <c r="B33" s="233">
        <f>SUM(B12:B32)</f>
        <v>0</v>
      </c>
      <c r="C33" s="234">
        <f t="shared" ref="C33:G33" si="195">SUM(C12:C32)</f>
        <v>0</v>
      </c>
      <c r="D33" s="234">
        <f t="shared" si="195"/>
        <v>0</v>
      </c>
      <c r="E33" s="234">
        <f t="shared" si="195"/>
        <v>0</v>
      </c>
      <c r="F33" s="234">
        <f t="shared" si="195"/>
        <v>0</v>
      </c>
      <c r="G33" s="245">
        <f t="shared" si="195"/>
        <v>0</v>
      </c>
      <c r="H33" s="244">
        <f t="shared" si="150"/>
        <v>0</v>
      </c>
      <c r="I33" s="233">
        <f t="shared" ref="I33:N33" si="196">SUM(I12:I32)</f>
        <v>0</v>
      </c>
      <c r="J33" s="234">
        <f t="shared" si="196"/>
        <v>0</v>
      </c>
      <c r="K33" s="234">
        <f t="shared" si="196"/>
        <v>0</v>
      </c>
      <c r="L33" s="234">
        <f t="shared" si="196"/>
        <v>0</v>
      </c>
      <c r="M33" s="234">
        <f t="shared" si="196"/>
        <v>0</v>
      </c>
      <c r="N33" s="245">
        <f t="shared" si="196"/>
        <v>0</v>
      </c>
      <c r="O33" s="244">
        <f t="shared" si="157"/>
        <v>0</v>
      </c>
      <c r="P33" s="235">
        <f>SUM(H33,O33)</f>
        <v>0</v>
      </c>
      <c r="S33" s="529">
        <f>COUNTIF(AC33,"&gt;0")+COUNTIF(AT33,"&gt;0")+COUNTIF(BK33,"&gt;0")+COUNTIF(CB33,"&gt;0")+COUNTIF(CS33,"&gt;0")+COUNTIF(DJ33,"&gt;0")+COUNTIF(EA33,"&gt;0")+COUNTIF(ER33,"&gt;0")+COUNTIF(FI33,"&gt;0")+COUNTIF(FZ33,"&gt;0")+COUNTIF(GQ33,"&gt;0")+COUNTIF(HH33,"&gt;0")</f>
        <v>0</v>
      </c>
      <c r="T33" s="529">
        <f>COUNTIF(AJ33,"&gt;0")+COUNTIF(BA33,"&gt;0")+COUNTIF(BR33,"&gt;0")+COUNTIF(CI33,"&gt;0")+COUNTIF(CZ33,"&gt;0")+COUNTIF(DQ33,"&gt;0")+COUNTIF(EH33,"&gt;0")+COUNTIF(EY33,"&gt;0")+COUNTIF(FP33,"&gt;0")+COUNTIF(GG33,"&gt;0")+COUNTIF(GX33,"&gt;0")+COUNTIF(HO33,"&gt;0")</f>
        <v>0</v>
      </c>
      <c r="V33" s="230" t="s">
        <v>281</v>
      </c>
      <c r="W33" s="233">
        <f>SUM(W12:W32)</f>
        <v>0</v>
      </c>
      <c r="X33" s="234">
        <f t="shared" ref="X33:AB33" si="197">SUM(X12:X32)</f>
        <v>0</v>
      </c>
      <c r="Y33" s="234">
        <f t="shared" si="197"/>
        <v>0</v>
      </c>
      <c r="Z33" s="234">
        <f t="shared" si="197"/>
        <v>0</v>
      </c>
      <c r="AA33" s="234">
        <f t="shared" si="197"/>
        <v>0</v>
      </c>
      <c r="AB33" s="245">
        <f t="shared" si="197"/>
        <v>0</v>
      </c>
      <c r="AC33" s="244">
        <f t="shared" si="159"/>
        <v>0</v>
      </c>
      <c r="AD33" s="233">
        <f t="shared" ref="AD33:AI33" si="198">SUM(AD12:AD32)</f>
        <v>0</v>
      </c>
      <c r="AE33" s="234">
        <f t="shared" si="198"/>
        <v>0</v>
      </c>
      <c r="AF33" s="234">
        <f t="shared" si="198"/>
        <v>0</v>
      </c>
      <c r="AG33" s="234">
        <f t="shared" si="198"/>
        <v>0</v>
      </c>
      <c r="AH33" s="234">
        <f t="shared" si="198"/>
        <v>0</v>
      </c>
      <c r="AI33" s="245">
        <f t="shared" si="198"/>
        <v>0</v>
      </c>
      <c r="AJ33" s="244">
        <f t="shared" si="160"/>
        <v>0</v>
      </c>
      <c r="AK33" s="235">
        <f>SUM(AC33,AJ33)</f>
        <v>0</v>
      </c>
      <c r="AL33" s="219"/>
      <c r="AM33" s="230" t="s">
        <v>281</v>
      </c>
      <c r="AN33" s="233">
        <f>SUM(AN12:AN32)</f>
        <v>0</v>
      </c>
      <c r="AO33" s="234">
        <f t="shared" ref="AO33:AS33" si="199">SUM(AO12:AO32)</f>
        <v>0</v>
      </c>
      <c r="AP33" s="234">
        <f t="shared" si="199"/>
        <v>0</v>
      </c>
      <c r="AQ33" s="234">
        <f t="shared" si="199"/>
        <v>0</v>
      </c>
      <c r="AR33" s="234">
        <f t="shared" si="199"/>
        <v>0</v>
      </c>
      <c r="AS33" s="245">
        <f t="shared" si="199"/>
        <v>0</v>
      </c>
      <c r="AT33" s="244">
        <f t="shared" si="162"/>
        <v>0</v>
      </c>
      <c r="AU33" s="233">
        <f t="shared" ref="AU33:AZ33" si="200">SUM(AU12:AU32)</f>
        <v>0</v>
      </c>
      <c r="AV33" s="234">
        <f t="shared" si="200"/>
        <v>0</v>
      </c>
      <c r="AW33" s="234">
        <f t="shared" si="200"/>
        <v>0</v>
      </c>
      <c r="AX33" s="234">
        <f t="shared" si="200"/>
        <v>0</v>
      </c>
      <c r="AY33" s="234">
        <f t="shared" si="200"/>
        <v>0</v>
      </c>
      <c r="AZ33" s="245">
        <f t="shared" si="200"/>
        <v>0</v>
      </c>
      <c r="BA33" s="244">
        <f t="shared" si="163"/>
        <v>0</v>
      </c>
      <c r="BB33" s="235">
        <f>SUM(AT33,BA33)</f>
        <v>0</v>
      </c>
      <c r="BC33" s="219"/>
      <c r="BD33" s="230" t="s">
        <v>281</v>
      </c>
      <c r="BE33" s="233">
        <f>SUM(BE12:BE32)</f>
        <v>0</v>
      </c>
      <c r="BF33" s="234">
        <f t="shared" ref="BF33:BJ33" si="201">SUM(BF12:BF32)</f>
        <v>0</v>
      </c>
      <c r="BG33" s="234">
        <f t="shared" si="201"/>
        <v>0</v>
      </c>
      <c r="BH33" s="234">
        <f t="shared" si="201"/>
        <v>0</v>
      </c>
      <c r="BI33" s="234">
        <f t="shared" si="201"/>
        <v>0</v>
      </c>
      <c r="BJ33" s="245">
        <f t="shared" si="201"/>
        <v>0</v>
      </c>
      <c r="BK33" s="244">
        <f t="shared" si="165"/>
        <v>0</v>
      </c>
      <c r="BL33" s="233">
        <f t="shared" ref="BL33:BQ33" si="202">SUM(BL12:BL32)</f>
        <v>0</v>
      </c>
      <c r="BM33" s="234">
        <f t="shared" si="202"/>
        <v>0</v>
      </c>
      <c r="BN33" s="234">
        <f t="shared" si="202"/>
        <v>0</v>
      </c>
      <c r="BO33" s="234">
        <f t="shared" si="202"/>
        <v>0</v>
      </c>
      <c r="BP33" s="234">
        <f t="shared" si="202"/>
        <v>0</v>
      </c>
      <c r="BQ33" s="245">
        <f t="shared" si="202"/>
        <v>0</v>
      </c>
      <c r="BR33" s="244">
        <f t="shared" si="166"/>
        <v>0</v>
      </c>
      <c r="BS33" s="235">
        <f>SUM(BK33,BR33)</f>
        <v>0</v>
      </c>
      <c r="BT33" s="219"/>
      <c r="BU33" s="230" t="s">
        <v>281</v>
      </c>
      <c r="BV33" s="233">
        <f>SUM(BV12:BV32)</f>
        <v>0</v>
      </c>
      <c r="BW33" s="234">
        <f t="shared" ref="BW33:CA33" si="203">SUM(BW12:BW32)</f>
        <v>0</v>
      </c>
      <c r="BX33" s="234">
        <f t="shared" si="203"/>
        <v>0</v>
      </c>
      <c r="BY33" s="234">
        <f t="shared" si="203"/>
        <v>0</v>
      </c>
      <c r="BZ33" s="234">
        <f t="shared" si="203"/>
        <v>0</v>
      </c>
      <c r="CA33" s="245">
        <f t="shared" si="203"/>
        <v>0</v>
      </c>
      <c r="CB33" s="244">
        <f t="shared" si="168"/>
        <v>0</v>
      </c>
      <c r="CC33" s="233">
        <f t="shared" ref="CC33:CH33" si="204">SUM(CC12:CC32)</f>
        <v>0</v>
      </c>
      <c r="CD33" s="234">
        <f t="shared" si="204"/>
        <v>0</v>
      </c>
      <c r="CE33" s="234">
        <f t="shared" si="204"/>
        <v>0</v>
      </c>
      <c r="CF33" s="234">
        <f t="shared" si="204"/>
        <v>0</v>
      </c>
      <c r="CG33" s="234">
        <f t="shared" si="204"/>
        <v>0</v>
      </c>
      <c r="CH33" s="245">
        <f t="shared" si="204"/>
        <v>0</v>
      </c>
      <c r="CI33" s="244">
        <f t="shared" si="169"/>
        <v>0</v>
      </c>
      <c r="CJ33" s="235">
        <f>SUM(CB33,CI33)</f>
        <v>0</v>
      </c>
      <c r="CK33" s="219"/>
      <c r="CL33" s="230" t="s">
        <v>281</v>
      </c>
      <c r="CM33" s="233">
        <f>SUM(CM12:CM32)</f>
        <v>0</v>
      </c>
      <c r="CN33" s="234">
        <f t="shared" ref="CN33:CR33" si="205">SUM(CN12:CN32)</f>
        <v>0</v>
      </c>
      <c r="CO33" s="234">
        <f t="shared" si="205"/>
        <v>0</v>
      </c>
      <c r="CP33" s="234">
        <f t="shared" si="205"/>
        <v>0</v>
      </c>
      <c r="CQ33" s="234">
        <f t="shared" si="205"/>
        <v>0</v>
      </c>
      <c r="CR33" s="245">
        <f t="shared" si="205"/>
        <v>0</v>
      </c>
      <c r="CS33" s="244">
        <f t="shared" si="171"/>
        <v>0</v>
      </c>
      <c r="CT33" s="233">
        <f t="shared" ref="CT33:CY33" si="206">SUM(CT12:CT32)</f>
        <v>0</v>
      </c>
      <c r="CU33" s="234">
        <f t="shared" si="206"/>
        <v>0</v>
      </c>
      <c r="CV33" s="234">
        <f t="shared" si="206"/>
        <v>0</v>
      </c>
      <c r="CW33" s="234">
        <f t="shared" si="206"/>
        <v>0</v>
      </c>
      <c r="CX33" s="234">
        <f t="shared" si="206"/>
        <v>0</v>
      </c>
      <c r="CY33" s="245">
        <f t="shared" si="206"/>
        <v>0</v>
      </c>
      <c r="CZ33" s="244">
        <f t="shared" si="172"/>
        <v>0</v>
      </c>
      <c r="DA33" s="235">
        <f>SUM(CS33,CZ33)</f>
        <v>0</v>
      </c>
      <c r="DB33" s="219"/>
      <c r="DC33" s="230" t="s">
        <v>281</v>
      </c>
      <c r="DD33" s="233">
        <f>SUM(DD12:DD32)</f>
        <v>0</v>
      </c>
      <c r="DE33" s="234">
        <f t="shared" ref="DE33:DI33" si="207">SUM(DE12:DE32)</f>
        <v>0</v>
      </c>
      <c r="DF33" s="234">
        <f t="shared" si="207"/>
        <v>0</v>
      </c>
      <c r="DG33" s="234">
        <f t="shared" si="207"/>
        <v>0</v>
      </c>
      <c r="DH33" s="234">
        <f t="shared" si="207"/>
        <v>0</v>
      </c>
      <c r="DI33" s="245">
        <f t="shared" si="207"/>
        <v>0</v>
      </c>
      <c r="DJ33" s="244">
        <f t="shared" si="174"/>
        <v>0</v>
      </c>
      <c r="DK33" s="233">
        <f t="shared" ref="DK33:DP33" si="208">SUM(DK12:DK32)</f>
        <v>0</v>
      </c>
      <c r="DL33" s="234">
        <f t="shared" si="208"/>
        <v>0</v>
      </c>
      <c r="DM33" s="234">
        <f t="shared" si="208"/>
        <v>0</v>
      </c>
      <c r="DN33" s="234">
        <f t="shared" si="208"/>
        <v>0</v>
      </c>
      <c r="DO33" s="234">
        <f t="shared" si="208"/>
        <v>0</v>
      </c>
      <c r="DP33" s="245">
        <f t="shared" si="208"/>
        <v>0</v>
      </c>
      <c r="DQ33" s="244">
        <f t="shared" si="175"/>
        <v>0</v>
      </c>
      <c r="DR33" s="235">
        <f>SUM(DJ33,DQ33)</f>
        <v>0</v>
      </c>
      <c r="DS33" s="219"/>
      <c r="DT33" s="230" t="s">
        <v>281</v>
      </c>
      <c r="DU33" s="233">
        <f>SUM(DU12:DU32)</f>
        <v>0</v>
      </c>
      <c r="DV33" s="234">
        <f t="shared" ref="DV33:DZ33" si="209">SUM(DV12:DV32)</f>
        <v>0</v>
      </c>
      <c r="DW33" s="234">
        <f t="shared" si="209"/>
        <v>0</v>
      </c>
      <c r="DX33" s="234">
        <f t="shared" si="209"/>
        <v>0</v>
      </c>
      <c r="DY33" s="234">
        <f t="shared" si="209"/>
        <v>0</v>
      </c>
      <c r="DZ33" s="245">
        <f t="shared" si="209"/>
        <v>0</v>
      </c>
      <c r="EA33" s="244">
        <f t="shared" si="177"/>
        <v>0</v>
      </c>
      <c r="EB33" s="233">
        <f t="shared" ref="EB33:EG33" si="210">SUM(EB12:EB32)</f>
        <v>0</v>
      </c>
      <c r="EC33" s="234">
        <f t="shared" si="210"/>
        <v>0</v>
      </c>
      <c r="ED33" s="234">
        <f t="shared" si="210"/>
        <v>0</v>
      </c>
      <c r="EE33" s="234">
        <f t="shared" si="210"/>
        <v>0</v>
      </c>
      <c r="EF33" s="234">
        <f t="shared" si="210"/>
        <v>0</v>
      </c>
      <c r="EG33" s="245">
        <f t="shared" si="210"/>
        <v>0</v>
      </c>
      <c r="EH33" s="244">
        <f t="shared" si="178"/>
        <v>0</v>
      </c>
      <c r="EI33" s="235">
        <f>SUM(EA33,EH33)</f>
        <v>0</v>
      </c>
      <c r="EJ33" s="219"/>
      <c r="EK33" s="230" t="s">
        <v>281</v>
      </c>
      <c r="EL33" s="233">
        <f>SUM(EL12:EL32)</f>
        <v>0</v>
      </c>
      <c r="EM33" s="234">
        <f t="shared" ref="EM33:EQ33" si="211">SUM(EM12:EM32)</f>
        <v>0</v>
      </c>
      <c r="EN33" s="234">
        <f t="shared" si="211"/>
        <v>0</v>
      </c>
      <c r="EO33" s="234">
        <f t="shared" si="211"/>
        <v>0</v>
      </c>
      <c r="EP33" s="234">
        <f t="shared" si="211"/>
        <v>0</v>
      </c>
      <c r="EQ33" s="245">
        <f t="shared" si="211"/>
        <v>0</v>
      </c>
      <c r="ER33" s="244">
        <f t="shared" si="180"/>
        <v>0</v>
      </c>
      <c r="ES33" s="233">
        <f t="shared" ref="ES33:EX33" si="212">SUM(ES12:ES32)</f>
        <v>0</v>
      </c>
      <c r="ET33" s="234">
        <f t="shared" si="212"/>
        <v>0</v>
      </c>
      <c r="EU33" s="234">
        <f t="shared" si="212"/>
        <v>0</v>
      </c>
      <c r="EV33" s="234">
        <f t="shared" si="212"/>
        <v>0</v>
      </c>
      <c r="EW33" s="234">
        <f t="shared" si="212"/>
        <v>0</v>
      </c>
      <c r="EX33" s="245">
        <f t="shared" si="212"/>
        <v>0</v>
      </c>
      <c r="EY33" s="244">
        <f t="shared" si="181"/>
        <v>0</v>
      </c>
      <c r="EZ33" s="235">
        <f>SUM(ER33,EY33)</f>
        <v>0</v>
      </c>
      <c r="FA33" s="219"/>
      <c r="FB33" s="230" t="s">
        <v>281</v>
      </c>
      <c r="FC33" s="233">
        <f>SUM(FC12:FC32)</f>
        <v>0</v>
      </c>
      <c r="FD33" s="234">
        <f t="shared" ref="FD33:FH33" si="213">SUM(FD12:FD32)</f>
        <v>0</v>
      </c>
      <c r="FE33" s="234">
        <f t="shared" si="213"/>
        <v>0</v>
      </c>
      <c r="FF33" s="234">
        <f t="shared" si="213"/>
        <v>0</v>
      </c>
      <c r="FG33" s="234">
        <f t="shared" si="213"/>
        <v>0</v>
      </c>
      <c r="FH33" s="245">
        <f t="shared" si="213"/>
        <v>0</v>
      </c>
      <c r="FI33" s="244">
        <f t="shared" si="183"/>
        <v>0</v>
      </c>
      <c r="FJ33" s="233">
        <f t="shared" ref="FJ33:FO33" si="214">SUM(FJ12:FJ32)</f>
        <v>0</v>
      </c>
      <c r="FK33" s="234">
        <f t="shared" si="214"/>
        <v>0</v>
      </c>
      <c r="FL33" s="234">
        <f t="shared" si="214"/>
        <v>0</v>
      </c>
      <c r="FM33" s="234">
        <f t="shared" si="214"/>
        <v>0</v>
      </c>
      <c r="FN33" s="234">
        <f t="shared" si="214"/>
        <v>0</v>
      </c>
      <c r="FO33" s="245">
        <f t="shared" si="214"/>
        <v>0</v>
      </c>
      <c r="FP33" s="244">
        <f t="shared" si="184"/>
        <v>0</v>
      </c>
      <c r="FQ33" s="235">
        <f>SUM(FI33,FP33)</f>
        <v>0</v>
      </c>
      <c r="FR33" s="219"/>
      <c r="FS33" s="230" t="s">
        <v>281</v>
      </c>
      <c r="FT33" s="233">
        <f>SUM(FT12:FT32)</f>
        <v>0</v>
      </c>
      <c r="FU33" s="234">
        <f t="shared" ref="FU33:FY33" si="215">SUM(FU12:FU32)</f>
        <v>0</v>
      </c>
      <c r="FV33" s="234">
        <f t="shared" si="215"/>
        <v>0</v>
      </c>
      <c r="FW33" s="234">
        <f t="shared" si="215"/>
        <v>0</v>
      </c>
      <c r="FX33" s="234">
        <f t="shared" si="215"/>
        <v>0</v>
      </c>
      <c r="FY33" s="245">
        <f t="shared" si="215"/>
        <v>0</v>
      </c>
      <c r="FZ33" s="244">
        <f t="shared" si="186"/>
        <v>0</v>
      </c>
      <c r="GA33" s="233">
        <f t="shared" ref="GA33:GF33" si="216">SUM(GA12:GA32)</f>
        <v>0</v>
      </c>
      <c r="GB33" s="234">
        <f t="shared" si="216"/>
        <v>0</v>
      </c>
      <c r="GC33" s="234">
        <f t="shared" si="216"/>
        <v>0</v>
      </c>
      <c r="GD33" s="234">
        <f t="shared" si="216"/>
        <v>0</v>
      </c>
      <c r="GE33" s="234">
        <f t="shared" si="216"/>
        <v>0</v>
      </c>
      <c r="GF33" s="245">
        <f t="shared" si="216"/>
        <v>0</v>
      </c>
      <c r="GG33" s="244">
        <f t="shared" si="187"/>
        <v>0</v>
      </c>
      <c r="GH33" s="235">
        <f>SUM(FZ33,GG33)</f>
        <v>0</v>
      </c>
      <c r="GI33" s="219"/>
      <c r="GJ33" s="230" t="s">
        <v>281</v>
      </c>
      <c r="GK33" s="233">
        <f>SUM(GK12:GK32)</f>
        <v>0</v>
      </c>
      <c r="GL33" s="234">
        <f t="shared" ref="GL33:GP33" si="217">SUM(GL12:GL32)</f>
        <v>0</v>
      </c>
      <c r="GM33" s="234">
        <f t="shared" si="217"/>
        <v>0</v>
      </c>
      <c r="GN33" s="234">
        <f t="shared" si="217"/>
        <v>0</v>
      </c>
      <c r="GO33" s="234">
        <f t="shared" si="217"/>
        <v>0</v>
      </c>
      <c r="GP33" s="245">
        <f t="shared" si="217"/>
        <v>0</v>
      </c>
      <c r="GQ33" s="244">
        <f t="shared" si="189"/>
        <v>0</v>
      </c>
      <c r="GR33" s="233">
        <f t="shared" ref="GR33:GW33" si="218">SUM(GR12:GR32)</f>
        <v>0</v>
      </c>
      <c r="GS33" s="234">
        <f t="shared" si="218"/>
        <v>0</v>
      </c>
      <c r="GT33" s="234">
        <f t="shared" si="218"/>
        <v>0</v>
      </c>
      <c r="GU33" s="234">
        <f t="shared" si="218"/>
        <v>0</v>
      </c>
      <c r="GV33" s="234">
        <f t="shared" si="218"/>
        <v>0</v>
      </c>
      <c r="GW33" s="245">
        <f t="shared" si="218"/>
        <v>0</v>
      </c>
      <c r="GX33" s="244">
        <f t="shared" si="190"/>
        <v>0</v>
      </c>
      <c r="GY33" s="235">
        <f>SUM(GQ33,GX33)</f>
        <v>0</v>
      </c>
      <c r="GZ33" s="219"/>
      <c r="HA33" s="230" t="s">
        <v>281</v>
      </c>
      <c r="HB33" s="233">
        <f>SUM(HB12:HB32)</f>
        <v>0</v>
      </c>
      <c r="HC33" s="234">
        <f t="shared" ref="HC33:HG33" si="219">SUM(HC12:HC32)</f>
        <v>0</v>
      </c>
      <c r="HD33" s="234">
        <f t="shared" si="219"/>
        <v>0</v>
      </c>
      <c r="HE33" s="234">
        <f t="shared" si="219"/>
        <v>0</v>
      </c>
      <c r="HF33" s="234">
        <f t="shared" si="219"/>
        <v>0</v>
      </c>
      <c r="HG33" s="245">
        <f t="shared" si="219"/>
        <v>0</v>
      </c>
      <c r="HH33" s="244">
        <f t="shared" si="192"/>
        <v>0</v>
      </c>
      <c r="HI33" s="233">
        <f t="shared" ref="HI33:HN33" si="220">SUM(HI12:HI32)</f>
        <v>0</v>
      </c>
      <c r="HJ33" s="234">
        <f t="shared" si="220"/>
        <v>0</v>
      </c>
      <c r="HK33" s="234">
        <f t="shared" si="220"/>
        <v>0</v>
      </c>
      <c r="HL33" s="234">
        <f t="shared" si="220"/>
        <v>0</v>
      </c>
      <c r="HM33" s="234">
        <f t="shared" si="220"/>
        <v>0</v>
      </c>
      <c r="HN33" s="245">
        <f t="shared" si="220"/>
        <v>0</v>
      </c>
      <c r="HO33" s="244">
        <f t="shared" si="193"/>
        <v>0</v>
      </c>
      <c r="HP33" s="235">
        <f>SUM(HH33,HO33)</f>
        <v>0</v>
      </c>
      <c r="HQ33" s="219"/>
    </row>
    <row r="34" spans="1:225" ht="20.100000000000001" customHeight="1" x14ac:dyDescent="0.25">
      <c r="B34" s="246" t="str">
        <f>IF($S$4="","Minimum Required Synar Hours in cell S4 is BLANK !!!",IF(AND(SUM(B12:G32)&gt;0,H33&lt;$S$4),"Synar Hours for this 6-month period &lt; the minimum "&amp;$S$4&amp;" hours.",IF(AND(SUM(B12:G32)&gt;0,H33&gt;=$S$4),"Synar Hours for this 6-month period ≥ the minimum "&amp;$S$4&amp;" hours.","")))</f>
        <v/>
      </c>
      <c r="C34" s="30"/>
      <c r="D34" s="30"/>
      <c r="E34" s="30"/>
      <c r="F34" s="30"/>
      <c r="G34" s="30"/>
      <c r="H34" s="30"/>
      <c r="I34" s="246" t="str">
        <f>IF($S$4="","Minimum Required Synar Hours in cell S4 is BLANK !!!",IF(AND(SUM(I12:N32)&gt;0,O33&lt;$S$4),"Synar Hours for this 6-month period &lt; the minimum "&amp;$S$4&amp;" hours.",IF(AND(SUM(I12:N32)&gt;0,O33&gt;=$S$4),"Synar Hours for this 6-month period ≥ the minimum "&amp;$S$4&amp;" hours.","")))</f>
        <v/>
      </c>
      <c r="J34" s="30"/>
      <c r="K34" s="30"/>
      <c r="L34" s="30"/>
      <c r="M34" s="30"/>
      <c r="N34" s="30"/>
      <c r="O34" s="30"/>
      <c r="W34" s="246" t="str">
        <f>IF($S$4="","Minimum Required Synar Hours in cell S4 is BLANK !!!",IF(AND(COUNTA(W12:AB32)&gt;0,AC33&lt;$S$4),"Synar Hours for this 6-month period &lt; the minimum "&amp;$S$4&amp;" hours.",IF(AND(COUNTA(W12:AB32)&gt;0,AC33&gt;=$S$4),"Synar Hours for this 6-month period ≥ the minimum "&amp;$S$4&amp;" hours.","")))</f>
        <v/>
      </c>
      <c r="X34" s="30"/>
      <c r="Y34" s="30"/>
      <c r="Z34" s="30"/>
      <c r="AA34" s="30"/>
      <c r="AB34" s="30"/>
      <c r="AC34" s="30"/>
      <c r="AD34" s="246" t="str">
        <f>IF($S$4="","Minimum Required Synar Hours in cell S4 is BLANK !!!",IF(AND(COUNTA(AD12:AI32)&gt;0,AJ33&lt;$S$4),"Synar Hours for this 6-month period &lt; the minimum "&amp;$S$4&amp;" hours.",IF(AND(COUNTA(AD12:AI32)&gt;0,AJ33&gt;=$S$4),"Synar Hours for this 6-month period ≥ the minimum "&amp;$S$4&amp;" hours.","")))</f>
        <v/>
      </c>
      <c r="AE34" s="30"/>
      <c r="AF34" s="30"/>
      <c r="AG34" s="30"/>
      <c r="AH34" s="30"/>
      <c r="AI34" s="30"/>
      <c r="AJ34" s="30"/>
      <c r="AL34" s="219"/>
      <c r="AN34" s="246" t="str">
        <f>IF($S$4="","Minimum Required Synar Hours in cell S4 is BLANK !!!",IF(AND(COUNTA(AN12:AS32)&gt;0,AT33&lt;$S$4),"Synar Hours for this 6-month period &lt; the minimum "&amp;$S$4&amp;" hours.",IF(AND(COUNTA(AN12:AS32)&gt;0,AT33&gt;=$S$4),"Synar Hours for this 6-month period ≥ the minimum "&amp;$S$4&amp;" hours.","")))</f>
        <v/>
      </c>
      <c r="AO34" s="30"/>
      <c r="AP34" s="30"/>
      <c r="AQ34" s="30"/>
      <c r="AR34" s="30"/>
      <c r="AS34" s="30"/>
      <c r="AT34" s="30"/>
      <c r="AU34" s="246" t="str">
        <f>IF($S$4="","Minimum Required Synar Hours in cell S4 is BLANK !!!",IF(AND(COUNTA(AU12:AZ32)&gt;0,BA33&lt;$S$4),"Synar Hours for this 6-month period &lt; the minimum "&amp;$S$4&amp;" hours.",IF(AND(COUNTA(AU12:AZ32)&gt;0,BA33&gt;=$S$4),"Synar Hours for this 6-month period ≥ the minimum "&amp;$S$4&amp;" hours.","")))</f>
        <v/>
      </c>
      <c r="AV34" s="30"/>
      <c r="AW34" s="30"/>
      <c r="AX34" s="30"/>
      <c r="AY34" s="30"/>
      <c r="AZ34" s="30"/>
      <c r="BA34" s="30"/>
      <c r="BC34" s="219"/>
      <c r="BE34" s="246" t="str">
        <f>IF($S$4="","Minimum Required Synar Hours in cell S4 is BLANK !!!",IF(AND(COUNTA(BE12:BJ32)&gt;0,BK33&lt;$S$4),"Synar Hours for this 6-month period &lt; the minimum "&amp;$S$4&amp;" hours.",IF(AND(COUNTA(BE12:BJ32)&gt;0,BK33&gt;=$S$4),"Synar Hours for this 6-month period ≥ the minimum "&amp;$S$4&amp;" hours.","")))</f>
        <v/>
      </c>
      <c r="BF34" s="30"/>
      <c r="BG34" s="30"/>
      <c r="BH34" s="30"/>
      <c r="BI34" s="30"/>
      <c r="BJ34" s="30"/>
      <c r="BK34" s="30"/>
      <c r="BL34" s="246" t="str">
        <f>IF($S$4="","Minimum Required Synar Hours in cell S4 is BLANK !!!",IF(AND(COUNTA(BL12:BQ32)&gt;0,BR33&lt;$S$4),"Synar Hours for this 6-month period &lt; the minimum "&amp;$S$4&amp;" hours.",IF(AND(COUNTA(BL12:BQ32)&gt;0,BR33&gt;=$S$4),"Synar Hours for this 6-month period ≥ the minimum "&amp;$S$4&amp;" hours.","")))</f>
        <v/>
      </c>
      <c r="BM34" s="30"/>
      <c r="BN34" s="30"/>
      <c r="BO34" s="30"/>
      <c r="BP34" s="30"/>
      <c r="BQ34" s="30"/>
      <c r="BR34" s="30"/>
      <c r="BT34" s="219"/>
      <c r="BV34" s="246" t="str">
        <f>IF($S$4="","Minimum Required Synar Hours in cell S4 is BLANK !!!",IF(AND(COUNTA(BV12:CA32)&gt;0,CB33&lt;$S$4),"Synar Hours for this 6-month period &lt; the minimum "&amp;$S$4&amp;" hours.",IF(AND(COUNTA(BV12:CA32)&gt;0,CB33&gt;=$S$4),"Synar Hours for this 6-month period ≥ the minimum "&amp;$S$4&amp;" hours.","")))</f>
        <v/>
      </c>
      <c r="BW34" s="30"/>
      <c r="BX34" s="30"/>
      <c r="BY34" s="30"/>
      <c r="BZ34" s="30"/>
      <c r="CA34" s="30"/>
      <c r="CB34" s="30"/>
      <c r="CC34" s="246" t="str">
        <f>IF($S$4="","Minimum Required Synar Hours in cell S4 is BLANK !!!",IF(AND(COUNTA(CC12:CH32)&gt;0,CI33&lt;$S$4),"Synar Hours for this 6-month period &lt; the minimum "&amp;$S$4&amp;" hours.",IF(AND(COUNTA(CC12:CH32)&gt;0,CI33&gt;=$S$4),"Synar Hours for this 6-month period ≥ the minimum "&amp;$S$4&amp;" hours.","")))</f>
        <v/>
      </c>
      <c r="CD34" s="30"/>
      <c r="CE34" s="30"/>
      <c r="CF34" s="30"/>
      <c r="CG34" s="30"/>
      <c r="CH34" s="30"/>
      <c r="CI34" s="30"/>
      <c r="CK34" s="219"/>
      <c r="CM34" s="246" t="str">
        <f>IF($S$4="","Minimum Required Synar Hours in cell S4 is BLANK !!!",IF(AND(COUNTA(CM12:CR32)&gt;0,CS33&lt;$S$4),"Synar Hours for this 6-month period &lt; the minimum "&amp;$S$4&amp;" hours.",IF(AND(COUNTA(CM12:CR32)&gt;0,CS33&gt;=$S$4),"Synar Hours for this 6-month period ≥ the minimum "&amp;$S$4&amp;" hours.","")))</f>
        <v/>
      </c>
      <c r="CN34" s="30"/>
      <c r="CO34" s="30"/>
      <c r="CP34" s="30"/>
      <c r="CQ34" s="30"/>
      <c r="CR34" s="30"/>
      <c r="CS34" s="30"/>
      <c r="CT34" s="246" t="str">
        <f>IF($S$4="","Minimum Required Synar Hours in cell S4 is BLANK !!!",IF(AND(COUNTA(CT12:CY32)&gt;0,CZ33&lt;$S$4),"Synar Hours for this 6-month period &lt; the minimum "&amp;$S$4&amp;" hours.",IF(AND(COUNTA(CT12:CY32)&gt;0,CZ33&gt;=$S$4),"Synar Hours for this 6-month period ≥ the minimum "&amp;$S$4&amp;" hours.","")))</f>
        <v/>
      </c>
      <c r="CU34" s="30"/>
      <c r="CV34" s="30"/>
      <c r="CW34" s="30"/>
      <c r="CX34" s="30"/>
      <c r="CY34" s="30"/>
      <c r="CZ34" s="30"/>
      <c r="DB34" s="219"/>
      <c r="DD34" s="246" t="str">
        <f>IF($S$4="","Minimum Required Synar Hours in cell S4 is BLANK !!!",IF(AND(COUNTA(DD12:DI32)&gt;0,DJ33&lt;$S$4),"Synar Hours for this 6-month period &lt; the minimum "&amp;$S$4&amp;" hours.",IF(AND(COUNTA(DD12:DI32)&gt;0,DJ33&gt;=$S$4),"Synar Hours for this 6-month period ≥ the minimum "&amp;$S$4&amp;" hours.","")))</f>
        <v/>
      </c>
      <c r="DE34" s="30"/>
      <c r="DF34" s="30"/>
      <c r="DG34" s="30"/>
      <c r="DH34" s="30"/>
      <c r="DI34" s="30"/>
      <c r="DJ34" s="30"/>
      <c r="DK34" s="246" t="str">
        <f>IF($S$4="","Minimum Required Synar Hours in cell S4 is BLANK !!!",IF(AND(COUNTA(DK12:DP32)&gt;0,DQ33&lt;$S$4),"Synar Hours for this 6-month period &lt; the minimum "&amp;$S$4&amp;" hours.",IF(AND(COUNTA(DK12:DP32)&gt;0,DQ33&gt;=$S$4),"Synar Hours for this 6-month period ≥ the minimum "&amp;$S$4&amp;" hours.","")))</f>
        <v/>
      </c>
      <c r="DL34" s="30"/>
      <c r="DM34" s="30"/>
      <c r="DN34" s="30"/>
      <c r="DO34" s="30"/>
      <c r="DP34" s="30"/>
      <c r="DQ34" s="30"/>
      <c r="DS34" s="219"/>
      <c r="DU34" s="246" t="str">
        <f>IF($S$4="","Minimum Required Synar Hours in cell S4 is BLANK !!!",IF(AND(COUNTA(DU12:DZ32)&gt;0,EA33&lt;$S$4),"Synar Hours for this 6-month period &lt; the minimum "&amp;$S$4&amp;" hours.",IF(AND(COUNTA(DU12:DZ32)&gt;0,EA33&gt;=$S$4),"Synar Hours for this 6-month period ≥ the minimum "&amp;$S$4&amp;" hours.","")))</f>
        <v/>
      </c>
      <c r="DV34" s="30"/>
      <c r="DW34" s="30"/>
      <c r="DX34" s="30"/>
      <c r="DY34" s="30"/>
      <c r="DZ34" s="30"/>
      <c r="EA34" s="30"/>
      <c r="EB34" s="246" t="str">
        <f>IF($S$4="","Minimum Required Synar Hours in cell S4 is BLANK !!!",IF(AND(COUNTA(EB12:EG32)&gt;0,EH33&lt;$S$4),"Synar Hours for this 6-month period &lt; the minimum "&amp;$S$4&amp;" hours.",IF(AND(COUNTA(EB12:EG32)&gt;0,EH33&gt;=$S$4),"Synar Hours for this 6-month period ≥ the minimum "&amp;$S$4&amp;" hours.","")))</f>
        <v/>
      </c>
      <c r="EC34" s="30"/>
      <c r="ED34" s="30"/>
      <c r="EE34" s="30"/>
      <c r="EF34" s="30"/>
      <c r="EG34" s="30"/>
      <c r="EH34" s="30"/>
      <c r="EJ34" s="219"/>
      <c r="EL34" s="246" t="str">
        <f>IF($S$4="","Minimum Required Synar Hours in cell S4 is BLANK !!!",IF(AND(COUNTA(EL12:EQ32)&gt;0,ER33&lt;$S$4),"Synar Hours for this 6-month period &lt; the minimum "&amp;$S$4&amp;" hours.",IF(AND(COUNTA(EL12:EQ32)&gt;0,ER33&gt;=$S$4),"Synar Hours for this 6-month period ≥ the minimum "&amp;$S$4&amp;" hours.","")))</f>
        <v/>
      </c>
      <c r="EM34" s="30"/>
      <c r="EN34" s="30"/>
      <c r="EO34" s="30"/>
      <c r="EP34" s="30"/>
      <c r="EQ34" s="30"/>
      <c r="ER34" s="30"/>
      <c r="ES34" s="246" t="str">
        <f>IF($S$4="","Minimum Required Synar Hours in cell S4 is BLANK !!!",IF(AND(COUNTA(ES12:EX32)&gt;0,EY33&lt;$S$4),"Synar Hours for this 6-month period &lt; the minimum "&amp;$S$4&amp;" hours.",IF(AND(COUNTA(ES12:EX32)&gt;0,EY33&gt;=$S$4),"Synar Hours for this 6-month period ≥ the minimum "&amp;$S$4&amp;" hours.","")))</f>
        <v/>
      </c>
      <c r="ET34" s="30"/>
      <c r="EU34" s="30"/>
      <c r="EV34" s="30"/>
      <c r="EW34" s="30"/>
      <c r="EX34" s="30"/>
      <c r="EY34" s="30"/>
      <c r="FA34" s="219"/>
      <c r="FC34" s="246" t="str">
        <f>IF($S$4="","Minimum Required Synar Hours in cell S4 is BLANK !!!",IF(AND(COUNTA(FC12:FH32)&gt;0,FI33&lt;$S$4),"Synar Hours for this 6-month period &lt; the minimum "&amp;$S$4&amp;" hours.",IF(AND(COUNTA(FC12:FH32)&gt;0,FI33&gt;=$S$4),"Synar Hours for this 6-month period ≥ the minimum "&amp;$S$4&amp;" hours.","")))</f>
        <v/>
      </c>
      <c r="FD34" s="30"/>
      <c r="FE34" s="30"/>
      <c r="FF34" s="30"/>
      <c r="FG34" s="30"/>
      <c r="FH34" s="30"/>
      <c r="FI34" s="30"/>
      <c r="FJ34" s="246" t="str">
        <f>IF($S$4="","Minimum Required Synar Hours in cell S4 is BLANK !!!",IF(AND(COUNTA(FJ12:FO32)&gt;0,FP33&lt;$S$4),"Synar Hours for this 6-month period &lt; the minimum "&amp;$S$4&amp;" hours.",IF(AND(COUNTA(FJ12:FO32)&gt;0,FP33&gt;=$S$4),"Synar Hours for this 6-month period ≥ the minimum "&amp;$S$4&amp;" hours.","")))</f>
        <v/>
      </c>
      <c r="FK34" s="30"/>
      <c r="FL34" s="30"/>
      <c r="FM34" s="30"/>
      <c r="FN34" s="30"/>
      <c r="FO34" s="30"/>
      <c r="FP34" s="30"/>
      <c r="FR34" s="219"/>
      <c r="FT34" s="246" t="str">
        <f>IF($S$4="","Minimum Required Synar Hours in cell S4 is BLANK !!!",IF(AND(COUNTA(FT12:FY32)&gt;0,FZ33&lt;$S$4),"Synar Hours for this 6-month period &lt; the minimum "&amp;$S$4&amp;" hours.",IF(AND(COUNTA(FT12:FY32)&gt;0,FZ33&gt;=$S$4),"Synar Hours for this 6-month period ≥ the minimum "&amp;$S$4&amp;" hours.","")))</f>
        <v/>
      </c>
      <c r="FU34" s="30"/>
      <c r="FV34" s="30"/>
      <c r="FW34" s="30"/>
      <c r="FX34" s="30"/>
      <c r="FY34" s="30"/>
      <c r="FZ34" s="30"/>
      <c r="GA34" s="246" t="str">
        <f>IF($S$4="","Minimum Required Synar Hours in cell S4 is BLANK !!!",IF(AND(COUNTA(GA12:GF32)&gt;0,GG33&lt;$S$4),"Synar Hours for this 6-month period &lt; the minimum "&amp;$S$4&amp;" hours.",IF(AND(COUNTA(GA12:GF32)&gt;0,GG33&gt;=$S$4),"Synar Hours for this 6-month period ≥ the minimum "&amp;$S$4&amp;" hours.","")))</f>
        <v/>
      </c>
      <c r="GB34" s="30"/>
      <c r="GC34" s="30"/>
      <c r="GD34" s="30"/>
      <c r="GE34" s="30"/>
      <c r="GF34" s="30"/>
      <c r="GG34" s="30"/>
      <c r="GI34" s="219"/>
      <c r="GK34" s="246" t="str">
        <f>IF($S$4="","Minimum Required Synar Hours in cell S4 is BLANK !!!",IF(AND(COUNTA(GK12:GP32)&gt;0,GQ33&lt;$S$4),"Synar Hours for this 6-month period &lt; the minimum "&amp;$S$4&amp;" hours.",IF(AND(COUNTA(GK12:GP32)&gt;0,GQ33&gt;=$S$4),"Synar Hours for this 6-month period ≥ the minimum "&amp;$S$4&amp;" hours.","")))</f>
        <v/>
      </c>
      <c r="GL34" s="30"/>
      <c r="GM34" s="30"/>
      <c r="GN34" s="30"/>
      <c r="GO34" s="30"/>
      <c r="GP34" s="30"/>
      <c r="GQ34" s="30"/>
      <c r="GR34" s="246" t="str">
        <f>IF($S$4="","Minimum Required Synar Hours in cell S4 is BLANK !!!",IF(AND(COUNTA(GR12:GW32)&gt;0,GX33&lt;$S$4),"Synar Hours for this 6-month period &lt; the minimum "&amp;$S$4&amp;" hours.",IF(AND(COUNTA(GR12:GW32)&gt;0,GX33&gt;=$S$4),"Synar Hours for this 6-month period ≥ the minimum "&amp;$S$4&amp;" hours.","")))</f>
        <v/>
      </c>
      <c r="GS34" s="30"/>
      <c r="GT34" s="30"/>
      <c r="GU34" s="30"/>
      <c r="GV34" s="30"/>
      <c r="GW34" s="30"/>
      <c r="GX34" s="30"/>
      <c r="GZ34" s="219"/>
      <c r="HB34" s="246" t="str">
        <f>IF($S$4="","Minimum Required Synar Hours in cell S4 is BLANK !!!",IF(AND(COUNTA(HB12:HG32)&gt;0,HH33&lt;$S$4),"Synar Hours for this 6-month period &lt; the minimum "&amp;$S$4&amp;" hours.",IF(AND(COUNTA(HB12:HG32)&gt;0,HH33&gt;=$S$4),"Synar Hours for this 6-month period ≥ the minimum "&amp;$S$4&amp;" hours.","")))</f>
        <v/>
      </c>
      <c r="HC34" s="30"/>
      <c r="HD34" s="30"/>
      <c r="HE34" s="30"/>
      <c r="HF34" s="30"/>
      <c r="HG34" s="30"/>
      <c r="HH34" s="30"/>
      <c r="HI34" s="246" t="str">
        <f>IF($S$4="","Minimum Required Synar Hours in cell S4 is BLANK !!!",IF(AND(COUNTA(HI12:HN32)&gt;0,HO33&lt;$S$4),"Synar Hours for this 6-month period &lt; the minimum "&amp;$S$4&amp;" hours.",IF(AND(COUNTA(HI12:HN32)&gt;0,HO33&gt;=$S$4),"Synar Hours for this 6-month period ≥ the minimum "&amp;$S$4&amp;" hours.","")))</f>
        <v/>
      </c>
      <c r="HJ34" s="30"/>
      <c r="HK34" s="30"/>
      <c r="HL34" s="30"/>
      <c r="HM34" s="30"/>
      <c r="HN34" s="30"/>
      <c r="HO34" s="30"/>
      <c r="HQ34" s="219"/>
    </row>
    <row r="35" spans="1:225" ht="20.100000000000001" customHeight="1" x14ac:dyDescent="0.25">
      <c r="A35" s="1" t="s">
        <v>299</v>
      </c>
      <c r="V35" s="1" t="s">
        <v>299</v>
      </c>
      <c r="AL35" s="219"/>
      <c r="AM35" s="1" t="s">
        <v>299</v>
      </c>
      <c r="BC35" s="219"/>
      <c r="BD35" s="1" t="s">
        <v>299</v>
      </c>
      <c r="BT35" s="219"/>
      <c r="BU35" s="1" t="s">
        <v>299</v>
      </c>
      <c r="CK35" s="219"/>
      <c r="CL35" s="1" t="s">
        <v>299</v>
      </c>
      <c r="DB35" s="219"/>
      <c r="DC35" s="1" t="s">
        <v>299</v>
      </c>
      <c r="DS35" s="219"/>
      <c r="DT35" s="1" t="s">
        <v>299</v>
      </c>
      <c r="EJ35" s="219"/>
      <c r="EK35" s="1" t="s">
        <v>299</v>
      </c>
      <c r="FA35" s="219"/>
      <c r="FB35" s="1" t="s">
        <v>299</v>
      </c>
      <c r="FR35" s="219"/>
      <c r="FS35" s="1" t="s">
        <v>299</v>
      </c>
      <c r="GI35" s="219"/>
      <c r="GJ35" s="1" t="s">
        <v>299</v>
      </c>
      <c r="GZ35" s="219"/>
      <c r="HA35" s="1" t="s">
        <v>299</v>
      </c>
      <c r="HQ35" s="219"/>
    </row>
    <row r="36" spans="1:225" ht="117" customHeight="1" x14ac:dyDescent="0.25">
      <c r="A36" s="661"/>
      <c r="B36" s="662"/>
      <c r="C36" s="662"/>
      <c r="D36" s="662"/>
      <c r="E36" s="662"/>
      <c r="F36" s="662"/>
      <c r="G36" s="662"/>
      <c r="H36" s="662"/>
      <c r="I36" s="662"/>
      <c r="J36" s="662"/>
      <c r="K36" s="662"/>
      <c r="L36" s="662"/>
      <c r="M36" s="662"/>
      <c r="N36" s="662"/>
      <c r="O36" s="662"/>
      <c r="P36" s="663"/>
      <c r="V36" s="661"/>
      <c r="W36" s="662"/>
      <c r="X36" s="662"/>
      <c r="Y36" s="662"/>
      <c r="Z36" s="662"/>
      <c r="AA36" s="662"/>
      <c r="AB36" s="662"/>
      <c r="AC36" s="662"/>
      <c r="AD36" s="662"/>
      <c r="AE36" s="662"/>
      <c r="AF36" s="662"/>
      <c r="AG36" s="662"/>
      <c r="AH36" s="662"/>
      <c r="AI36" s="662"/>
      <c r="AJ36" s="662"/>
      <c r="AK36" s="663"/>
      <c r="AL36" s="219"/>
      <c r="AM36" s="661"/>
      <c r="AN36" s="662"/>
      <c r="AO36" s="662"/>
      <c r="AP36" s="662"/>
      <c r="AQ36" s="662"/>
      <c r="AR36" s="662"/>
      <c r="AS36" s="662"/>
      <c r="AT36" s="662"/>
      <c r="AU36" s="662"/>
      <c r="AV36" s="662"/>
      <c r="AW36" s="662"/>
      <c r="AX36" s="662"/>
      <c r="AY36" s="662"/>
      <c r="AZ36" s="662"/>
      <c r="BA36" s="662"/>
      <c r="BB36" s="663"/>
      <c r="BC36" s="219"/>
      <c r="BD36" s="661"/>
      <c r="BE36" s="662"/>
      <c r="BF36" s="662"/>
      <c r="BG36" s="662"/>
      <c r="BH36" s="662"/>
      <c r="BI36" s="662"/>
      <c r="BJ36" s="662"/>
      <c r="BK36" s="662"/>
      <c r="BL36" s="662"/>
      <c r="BM36" s="662"/>
      <c r="BN36" s="662"/>
      <c r="BO36" s="662"/>
      <c r="BP36" s="662"/>
      <c r="BQ36" s="662"/>
      <c r="BR36" s="662"/>
      <c r="BS36" s="663"/>
      <c r="BT36" s="219"/>
      <c r="BU36" s="661"/>
      <c r="BV36" s="662"/>
      <c r="BW36" s="662"/>
      <c r="BX36" s="662"/>
      <c r="BY36" s="662"/>
      <c r="BZ36" s="662"/>
      <c r="CA36" s="662"/>
      <c r="CB36" s="662"/>
      <c r="CC36" s="662"/>
      <c r="CD36" s="662"/>
      <c r="CE36" s="662"/>
      <c r="CF36" s="662"/>
      <c r="CG36" s="662"/>
      <c r="CH36" s="662"/>
      <c r="CI36" s="662"/>
      <c r="CJ36" s="663"/>
      <c r="CK36" s="219"/>
      <c r="CL36" s="661"/>
      <c r="CM36" s="662"/>
      <c r="CN36" s="662"/>
      <c r="CO36" s="662"/>
      <c r="CP36" s="662"/>
      <c r="CQ36" s="662"/>
      <c r="CR36" s="662"/>
      <c r="CS36" s="662"/>
      <c r="CT36" s="662"/>
      <c r="CU36" s="662"/>
      <c r="CV36" s="662"/>
      <c r="CW36" s="662"/>
      <c r="CX36" s="662"/>
      <c r="CY36" s="662"/>
      <c r="CZ36" s="662"/>
      <c r="DA36" s="663"/>
      <c r="DB36" s="219"/>
      <c r="DC36" s="661"/>
      <c r="DD36" s="662"/>
      <c r="DE36" s="662"/>
      <c r="DF36" s="662"/>
      <c r="DG36" s="662"/>
      <c r="DH36" s="662"/>
      <c r="DI36" s="662"/>
      <c r="DJ36" s="662"/>
      <c r="DK36" s="662"/>
      <c r="DL36" s="662"/>
      <c r="DM36" s="662"/>
      <c r="DN36" s="662"/>
      <c r="DO36" s="662"/>
      <c r="DP36" s="662"/>
      <c r="DQ36" s="662"/>
      <c r="DR36" s="663"/>
      <c r="DS36" s="219"/>
      <c r="DT36" s="661"/>
      <c r="DU36" s="662"/>
      <c r="DV36" s="662"/>
      <c r="DW36" s="662"/>
      <c r="DX36" s="662"/>
      <c r="DY36" s="662"/>
      <c r="DZ36" s="662"/>
      <c r="EA36" s="662"/>
      <c r="EB36" s="662"/>
      <c r="EC36" s="662"/>
      <c r="ED36" s="662"/>
      <c r="EE36" s="662"/>
      <c r="EF36" s="662"/>
      <c r="EG36" s="662"/>
      <c r="EH36" s="662"/>
      <c r="EI36" s="663"/>
      <c r="EJ36" s="219"/>
      <c r="EK36" s="661"/>
      <c r="EL36" s="662"/>
      <c r="EM36" s="662"/>
      <c r="EN36" s="662"/>
      <c r="EO36" s="662"/>
      <c r="EP36" s="662"/>
      <c r="EQ36" s="662"/>
      <c r="ER36" s="662"/>
      <c r="ES36" s="662"/>
      <c r="ET36" s="662"/>
      <c r="EU36" s="662"/>
      <c r="EV36" s="662"/>
      <c r="EW36" s="662"/>
      <c r="EX36" s="662"/>
      <c r="EY36" s="662"/>
      <c r="EZ36" s="663"/>
      <c r="FA36" s="219"/>
      <c r="FB36" s="661"/>
      <c r="FC36" s="662"/>
      <c r="FD36" s="662"/>
      <c r="FE36" s="662"/>
      <c r="FF36" s="662"/>
      <c r="FG36" s="662"/>
      <c r="FH36" s="662"/>
      <c r="FI36" s="662"/>
      <c r="FJ36" s="662"/>
      <c r="FK36" s="662"/>
      <c r="FL36" s="662"/>
      <c r="FM36" s="662"/>
      <c r="FN36" s="662"/>
      <c r="FO36" s="662"/>
      <c r="FP36" s="662"/>
      <c r="FQ36" s="663"/>
      <c r="FR36" s="219"/>
      <c r="FS36" s="661"/>
      <c r="FT36" s="662"/>
      <c r="FU36" s="662"/>
      <c r="FV36" s="662"/>
      <c r="FW36" s="662"/>
      <c r="FX36" s="662"/>
      <c r="FY36" s="662"/>
      <c r="FZ36" s="662"/>
      <c r="GA36" s="662"/>
      <c r="GB36" s="662"/>
      <c r="GC36" s="662"/>
      <c r="GD36" s="662"/>
      <c r="GE36" s="662"/>
      <c r="GF36" s="662"/>
      <c r="GG36" s="662"/>
      <c r="GH36" s="663"/>
      <c r="GI36" s="219"/>
      <c r="GJ36" s="661"/>
      <c r="GK36" s="662"/>
      <c r="GL36" s="662"/>
      <c r="GM36" s="662"/>
      <c r="GN36" s="662"/>
      <c r="GO36" s="662"/>
      <c r="GP36" s="662"/>
      <c r="GQ36" s="662"/>
      <c r="GR36" s="662"/>
      <c r="GS36" s="662"/>
      <c r="GT36" s="662"/>
      <c r="GU36" s="662"/>
      <c r="GV36" s="662"/>
      <c r="GW36" s="662"/>
      <c r="GX36" s="662"/>
      <c r="GY36" s="663"/>
      <c r="GZ36" s="219"/>
      <c r="HA36" s="661"/>
      <c r="HB36" s="662"/>
      <c r="HC36" s="662"/>
      <c r="HD36" s="662"/>
      <c r="HE36" s="662"/>
      <c r="HF36" s="662"/>
      <c r="HG36" s="662"/>
      <c r="HH36" s="662"/>
      <c r="HI36" s="662"/>
      <c r="HJ36" s="662"/>
      <c r="HK36" s="662"/>
      <c r="HL36" s="662"/>
      <c r="HM36" s="662"/>
      <c r="HN36" s="662"/>
      <c r="HO36" s="662"/>
      <c r="HP36" s="663"/>
      <c r="HQ36" s="219"/>
    </row>
    <row r="37" spans="1:225" x14ac:dyDescent="0.25">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c r="DA37" s="219"/>
      <c r="DB37" s="219"/>
      <c r="DC37" s="219"/>
      <c r="DD37" s="219"/>
      <c r="DE37" s="219"/>
      <c r="DF37" s="219"/>
      <c r="DG37" s="219"/>
      <c r="DH37" s="219"/>
      <c r="DI37" s="219"/>
      <c r="DJ37" s="219"/>
      <c r="DK37" s="219"/>
      <c r="DL37" s="219"/>
      <c r="DM37" s="219"/>
      <c r="DN37" s="219"/>
      <c r="DO37" s="219"/>
      <c r="DP37" s="219"/>
      <c r="DQ37" s="219"/>
      <c r="DR37" s="219"/>
      <c r="DS37" s="219"/>
      <c r="DT37" s="219"/>
      <c r="DU37" s="219"/>
      <c r="DV37" s="219"/>
      <c r="DW37" s="219"/>
      <c r="DX37" s="219"/>
      <c r="DY37" s="219"/>
      <c r="DZ37" s="219"/>
      <c r="EA37" s="219"/>
      <c r="EB37" s="219"/>
      <c r="EC37" s="219"/>
      <c r="ED37" s="219"/>
      <c r="EE37" s="219"/>
      <c r="EF37" s="219"/>
      <c r="EG37" s="219"/>
      <c r="EH37" s="219"/>
      <c r="EI37" s="219"/>
      <c r="EJ37" s="219"/>
      <c r="EK37" s="219"/>
      <c r="EL37" s="219"/>
      <c r="EM37" s="219"/>
      <c r="EN37" s="219"/>
      <c r="EO37" s="219"/>
      <c r="EP37" s="219"/>
      <c r="EQ37" s="219"/>
      <c r="ER37" s="219"/>
      <c r="ES37" s="219"/>
      <c r="ET37" s="219"/>
      <c r="EU37" s="219"/>
      <c r="EV37" s="219"/>
      <c r="EW37" s="219"/>
      <c r="EX37" s="219"/>
      <c r="EY37" s="219"/>
      <c r="EZ37" s="219"/>
      <c r="FA37" s="219"/>
      <c r="FB37" s="219"/>
      <c r="FC37" s="219"/>
      <c r="FD37" s="219"/>
      <c r="FE37" s="219"/>
      <c r="FF37" s="219"/>
      <c r="FG37" s="219"/>
      <c r="FH37" s="219"/>
      <c r="FI37" s="219"/>
      <c r="FJ37" s="219"/>
      <c r="FK37" s="219"/>
      <c r="FL37" s="219"/>
      <c r="FM37" s="219"/>
      <c r="FN37" s="219"/>
      <c r="FO37" s="219"/>
      <c r="FP37" s="219"/>
      <c r="FQ37" s="219"/>
      <c r="FR37" s="219"/>
      <c r="FS37" s="219"/>
      <c r="FT37" s="219"/>
      <c r="FU37" s="219"/>
      <c r="FV37" s="219"/>
      <c r="FW37" s="219"/>
      <c r="FX37" s="219"/>
      <c r="FY37" s="219"/>
      <c r="FZ37" s="219"/>
      <c r="GA37" s="219"/>
      <c r="GB37" s="219"/>
      <c r="GC37" s="219"/>
      <c r="GD37" s="219"/>
      <c r="GE37" s="219"/>
      <c r="GF37" s="219"/>
      <c r="GG37" s="219"/>
      <c r="GH37" s="219"/>
      <c r="GI37" s="219"/>
      <c r="GJ37" s="219"/>
      <c r="GK37" s="219"/>
      <c r="GL37" s="219"/>
      <c r="GM37" s="219"/>
      <c r="GN37" s="219"/>
      <c r="GO37" s="219"/>
      <c r="GP37" s="219"/>
      <c r="GQ37" s="219"/>
      <c r="GR37" s="219"/>
      <c r="GS37" s="219"/>
      <c r="GT37" s="219"/>
      <c r="GU37" s="219"/>
      <c r="GV37" s="219"/>
      <c r="GW37" s="219"/>
      <c r="GX37" s="219"/>
      <c r="GY37" s="219"/>
      <c r="GZ37" s="219"/>
      <c r="HA37" s="219"/>
      <c r="HB37" s="219"/>
      <c r="HC37" s="219"/>
      <c r="HD37" s="219"/>
      <c r="HE37" s="219"/>
      <c r="HF37" s="219"/>
      <c r="HG37" s="219"/>
      <c r="HH37" s="219"/>
      <c r="HI37" s="219"/>
      <c r="HJ37" s="219"/>
      <c r="HK37" s="219"/>
      <c r="HL37" s="219"/>
      <c r="HM37" s="219"/>
      <c r="HN37" s="219"/>
      <c r="HO37" s="219"/>
      <c r="HP37" s="219"/>
      <c r="HQ37" s="219"/>
    </row>
    <row r="38" spans="1:225" x14ac:dyDescent="0.25">
      <c r="Z38" s="514"/>
    </row>
  </sheetData>
  <sheetProtection sheet="1" objects="1" scenarios="1"/>
  <mergeCells count="40">
    <mergeCell ref="GJ7:GY7"/>
    <mergeCell ref="HA7:HP7"/>
    <mergeCell ref="GY9:GY10"/>
    <mergeCell ref="HP9:HP10"/>
    <mergeCell ref="GJ36:GY36"/>
    <mergeCell ref="HA36:HP36"/>
    <mergeCell ref="FS7:GH7"/>
    <mergeCell ref="GH9:GH10"/>
    <mergeCell ref="FS36:GH36"/>
    <mergeCell ref="EK7:EZ7"/>
    <mergeCell ref="EZ9:EZ10"/>
    <mergeCell ref="EK36:EZ36"/>
    <mergeCell ref="FB7:FQ7"/>
    <mergeCell ref="FQ9:FQ10"/>
    <mergeCell ref="FB36:FQ36"/>
    <mergeCell ref="DC7:DR7"/>
    <mergeCell ref="DR9:DR10"/>
    <mergeCell ref="DC36:DR36"/>
    <mergeCell ref="DT7:EI7"/>
    <mergeCell ref="EI9:EI10"/>
    <mergeCell ref="DT36:EI36"/>
    <mergeCell ref="BU7:CJ7"/>
    <mergeCell ref="CJ9:CJ10"/>
    <mergeCell ref="BU36:CJ36"/>
    <mergeCell ref="CL7:DA7"/>
    <mergeCell ref="DA9:DA10"/>
    <mergeCell ref="CL36:DA36"/>
    <mergeCell ref="AM7:BB7"/>
    <mergeCell ref="BB9:BB10"/>
    <mergeCell ref="AM36:BB36"/>
    <mergeCell ref="BD7:BS7"/>
    <mergeCell ref="BS9:BS10"/>
    <mergeCell ref="BD36:BS36"/>
    <mergeCell ref="A7:P7"/>
    <mergeCell ref="P9:P10"/>
    <mergeCell ref="A36:P36"/>
    <mergeCell ref="S2:S3"/>
    <mergeCell ref="V7:AK7"/>
    <mergeCell ref="AK9:AK10"/>
    <mergeCell ref="V36:AK36"/>
  </mergeCells>
  <conditionalFormatting sqref="A3">
    <cfRule type="cellIs" dxfId="160" priority="218" operator="equal">
      <formula>"LME-MCO Not Entered On Set-Up Worksheet"</formula>
    </cfRule>
  </conditionalFormatting>
  <conditionalFormatting sqref="A2">
    <cfRule type="cellIs" dxfId="159" priority="215" operator="equal">
      <formula>"SFY And/Or Report Period Not Entered On Set-Up Worksheet"</formula>
    </cfRule>
  </conditionalFormatting>
  <conditionalFormatting sqref="H33">
    <cfRule type="expression" dxfId="158" priority="294">
      <formula>AND($S$4&lt;&gt;"",SUM($B$12:$G$32)&gt;0,H33&gt;=$S$4)</formula>
    </cfRule>
    <cfRule type="expression" dxfId="157" priority="295">
      <formula>AND($S$4&lt;&gt;"",SUM($B$12:$G$32)&gt;0,H33&lt;$S$4)</formula>
    </cfRule>
  </conditionalFormatting>
  <conditionalFormatting sqref="O33">
    <cfRule type="expression" dxfId="156" priority="296">
      <formula>AND($S$4&lt;&gt;"",SUM($I$12:$N$32)&gt;0,O33&gt;=$S$4)</formula>
    </cfRule>
    <cfRule type="expression" dxfId="155" priority="297">
      <formula>AND($S$4&lt;&gt;"",SUM($I$12:$N$32)&gt;0,O33&lt;$S$4)</formula>
    </cfRule>
  </conditionalFormatting>
  <conditionalFormatting sqref="V2">
    <cfRule type="cellIs" dxfId="154" priority="193" operator="equal">
      <formula>"SFY And/Or Report Period Not Entered On Set-Up Worksheet"</formula>
    </cfRule>
  </conditionalFormatting>
  <conditionalFormatting sqref="AC33">
    <cfRule type="expression" dxfId="153" priority="195">
      <formula>AND($S$4&lt;&gt;"",COUNTA($W$12:$AB$32)&gt;0,AC33&gt;=$S$4)</formula>
    </cfRule>
    <cfRule type="expression" dxfId="152" priority="196">
      <formula>AND($S$4&lt;&gt;"",COUNTA($W$12:$AB$32)&gt;0,AC33&lt;$S$4)</formula>
    </cfRule>
  </conditionalFormatting>
  <conditionalFormatting sqref="AJ33">
    <cfRule type="expression" dxfId="151" priority="197">
      <formula>AND($S$4&lt;&gt;"",COUNTA($AD$12:$AI$32)&gt;0,AJ33&gt;=$S$4)</formula>
    </cfRule>
    <cfRule type="expression" dxfId="150" priority="198">
      <formula>AND($S$4&lt;&gt;"",COUNTA($AD$12:$AI$32)&gt;0,AJ33&lt;$S$4)</formula>
    </cfRule>
  </conditionalFormatting>
  <conditionalFormatting sqref="W34 AD34">
    <cfRule type="cellIs" dxfId="149" priority="199" operator="equal">
      <formula>"Minimum Required Synar Hours in cell S4 is BLANK !!!"</formula>
    </cfRule>
    <cfRule type="cellIs" dxfId="148" priority="200" operator="equal">
      <formula>"Synar Hours for this 6-month period ≥ the minimum "&amp;$S$4&amp;" hours."</formula>
    </cfRule>
    <cfRule type="cellIs" dxfId="147" priority="201" operator="equal">
      <formula>"Synar Hours for this 6-month period &lt; the minimum "&amp;$S$4&amp;" hours."</formula>
    </cfRule>
  </conditionalFormatting>
  <conditionalFormatting sqref="AM2">
    <cfRule type="cellIs" dxfId="146" priority="183" operator="equal">
      <formula>"SFY And/Or Report Period Not Entered On Set-Up Worksheet"</formula>
    </cfRule>
  </conditionalFormatting>
  <conditionalFormatting sqref="AT33">
    <cfRule type="expression" dxfId="145" priority="185">
      <formula>AND($S$4&lt;&gt;"",COUNTA($AN$12:$AS$32)&gt;0,AT33&gt;=$S$4)</formula>
    </cfRule>
    <cfRule type="expression" dxfId="144" priority="186">
      <formula>AND($S$4&lt;&gt;"",COUNTA($AN$12:$AS$32)&gt;0,AT33&lt;$S$4)</formula>
    </cfRule>
  </conditionalFormatting>
  <conditionalFormatting sqref="BA33">
    <cfRule type="expression" dxfId="143" priority="187">
      <formula>AND($S$4&lt;&gt;"",COUNTA($AU$12:$AZ$32)&gt;0,BA33&gt;=$S$4)</formula>
    </cfRule>
    <cfRule type="expression" dxfId="142" priority="188">
      <formula>AND($S$4&lt;&gt;"",COUNTA($AU$12:$AZ$32)&gt;0,BA33&lt;$S$4)</formula>
    </cfRule>
  </conditionalFormatting>
  <conditionalFormatting sqref="BD2">
    <cfRule type="cellIs" dxfId="141" priority="173" operator="equal">
      <formula>"SFY And/Or Report Period Not Entered On Set-Up Worksheet"</formula>
    </cfRule>
  </conditionalFormatting>
  <conditionalFormatting sqref="BK33">
    <cfRule type="expression" dxfId="140" priority="175">
      <formula>AND($S$4&lt;&gt;"",COUNTA($BE$12:$BJ$32)&gt;0,BK33&gt;=$S$4)</formula>
    </cfRule>
    <cfRule type="expression" dxfId="139" priority="176">
      <formula>AND($S$4&lt;&gt;"",COUNTA($BE$12:$BJ$32)&gt;0,BK33&lt;$S$4)</formula>
    </cfRule>
  </conditionalFormatting>
  <conditionalFormatting sqref="BR33">
    <cfRule type="expression" dxfId="138" priority="177">
      <formula>AND($S$4&lt;&gt;"",COUNTA($BL$12:$BQ$32)&gt;0,BR33&gt;=$S$4)</formula>
    </cfRule>
    <cfRule type="expression" dxfId="137" priority="178">
      <formula>AND($S$4&lt;&gt;"",COUNTA($BL$12:$BQ$32)&gt;0,BR33&lt;$S$4)</formula>
    </cfRule>
  </conditionalFormatting>
  <conditionalFormatting sqref="BU2">
    <cfRule type="cellIs" dxfId="136" priority="163" operator="equal">
      <formula>"SFY And/Or Report Period Not Entered On Set-Up Worksheet"</formula>
    </cfRule>
  </conditionalFormatting>
  <conditionalFormatting sqref="CB33">
    <cfRule type="expression" dxfId="135" priority="165">
      <formula>AND($S$4&lt;&gt;"",COUNTA($BV$12:$CA$32)&gt;0,CB33&gt;=$S$4)</formula>
    </cfRule>
    <cfRule type="expression" dxfId="134" priority="166">
      <formula>AND($S$4&lt;&gt;"",COUNTA($BV$12:$CA$32)&gt;0,CB33&lt;$S$4)</formula>
    </cfRule>
  </conditionalFormatting>
  <conditionalFormatting sqref="CI33">
    <cfRule type="expression" dxfId="133" priority="167">
      <formula>AND($S$4&lt;&gt;"",COUNTA($CC$12:$CH$32)&gt;0,CI33&gt;=$S$4)</formula>
    </cfRule>
    <cfRule type="expression" dxfId="132" priority="168">
      <formula>AND($S$4&lt;&gt;"",COUNTA($CC$12:$CH$32)&gt;0,CI33&lt;$S$4)</formula>
    </cfRule>
  </conditionalFormatting>
  <conditionalFormatting sqref="CL2">
    <cfRule type="cellIs" dxfId="131" priority="153" operator="equal">
      <formula>"SFY And/Or Report Period Not Entered On Set-Up Worksheet"</formula>
    </cfRule>
  </conditionalFormatting>
  <conditionalFormatting sqref="CS33">
    <cfRule type="expression" dxfId="130" priority="155">
      <formula>AND($S$4&lt;&gt;"",COUNTA($CM$12:$CR$32)&gt;0,CS33&gt;=$S$4)</formula>
    </cfRule>
    <cfRule type="expression" dxfId="129" priority="156">
      <formula>AND($S$4&lt;&gt;"",COUNTA($CM$12:$CR$32)&gt;0,CS33&lt;$S$4)</formula>
    </cfRule>
  </conditionalFormatting>
  <conditionalFormatting sqref="CZ33">
    <cfRule type="expression" dxfId="128" priority="157">
      <formula>AND($S$4&lt;&gt;"",COUNTA($CT$12:$CY$32)&gt;0,CZ33&gt;=$S$4)</formula>
    </cfRule>
    <cfRule type="expression" dxfId="127" priority="158">
      <formula>AND($S$4&lt;&gt;"",COUNTA($CT$12:$CY$32)&gt;0,CZ33&lt;$S$4)</formula>
    </cfRule>
  </conditionalFormatting>
  <conditionalFormatting sqref="DC2">
    <cfRule type="cellIs" dxfId="126" priority="143" operator="equal">
      <formula>"SFY And/Or Report Period Not Entered On Set-Up Worksheet"</formula>
    </cfRule>
  </conditionalFormatting>
  <conditionalFormatting sqref="DJ33">
    <cfRule type="expression" dxfId="125" priority="145">
      <formula>AND($S$4&lt;&gt;"",COUNTA($DD$12:$DI$32)&gt;0,DJ33&gt;=$S$4)</formula>
    </cfRule>
    <cfRule type="expression" dxfId="124" priority="146">
      <formula>AND($S$4&lt;&gt;"",COUNTA($DD$12:$DI$32)&gt;0,DJ33&lt;$S$4)</formula>
    </cfRule>
  </conditionalFormatting>
  <conditionalFormatting sqref="DQ33">
    <cfRule type="expression" dxfId="123" priority="147">
      <formula>AND($S$4&lt;&gt;"",COUNTA($DK$12:$DP$32)&gt;0,DQ33&gt;=$S$4)</formula>
    </cfRule>
    <cfRule type="expression" dxfId="122" priority="148">
      <formula>AND($S$4&lt;&gt;"",COUNTA($DK$12:$DP$32)&gt;0,DQ33&lt;$S$4)</formula>
    </cfRule>
  </conditionalFormatting>
  <conditionalFormatting sqref="DT2">
    <cfRule type="cellIs" dxfId="121" priority="133" operator="equal">
      <formula>"SFY And/Or Report Period Not Entered On Set-Up Worksheet"</formula>
    </cfRule>
  </conditionalFormatting>
  <conditionalFormatting sqref="EA33">
    <cfRule type="expression" dxfId="120" priority="135">
      <formula>AND($S$4&lt;&gt;"",COUNTA($DU$12:$DZ$32)&gt;0,EA33&gt;=$S$4)</formula>
    </cfRule>
    <cfRule type="expression" dxfId="119" priority="136">
      <formula>AND($S$4&lt;&gt;"",COUNTA($DU$12:$DZ$32)&gt;0,EA33&lt;$S$4)</formula>
    </cfRule>
  </conditionalFormatting>
  <conditionalFormatting sqref="EH33">
    <cfRule type="expression" dxfId="118" priority="137">
      <formula>AND($S$4&lt;&gt;"",COUNTA($EB$12:$EG$32)&gt;0,EH33&gt;=$S$4)</formula>
    </cfRule>
    <cfRule type="expression" dxfId="117" priority="138">
      <formula>AND($S$4&lt;&gt;"",COUNTA($EB$12:$EG$32)&gt;0,EH33&lt;$S$4)</formula>
    </cfRule>
  </conditionalFormatting>
  <conditionalFormatting sqref="EK2">
    <cfRule type="cellIs" dxfId="116" priority="123" operator="equal">
      <formula>"SFY And/Or Report Period Not Entered On Set-Up Worksheet"</formula>
    </cfRule>
  </conditionalFormatting>
  <conditionalFormatting sqref="ER33">
    <cfRule type="expression" dxfId="115" priority="125">
      <formula>AND($S$4&lt;&gt;"",COUNTA($EL$12:$EQ$32)&gt;0,ER33&gt;=$S$4)</formula>
    </cfRule>
    <cfRule type="expression" dxfId="114" priority="126">
      <formula>AND($S$4&lt;&gt;"",COUNTA($EL$12:$EQ$32)&gt;0,ER33&lt;$S$4)</formula>
    </cfRule>
  </conditionalFormatting>
  <conditionalFormatting sqref="EY33">
    <cfRule type="expression" dxfId="113" priority="127">
      <formula>AND($S$4&lt;&gt;"",COUNTA($ES$12:$EX$32)&gt;0,EY33&gt;=$S$4)</formula>
    </cfRule>
    <cfRule type="expression" dxfId="112" priority="128">
      <formula>AND($S$4&lt;&gt;"",COUNTA($ES$12:$EX$32)&gt;0,EY33&lt;$S$4)</formula>
    </cfRule>
  </conditionalFormatting>
  <conditionalFormatting sqref="FB2">
    <cfRule type="cellIs" dxfId="111" priority="113" operator="equal">
      <formula>"SFY And/Or Report Period Not Entered On Set-Up Worksheet"</formula>
    </cfRule>
  </conditionalFormatting>
  <conditionalFormatting sqref="FI33 GQ33">
    <cfRule type="expression" dxfId="110" priority="115">
      <formula>AND($S$4&lt;&gt;"",COUNTA($FC$12:$FH$32)&gt;0,FI33&gt;=$S$4)</formula>
    </cfRule>
    <cfRule type="expression" dxfId="109" priority="116">
      <formula>AND($S$4&lt;&gt;"",COUNTA($FC$12:$FH$32)&gt;0,FI33&lt;$S$4)</formula>
    </cfRule>
  </conditionalFormatting>
  <conditionalFormatting sqref="FP33 GX33">
    <cfRule type="expression" dxfId="108" priority="117">
      <formula>AND($S$4&lt;&gt;"",COUNTA($FJ$12:$FO$32)&gt;0,FP33&gt;=$S$4)</formula>
    </cfRule>
    <cfRule type="expression" dxfId="107" priority="118">
      <formula>AND($S$4&lt;&gt;"",COUNTA($FJ$12:$FO$32)&gt;0,FP33&lt;$S$4)</formula>
    </cfRule>
  </conditionalFormatting>
  <conditionalFormatting sqref="FS2">
    <cfRule type="cellIs" dxfId="106" priority="103" operator="equal">
      <formula>"SFY And/Or Report Period Not Entered On Set-Up Worksheet"</formula>
    </cfRule>
  </conditionalFormatting>
  <conditionalFormatting sqref="FZ33 HH33">
    <cfRule type="expression" dxfId="105" priority="105">
      <formula>AND($S$4&lt;&gt;"",COUNTA($FT$12:$FY$32)&gt;0,FZ33&gt;=$S$4)</formula>
    </cfRule>
    <cfRule type="expression" dxfId="104" priority="106">
      <formula>AND($S$4&lt;&gt;"",COUNTA($FT$12:$FY$32)&gt;0,FZ33&lt;$S$4)</formula>
    </cfRule>
  </conditionalFormatting>
  <conditionalFormatting sqref="GG33 HO33">
    <cfRule type="expression" dxfId="103" priority="107">
      <formula>AND($S$4&lt;&gt;"",COUNTA($GA$12:$GF$32)&gt;0,GG33&gt;=$S$4)</formula>
    </cfRule>
    <cfRule type="expression" dxfId="102" priority="108">
      <formula>AND($S$4&lt;&gt;"",COUNTA($GA$12:$GF$32)&gt;0,GG33&lt;$S$4)</formula>
    </cfRule>
  </conditionalFormatting>
  <conditionalFormatting sqref="B34">
    <cfRule type="cellIs" dxfId="101" priority="298" operator="equal">
      <formula>"Minimum Required Synar Hours in cell S4 is BLANK !!!"</formula>
    </cfRule>
    <cfRule type="cellIs" dxfId="100" priority="299" operator="equal">
      <formula>"Synar Hours for this 6-month period ≥ the minimum "&amp;$S$4&amp;" hours."</formula>
    </cfRule>
    <cfRule type="cellIs" dxfId="99" priority="300" operator="equal">
      <formula>"Synar Hours for this 6-month period &lt; the minimum "&amp;$S$4&amp;" hours."</formula>
    </cfRule>
  </conditionalFormatting>
  <conditionalFormatting sqref="I34">
    <cfRule type="cellIs" dxfId="98" priority="80" operator="equal">
      <formula>"Minimum Required Synar Hours in cell S4 is BLANK !!!"</formula>
    </cfRule>
    <cfRule type="cellIs" dxfId="97" priority="81" operator="equal">
      <formula>"Synar Hours for this 6-month period ≥ the minimum "&amp;$S$4&amp;" hours."</formula>
    </cfRule>
    <cfRule type="cellIs" dxfId="96" priority="82" operator="equal">
      <formula>"Synar Hours for this 6-month period &lt; the minimum "&amp;$S$4&amp;" hours."</formula>
    </cfRule>
  </conditionalFormatting>
  <conditionalFormatting sqref="B12:G15 I12:N15 B17:G19 I17:N19 B21:G29 I21:N29 B31:G32 I31:N32">
    <cfRule type="cellIs" dxfId="95" priority="78" operator="equal">
      <formula>0</formula>
    </cfRule>
  </conditionalFormatting>
  <conditionalFormatting sqref="V3">
    <cfRule type="cellIs" dxfId="94" priority="77" operator="equal">
      <formula>"LME-MCO Not Entered On Set-Up Worksheet"</formula>
    </cfRule>
  </conditionalFormatting>
  <conditionalFormatting sqref="AM3">
    <cfRule type="cellIs" dxfId="93" priority="76" operator="equal">
      <formula>"LME-MCO Not Entered On Set-Up Worksheet"</formula>
    </cfRule>
  </conditionalFormatting>
  <conditionalFormatting sqref="BD3">
    <cfRule type="cellIs" dxfId="92" priority="75" operator="equal">
      <formula>"LME-MCO Not Entered On Set-Up Worksheet"</formula>
    </cfRule>
  </conditionalFormatting>
  <conditionalFormatting sqref="BU3">
    <cfRule type="cellIs" dxfId="91" priority="74" operator="equal">
      <formula>"LME-MCO Not Entered On Set-Up Worksheet"</formula>
    </cfRule>
  </conditionalFormatting>
  <conditionalFormatting sqref="CL3">
    <cfRule type="cellIs" dxfId="90" priority="73" operator="equal">
      <formula>"LME-MCO Not Entered On Set-Up Worksheet"</formula>
    </cfRule>
  </conditionalFormatting>
  <conditionalFormatting sqref="DC3">
    <cfRule type="cellIs" dxfId="89" priority="72" operator="equal">
      <formula>"LME-MCO Not Entered On Set-Up Worksheet"</formula>
    </cfRule>
  </conditionalFormatting>
  <conditionalFormatting sqref="DT3">
    <cfRule type="cellIs" dxfId="88" priority="71" operator="equal">
      <formula>"LME-MCO Not Entered On Set-Up Worksheet"</formula>
    </cfRule>
  </conditionalFormatting>
  <conditionalFormatting sqref="EK3">
    <cfRule type="cellIs" dxfId="87" priority="70" operator="equal">
      <formula>"LME-MCO Not Entered On Set-Up Worksheet"</formula>
    </cfRule>
  </conditionalFormatting>
  <conditionalFormatting sqref="FB3">
    <cfRule type="cellIs" dxfId="86" priority="69" operator="equal">
      <formula>"LME-MCO Not Entered On Set-Up Worksheet"</formula>
    </cfRule>
  </conditionalFormatting>
  <conditionalFormatting sqref="FS3">
    <cfRule type="cellIs" dxfId="85" priority="68" operator="equal">
      <formula>"LME-MCO Not Entered On Set-Up Worksheet"</formula>
    </cfRule>
  </conditionalFormatting>
  <conditionalFormatting sqref="GJ2">
    <cfRule type="cellIs" dxfId="84" priority="60" operator="equal">
      <formula>"SFY And/Or Report Period Not Entered On Set-Up Worksheet"</formula>
    </cfRule>
  </conditionalFormatting>
  <conditionalFormatting sqref="HA2">
    <cfRule type="cellIs" dxfId="83" priority="52" operator="equal">
      <formula>"SFY And/Or Report Period Not Entered On Set-Up Worksheet"</formula>
    </cfRule>
  </conditionalFormatting>
  <conditionalFormatting sqref="GJ3">
    <cfRule type="cellIs" dxfId="82" priority="49" operator="equal">
      <formula>"LME-MCO Not Entered On Set-Up Worksheet"</formula>
    </cfRule>
  </conditionalFormatting>
  <conditionalFormatting sqref="HA3">
    <cfRule type="cellIs" dxfId="81" priority="48" operator="equal">
      <formula>"LME-MCO Not Entered On Set-Up Worksheet"</formula>
    </cfRule>
  </conditionalFormatting>
  <conditionalFormatting sqref="A1 V1 AM1 BD1 BU1 CL1 DC1 DT1 EK1 FB1 FS1 GJ1 HA1">
    <cfRule type="cellIs" dxfId="80" priority="37" operator="equal">
      <formula>"Minimum Required Synar Hours in cell S4 is BLANK !!!  Please enter a number !!!"</formula>
    </cfRule>
  </conditionalFormatting>
  <conditionalFormatting sqref="HB34 HI34">
    <cfRule type="cellIs" dxfId="79" priority="1" operator="equal">
      <formula>"Minimum Required Synar Hours in cell S4 is BLANK !!!"</formula>
    </cfRule>
    <cfRule type="cellIs" dxfId="78" priority="2" operator="equal">
      <formula>"Synar Hours for this 6-month period ≥ the minimum "&amp;$S$4&amp;" hours."</formula>
    </cfRule>
    <cfRule type="cellIs" dxfId="77" priority="3" operator="equal">
      <formula>"Synar Hours for this 6-month period &lt; the minimum "&amp;$S$4&amp;" hours."</formula>
    </cfRule>
  </conditionalFormatting>
  <conditionalFormatting sqref="AN34 AU34">
    <cfRule type="cellIs" dxfId="76" priority="31" operator="equal">
      <formula>"Minimum Required Synar Hours in cell S4 is BLANK !!!"</formula>
    </cfRule>
    <cfRule type="cellIs" dxfId="75" priority="32" operator="equal">
      <formula>"Synar Hours for this 6-month period ≥ the minimum "&amp;$S$4&amp;" hours."</formula>
    </cfRule>
    <cfRule type="cellIs" dxfId="74" priority="33" operator="equal">
      <formula>"Synar Hours for this 6-month period &lt; the minimum "&amp;$S$4&amp;" hours."</formula>
    </cfRule>
  </conditionalFormatting>
  <conditionalFormatting sqref="BE34 BL34">
    <cfRule type="cellIs" dxfId="73" priority="28" operator="equal">
      <formula>"Minimum Required Synar Hours in cell S4 is BLANK !!!"</formula>
    </cfRule>
    <cfRule type="cellIs" dxfId="72" priority="29" operator="equal">
      <formula>"Synar Hours for this 6-month period ≥ the minimum "&amp;$S$4&amp;" hours."</formula>
    </cfRule>
    <cfRule type="cellIs" dxfId="71" priority="30" operator="equal">
      <formula>"Synar Hours for this 6-month period &lt; the minimum "&amp;$S$4&amp;" hours."</formula>
    </cfRule>
  </conditionalFormatting>
  <conditionalFormatting sqref="BV34 CC34">
    <cfRule type="cellIs" dxfId="70" priority="25" operator="equal">
      <formula>"Minimum Required Synar Hours in cell S4 is BLANK !!!"</formula>
    </cfRule>
    <cfRule type="cellIs" dxfId="69" priority="26" operator="equal">
      <formula>"Synar Hours for this 6-month period ≥ the minimum "&amp;$S$4&amp;" hours."</formula>
    </cfRule>
    <cfRule type="cellIs" dxfId="68" priority="27" operator="equal">
      <formula>"Synar Hours for this 6-month period &lt; the minimum "&amp;$S$4&amp;" hours."</formula>
    </cfRule>
  </conditionalFormatting>
  <conditionalFormatting sqref="CM34 CT34">
    <cfRule type="cellIs" dxfId="67" priority="22" operator="equal">
      <formula>"Minimum Required Synar Hours in cell S4 is BLANK !!!"</formula>
    </cfRule>
    <cfRule type="cellIs" dxfId="66" priority="23" operator="equal">
      <formula>"Synar Hours for this 6-month period ≥ the minimum "&amp;$S$4&amp;" hours."</formula>
    </cfRule>
    <cfRule type="cellIs" dxfId="65" priority="24" operator="equal">
      <formula>"Synar Hours for this 6-month period &lt; the minimum "&amp;$S$4&amp;" hours."</formula>
    </cfRule>
  </conditionalFormatting>
  <conditionalFormatting sqref="DD34 DK34">
    <cfRule type="cellIs" dxfId="64" priority="19" operator="equal">
      <formula>"Minimum Required Synar Hours in cell S4 is BLANK !!!"</formula>
    </cfRule>
    <cfRule type="cellIs" dxfId="63" priority="20" operator="equal">
      <formula>"Synar Hours for this 6-month period ≥ the minimum "&amp;$S$4&amp;" hours."</formula>
    </cfRule>
    <cfRule type="cellIs" dxfId="62" priority="21" operator="equal">
      <formula>"Synar Hours for this 6-month period &lt; the minimum "&amp;$S$4&amp;" hours."</formula>
    </cfRule>
  </conditionalFormatting>
  <conditionalFormatting sqref="DU34 EB34">
    <cfRule type="cellIs" dxfId="61" priority="16" operator="equal">
      <formula>"Minimum Required Synar Hours in cell S4 is BLANK !!!"</formula>
    </cfRule>
    <cfRule type="cellIs" dxfId="60" priority="17" operator="equal">
      <formula>"Synar Hours for this 6-month period ≥ the minimum "&amp;$S$4&amp;" hours."</formula>
    </cfRule>
    <cfRule type="cellIs" dxfId="59" priority="18" operator="equal">
      <formula>"Synar Hours for this 6-month period &lt; the minimum "&amp;$S$4&amp;" hours."</formula>
    </cfRule>
  </conditionalFormatting>
  <conditionalFormatting sqref="EL34 ES34">
    <cfRule type="cellIs" dxfId="58" priority="13" operator="equal">
      <formula>"Minimum Required Synar Hours in cell S4 is BLANK !!!"</formula>
    </cfRule>
    <cfRule type="cellIs" dxfId="57" priority="14" operator="equal">
      <formula>"Synar Hours for this 6-month period ≥ the minimum "&amp;$S$4&amp;" hours."</formula>
    </cfRule>
    <cfRule type="cellIs" dxfId="56" priority="15" operator="equal">
      <formula>"Synar Hours for this 6-month period &lt; the minimum "&amp;$S$4&amp;" hours."</formula>
    </cfRule>
  </conditionalFormatting>
  <conditionalFormatting sqref="FC34 FJ34">
    <cfRule type="cellIs" dxfId="55" priority="10" operator="equal">
      <formula>"Minimum Required Synar Hours in cell S4 is BLANK !!!"</formula>
    </cfRule>
    <cfRule type="cellIs" dxfId="54" priority="11" operator="equal">
      <formula>"Synar Hours for this 6-month period ≥ the minimum "&amp;$S$4&amp;" hours."</formula>
    </cfRule>
    <cfRule type="cellIs" dxfId="53" priority="12" operator="equal">
      <formula>"Synar Hours for this 6-month period &lt; the minimum "&amp;$S$4&amp;" hours."</formula>
    </cfRule>
  </conditionalFormatting>
  <conditionalFormatting sqref="FT34 GA34">
    <cfRule type="cellIs" dxfId="52" priority="7" operator="equal">
      <formula>"Minimum Required Synar Hours in cell S4 is BLANK !!!"</formula>
    </cfRule>
    <cfRule type="cellIs" dxfId="51" priority="8" operator="equal">
      <formula>"Synar Hours for this 6-month period ≥ the minimum "&amp;$S$4&amp;" hours."</formula>
    </cfRule>
    <cfRule type="cellIs" dxfId="50" priority="9" operator="equal">
      <formula>"Synar Hours for this 6-month period &lt; the minimum "&amp;$S$4&amp;" hours."</formula>
    </cfRule>
  </conditionalFormatting>
  <conditionalFormatting sqref="GK34 GR34">
    <cfRule type="cellIs" dxfId="49" priority="4" operator="equal">
      <formula>"Minimum Required Synar Hours in cell S4 is BLANK !!!"</formula>
    </cfRule>
    <cfRule type="cellIs" dxfId="48" priority="5" operator="equal">
      <formula>"Synar Hours for this 6-month period ≥ the minimum "&amp;$S$4&amp;" hours."</formula>
    </cfRule>
    <cfRule type="cellIs" dxfId="47" priority="6" operator="equal">
      <formula>"Synar Hours for this 6-month period &lt; the minimum "&amp;$S$4&amp;" hours."</formula>
    </cfRule>
  </conditionalFormatting>
  <printOptions horizontalCentered="1"/>
  <pageMargins left="0.3" right="0.3" top="0.5" bottom="0.5" header="0.3" footer="0.3"/>
  <pageSetup scale="65" fitToHeight="2" orientation="landscape" r:id="rId1"/>
  <headerFooter>
    <oddFooter>&amp;LNC DMH/DD/SAS QM Section&amp;CPage &amp;P of &amp;N&amp;R&amp;F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15"/>
  <sheetViews>
    <sheetView showGridLines="0" workbookViewId="0">
      <pane ySplit="14" topLeftCell="A3302" activePane="bottomLeft" state="frozen"/>
      <selection activeCell="D2" sqref="D2"/>
      <selection pane="bottomLeft" activeCell="E8" sqref="E8"/>
    </sheetView>
  </sheetViews>
  <sheetFormatPr defaultColWidth="9.109375" defaultRowHeight="13.2" x14ac:dyDescent="0.25"/>
  <cols>
    <col min="1" max="1" width="9.109375" style="1"/>
    <col min="2" max="2" width="12.6640625" style="1" customWidth="1"/>
    <col min="3" max="3" width="10.6640625" style="1" customWidth="1"/>
    <col min="4" max="4" width="25.6640625" style="1" customWidth="1"/>
    <col min="5" max="5" width="28.6640625" style="1" customWidth="1"/>
    <col min="6" max="6" width="15.6640625" style="1" customWidth="1"/>
    <col min="7" max="8" width="9.109375" style="1"/>
    <col min="9" max="9" width="15.6640625" style="1" customWidth="1"/>
    <col min="10" max="12" width="20.6640625" style="1" customWidth="1"/>
    <col min="13" max="16384" width="9.109375" style="1"/>
  </cols>
  <sheetData>
    <row r="1" spans="1:21" ht="15.6" x14ac:dyDescent="0.25">
      <c r="A1" s="450" t="s">
        <v>525</v>
      </c>
      <c r="B1" s="215"/>
      <c r="C1" s="215"/>
      <c r="D1" s="215"/>
      <c r="E1" s="215"/>
      <c r="F1" s="215"/>
      <c r="G1" s="215"/>
      <c r="H1" s="215"/>
      <c r="I1" s="215"/>
      <c r="J1" s="215"/>
      <c r="K1" s="215"/>
      <c r="L1" s="215"/>
    </row>
    <row r="2" spans="1:21" ht="30" customHeight="1" x14ac:dyDescent="0.25">
      <c r="A2" s="254" t="s">
        <v>506</v>
      </c>
      <c r="B2" s="255"/>
      <c r="C2" s="255"/>
      <c r="D2" s="255"/>
      <c r="E2" s="255"/>
      <c r="F2" s="255"/>
      <c r="G2" s="255"/>
      <c r="H2" s="255"/>
      <c r="I2" s="255"/>
      <c r="J2" s="255"/>
      <c r="K2" s="255"/>
      <c r="L2" s="255"/>
    </row>
    <row r="3" spans="1:21" ht="24.9" customHeight="1" x14ac:dyDescent="0.3">
      <c r="A3" s="203" t="str">
        <f>IF(OR('Set-Up Worksheet'!B6="",'Set-Up Worksheet'!B8=""),"SFY And/Or Report Period Not Entered On Set-Up Worksheet","SFY"&amp;'Set-Up Worksheet'!B6&amp;" LME-MCO Semi-Annual SAPTBG Compliance Report -- "&amp;'Set-Up Worksheet'!B8)</f>
        <v>SFY2017 LME-MCO Semi-Annual SAPTBG Compliance Report -- Mid-Year Report</v>
      </c>
      <c r="B3" s="30"/>
      <c r="C3" s="30"/>
      <c r="D3" s="30"/>
      <c r="E3" s="30"/>
      <c r="F3" s="30"/>
      <c r="G3" s="30"/>
      <c r="H3" s="30"/>
      <c r="I3" s="30"/>
      <c r="J3" s="30"/>
      <c r="K3" s="30"/>
      <c r="L3" s="30"/>
    </row>
    <row r="4" spans="1:21" ht="20.100000000000001" customHeight="1" x14ac:dyDescent="0.25">
      <c r="A4" s="38" t="str">
        <f>IF('Set-Up Worksheet'!B4="","LME-MCO Not Entered On Set-Up Worksheet",'Set-Up Worksheet'!B4)</f>
        <v>LME-MCO Not Entered On Set-Up Worksheet</v>
      </c>
      <c r="B4" s="30"/>
      <c r="C4" s="30"/>
      <c r="D4" s="30"/>
      <c r="E4" s="30"/>
      <c r="F4" s="30"/>
      <c r="G4" s="30"/>
      <c r="H4" s="30"/>
      <c r="I4" s="30"/>
      <c r="J4" s="30"/>
      <c r="K4" s="30"/>
      <c r="L4" s="30"/>
    </row>
    <row r="6" spans="1:21" ht="20.100000000000001" customHeight="1" x14ac:dyDescent="0.25">
      <c r="A6" s="64" t="s">
        <v>270</v>
      </c>
    </row>
    <row r="8" spans="1:21" ht="20.100000000000001" customHeight="1" x14ac:dyDescent="0.25">
      <c r="A8" s="64" t="s">
        <v>300</v>
      </c>
    </row>
    <row r="10" spans="1:21" ht="30" customHeight="1" x14ac:dyDescent="0.25">
      <c r="A10" s="648" t="s">
        <v>385</v>
      </c>
      <c r="B10" s="648"/>
      <c r="C10" s="648"/>
      <c r="D10" s="648"/>
      <c r="E10" s="648"/>
      <c r="F10" s="648"/>
      <c r="G10" s="648"/>
      <c r="H10" s="648"/>
      <c r="I10" s="648"/>
      <c r="J10" s="648"/>
      <c r="K10" s="648"/>
      <c r="L10" s="648"/>
      <c r="M10" s="193"/>
      <c r="N10" s="193"/>
      <c r="O10" s="193"/>
      <c r="P10" s="193"/>
      <c r="Q10" s="193"/>
      <c r="R10" s="193"/>
      <c r="S10" s="193"/>
      <c r="T10" s="193"/>
      <c r="U10" s="193"/>
    </row>
    <row r="12" spans="1:21" x14ac:dyDescent="0.25">
      <c r="A12" s="87" t="s">
        <v>310</v>
      </c>
    </row>
    <row r="13" spans="1:21" x14ac:dyDescent="0.25">
      <c r="A13" s="199">
        <f>SUBTOTAL(3,A15:A3314)</f>
        <v>0</v>
      </c>
      <c r="B13" s="199">
        <f t="shared" ref="B13:L13" si="0">SUBTOTAL(3,B15:B3314)</f>
        <v>0</v>
      </c>
      <c r="C13" s="199">
        <f t="shared" si="0"/>
        <v>0</v>
      </c>
      <c r="D13" s="199">
        <f t="shared" si="0"/>
        <v>0</v>
      </c>
      <c r="E13" s="199">
        <f t="shared" si="0"/>
        <v>0</v>
      </c>
      <c r="F13" s="199">
        <f t="shared" si="0"/>
        <v>0</v>
      </c>
      <c r="G13" s="199">
        <f t="shared" si="0"/>
        <v>0</v>
      </c>
      <c r="H13" s="199">
        <f t="shared" si="0"/>
        <v>0</v>
      </c>
      <c r="I13" s="199">
        <f t="shared" si="0"/>
        <v>0</v>
      </c>
      <c r="J13" s="199">
        <f t="shared" si="0"/>
        <v>0</v>
      </c>
      <c r="K13" s="199">
        <f t="shared" ref="K13" si="1">SUBTOTAL(3,K15:K3314)</f>
        <v>0</v>
      </c>
      <c r="L13" s="199">
        <f t="shared" si="0"/>
        <v>0</v>
      </c>
    </row>
    <row r="14" spans="1:21" ht="30" customHeight="1" x14ac:dyDescent="0.25">
      <c r="A14" s="69" t="s">
        <v>265</v>
      </c>
      <c r="B14" s="195" t="s">
        <v>260</v>
      </c>
      <c r="C14" s="69" t="s">
        <v>301</v>
      </c>
      <c r="D14" s="195" t="s">
        <v>302</v>
      </c>
      <c r="E14" s="195" t="s">
        <v>303</v>
      </c>
      <c r="F14" s="195" t="s">
        <v>304</v>
      </c>
      <c r="G14" s="195" t="s">
        <v>305</v>
      </c>
      <c r="H14" s="195" t="s">
        <v>306</v>
      </c>
      <c r="I14" s="69" t="s">
        <v>307</v>
      </c>
      <c r="J14" s="69" t="s">
        <v>308</v>
      </c>
      <c r="K14" s="69" t="s">
        <v>309</v>
      </c>
      <c r="L14" s="69" t="s">
        <v>333</v>
      </c>
    </row>
    <row r="15" spans="1:21" ht="20.100000000000001" customHeight="1" x14ac:dyDescent="0.25">
      <c r="A15" s="291"/>
      <c r="B15" s="292"/>
      <c r="C15" s="312"/>
      <c r="D15" s="291"/>
      <c r="E15" s="291"/>
      <c r="F15" s="291"/>
      <c r="G15" s="292"/>
      <c r="H15" s="292"/>
      <c r="I15" s="292"/>
      <c r="J15" s="291"/>
      <c r="K15" s="291"/>
      <c r="L15" s="291"/>
    </row>
    <row r="16" spans="1:21" ht="20.100000000000001" customHeight="1" x14ac:dyDescent="0.25">
      <c r="A16" s="294"/>
      <c r="B16" s="295"/>
      <c r="C16" s="313"/>
      <c r="D16" s="294"/>
      <c r="E16" s="294"/>
      <c r="F16" s="294"/>
      <c r="G16" s="295"/>
      <c r="H16" s="295"/>
      <c r="I16" s="295"/>
      <c r="J16" s="294"/>
      <c r="K16" s="294"/>
      <c r="L16" s="294"/>
    </row>
    <row r="17" spans="1:12" ht="20.100000000000001" customHeight="1" x14ac:dyDescent="0.25">
      <c r="A17" s="294"/>
      <c r="B17" s="295"/>
      <c r="C17" s="313"/>
      <c r="D17" s="294"/>
      <c r="E17" s="294"/>
      <c r="F17" s="294"/>
      <c r="G17" s="295"/>
      <c r="H17" s="295"/>
      <c r="I17" s="295"/>
      <c r="J17" s="294"/>
      <c r="K17" s="294"/>
      <c r="L17" s="294"/>
    </row>
    <row r="18" spans="1:12" ht="20.100000000000001" customHeight="1" x14ac:dyDescent="0.25">
      <c r="A18" s="294"/>
      <c r="B18" s="295"/>
      <c r="C18" s="313"/>
      <c r="D18" s="294"/>
      <c r="E18" s="294"/>
      <c r="F18" s="294"/>
      <c r="G18" s="295"/>
      <c r="H18" s="295"/>
      <c r="I18" s="295"/>
      <c r="J18" s="294"/>
      <c r="K18" s="294"/>
      <c r="L18" s="294"/>
    </row>
    <row r="19" spans="1:12" ht="20.100000000000001" customHeight="1" x14ac:dyDescent="0.25">
      <c r="A19" s="294"/>
      <c r="B19" s="295"/>
      <c r="C19" s="313"/>
      <c r="D19" s="294"/>
      <c r="E19" s="294"/>
      <c r="F19" s="294"/>
      <c r="G19" s="295"/>
      <c r="H19" s="295"/>
      <c r="I19" s="295"/>
      <c r="J19" s="294"/>
      <c r="K19" s="294"/>
      <c r="L19" s="294"/>
    </row>
    <row r="20" spans="1:12" ht="20.100000000000001" customHeight="1" x14ac:dyDescent="0.25">
      <c r="A20" s="294"/>
      <c r="B20" s="295"/>
      <c r="C20" s="313"/>
      <c r="D20" s="294"/>
      <c r="E20" s="294"/>
      <c r="F20" s="294"/>
      <c r="G20" s="295"/>
      <c r="H20" s="295"/>
      <c r="I20" s="295"/>
      <c r="J20" s="294"/>
      <c r="K20" s="294"/>
      <c r="L20" s="294"/>
    </row>
    <row r="21" spans="1:12" ht="20.100000000000001" customHeight="1" x14ac:dyDescent="0.25">
      <c r="A21" s="294"/>
      <c r="B21" s="295"/>
      <c r="C21" s="313"/>
      <c r="D21" s="294"/>
      <c r="E21" s="294"/>
      <c r="F21" s="294"/>
      <c r="G21" s="295"/>
      <c r="H21" s="295"/>
      <c r="I21" s="295"/>
      <c r="J21" s="294"/>
      <c r="K21" s="294"/>
      <c r="L21" s="294"/>
    </row>
    <row r="22" spans="1:12" ht="20.100000000000001" customHeight="1" x14ac:dyDescent="0.25">
      <c r="A22" s="294"/>
      <c r="B22" s="295"/>
      <c r="C22" s="313"/>
      <c r="D22" s="294"/>
      <c r="E22" s="294"/>
      <c r="F22" s="294"/>
      <c r="G22" s="295"/>
      <c r="H22" s="295"/>
      <c r="I22" s="295"/>
      <c r="J22" s="294"/>
      <c r="K22" s="294"/>
      <c r="L22" s="294"/>
    </row>
    <row r="23" spans="1:12" ht="20.100000000000001" customHeight="1" x14ac:dyDescent="0.25">
      <c r="A23" s="294"/>
      <c r="B23" s="295"/>
      <c r="C23" s="313"/>
      <c r="D23" s="294"/>
      <c r="E23" s="294"/>
      <c r="F23" s="294"/>
      <c r="G23" s="295"/>
      <c r="H23" s="295"/>
      <c r="I23" s="295"/>
      <c r="J23" s="294"/>
      <c r="K23" s="294"/>
      <c r="L23" s="294"/>
    </row>
    <row r="24" spans="1:12" ht="20.100000000000001" customHeight="1" x14ac:dyDescent="0.25">
      <c r="A24" s="294"/>
      <c r="B24" s="295"/>
      <c r="C24" s="313"/>
      <c r="D24" s="294"/>
      <c r="E24" s="294"/>
      <c r="F24" s="294"/>
      <c r="G24" s="295"/>
      <c r="H24" s="295"/>
      <c r="I24" s="295"/>
      <c r="J24" s="294"/>
      <c r="K24" s="294"/>
      <c r="L24" s="294"/>
    </row>
    <row r="25" spans="1:12" ht="20.100000000000001" customHeight="1" x14ac:dyDescent="0.25">
      <c r="A25" s="294"/>
      <c r="B25" s="295"/>
      <c r="C25" s="313"/>
      <c r="D25" s="294"/>
      <c r="E25" s="294"/>
      <c r="F25" s="294"/>
      <c r="G25" s="295"/>
      <c r="H25" s="295"/>
      <c r="I25" s="295"/>
      <c r="J25" s="294"/>
      <c r="K25" s="294"/>
      <c r="L25" s="294"/>
    </row>
    <row r="26" spans="1:12" ht="20.100000000000001" customHeight="1" x14ac:dyDescent="0.25">
      <c r="A26" s="294"/>
      <c r="B26" s="295"/>
      <c r="C26" s="313"/>
      <c r="D26" s="294"/>
      <c r="E26" s="294"/>
      <c r="F26" s="294"/>
      <c r="G26" s="295"/>
      <c r="H26" s="295"/>
      <c r="I26" s="295"/>
      <c r="J26" s="294"/>
      <c r="K26" s="294"/>
      <c r="L26" s="294"/>
    </row>
    <row r="27" spans="1:12" ht="20.100000000000001" customHeight="1" x14ac:dyDescent="0.25">
      <c r="A27" s="294"/>
      <c r="B27" s="295"/>
      <c r="C27" s="313"/>
      <c r="D27" s="294"/>
      <c r="E27" s="294"/>
      <c r="F27" s="294"/>
      <c r="G27" s="295"/>
      <c r="H27" s="295"/>
      <c r="I27" s="295"/>
      <c r="J27" s="294"/>
      <c r="K27" s="294"/>
      <c r="L27" s="294"/>
    </row>
    <row r="28" spans="1:12" ht="20.100000000000001" customHeight="1" x14ac:dyDescent="0.25">
      <c r="A28" s="294"/>
      <c r="B28" s="295"/>
      <c r="C28" s="313"/>
      <c r="D28" s="294"/>
      <c r="E28" s="294"/>
      <c r="F28" s="294"/>
      <c r="G28" s="295"/>
      <c r="H28" s="295"/>
      <c r="I28" s="295"/>
      <c r="J28" s="294"/>
      <c r="K28" s="294"/>
      <c r="L28" s="294"/>
    </row>
    <row r="29" spans="1:12" ht="20.100000000000001" customHeight="1" x14ac:dyDescent="0.25">
      <c r="A29" s="294"/>
      <c r="B29" s="295"/>
      <c r="C29" s="313"/>
      <c r="D29" s="294"/>
      <c r="E29" s="294"/>
      <c r="F29" s="294"/>
      <c r="G29" s="295"/>
      <c r="H29" s="295"/>
      <c r="I29" s="295"/>
      <c r="J29" s="294"/>
      <c r="K29" s="294"/>
      <c r="L29" s="294"/>
    </row>
    <row r="30" spans="1:12" ht="20.100000000000001" customHeight="1" x14ac:dyDescent="0.25">
      <c r="A30" s="294"/>
      <c r="B30" s="295"/>
      <c r="C30" s="313"/>
      <c r="D30" s="294"/>
      <c r="E30" s="294"/>
      <c r="F30" s="294"/>
      <c r="G30" s="295"/>
      <c r="H30" s="295"/>
      <c r="I30" s="295"/>
      <c r="J30" s="294"/>
      <c r="K30" s="294"/>
      <c r="L30" s="294"/>
    </row>
    <row r="31" spans="1:12" ht="20.100000000000001" customHeight="1" x14ac:dyDescent="0.25">
      <c r="A31" s="294"/>
      <c r="B31" s="295"/>
      <c r="C31" s="313"/>
      <c r="D31" s="294"/>
      <c r="E31" s="294"/>
      <c r="F31" s="294"/>
      <c r="G31" s="295"/>
      <c r="H31" s="295"/>
      <c r="I31" s="295"/>
      <c r="J31" s="294"/>
      <c r="K31" s="294"/>
      <c r="L31" s="294"/>
    </row>
    <row r="32" spans="1:12" ht="20.100000000000001" customHeight="1" x14ac:dyDescent="0.25">
      <c r="A32" s="294"/>
      <c r="B32" s="295"/>
      <c r="C32" s="313"/>
      <c r="D32" s="294"/>
      <c r="E32" s="294"/>
      <c r="F32" s="294"/>
      <c r="G32" s="295"/>
      <c r="H32" s="295"/>
      <c r="I32" s="295"/>
      <c r="J32" s="294"/>
      <c r="K32" s="294"/>
      <c r="L32" s="294"/>
    </row>
    <row r="33" spans="1:12" ht="20.100000000000001" customHeight="1" x14ac:dyDescent="0.25">
      <c r="A33" s="294"/>
      <c r="B33" s="295"/>
      <c r="C33" s="313"/>
      <c r="D33" s="294"/>
      <c r="E33" s="294"/>
      <c r="F33" s="294"/>
      <c r="G33" s="295"/>
      <c r="H33" s="295"/>
      <c r="I33" s="295"/>
      <c r="J33" s="294"/>
      <c r="K33" s="294"/>
      <c r="L33" s="294"/>
    </row>
    <row r="34" spans="1:12" ht="20.100000000000001" customHeight="1" x14ac:dyDescent="0.25">
      <c r="A34" s="294"/>
      <c r="B34" s="295"/>
      <c r="C34" s="313"/>
      <c r="D34" s="294"/>
      <c r="E34" s="294"/>
      <c r="F34" s="294"/>
      <c r="G34" s="295"/>
      <c r="H34" s="295"/>
      <c r="I34" s="295"/>
      <c r="J34" s="294"/>
      <c r="K34" s="294"/>
      <c r="L34" s="294"/>
    </row>
    <row r="35" spans="1:12" ht="20.100000000000001" customHeight="1" x14ac:dyDescent="0.25">
      <c r="A35" s="294"/>
      <c r="B35" s="295"/>
      <c r="C35" s="313"/>
      <c r="D35" s="294"/>
      <c r="E35" s="294"/>
      <c r="F35" s="294"/>
      <c r="G35" s="295"/>
      <c r="H35" s="295"/>
      <c r="I35" s="295"/>
      <c r="J35" s="294"/>
      <c r="K35" s="294"/>
      <c r="L35" s="294"/>
    </row>
    <row r="36" spans="1:12" ht="20.100000000000001" customHeight="1" x14ac:dyDescent="0.25">
      <c r="A36" s="294"/>
      <c r="B36" s="295"/>
      <c r="C36" s="313"/>
      <c r="D36" s="294"/>
      <c r="E36" s="294"/>
      <c r="F36" s="294"/>
      <c r="G36" s="295"/>
      <c r="H36" s="295"/>
      <c r="I36" s="295"/>
      <c r="J36" s="294"/>
      <c r="K36" s="294"/>
      <c r="L36" s="294"/>
    </row>
    <row r="37" spans="1:12" ht="20.100000000000001" customHeight="1" x14ac:dyDescent="0.25">
      <c r="A37" s="294"/>
      <c r="B37" s="295"/>
      <c r="C37" s="313"/>
      <c r="D37" s="294"/>
      <c r="E37" s="294"/>
      <c r="F37" s="294"/>
      <c r="G37" s="295"/>
      <c r="H37" s="295"/>
      <c r="I37" s="295"/>
      <c r="J37" s="294"/>
      <c r="K37" s="294"/>
      <c r="L37" s="294"/>
    </row>
    <row r="38" spans="1:12" ht="20.100000000000001" customHeight="1" x14ac:dyDescent="0.25">
      <c r="A38" s="294"/>
      <c r="B38" s="295"/>
      <c r="C38" s="313"/>
      <c r="D38" s="294"/>
      <c r="E38" s="294"/>
      <c r="F38" s="294"/>
      <c r="G38" s="295"/>
      <c r="H38" s="295"/>
      <c r="I38" s="295"/>
      <c r="J38" s="294"/>
      <c r="K38" s="294"/>
      <c r="L38" s="294"/>
    </row>
    <row r="39" spans="1:12" ht="20.100000000000001" customHeight="1" x14ac:dyDescent="0.25">
      <c r="A39" s="294"/>
      <c r="B39" s="295"/>
      <c r="C39" s="313"/>
      <c r="D39" s="294"/>
      <c r="E39" s="294"/>
      <c r="F39" s="294"/>
      <c r="G39" s="295"/>
      <c r="H39" s="295"/>
      <c r="I39" s="295"/>
      <c r="J39" s="294"/>
      <c r="K39" s="294"/>
      <c r="L39" s="294"/>
    </row>
    <row r="40" spans="1:12" ht="20.100000000000001" customHeight="1" x14ac:dyDescent="0.25">
      <c r="A40" s="294"/>
      <c r="B40" s="295"/>
      <c r="C40" s="313"/>
      <c r="D40" s="294"/>
      <c r="E40" s="294"/>
      <c r="F40" s="294"/>
      <c r="G40" s="295"/>
      <c r="H40" s="295"/>
      <c r="I40" s="295"/>
      <c r="J40" s="294"/>
      <c r="K40" s="294"/>
      <c r="L40" s="294"/>
    </row>
    <row r="41" spans="1:12" ht="20.100000000000001" customHeight="1" x14ac:dyDescent="0.25">
      <c r="A41" s="294"/>
      <c r="B41" s="295"/>
      <c r="C41" s="313"/>
      <c r="D41" s="294"/>
      <c r="E41" s="294"/>
      <c r="F41" s="294"/>
      <c r="G41" s="295"/>
      <c r="H41" s="295"/>
      <c r="I41" s="295"/>
      <c r="J41" s="294"/>
      <c r="K41" s="294"/>
      <c r="L41" s="294"/>
    </row>
    <row r="42" spans="1:12" ht="20.100000000000001" customHeight="1" x14ac:dyDescent="0.25">
      <c r="A42" s="294"/>
      <c r="B42" s="295"/>
      <c r="C42" s="313"/>
      <c r="D42" s="294"/>
      <c r="E42" s="294"/>
      <c r="F42" s="294"/>
      <c r="G42" s="295"/>
      <c r="H42" s="295"/>
      <c r="I42" s="295"/>
      <c r="J42" s="294"/>
      <c r="K42" s="294"/>
      <c r="L42" s="294"/>
    </row>
    <row r="43" spans="1:12" ht="20.100000000000001" customHeight="1" x14ac:dyDescent="0.25">
      <c r="A43" s="294"/>
      <c r="B43" s="295"/>
      <c r="C43" s="313"/>
      <c r="D43" s="294"/>
      <c r="E43" s="294"/>
      <c r="F43" s="294"/>
      <c r="G43" s="295"/>
      <c r="H43" s="295"/>
      <c r="I43" s="295"/>
      <c r="J43" s="294"/>
      <c r="K43" s="294"/>
      <c r="L43" s="294"/>
    </row>
    <row r="44" spans="1:12" ht="20.100000000000001" customHeight="1" x14ac:dyDescent="0.25">
      <c r="A44" s="294"/>
      <c r="B44" s="295"/>
      <c r="C44" s="313"/>
      <c r="D44" s="294"/>
      <c r="E44" s="294"/>
      <c r="F44" s="294"/>
      <c r="G44" s="295"/>
      <c r="H44" s="295"/>
      <c r="I44" s="295"/>
      <c r="J44" s="294"/>
      <c r="K44" s="294"/>
      <c r="L44" s="294"/>
    </row>
    <row r="45" spans="1:12" ht="20.100000000000001" customHeight="1" x14ac:dyDescent="0.25">
      <c r="A45" s="294"/>
      <c r="B45" s="295"/>
      <c r="C45" s="313"/>
      <c r="D45" s="294"/>
      <c r="E45" s="294"/>
      <c r="F45" s="294"/>
      <c r="G45" s="295"/>
      <c r="H45" s="295"/>
      <c r="I45" s="295"/>
      <c r="J45" s="294"/>
      <c r="K45" s="294"/>
      <c r="L45" s="294"/>
    </row>
    <row r="46" spans="1:12" ht="20.100000000000001" customHeight="1" x14ac:dyDescent="0.25">
      <c r="A46" s="294"/>
      <c r="B46" s="295"/>
      <c r="C46" s="313"/>
      <c r="D46" s="294"/>
      <c r="E46" s="294"/>
      <c r="F46" s="294"/>
      <c r="G46" s="295"/>
      <c r="H46" s="295"/>
      <c r="I46" s="295"/>
      <c r="J46" s="294"/>
      <c r="K46" s="294"/>
      <c r="L46" s="294"/>
    </row>
    <row r="47" spans="1:12" ht="20.100000000000001" customHeight="1" x14ac:dyDescent="0.25">
      <c r="A47" s="294"/>
      <c r="B47" s="295"/>
      <c r="C47" s="313"/>
      <c r="D47" s="294"/>
      <c r="E47" s="294"/>
      <c r="F47" s="294"/>
      <c r="G47" s="295"/>
      <c r="H47" s="295"/>
      <c r="I47" s="295"/>
      <c r="J47" s="294"/>
      <c r="K47" s="294"/>
      <c r="L47" s="294"/>
    </row>
    <row r="48" spans="1:12" ht="20.100000000000001" customHeight="1" x14ac:dyDescent="0.25">
      <c r="A48" s="294"/>
      <c r="B48" s="295"/>
      <c r="C48" s="313"/>
      <c r="D48" s="294"/>
      <c r="E48" s="294"/>
      <c r="F48" s="294"/>
      <c r="G48" s="295"/>
      <c r="H48" s="295"/>
      <c r="I48" s="295"/>
      <c r="J48" s="294"/>
      <c r="K48" s="294"/>
      <c r="L48" s="294"/>
    </row>
    <row r="49" spans="1:12" ht="20.100000000000001" customHeight="1" x14ac:dyDescent="0.25">
      <c r="A49" s="294"/>
      <c r="B49" s="295"/>
      <c r="C49" s="313"/>
      <c r="D49" s="294"/>
      <c r="E49" s="294"/>
      <c r="F49" s="294"/>
      <c r="G49" s="295"/>
      <c r="H49" s="295"/>
      <c r="I49" s="295"/>
      <c r="J49" s="294"/>
      <c r="K49" s="294"/>
      <c r="L49" s="294"/>
    </row>
    <row r="50" spans="1:12" ht="20.100000000000001" customHeight="1" x14ac:dyDescent="0.25">
      <c r="A50" s="294"/>
      <c r="B50" s="295"/>
      <c r="C50" s="313"/>
      <c r="D50" s="294"/>
      <c r="E50" s="294"/>
      <c r="F50" s="294"/>
      <c r="G50" s="295"/>
      <c r="H50" s="295"/>
      <c r="I50" s="295"/>
      <c r="J50" s="294"/>
      <c r="K50" s="294"/>
      <c r="L50" s="294"/>
    </row>
    <row r="51" spans="1:12" ht="20.100000000000001" customHeight="1" x14ac:dyDescent="0.25">
      <c r="A51" s="294"/>
      <c r="B51" s="295"/>
      <c r="C51" s="313"/>
      <c r="D51" s="294"/>
      <c r="E51" s="294"/>
      <c r="F51" s="294"/>
      <c r="G51" s="295"/>
      <c r="H51" s="295"/>
      <c r="I51" s="295"/>
      <c r="J51" s="294"/>
      <c r="K51" s="294"/>
      <c r="L51" s="294"/>
    </row>
    <row r="52" spans="1:12" ht="20.100000000000001" customHeight="1" x14ac:dyDescent="0.25">
      <c r="A52" s="294"/>
      <c r="B52" s="295"/>
      <c r="C52" s="313"/>
      <c r="D52" s="294"/>
      <c r="E52" s="294"/>
      <c r="F52" s="294"/>
      <c r="G52" s="295"/>
      <c r="H52" s="295"/>
      <c r="I52" s="295"/>
      <c r="J52" s="294"/>
      <c r="K52" s="294"/>
      <c r="L52" s="294"/>
    </row>
    <row r="53" spans="1:12" ht="20.100000000000001" customHeight="1" x14ac:dyDescent="0.25">
      <c r="A53" s="294"/>
      <c r="B53" s="295"/>
      <c r="C53" s="313"/>
      <c r="D53" s="294"/>
      <c r="E53" s="294"/>
      <c r="F53" s="294"/>
      <c r="G53" s="295"/>
      <c r="H53" s="295"/>
      <c r="I53" s="295"/>
      <c r="J53" s="294"/>
      <c r="K53" s="294"/>
      <c r="L53" s="294"/>
    </row>
    <row r="54" spans="1:12" ht="20.100000000000001" customHeight="1" x14ac:dyDescent="0.25">
      <c r="A54" s="294"/>
      <c r="B54" s="295"/>
      <c r="C54" s="313"/>
      <c r="D54" s="294"/>
      <c r="E54" s="294"/>
      <c r="F54" s="294"/>
      <c r="G54" s="295"/>
      <c r="H54" s="295"/>
      <c r="I54" s="295"/>
      <c r="J54" s="294"/>
      <c r="K54" s="294"/>
      <c r="L54" s="294"/>
    </row>
    <row r="55" spans="1:12" ht="20.100000000000001" customHeight="1" x14ac:dyDescent="0.25">
      <c r="A55" s="294"/>
      <c r="B55" s="295"/>
      <c r="C55" s="313"/>
      <c r="D55" s="294"/>
      <c r="E55" s="294"/>
      <c r="F55" s="294"/>
      <c r="G55" s="295"/>
      <c r="H55" s="295"/>
      <c r="I55" s="295"/>
      <c r="J55" s="294"/>
      <c r="K55" s="294"/>
      <c r="L55" s="294"/>
    </row>
    <row r="56" spans="1:12" ht="20.100000000000001" customHeight="1" x14ac:dyDescent="0.25">
      <c r="A56" s="294"/>
      <c r="B56" s="295"/>
      <c r="C56" s="313"/>
      <c r="D56" s="294"/>
      <c r="E56" s="294"/>
      <c r="F56" s="294"/>
      <c r="G56" s="295"/>
      <c r="H56" s="295"/>
      <c r="I56" s="295"/>
      <c r="J56" s="294"/>
      <c r="K56" s="294"/>
      <c r="L56" s="294"/>
    </row>
    <row r="57" spans="1:12" ht="20.100000000000001" customHeight="1" x14ac:dyDescent="0.25">
      <c r="A57" s="294"/>
      <c r="B57" s="295"/>
      <c r="C57" s="313"/>
      <c r="D57" s="294"/>
      <c r="E57" s="294"/>
      <c r="F57" s="294"/>
      <c r="G57" s="295"/>
      <c r="H57" s="295"/>
      <c r="I57" s="295"/>
      <c r="J57" s="294"/>
      <c r="K57" s="294"/>
      <c r="L57" s="294"/>
    </row>
    <row r="58" spans="1:12" ht="20.100000000000001" customHeight="1" x14ac:dyDescent="0.25">
      <c r="A58" s="294"/>
      <c r="B58" s="295"/>
      <c r="C58" s="313"/>
      <c r="D58" s="294"/>
      <c r="E58" s="294"/>
      <c r="F58" s="294"/>
      <c r="G58" s="295"/>
      <c r="H58" s="295"/>
      <c r="I58" s="295"/>
      <c r="J58" s="294"/>
      <c r="K58" s="294"/>
      <c r="L58" s="294"/>
    </row>
    <row r="59" spans="1:12" ht="20.100000000000001" customHeight="1" x14ac:dyDescent="0.25">
      <c r="A59" s="294"/>
      <c r="B59" s="295"/>
      <c r="C59" s="313"/>
      <c r="D59" s="294"/>
      <c r="E59" s="294"/>
      <c r="F59" s="294"/>
      <c r="G59" s="295"/>
      <c r="H59" s="295"/>
      <c r="I59" s="295"/>
      <c r="J59" s="294"/>
      <c r="K59" s="294"/>
      <c r="L59" s="294"/>
    </row>
    <row r="60" spans="1:12" ht="20.100000000000001" customHeight="1" x14ac:dyDescent="0.25">
      <c r="A60" s="294"/>
      <c r="B60" s="295"/>
      <c r="C60" s="313"/>
      <c r="D60" s="294"/>
      <c r="E60" s="294"/>
      <c r="F60" s="294"/>
      <c r="G60" s="295"/>
      <c r="H60" s="295"/>
      <c r="I60" s="295"/>
      <c r="J60" s="294"/>
      <c r="K60" s="294"/>
      <c r="L60" s="294"/>
    </row>
    <row r="61" spans="1:12" ht="20.100000000000001" customHeight="1" x14ac:dyDescent="0.25">
      <c r="A61" s="294"/>
      <c r="B61" s="295"/>
      <c r="C61" s="313"/>
      <c r="D61" s="294"/>
      <c r="E61" s="294"/>
      <c r="F61" s="294"/>
      <c r="G61" s="295"/>
      <c r="H61" s="295"/>
      <c r="I61" s="295"/>
      <c r="J61" s="294"/>
      <c r="K61" s="294"/>
      <c r="L61" s="294"/>
    </row>
    <row r="62" spans="1:12" ht="20.100000000000001" customHeight="1" x14ac:dyDescent="0.25">
      <c r="A62" s="294"/>
      <c r="B62" s="295"/>
      <c r="C62" s="313"/>
      <c r="D62" s="294"/>
      <c r="E62" s="294"/>
      <c r="F62" s="294"/>
      <c r="G62" s="295"/>
      <c r="H62" s="295"/>
      <c r="I62" s="295"/>
      <c r="J62" s="294"/>
      <c r="K62" s="294"/>
      <c r="L62" s="294"/>
    </row>
    <row r="63" spans="1:12" ht="20.100000000000001" customHeight="1" x14ac:dyDescent="0.25">
      <c r="A63" s="294"/>
      <c r="B63" s="295"/>
      <c r="C63" s="313"/>
      <c r="D63" s="294"/>
      <c r="E63" s="294"/>
      <c r="F63" s="294"/>
      <c r="G63" s="295"/>
      <c r="H63" s="295"/>
      <c r="I63" s="295"/>
      <c r="J63" s="294"/>
      <c r="K63" s="294"/>
      <c r="L63" s="294"/>
    </row>
    <row r="64" spans="1:12" ht="20.100000000000001" customHeight="1" x14ac:dyDescent="0.25">
      <c r="A64" s="294"/>
      <c r="B64" s="295"/>
      <c r="C64" s="313"/>
      <c r="D64" s="294"/>
      <c r="E64" s="294"/>
      <c r="F64" s="294"/>
      <c r="G64" s="295"/>
      <c r="H64" s="295"/>
      <c r="I64" s="295"/>
      <c r="J64" s="294"/>
      <c r="K64" s="294"/>
      <c r="L64" s="294"/>
    </row>
    <row r="65" spans="1:12" ht="20.100000000000001" customHeight="1" x14ac:dyDescent="0.25">
      <c r="A65" s="294"/>
      <c r="B65" s="295"/>
      <c r="C65" s="313"/>
      <c r="D65" s="294"/>
      <c r="E65" s="294"/>
      <c r="F65" s="294"/>
      <c r="G65" s="295"/>
      <c r="H65" s="295"/>
      <c r="I65" s="295"/>
      <c r="J65" s="294"/>
      <c r="K65" s="294"/>
      <c r="L65" s="294"/>
    </row>
    <row r="66" spans="1:12" ht="20.100000000000001" customHeight="1" x14ac:dyDescent="0.25">
      <c r="A66" s="294"/>
      <c r="B66" s="295"/>
      <c r="C66" s="313"/>
      <c r="D66" s="294"/>
      <c r="E66" s="294"/>
      <c r="F66" s="294"/>
      <c r="G66" s="295"/>
      <c r="H66" s="295"/>
      <c r="I66" s="295"/>
      <c r="J66" s="294"/>
      <c r="K66" s="294"/>
      <c r="L66" s="294"/>
    </row>
    <row r="67" spans="1:12" ht="20.100000000000001" customHeight="1" x14ac:dyDescent="0.25">
      <c r="A67" s="294"/>
      <c r="B67" s="295"/>
      <c r="C67" s="313"/>
      <c r="D67" s="294"/>
      <c r="E67" s="294"/>
      <c r="F67" s="294"/>
      <c r="G67" s="295"/>
      <c r="H67" s="295"/>
      <c r="I67" s="295"/>
      <c r="J67" s="294"/>
      <c r="K67" s="294"/>
      <c r="L67" s="294"/>
    </row>
    <row r="68" spans="1:12" ht="20.100000000000001" customHeight="1" x14ac:dyDescent="0.25">
      <c r="A68" s="294"/>
      <c r="B68" s="295"/>
      <c r="C68" s="313"/>
      <c r="D68" s="294"/>
      <c r="E68" s="294"/>
      <c r="F68" s="294"/>
      <c r="G68" s="295"/>
      <c r="H68" s="295"/>
      <c r="I68" s="295"/>
      <c r="J68" s="294"/>
      <c r="K68" s="294"/>
      <c r="L68" s="294"/>
    </row>
    <row r="69" spans="1:12" ht="20.100000000000001" customHeight="1" x14ac:dyDescent="0.25">
      <c r="A69" s="294"/>
      <c r="B69" s="295"/>
      <c r="C69" s="313"/>
      <c r="D69" s="294"/>
      <c r="E69" s="294"/>
      <c r="F69" s="294"/>
      <c r="G69" s="295"/>
      <c r="H69" s="295"/>
      <c r="I69" s="295"/>
      <c r="J69" s="294"/>
      <c r="K69" s="294"/>
      <c r="L69" s="294"/>
    </row>
    <row r="70" spans="1:12" ht="20.100000000000001" customHeight="1" x14ac:dyDescent="0.25">
      <c r="A70" s="294"/>
      <c r="B70" s="295"/>
      <c r="C70" s="313"/>
      <c r="D70" s="294"/>
      <c r="E70" s="294"/>
      <c r="F70" s="294"/>
      <c r="G70" s="295"/>
      <c r="H70" s="295"/>
      <c r="I70" s="295"/>
      <c r="J70" s="294"/>
      <c r="K70" s="294"/>
      <c r="L70" s="294"/>
    </row>
    <row r="71" spans="1:12" ht="20.100000000000001" customHeight="1" x14ac:dyDescent="0.25">
      <c r="A71" s="294"/>
      <c r="B71" s="295"/>
      <c r="C71" s="313"/>
      <c r="D71" s="294"/>
      <c r="E71" s="294"/>
      <c r="F71" s="294"/>
      <c r="G71" s="295"/>
      <c r="H71" s="295"/>
      <c r="I71" s="295"/>
      <c r="J71" s="294"/>
      <c r="K71" s="294"/>
      <c r="L71" s="294"/>
    </row>
    <row r="72" spans="1:12" ht="20.100000000000001" customHeight="1" x14ac:dyDescent="0.25">
      <c r="A72" s="294"/>
      <c r="B72" s="295"/>
      <c r="C72" s="313"/>
      <c r="D72" s="294"/>
      <c r="E72" s="294"/>
      <c r="F72" s="294"/>
      <c r="G72" s="295"/>
      <c r="H72" s="295"/>
      <c r="I72" s="295"/>
      <c r="J72" s="294"/>
      <c r="K72" s="294"/>
      <c r="L72" s="294"/>
    </row>
    <row r="73" spans="1:12" ht="20.100000000000001" customHeight="1" x14ac:dyDescent="0.25">
      <c r="A73" s="294"/>
      <c r="B73" s="295"/>
      <c r="C73" s="313"/>
      <c r="D73" s="294"/>
      <c r="E73" s="294"/>
      <c r="F73" s="294"/>
      <c r="G73" s="295"/>
      <c r="H73" s="295"/>
      <c r="I73" s="295"/>
      <c r="J73" s="294"/>
      <c r="K73" s="294"/>
      <c r="L73" s="294"/>
    </row>
    <row r="74" spans="1:12" ht="20.100000000000001" customHeight="1" x14ac:dyDescent="0.25">
      <c r="A74" s="294"/>
      <c r="B74" s="295"/>
      <c r="C74" s="313"/>
      <c r="D74" s="294"/>
      <c r="E74" s="294"/>
      <c r="F74" s="294"/>
      <c r="G74" s="295"/>
      <c r="H74" s="295"/>
      <c r="I74" s="295"/>
      <c r="J74" s="294"/>
      <c r="K74" s="294"/>
      <c r="L74" s="294"/>
    </row>
    <row r="75" spans="1:12" ht="20.100000000000001" customHeight="1" x14ac:dyDescent="0.25">
      <c r="A75" s="294"/>
      <c r="B75" s="295"/>
      <c r="C75" s="313"/>
      <c r="D75" s="294"/>
      <c r="E75" s="294"/>
      <c r="F75" s="294"/>
      <c r="G75" s="295"/>
      <c r="H75" s="295"/>
      <c r="I75" s="295"/>
      <c r="J75" s="294"/>
      <c r="K75" s="294"/>
      <c r="L75" s="294"/>
    </row>
    <row r="76" spans="1:12" ht="20.100000000000001" customHeight="1" x14ac:dyDescent="0.25">
      <c r="A76" s="294"/>
      <c r="B76" s="295"/>
      <c r="C76" s="313"/>
      <c r="D76" s="294"/>
      <c r="E76" s="294"/>
      <c r="F76" s="294"/>
      <c r="G76" s="295"/>
      <c r="H76" s="295"/>
      <c r="I76" s="295"/>
      <c r="J76" s="294"/>
      <c r="K76" s="294"/>
      <c r="L76" s="294"/>
    </row>
    <row r="77" spans="1:12" ht="20.100000000000001" customHeight="1" x14ac:dyDescent="0.25">
      <c r="A77" s="294"/>
      <c r="B77" s="295"/>
      <c r="C77" s="313"/>
      <c r="D77" s="294"/>
      <c r="E77" s="294"/>
      <c r="F77" s="294"/>
      <c r="G77" s="295"/>
      <c r="H77" s="295"/>
      <c r="I77" s="295"/>
      <c r="J77" s="294"/>
      <c r="K77" s="294"/>
      <c r="L77" s="294"/>
    </row>
    <row r="78" spans="1:12" ht="20.100000000000001" customHeight="1" x14ac:dyDescent="0.25">
      <c r="A78" s="294"/>
      <c r="B78" s="295"/>
      <c r="C78" s="313"/>
      <c r="D78" s="294"/>
      <c r="E78" s="294"/>
      <c r="F78" s="294"/>
      <c r="G78" s="295"/>
      <c r="H78" s="295"/>
      <c r="I78" s="295"/>
      <c r="J78" s="294"/>
      <c r="K78" s="294"/>
      <c r="L78" s="294"/>
    </row>
    <row r="79" spans="1:12" ht="20.100000000000001" customHeight="1" x14ac:dyDescent="0.25">
      <c r="A79" s="294"/>
      <c r="B79" s="295"/>
      <c r="C79" s="313"/>
      <c r="D79" s="294"/>
      <c r="E79" s="294"/>
      <c r="F79" s="294"/>
      <c r="G79" s="295"/>
      <c r="H79" s="295"/>
      <c r="I79" s="295"/>
      <c r="J79" s="294"/>
      <c r="K79" s="294"/>
      <c r="L79" s="294"/>
    </row>
    <row r="80" spans="1:12" ht="20.100000000000001" customHeight="1" x14ac:dyDescent="0.25">
      <c r="A80" s="294"/>
      <c r="B80" s="295"/>
      <c r="C80" s="313"/>
      <c r="D80" s="294"/>
      <c r="E80" s="294"/>
      <c r="F80" s="294"/>
      <c r="G80" s="295"/>
      <c r="H80" s="295"/>
      <c r="I80" s="295"/>
      <c r="J80" s="294"/>
      <c r="K80" s="294"/>
      <c r="L80" s="294"/>
    </row>
    <row r="81" spans="1:12" ht="20.100000000000001" customHeight="1" x14ac:dyDescent="0.25">
      <c r="A81" s="294"/>
      <c r="B81" s="295"/>
      <c r="C81" s="313"/>
      <c r="D81" s="294"/>
      <c r="E81" s="294"/>
      <c r="F81" s="294"/>
      <c r="G81" s="295"/>
      <c r="H81" s="295"/>
      <c r="I81" s="295"/>
      <c r="J81" s="294"/>
      <c r="K81" s="294"/>
      <c r="L81" s="294"/>
    </row>
    <row r="82" spans="1:12" ht="20.100000000000001" customHeight="1" x14ac:dyDescent="0.25">
      <c r="A82" s="294"/>
      <c r="B82" s="295"/>
      <c r="C82" s="313"/>
      <c r="D82" s="294"/>
      <c r="E82" s="294"/>
      <c r="F82" s="294"/>
      <c r="G82" s="295"/>
      <c r="H82" s="295"/>
      <c r="I82" s="295"/>
      <c r="J82" s="294"/>
      <c r="K82" s="294"/>
      <c r="L82" s="294"/>
    </row>
    <row r="83" spans="1:12" ht="20.100000000000001" customHeight="1" x14ac:dyDescent="0.25">
      <c r="A83" s="294"/>
      <c r="B83" s="295"/>
      <c r="C83" s="313"/>
      <c r="D83" s="294"/>
      <c r="E83" s="294"/>
      <c r="F83" s="294"/>
      <c r="G83" s="295"/>
      <c r="H83" s="295"/>
      <c r="I83" s="295"/>
      <c r="J83" s="294"/>
      <c r="K83" s="294"/>
      <c r="L83" s="294"/>
    </row>
    <row r="84" spans="1:12" ht="20.100000000000001" customHeight="1" x14ac:dyDescent="0.25">
      <c r="A84" s="294"/>
      <c r="B84" s="295"/>
      <c r="C84" s="313"/>
      <c r="D84" s="294"/>
      <c r="E84" s="294"/>
      <c r="F84" s="294"/>
      <c r="G84" s="295"/>
      <c r="H84" s="295"/>
      <c r="I84" s="295"/>
      <c r="J84" s="294"/>
      <c r="K84" s="294"/>
      <c r="L84" s="294"/>
    </row>
    <row r="85" spans="1:12" ht="20.100000000000001" customHeight="1" x14ac:dyDescent="0.25">
      <c r="A85" s="294"/>
      <c r="B85" s="295"/>
      <c r="C85" s="313"/>
      <c r="D85" s="294"/>
      <c r="E85" s="294"/>
      <c r="F85" s="294"/>
      <c r="G85" s="295"/>
      <c r="H85" s="295"/>
      <c r="I85" s="295"/>
      <c r="J85" s="294"/>
      <c r="K85" s="294"/>
      <c r="L85" s="294"/>
    </row>
    <row r="86" spans="1:12" ht="20.100000000000001" customHeight="1" x14ac:dyDescent="0.25">
      <c r="A86" s="294"/>
      <c r="B86" s="295"/>
      <c r="C86" s="313"/>
      <c r="D86" s="294"/>
      <c r="E86" s="294"/>
      <c r="F86" s="294"/>
      <c r="G86" s="295"/>
      <c r="H86" s="295"/>
      <c r="I86" s="295"/>
      <c r="J86" s="294"/>
      <c r="K86" s="294"/>
      <c r="L86" s="294"/>
    </row>
    <row r="87" spans="1:12" ht="20.100000000000001" customHeight="1" x14ac:dyDescent="0.25">
      <c r="A87" s="294"/>
      <c r="B87" s="295"/>
      <c r="C87" s="313"/>
      <c r="D87" s="294"/>
      <c r="E87" s="294"/>
      <c r="F87" s="294"/>
      <c r="G87" s="295"/>
      <c r="H87" s="295"/>
      <c r="I87" s="295"/>
      <c r="J87" s="294"/>
      <c r="K87" s="294"/>
      <c r="L87" s="294"/>
    </row>
    <row r="88" spans="1:12" ht="20.100000000000001" customHeight="1" x14ac:dyDescent="0.25">
      <c r="A88" s="294"/>
      <c r="B88" s="295"/>
      <c r="C88" s="313"/>
      <c r="D88" s="294"/>
      <c r="E88" s="294"/>
      <c r="F88" s="294"/>
      <c r="G88" s="295"/>
      <c r="H88" s="295"/>
      <c r="I88" s="295"/>
      <c r="J88" s="294"/>
      <c r="K88" s="294"/>
      <c r="L88" s="294"/>
    </row>
    <row r="89" spans="1:12" ht="20.100000000000001" customHeight="1" x14ac:dyDescent="0.25">
      <c r="A89" s="294"/>
      <c r="B89" s="295"/>
      <c r="C89" s="313"/>
      <c r="D89" s="294"/>
      <c r="E89" s="294"/>
      <c r="F89" s="294"/>
      <c r="G89" s="295"/>
      <c r="H89" s="295"/>
      <c r="I89" s="295"/>
      <c r="J89" s="294"/>
      <c r="K89" s="294"/>
      <c r="L89" s="294"/>
    </row>
    <row r="90" spans="1:12" ht="20.100000000000001" customHeight="1" x14ac:dyDescent="0.25">
      <c r="A90" s="294"/>
      <c r="B90" s="295"/>
      <c r="C90" s="313"/>
      <c r="D90" s="294"/>
      <c r="E90" s="294"/>
      <c r="F90" s="294"/>
      <c r="G90" s="295"/>
      <c r="H90" s="295"/>
      <c r="I90" s="295"/>
      <c r="J90" s="294"/>
      <c r="K90" s="294"/>
      <c r="L90" s="294"/>
    </row>
    <row r="91" spans="1:12" ht="20.100000000000001" customHeight="1" x14ac:dyDescent="0.25">
      <c r="A91" s="294"/>
      <c r="B91" s="295"/>
      <c r="C91" s="313"/>
      <c r="D91" s="294"/>
      <c r="E91" s="294"/>
      <c r="F91" s="294"/>
      <c r="G91" s="295"/>
      <c r="H91" s="295"/>
      <c r="I91" s="295"/>
      <c r="J91" s="294"/>
      <c r="K91" s="294"/>
      <c r="L91" s="294"/>
    </row>
    <row r="92" spans="1:12" ht="20.100000000000001" customHeight="1" x14ac:dyDescent="0.25">
      <c r="A92" s="294"/>
      <c r="B92" s="295"/>
      <c r="C92" s="313"/>
      <c r="D92" s="294"/>
      <c r="E92" s="294"/>
      <c r="F92" s="294"/>
      <c r="G92" s="295"/>
      <c r="H92" s="295"/>
      <c r="I92" s="295"/>
      <c r="J92" s="294"/>
      <c r="K92" s="294"/>
      <c r="L92" s="294"/>
    </row>
    <row r="93" spans="1:12" ht="20.100000000000001" customHeight="1" x14ac:dyDescent="0.25">
      <c r="A93" s="294"/>
      <c r="B93" s="295"/>
      <c r="C93" s="313"/>
      <c r="D93" s="294"/>
      <c r="E93" s="294"/>
      <c r="F93" s="294"/>
      <c r="G93" s="295"/>
      <c r="H93" s="295"/>
      <c r="I93" s="295"/>
      <c r="J93" s="294"/>
      <c r="K93" s="294"/>
      <c r="L93" s="294"/>
    </row>
    <row r="94" spans="1:12" ht="20.100000000000001" customHeight="1" x14ac:dyDescent="0.25">
      <c r="A94" s="294"/>
      <c r="B94" s="295"/>
      <c r="C94" s="313"/>
      <c r="D94" s="294"/>
      <c r="E94" s="294"/>
      <c r="F94" s="294"/>
      <c r="G94" s="295"/>
      <c r="H94" s="295"/>
      <c r="I94" s="295"/>
      <c r="J94" s="294"/>
      <c r="K94" s="294"/>
      <c r="L94" s="294"/>
    </row>
    <row r="95" spans="1:12" ht="20.100000000000001" customHeight="1" x14ac:dyDescent="0.25">
      <c r="A95" s="294"/>
      <c r="B95" s="295"/>
      <c r="C95" s="313"/>
      <c r="D95" s="294"/>
      <c r="E95" s="294"/>
      <c r="F95" s="294"/>
      <c r="G95" s="295"/>
      <c r="H95" s="295"/>
      <c r="I95" s="295"/>
      <c r="J95" s="294"/>
      <c r="K95" s="294"/>
      <c r="L95" s="294"/>
    </row>
    <row r="96" spans="1:12" ht="20.100000000000001" customHeight="1" x14ac:dyDescent="0.25">
      <c r="A96" s="294"/>
      <c r="B96" s="295"/>
      <c r="C96" s="313"/>
      <c r="D96" s="294"/>
      <c r="E96" s="294"/>
      <c r="F96" s="294"/>
      <c r="G96" s="295"/>
      <c r="H96" s="295"/>
      <c r="I96" s="295"/>
      <c r="J96" s="294"/>
      <c r="K96" s="294"/>
      <c r="L96" s="294"/>
    </row>
    <row r="97" spans="1:12" ht="20.100000000000001" customHeight="1" x14ac:dyDescent="0.25">
      <c r="A97" s="294"/>
      <c r="B97" s="295"/>
      <c r="C97" s="313"/>
      <c r="D97" s="294"/>
      <c r="E97" s="294"/>
      <c r="F97" s="294"/>
      <c r="G97" s="295"/>
      <c r="H97" s="295"/>
      <c r="I97" s="295"/>
      <c r="J97" s="294"/>
      <c r="K97" s="294"/>
      <c r="L97" s="294"/>
    </row>
    <row r="98" spans="1:12" ht="20.100000000000001" customHeight="1" x14ac:dyDescent="0.25">
      <c r="A98" s="294"/>
      <c r="B98" s="295"/>
      <c r="C98" s="313"/>
      <c r="D98" s="294"/>
      <c r="E98" s="294"/>
      <c r="F98" s="294"/>
      <c r="G98" s="295"/>
      <c r="H98" s="295"/>
      <c r="I98" s="295"/>
      <c r="J98" s="294"/>
      <c r="K98" s="294"/>
      <c r="L98" s="294"/>
    </row>
    <row r="99" spans="1:12" ht="20.100000000000001" customHeight="1" x14ac:dyDescent="0.25">
      <c r="A99" s="294"/>
      <c r="B99" s="295"/>
      <c r="C99" s="313"/>
      <c r="D99" s="294"/>
      <c r="E99" s="294"/>
      <c r="F99" s="294"/>
      <c r="G99" s="295"/>
      <c r="H99" s="295"/>
      <c r="I99" s="295"/>
      <c r="J99" s="294"/>
      <c r="K99" s="294"/>
      <c r="L99" s="294"/>
    </row>
    <row r="100" spans="1:12" ht="20.100000000000001" customHeight="1" x14ac:dyDescent="0.25">
      <c r="A100" s="294"/>
      <c r="B100" s="295"/>
      <c r="C100" s="313"/>
      <c r="D100" s="294"/>
      <c r="E100" s="294"/>
      <c r="F100" s="294"/>
      <c r="G100" s="295"/>
      <c r="H100" s="295"/>
      <c r="I100" s="295"/>
      <c r="J100" s="294"/>
      <c r="K100" s="294"/>
      <c r="L100" s="294"/>
    </row>
    <row r="101" spans="1:12" ht="20.100000000000001" customHeight="1" x14ac:dyDescent="0.25">
      <c r="A101" s="294"/>
      <c r="B101" s="295"/>
      <c r="C101" s="313"/>
      <c r="D101" s="294"/>
      <c r="E101" s="294"/>
      <c r="F101" s="294"/>
      <c r="G101" s="295"/>
      <c r="H101" s="295"/>
      <c r="I101" s="295"/>
      <c r="J101" s="294"/>
      <c r="K101" s="294"/>
      <c r="L101" s="294"/>
    </row>
    <row r="102" spans="1:12" ht="20.100000000000001" customHeight="1" x14ac:dyDescent="0.25">
      <c r="A102" s="294"/>
      <c r="B102" s="295"/>
      <c r="C102" s="313"/>
      <c r="D102" s="294"/>
      <c r="E102" s="294"/>
      <c r="F102" s="294"/>
      <c r="G102" s="295"/>
      <c r="H102" s="295"/>
      <c r="I102" s="295"/>
      <c r="J102" s="294"/>
      <c r="K102" s="294"/>
      <c r="L102" s="294"/>
    </row>
    <row r="103" spans="1:12" ht="20.100000000000001" customHeight="1" x14ac:dyDescent="0.25">
      <c r="A103" s="294"/>
      <c r="B103" s="295"/>
      <c r="C103" s="313"/>
      <c r="D103" s="294"/>
      <c r="E103" s="294"/>
      <c r="F103" s="294"/>
      <c r="G103" s="295"/>
      <c r="H103" s="295"/>
      <c r="I103" s="295"/>
      <c r="J103" s="294"/>
      <c r="K103" s="294"/>
      <c r="L103" s="294"/>
    </row>
    <row r="104" spans="1:12" ht="20.100000000000001" customHeight="1" x14ac:dyDescent="0.25">
      <c r="A104" s="294"/>
      <c r="B104" s="295"/>
      <c r="C104" s="313"/>
      <c r="D104" s="294"/>
      <c r="E104" s="294"/>
      <c r="F104" s="294"/>
      <c r="G104" s="295"/>
      <c r="H104" s="295"/>
      <c r="I104" s="295"/>
      <c r="J104" s="294"/>
      <c r="K104" s="294"/>
      <c r="L104" s="294"/>
    </row>
    <row r="105" spans="1:12" ht="20.100000000000001" customHeight="1" x14ac:dyDescent="0.25">
      <c r="A105" s="294"/>
      <c r="B105" s="295"/>
      <c r="C105" s="313"/>
      <c r="D105" s="294"/>
      <c r="E105" s="294"/>
      <c r="F105" s="294"/>
      <c r="G105" s="295"/>
      <c r="H105" s="295"/>
      <c r="I105" s="295"/>
      <c r="J105" s="294"/>
      <c r="K105" s="294"/>
      <c r="L105" s="294"/>
    </row>
    <row r="106" spans="1:12" ht="20.100000000000001" customHeight="1" x14ac:dyDescent="0.25">
      <c r="A106" s="294"/>
      <c r="B106" s="295"/>
      <c r="C106" s="313"/>
      <c r="D106" s="294"/>
      <c r="E106" s="294"/>
      <c r="F106" s="294"/>
      <c r="G106" s="295"/>
      <c r="H106" s="295"/>
      <c r="I106" s="295"/>
      <c r="J106" s="294"/>
      <c r="K106" s="294"/>
      <c r="L106" s="294"/>
    </row>
    <row r="107" spans="1:12" ht="20.100000000000001" customHeight="1" x14ac:dyDescent="0.25">
      <c r="A107" s="294"/>
      <c r="B107" s="295"/>
      <c r="C107" s="313"/>
      <c r="D107" s="294"/>
      <c r="E107" s="294"/>
      <c r="F107" s="294"/>
      <c r="G107" s="295"/>
      <c r="H107" s="295"/>
      <c r="I107" s="295"/>
      <c r="J107" s="294"/>
      <c r="K107" s="294"/>
      <c r="L107" s="294"/>
    </row>
    <row r="108" spans="1:12" ht="20.100000000000001" customHeight="1" x14ac:dyDescent="0.25">
      <c r="A108" s="294"/>
      <c r="B108" s="295"/>
      <c r="C108" s="313"/>
      <c r="D108" s="294"/>
      <c r="E108" s="294"/>
      <c r="F108" s="294"/>
      <c r="G108" s="295"/>
      <c r="H108" s="295"/>
      <c r="I108" s="295"/>
      <c r="J108" s="294"/>
      <c r="K108" s="294"/>
      <c r="L108" s="294"/>
    </row>
    <row r="109" spans="1:12" ht="20.100000000000001" customHeight="1" x14ac:dyDescent="0.25">
      <c r="A109" s="294"/>
      <c r="B109" s="295"/>
      <c r="C109" s="313"/>
      <c r="D109" s="294"/>
      <c r="E109" s="294"/>
      <c r="F109" s="294"/>
      <c r="G109" s="295"/>
      <c r="H109" s="295"/>
      <c r="I109" s="295"/>
      <c r="J109" s="294"/>
      <c r="K109" s="294"/>
      <c r="L109" s="294"/>
    </row>
    <row r="110" spans="1:12" ht="20.100000000000001" customHeight="1" x14ac:dyDescent="0.25">
      <c r="A110" s="294"/>
      <c r="B110" s="295"/>
      <c r="C110" s="313"/>
      <c r="D110" s="294"/>
      <c r="E110" s="294"/>
      <c r="F110" s="294"/>
      <c r="G110" s="295"/>
      <c r="H110" s="295"/>
      <c r="I110" s="295"/>
      <c r="J110" s="294"/>
      <c r="K110" s="294"/>
      <c r="L110" s="294"/>
    </row>
    <row r="111" spans="1:12" ht="20.100000000000001" customHeight="1" x14ac:dyDescent="0.25">
      <c r="A111" s="294"/>
      <c r="B111" s="295"/>
      <c r="C111" s="313"/>
      <c r="D111" s="294"/>
      <c r="E111" s="294"/>
      <c r="F111" s="294"/>
      <c r="G111" s="295"/>
      <c r="H111" s="295"/>
      <c r="I111" s="295"/>
      <c r="J111" s="294"/>
      <c r="K111" s="294"/>
      <c r="L111" s="294"/>
    </row>
    <row r="112" spans="1:12" ht="20.100000000000001" customHeight="1" x14ac:dyDescent="0.25">
      <c r="A112" s="294"/>
      <c r="B112" s="295"/>
      <c r="C112" s="313"/>
      <c r="D112" s="294"/>
      <c r="E112" s="294"/>
      <c r="F112" s="294"/>
      <c r="G112" s="295"/>
      <c r="H112" s="295"/>
      <c r="I112" s="295"/>
      <c r="J112" s="294"/>
      <c r="K112" s="294"/>
      <c r="L112" s="294"/>
    </row>
    <row r="113" spans="1:12" ht="20.100000000000001" customHeight="1" x14ac:dyDescent="0.25">
      <c r="A113" s="294"/>
      <c r="B113" s="295"/>
      <c r="C113" s="313"/>
      <c r="D113" s="294"/>
      <c r="E113" s="294"/>
      <c r="F113" s="294"/>
      <c r="G113" s="295"/>
      <c r="H113" s="295"/>
      <c r="I113" s="295"/>
      <c r="J113" s="294"/>
      <c r="K113" s="294"/>
      <c r="L113" s="294"/>
    </row>
    <row r="114" spans="1:12" ht="20.100000000000001" customHeight="1" x14ac:dyDescent="0.25">
      <c r="A114" s="294"/>
      <c r="B114" s="295"/>
      <c r="C114" s="313"/>
      <c r="D114" s="294"/>
      <c r="E114" s="294"/>
      <c r="F114" s="294"/>
      <c r="G114" s="295"/>
      <c r="H114" s="295"/>
      <c r="I114" s="295"/>
      <c r="J114" s="294"/>
      <c r="K114" s="294"/>
      <c r="L114" s="294"/>
    </row>
    <row r="115" spans="1:12" ht="20.100000000000001" customHeight="1" x14ac:dyDescent="0.25">
      <c r="A115" s="294"/>
      <c r="B115" s="295"/>
      <c r="C115" s="313"/>
      <c r="D115" s="294"/>
      <c r="E115" s="294"/>
      <c r="F115" s="294"/>
      <c r="G115" s="295"/>
      <c r="H115" s="295"/>
      <c r="I115" s="295"/>
      <c r="J115" s="294"/>
      <c r="K115" s="294"/>
      <c r="L115" s="294"/>
    </row>
    <row r="116" spans="1:12" ht="20.100000000000001" customHeight="1" x14ac:dyDescent="0.25">
      <c r="A116" s="294"/>
      <c r="B116" s="295"/>
      <c r="C116" s="313"/>
      <c r="D116" s="294"/>
      <c r="E116" s="294"/>
      <c r="F116" s="294"/>
      <c r="G116" s="295"/>
      <c r="H116" s="295"/>
      <c r="I116" s="295"/>
      <c r="J116" s="294"/>
      <c r="K116" s="294"/>
      <c r="L116" s="294"/>
    </row>
    <row r="117" spans="1:12" ht="20.100000000000001" customHeight="1" x14ac:dyDescent="0.25">
      <c r="A117" s="294"/>
      <c r="B117" s="295"/>
      <c r="C117" s="313"/>
      <c r="D117" s="294"/>
      <c r="E117" s="294"/>
      <c r="F117" s="294"/>
      <c r="G117" s="295"/>
      <c r="H117" s="295"/>
      <c r="I117" s="295"/>
      <c r="J117" s="294"/>
      <c r="K117" s="294"/>
      <c r="L117" s="294"/>
    </row>
    <row r="118" spans="1:12" ht="20.100000000000001" customHeight="1" x14ac:dyDescent="0.25">
      <c r="A118" s="294"/>
      <c r="B118" s="295"/>
      <c r="C118" s="313"/>
      <c r="D118" s="294"/>
      <c r="E118" s="294"/>
      <c r="F118" s="294"/>
      <c r="G118" s="295"/>
      <c r="H118" s="295"/>
      <c r="I118" s="295"/>
      <c r="J118" s="294"/>
      <c r="K118" s="294"/>
      <c r="L118" s="294"/>
    </row>
    <row r="119" spans="1:12" ht="20.100000000000001" customHeight="1" x14ac:dyDescent="0.25">
      <c r="A119" s="294"/>
      <c r="B119" s="295"/>
      <c r="C119" s="313"/>
      <c r="D119" s="294"/>
      <c r="E119" s="294"/>
      <c r="F119" s="294"/>
      <c r="G119" s="295"/>
      <c r="H119" s="295"/>
      <c r="I119" s="295"/>
      <c r="J119" s="294"/>
      <c r="K119" s="294"/>
      <c r="L119" s="294"/>
    </row>
    <row r="120" spans="1:12" ht="20.100000000000001" customHeight="1" x14ac:dyDescent="0.25">
      <c r="A120" s="294"/>
      <c r="B120" s="295"/>
      <c r="C120" s="313"/>
      <c r="D120" s="294"/>
      <c r="E120" s="294"/>
      <c r="F120" s="294"/>
      <c r="G120" s="295"/>
      <c r="H120" s="295"/>
      <c r="I120" s="295"/>
      <c r="J120" s="294"/>
      <c r="K120" s="294"/>
      <c r="L120" s="294"/>
    </row>
    <row r="121" spans="1:12" ht="20.100000000000001" customHeight="1" x14ac:dyDescent="0.25">
      <c r="A121" s="294"/>
      <c r="B121" s="295"/>
      <c r="C121" s="313"/>
      <c r="D121" s="294"/>
      <c r="E121" s="294"/>
      <c r="F121" s="294"/>
      <c r="G121" s="295"/>
      <c r="H121" s="295"/>
      <c r="I121" s="295"/>
      <c r="J121" s="294"/>
      <c r="K121" s="294"/>
      <c r="L121" s="294"/>
    </row>
    <row r="122" spans="1:12" ht="20.100000000000001" customHeight="1" x14ac:dyDescent="0.25">
      <c r="A122" s="294"/>
      <c r="B122" s="295"/>
      <c r="C122" s="313"/>
      <c r="D122" s="294"/>
      <c r="E122" s="294"/>
      <c r="F122" s="294"/>
      <c r="G122" s="295"/>
      <c r="H122" s="295"/>
      <c r="I122" s="295"/>
      <c r="J122" s="294"/>
      <c r="K122" s="294"/>
      <c r="L122" s="294"/>
    </row>
    <row r="123" spans="1:12" ht="20.100000000000001" customHeight="1" x14ac:dyDescent="0.25">
      <c r="A123" s="294"/>
      <c r="B123" s="295"/>
      <c r="C123" s="313"/>
      <c r="D123" s="294"/>
      <c r="E123" s="294"/>
      <c r="F123" s="294"/>
      <c r="G123" s="295"/>
      <c r="H123" s="295"/>
      <c r="I123" s="295"/>
      <c r="J123" s="294"/>
      <c r="K123" s="294"/>
      <c r="L123" s="294"/>
    </row>
    <row r="124" spans="1:12" ht="20.100000000000001" customHeight="1" x14ac:dyDescent="0.25">
      <c r="A124" s="294"/>
      <c r="B124" s="295"/>
      <c r="C124" s="313"/>
      <c r="D124" s="294"/>
      <c r="E124" s="294"/>
      <c r="F124" s="294"/>
      <c r="G124" s="295"/>
      <c r="H124" s="295"/>
      <c r="I124" s="295"/>
      <c r="J124" s="294"/>
      <c r="K124" s="294"/>
      <c r="L124" s="294"/>
    </row>
    <row r="125" spans="1:12" ht="20.100000000000001" customHeight="1" x14ac:dyDescent="0.25">
      <c r="A125" s="294"/>
      <c r="B125" s="295"/>
      <c r="C125" s="313"/>
      <c r="D125" s="294"/>
      <c r="E125" s="294"/>
      <c r="F125" s="294"/>
      <c r="G125" s="295"/>
      <c r="H125" s="295"/>
      <c r="I125" s="295"/>
      <c r="J125" s="294"/>
      <c r="K125" s="294"/>
      <c r="L125" s="294"/>
    </row>
    <row r="126" spans="1:12" ht="20.100000000000001" customHeight="1" x14ac:dyDescent="0.25">
      <c r="A126" s="294"/>
      <c r="B126" s="295"/>
      <c r="C126" s="313"/>
      <c r="D126" s="294"/>
      <c r="E126" s="294"/>
      <c r="F126" s="294"/>
      <c r="G126" s="295"/>
      <c r="H126" s="295"/>
      <c r="I126" s="295"/>
      <c r="J126" s="294"/>
      <c r="K126" s="294"/>
      <c r="L126" s="294"/>
    </row>
    <row r="127" spans="1:12" ht="20.100000000000001" customHeight="1" x14ac:dyDescent="0.25">
      <c r="A127" s="294"/>
      <c r="B127" s="295"/>
      <c r="C127" s="313"/>
      <c r="D127" s="294"/>
      <c r="E127" s="294"/>
      <c r="F127" s="294"/>
      <c r="G127" s="295"/>
      <c r="H127" s="295"/>
      <c r="I127" s="295"/>
      <c r="J127" s="294"/>
      <c r="K127" s="294"/>
      <c r="L127" s="294"/>
    </row>
    <row r="128" spans="1:12" ht="20.100000000000001" customHeight="1" x14ac:dyDescent="0.25">
      <c r="A128" s="294"/>
      <c r="B128" s="295"/>
      <c r="C128" s="313"/>
      <c r="D128" s="294"/>
      <c r="E128" s="294"/>
      <c r="F128" s="294"/>
      <c r="G128" s="295"/>
      <c r="H128" s="295"/>
      <c r="I128" s="295"/>
      <c r="J128" s="294"/>
      <c r="K128" s="294"/>
      <c r="L128" s="294"/>
    </row>
    <row r="129" spans="1:12" ht="20.100000000000001" customHeight="1" x14ac:dyDescent="0.25">
      <c r="A129" s="294"/>
      <c r="B129" s="295"/>
      <c r="C129" s="313"/>
      <c r="D129" s="294"/>
      <c r="E129" s="294"/>
      <c r="F129" s="294"/>
      <c r="G129" s="295"/>
      <c r="H129" s="295"/>
      <c r="I129" s="295"/>
      <c r="J129" s="294"/>
      <c r="K129" s="294"/>
      <c r="L129" s="294"/>
    </row>
    <row r="130" spans="1:12" ht="20.100000000000001" customHeight="1" x14ac:dyDescent="0.25">
      <c r="A130" s="294"/>
      <c r="B130" s="295"/>
      <c r="C130" s="313"/>
      <c r="D130" s="294"/>
      <c r="E130" s="294"/>
      <c r="F130" s="294"/>
      <c r="G130" s="295"/>
      <c r="H130" s="295"/>
      <c r="I130" s="295"/>
      <c r="J130" s="294"/>
      <c r="K130" s="294"/>
      <c r="L130" s="294"/>
    </row>
    <row r="131" spans="1:12" ht="20.100000000000001" customHeight="1" x14ac:dyDescent="0.25">
      <c r="A131" s="294"/>
      <c r="B131" s="295"/>
      <c r="C131" s="313"/>
      <c r="D131" s="294"/>
      <c r="E131" s="294"/>
      <c r="F131" s="294"/>
      <c r="G131" s="295"/>
      <c r="H131" s="295"/>
      <c r="I131" s="295"/>
      <c r="J131" s="294"/>
      <c r="K131" s="294"/>
      <c r="L131" s="294"/>
    </row>
    <row r="132" spans="1:12" ht="20.100000000000001" customHeight="1" x14ac:dyDescent="0.25">
      <c r="A132" s="294"/>
      <c r="B132" s="295"/>
      <c r="C132" s="313"/>
      <c r="D132" s="294"/>
      <c r="E132" s="294"/>
      <c r="F132" s="294"/>
      <c r="G132" s="295"/>
      <c r="H132" s="295"/>
      <c r="I132" s="295"/>
      <c r="J132" s="294"/>
      <c r="K132" s="294"/>
      <c r="L132" s="294"/>
    </row>
    <row r="133" spans="1:12" ht="20.100000000000001" customHeight="1" x14ac:dyDescent="0.25">
      <c r="A133" s="294"/>
      <c r="B133" s="295"/>
      <c r="C133" s="313"/>
      <c r="D133" s="294"/>
      <c r="E133" s="294"/>
      <c r="F133" s="294"/>
      <c r="G133" s="295"/>
      <c r="H133" s="295"/>
      <c r="I133" s="295"/>
      <c r="J133" s="294"/>
      <c r="K133" s="294"/>
      <c r="L133" s="294"/>
    </row>
    <row r="134" spans="1:12" ht="20.100000000000001" customHeight="1" x14ac:dyDescent="0.25">
      <c r="A134" s="294"/>
      <c r="B134" s="295"/>
      <c r="C134" s="313"/>
      <c r="D134" s="294"/>
      <c r="E134" s="294"/>
      <c r="F134" s="294"/>
      <c r="G134" s="295"/>
      <c r="H134" s="295"/>
      <c r="I134" s="295"/>
      <c r="J134" s="294"/>
      <c r="K134" s="294"/>
      <c r="L134" s="294"/>
    </row>
    <row r="135" spans="1:12" ht="20.100000000000001" customHeight="1" x14ac:dyDescent="0.25">
      <c r="A135" s="294"/>
      <c r="B135" s="295"/>
      <c r="C135" s="313"/>
      <c r="D135" s="294"/>
      <c r="E135" s="294"/>
      <c r="F135" s="294"/>
      <c r="G135" s="295"/>
      <c r="H135" s="295"/>
      <c r="I135" s="295"/>
      <c r="J135" s="294"/>
      <c r="K135" s="294"/>
      <c r="L135" s="294"/>
    </row>
    <row r="136" spans="1:12" ht="20.100000000000001" customHeight="1" x14ac:dyDescent="0.25">
      <c r="A136" s="294"/>
      <c r="B136" s="295"/>
      <c r="C136" s="313"/>
      <c r="D136" s="294"/>
      <c r="E136" s="294"/>
      <c r="F136" s="294"/>
      <c r="G136" s="295"/>
      <c r="H136" s="295"/>
      <c r="I136" s="295"/>
      <c r="J136" s="294"/>
      <c r="K136" s="294"/>
      <c r="L136" s="294"/>
    </row>
    <row r="137" spans="1:12" ht="20.100000000000001" customHeight="1" x14ac:dyDescent="0.25">
      <c r="A137" s="294"/>
      <c r="B137" s="295"/>
      <c r="C137" s="313"/>
      <c r="D137" s="294"/>
      <c r="E137" s="294"/>
      <c r="F137" s="294"/>
      <c r="G137" s="295"/>
      <c r="H137" s="295"/>
      <c r="I137" s="295"/>
      <c r="J137" s="294"/>
      <c r="K137" s="294"/>
      <c r="L137" s="294"/>
    </row>
    <row r="138" spans="1:12" ht="20.100000000000001" customHeight="1" x14ac:dyDescent="0.25">
      <c r="A138" s="294"/>
      <c r="B138" s="295"/>
      <c r="C138" s="313"/>
      <c r="D138" s="294"/>
      <c r="E138" s="294"/>
      <c r="F138" s="294"/>
      <c r="G138" s="295"/>
      <c r="H138" s="295"/>
      <c r="I138" s="295"/>
      <c r="J138" s="294"/>
      <c r="K138" s="294"/>
      <c r="L138" s="294"/>
    </row>
    <row r="139" spans="1:12" ht="20.100000000000001" customHeight="1" x14ac:dyDescent="0.25">
      <c r="A139" s="294"/>
      <c r="B139" s="295"/>
      <c r="C139" s="313"/>
      <c r="D139" s="294"/>
      <c r="E139" s="294"/>
      <c r="F139" s="294"/>
      <c r="G139" s="295"/>
      <c r="H139" s="295"/>
      <c r="I139" s="295"/>
      <c r="J139" s="294"/>
      <c r="K139" s="294"/>
      <c r="L139" s="294"/>
    </row>
    <row r="140" spans="1:12" ht="20.100000000000001" customHeight="1" x14ac:dyDescent="0.25">
      <c r="A140" s="294"/>
      <c r="B140" s="295"/>
      <c r="C140" s="313"/>
      <c r="D140" s="294"/>
      <c r="E140" s="294"/>
      <c r="F140" s="294"/>
      <c r="G140" s="295"/>
      <c r="H140" s="295"/>
      <c r="I140" s="295"/>
      <c r="J140" s="294"/>
      <c r="K140" s="294"/>
      <c r="L140" s="294"/>
    </row>
    <row r="141" spans="1:12" ht="20.100000000000001" customHeight="1" x14ac:dyDescent="0.25">
      <c r="A141" s="294"/>
      <c r="B141" s="295"/>
      <c r="C141" s="313"/>
      <c r="D141" s="294"/>
      <c r="E141" s="294"/>
      <c r="F141" s="294"/>
      <c r="G141" s="295"/>
      <c r="H141" s="295"/>
      <c r="I141" s="295"/>
      <c r="J141" s="294"/>
      <c r="K141" s="294"/>
      <c r="L141" s="294"/>
    </row>
    <row r="142" spans="1:12" ht="20.100000000000001" customHeight="1" x14ac:dyDescent="0.25">
      <c r="A142" s="294"/>
      <c r="B142" s="295"/>
      <c r="C142" s="313"/>
      <c r="D142" s="294"/>
      <c r="E142" s="294"/>
      <c r="F142" s="294"/>
      <c r="G142" s="295"/>
      <c r="H142" s="295"/>
      <c r="I142" s="295"/>
      <c r="J142" s="294"/>
      <c r="K142" s="294"/>
      <c r="L142" s="294"/>
    </row>
    <row r="143" spans="1:12" ht="20.100000000000001" customHeight="1" x14ac:dyDescent="0.25">
      <c r="A143" s="294"/>
      <c r="B143" s="295"/>
      <c r="C143" s="313"/>
      <c r="D143" s="294"/>
      <c r="E143" s="294"/>
      <c r="F143" s="294"/>
      <c r="G143" s="295"/>
      <c r="H143" s="295"/>
      <c r="I143" s="295"/>
      <c r="J143" s="294"/>
      <c r="K143" s="294"/>
      <c r="L143" s="294"/>
    </row>
    <row r="144" spans="1:12" ht="20.100000000000001" customHeight="1" x14ac:dyDescent="0.25">
      <c r="A144" s="294"/>
      <c r="B144" s="295"/>
      <c r="C144" s="313"/>
      <c r="D144" s="294"/>
      <c r="E144" s="294"/>
      <c r="F144" s="294"/>
      <c r="G144" s="295"/>
      <c r="H144" s="295"/>
      <c r="I144" s="295"/>
      <c r="J144" s="294"/>
      <c r="K144" s="294"/>
      <c r="L144" s="294"/>
    </row>
    <row r="145" spans="1:12" ht="20.100000000000001" customHeight="1" x14ac:dyDescent="0.25">
      <c r="A145" s="294"/>
      <c r="B145" s="295"/>
      <c r="C145" s="313"/>
      <c r="D145" s="294"/>
      <c r="E145" s="294"/>
      <c r="F145" s="294"/>
      <c r="G145" s="295"/>
      <c r="H145" s="295"/>
      <c r="I145" s="295"/>
      <c r="J145" s="294"/>
      <c r="K145" s="294"/>
      <c r="L145" s="294"/>
    </row>
    <row r="146" spans="1:12" ht="20.100000000000001" customHeight="1" x14ac:dyDescent="0.25">
      <c r="A146" s="294"/>
      <c r="B146" s="295"/>
      <c r="C146" s="313"/>
      <c r="D146" s="294"/>
      <c r="E146" s="294"/>
      <c r="F146" s="294"/>
      <c r="G146" s="295"/>
      <c r="H146" s="295"/>
      <c r="I146" s="295"/>
      <c r="J146" s="294"/>
      <c r="K146" s="294"/>
      <c r="L146" s="294"/>
    </row>
    <row r="147" spans="1:12" ht="20.100000000000001" customHeight="1" x14ac:dyDescent="0.25">
      <c r="A147" s="294"/>
      <c r="B147" s="295"/>
      <c r="C147" s="313"/>
      <c r="D147" s="294"/>
      <c r="E147" s="294"/>
      <c r="F147" s="294"/>
      <c r="G147" s="295"/>
      <c r="H147" s="295"/>
      <c r="I147" s="295"/>
      <c r="J147" s="294"/>
      <c r="K147" s="294"/>
      <c r="L147" s="294"/>
    </row>
    <row r="148" spans="1:12" ht="20.100000000000001" customHeight="1" x14ac:dyDescent="0.25">
      <c r="A148" s="294"/>
      <c r="B148" s="295"/>
      <c r="C148" s="313"/>
      <c r="D148" s="294"/>
      <c r="E148" s="294"/>
      <c r="F148" s="294"/>
      <c r="G148" s="295"/>
      <c r="H148" s="295"/>
      <c r="I148" s="295"/>
      <c r="J148" s="294"/>
      <c r="K148" s="294"/>
      <c r="L148" s="294"/>
    </row>
    <row r="149" spans="1:12" ht="20.100000000000001" customHeight="1" x14ac:dyDescent="0.25">
      <c r="A149" s="294"/>
      <c r="B149" s="295"/>
      <c r="C149" s="313"/>
      <c r="D149" s="294"/>
      <c r="E149" s="294"/>
      <c r="F149" s="294"/>
      <c r="G149" s="295"/>
      <c r="H149" s="295"/>
      <c r="I149" s="295"/>
      <c r="J149" s="294"/>
      <c r="K149" s="294"/>
      <c r="L149" s="294"/>
    </row>
    <row r="150" spans="1:12" ht="20.100000000000001" customHeight="1" x14ac:dyDescent="0.25">
      <c r="A150" s="294"/>
      <c r="B150" s="295"/>
      <c r="C150" s="313"/>
      <c r="D150" s="294"/>
      <c r="E150" s="294"/>
      <c r="F150" s="294"/>
      <c r="G150" s="295"/>
      <c r="H150" s="295"/>
      <c r="I150" s="295"/>
      <c r="J150" s="294"/>
      <c r="K150" s="294"/>
      <c r="L150" s="294"/>
    </row>
    <row r="151" spans="1:12" ht="20.100000000000001" customHeight="1" x14ac:dyDescent="0.25">
      <c r="A151" s="294"/>
      <c r="B151" s="295"/>
      <c r="C151" s="313"/>
      <c r="D151" s="294"/>
      <c r="E151" s="294"/>
      <c r="F151" s="294"/>
      <c r="G151" s="295"/>
      <c r="H151" s="295"/>
      <c r="I151" s="295"/>
      <c r="J151" s="294"/>
      <c r="K151" s="294"/>
      <c r="L151" s="294"/>
    </row>
    <row r="152" spans="1:12" ht="20.100000000000001" customHeight="1" x14ac:dyDescent="0.25">
      <c r="A152" s="294"/>
      <c r="B152" s="295"/>
      <c r="C152" s="313"/>
      <c r="D152" s="294"/>
      <c r="E152" s="294"/>
      <c r="F152" s="294"/>
      <c r="G152" s="295"/>
      <c r="H152" s="295"/>
      <c r="I152" s="295"/>
      <c r="J152" s="294"/>
      <c r="K152" s="294"/>
      <c r="L152" s="294"/>
    </row>
    <row r="153" spans="1:12" ht="20.100000000000001" customHeight="1" x14ac:dyDescent="0.25">
      <c r="A153" s="294"/>
      <c r="B153" s="295"/>
      <c r="C153" s="313"/>
      <c r="D153" s="294"/>
      <c r="E153" s="294"/>
      <c r="F153" s="294"/>
      <c r="G153" s="295"/>
      <c r="H153" s="295"/>
      <c r="I153" s="295"/>
      <c r="J153" s="294"/>
      <c r="K153" s="294"/>
      <c r="L153" s="294"/>
    </row>
    <row r="154" spans="1:12" ht="20.100000000000001" customHeight="1" x14ac:dyDescent="0.25">
      <c r="A154" s="294"/>
      <c r="B154" s="295"/>
      <c r="C154" s="313"/>
      <c r="D154" s="294"/>
      <c r="E154" s="294"/>
      <c r="F154" s="294"/>
      <c r="G154" s="295"/>
      <c r="H154" s="295"/>
      <c r="I154" s="295"/>
      <c r="J154" s="294"/>
      <c r="K154" s="294"/>
      <c r="L154" s="294"/>
    </row>
    <row r="155" spans="1:12" ht="20.100000000000001" customHeight="1" x14ac:dyDescent="0.25">
      <c r="A155" s="294"/>
      <c r="B155" s="295"/>
      <c r="C155" s="313"/>
      <c r="D155" s="294"/>
      <c r="E155" s="294"/>
      <c r="F155" s="294"/>
      <c r="G155" s="295"/>
      <c r="H155" s="295"/>
      <c r="I155" s="295"/>
      <c r="J155" s="294"/>
      <c r="K155" s="294"/>
      <c r="L155" s="294"/>
    </row>
    <row r="156" spans="1:12" ht="20.100000000000001" customHeight="1" x14ac:dyDescent="0.25">
      <c r="A156" s="294"/>
      <c r="B156" s="295"/>
      <c r="C156" s="313"/>
      <c r="D156" s="294"/>
      <c r="E156" s="294"/>
      <c r="F156" s="294"/>
      <c r="G156" s="295"/>
      <c r="H156" s="295"/>
      <c r="I156" s="295"/>
      <c r="J156" s="294"/>
      <c r="K156" s="294"/>
      <c r="L156" s="294"/>
    </row>
    <row r="157" spans="1:12" ht="20.100000000000001" customHeight="1" x14ac:dyDescent="0.25">
      <c r="A157" s="294"/>
      <c r="B157" s="295"/>
      <c r="C157" s="313"/>
      <c r="D157" s="294"/>
      <c r="E157" s="294"/>
      <c r="F157" s="294"/>
      <c r="G157" s="295"/>
      <c r="H157" s="295"/>
      <c r="I157" s="295"/>
      <c r="J157" s="294"/>
      <c r="K157" s="294"/>
      <c r="L157" s="294"/>
    </row>
    <row r="158" spans="1:12" ht="20.100000000000001" customHeight="1" x14ac:dyDescent="0.25">
      <c r="A158" s="294"/>
      <c r="B158" s="295"/>
      <c r="C158" s="313"/>
      <c r="D158" s="294"/>
      <c r="E158" s="294"/>
      <c r="F158" s="294"/>
      <c r="G158" s="295"/>
      <c r="H158" s="295"/>
      <c r="I158" s="295"/>
      <c r="J158" s="294"/>
      <c r="K158" s="294"/>
      <c r="L158" s="294"/>
    </row>
    <row r="159" spans="1:12" ht="20.100000000000001" customHeight="1" x14ac:dyDescent="0.25">
      <c r="A159" s="294"/>
      <c r="B159" s="295"/>
      <c r="C159" s="313"/>
      <c r="D159" s="294"/>
      <c r="E159" s="294"/>
      <c r="F159" s="294"/>
      <c r="G159" s="295"/>
      <c r="H159" s="295"/>
      <c r="I159" s="295"/>
      <c r="J159" s="294"/>
      <c r="K159" s="294"/>
      <c r="L159" s="294"/>
    </row>
    <row r="160" spans="1:12" ht="20.100000000000001" customHeight="1" x14ac:dyDescent="0.25">
      <c r="A160" s="294"/>
      <c r="B160" s="295"/>
      <c r="C160" s="313"/>
      <c r="D160" s="294"/>
      <c r="E160" s="294"/>
      <c r="F160" s="294"/>
      <c r="G160" s="295"/>
      <c r="H160" s="295"/>
      <c r="I160" s="295"/>
      <c r="J160" s="294"/>
      <c r="K160" s="294"/>
      <c r="L160" s="294"/>
    </row>
    <row r="161" spans="1:12" ht="20.100000000000001" customHeight="1" x14ac:dyDescent="0.25">
      <c r="A161" s="294"/>
      <c r="B161" s="295"/>
      <c r="C161" s="313"/>
      <c r="D161" s="294"/>
      <c r="E161" s="294"/>
      <c r="F161" s="294"/>
      <c r="G161" s="295"/>
      <c r="H161" s="295"/>
      <c r="I161" s="295"/>
      <c r="J161" s="294"/>
      <c r="K161" s="294"/>
      <c r="L161" s="294"/>
    </row>
    <row r="162" spans="1:12" ht="20.100000000000001" customHeight="1" x14ac:dyDescent="0.25">
      <c r="A162" s="294"/>
      <c r="B162" s="295"/>
      <c r="C162" s="313"/>
      <c r="D162" s="294"/>
      <c r="E162" s="294"/>
      <c r="F162" s="294"/>
      <c r="G162" s="295"/>
      <c r="H162" s="295"/>
      <c r="I162" s="295"/>
      <c r="J162" s="294"/>
      <c r="K162" s="294"/>
      <c r="L162" s="294"/>
    </row>
    <row r="163" spans="1:12" ht="20.100000000000001" customHeight="1" x14ac:dyDescent="0.25">
      <c r="A163" s="294"/>
      <c r="B163" s="295"/>
      <c r="C163" s="313"/>
      <c r="D163" s="294"/>
      <c r="E163" s="294"/>
      <c r="F163" s="294"/>
      <c r="G163" s="295"/>
      <c r="H163" s="295"/>
      <c r="I163" s="295"/>
      <c r="J163" s="294"/>
      <c r="K163" s="294"/>
      <c r="L163" s="294"/>
    </row>
    <row r="164" spans="1:12" ht="20.100000000000001" customHeight="1" x14ac:dyDescent="0.25">
      <c r="A164" s="294"/>
      <c r="B164" s="295"/>
      <c r="C164" s="313"/>
      <c r="D164" s="294"/>
      <c r="E164" s="294"/>
      <c r="F164" s="294"/>
      <c r="G164" s="295"/>
      <c r="H164" s="295"/>
      <c r="I164" s="295"/>
      <c r="J164" s="294"/>
      <c r="K164" s="294"/>
      <c r="L164" s="294"/>
    </row>
    <row r="165" spans="1:12" ht="20.100000000000001" customHeight="1" x14ac:dyDescent="0.25">
      <c r="A165" s="294"/>
      <c r="B165" s="295"/>
      <c r="C165" s="313"/>
      <c r="D165" s="294"/>
      <c r="E165" s="294"/>
      <c r="F165" s="294"/>
      <c r="G165" s="295"/>
      <c r="H165" s="295"/>
      <c r="I165" s="295"/>
      <c r="J165" s="294"/>
      <c r="K165" s="294"/>
      <c r="L165" s="294"/>
    </row>
    <row r="166" spans="1:12" ht="20.100000000000001" customHeight="1" x14ac:dyDescent="0.25">
      <c r="A166" s="294"/>
      <c r="B166" s="295"/>
      <c r="C166" s="313"/>
      <c r="D166" s="294"/>
      <c r="E166" s="294"/>
      <c r="F166" s="294"/>
      <c r="G166" s="295"/>
      <c r="H166" s="295"/>
      <c r="I166" s="295"/>
      <c r="J166" s="294"/>
      <c r="K166" s="294"/>
      <c r="L166" s="294"/>
    </row>
    <row r="167" spans="1:12" ht="20.100000000000001" customHeight="1" x14ac:dyDescent="0.25">
      <c r="A167" s="294"/>
      <c r="B167" s="295"/>
      <c r="C167" s="313"/>
      <c r="D167" s="294"/>
      <c r="E167" s="294"/>
      <c r="F167" s="294"/>
      <c r="G167" s="295"/>
      <c r="H167" s="295"/>
      <c r="I167" s="295"/>
      <c r="J167" s="294"/>
      <c r="K167" s="294"/>
      <c r="L167" s="294"/>
    </row>
    <row r="168" spans="1:12" ht="20.100000000000001" customHeight="1" x14ac:dyDescent="0.25">
      <c r="A168" s="294"/>
      <c r="B168" s="295"/>
      <c r="C168" s="313"/>
      <c r="D168" s="294"/>
      <c r="E168" s="294"/>
      <c r="F168" s="294"/>
      <c r="G168" s="295"/>
      <c r="H168" s="295"/>
      <c r="I168" s="295"/>
      <c r="J168" s="294"/>
      <c r="K168" s="294"/>
      <c r="L168" s="294"/>
    </row>
    <row r="169" spans="1:12" ht="20.100000000000001" customHeight="1" x14ac:dyDescent="0.25">
      <c r="A169" s="294"/>
      <c r="B169" s="295"/>
      <c r="C169" s="313"/>
      <c r="D169" s="294"/>
      <c r="E169" s="294"/>
      <c r="F169" s="294"/>
      <c r="G169" s="295"/>
      <c r="H169" s="295"/>
      <c r="I169" s="295"/>
      <c r="J169" s="294"/>
      <c r="K169" s="294"/>
      <c r="L169" s="294"/>
    </row>
    <row r="170" spans="1:12" ht="20.100000000000001" customHeight="1" x14ac:dyDescent="0.25">
      <c r="A170" s="294"/>
      <c r="B170" s="295"/>
      <c r="C170" s="313"/>
      <c r="D170" s="294"/>
      <c r="E170" s="294"/>
      <c r="F170" s="294"/>
      <c r="G170" s="295"/>
      <c r="H170" s="295"/>
      <c r="I170" s="295"/>
      <c r="J170" s="294"/>
      <c r="K170" s="294"/>
      <c r="L170" s="294"/>
    </row>
    <row r="171" spans="1:12" ht="20.100000000000001" customHeight="1" x14ac:dyDescent="0.25">
      <c r="A171" s="294"/>
      <c r="B171" s="295"/>
      <c r="C171" s="313"/>
      <c r="D171" s="294"/>
      <c r="E171" s="294"/>
      <c r="F171" s="294"/>
      <c r="G171" s="295"/>
      <c r="H171" s="295"/>
      <c r="I171" s="295"/>
      <c r="J171" s="294"/>
      <c r="K171" s="294"/>
      <c r="L171" s="294"/>
    </row>
    <row r="172" spans="1:12" ht="20.100000000000001" customHeight="1" x14ac:dyDescent="0.25">
      <c r="A172" s="294"/>
      <c r="B172" s="295"/>
      <c r="C172" s="313"/>
      <c r="D172" s="294"/>
      <c r="E172" s="294"/>
      <c r="F172" s="294"/>
      <c r="G172" s="295"/>
      <c r="H172" s="295"/>
      <c r="I172" s="295"/>
      <c r="J172" s="294"/>
      <c r="K172" s="294"/>
      <c r="L172" s="294"/>
    </row>
    <row r="173" spans="1:12" ht="20.100000000000001" customHeight="1" x14ac:dyDescent="0.25">
      <c r="A173" s="294"/>
      <c r="B173" s="295"/>
      <c r="C173" s="313"/>
      <c r="D173" s="294"/>
      <c r="E173" s="294"/>
      <c r="F173" s="294"/>
      <c r="G173" s="295"/>
      <c r="H173" s="295"/>
      <c r="I173" s="295"/>
      <c r="J173" s="294"/>
      <c r="K173" s="294"/>
      <c r="L173" s="294"/>
    </row>
    <row r="174" spans="1:12" ht="20.100000000000001" customHeight="1" x14ac:dyDescent="0.25">
      <c r="A174" s="294"/>
      <c r="B174" s="295"/>
      <c r="C174" s="313"/>
      <c r="D174" s="294"/>
      <c r="E174" s="294"/>
      <c r="F174" s="294"/>
      <c r="G174" s="295"/>
      <c r="H174" s="295"/>
      <c r="I174" s="295"/>
      <c r="J174" s="294"/>
      <c r="K174" s="294"/>
      <c r="L174" s="294"/>
    </row>
    <row r="175" spans="1:12" ht="20.100000000000001" customHeight="1" x14ac:dyDescent="0.25">
      <c r="A175" s="294"/>
      <c r="B175" s="295"/>
      <c r="C175" s="313"/>
      <c r="D175" s="294"/>
      <c r="E175" s="294"/>
      <c r="F175" s="294"/>
      <c r="G175" s="295"/>
      <c r="H175" s="295"/>
      <c r="I175" s="295"/>
      <c r="J175" s="294"/>
      <c r="K175" s="294"/>
      <c r="L175" s="294"/>
    </row>
    <row r="176" spans="1:12" ht="20.100000000000001" customHeight="1" x14ac:dyDescent="0.25">
      <c r="A176" s="294"/>
      <c r="B176" s="295"/>
      <c r="C176" s="313"/>
      <c r="D176" s="294"/>
      <c r="E176" s="294"/>
      <c r="F176" s="294"/>
      <c r="G176" s="295"/>
      <c r="H176" s="295"/>
      <c r="I176" s="295"/>
      <c r="J176" s="294"/>
      <c r="K176" s="294"/>
      <c r="L176" s="294"/>
    </row>
    <row r="177" spans="1:12" ht="20.100000000000001" customHeight="1" x14ac:dyDescent="0.25">
      <c r="A177" s="294"/>
      <c r="B177" s="295"/>
      <c r="C177" s="313"/>
      <c r="D177" s="294"/>
      <c r="E177" s="294"/>
      <c r="F177" s="294"/>
      <c r="G177" s="295"/>
      <c r="H177" s="295"/>
      <c r="I177" s="295"/>
      <c r="J177" s="294"/>
      <c r="K177" s="294"/>
      <c r="L177" s="294"/>
    </row>
    <row r="178" spans="1:12" ht="20.100000000000001" customHeight="1" x14ac:dyDescent="0.25">
      <c r="A178" s="294"/>
      <c r="B178" s="295"/>
      <c r="C178" s="313"/>
      <c r="D178" s="294"/>
      <c r="E178" s="294"/>
      <c r="F178" s="294"/>
      <c r="G178" s="295"/>
      <c r="H178" s="295"/>
      <c r="I178" s="295"/>
      <c r="J178" s="294"/>
      <c r="K178" s="294"/>
      <c r="L178" s="294"/>
    </row>
    <row r="179" spans="1:12" ht="20.100000000000001" customHeight="1" x14ac:dyDescent="0.25">
      <c r="A179" s="294"/>
      <c r="B179" s="295"/>
      <c r="C179" s="313"/>
      <c r="D179" s="294"/>
      <c r="E179" s="294"/>
      <c r="F179" s="294"/>
      <c r="G179" s="295"/>
      <c r="H179" s="295"/>
      <c r="I179" s="295"/>
      <c r="J179" s="294"/>
      <c r="K179" s="294"/>
      <c r="L179" s="294"/>
    </row>
    <row r="180" spans="1:12" ht="20.100000000000001" customHeight="1" x14ac:dyDescent="0.25">
      <c r="A180" s="294"/>
      <c r="B180" s="295"/>
      <c r="C180" s="313"/>
      <c r="D180" s="294"/>
      <c r="E180" s="294"/>
      <c r="F180" s="294"/>
      <c r="G180" s="295"/>
      <c r="H180" s="295"/>
      <c r="I180" s="295"/>
      <c r="J180" s="294"/>
      <c r="K180" s="294"/>
      <c r="L180" s="294"/>
    </row>
    <row r="181" spans="1:12" ht="20.100000000000001" customHeight="1" x14ac:dyDescent="0.25">
      <c r="A181" s="294"/>
      <c r="B181" s="295"/>
      <c r="C181" s="313"/>
      <c r="D181" s="294"/>
      <c r="E181" s="294"/>
      <c r="F181" s="294"/>
      <c r="G181" s="295"/>
      <c r="H181" s="295"/>
      <c r="I181" s="295"/>
      <c r="J181" s="294"/>
      <c r="K181" s="294"/>
      <c r="L181" s="294"/>
    </row>
    <row r="182" spans="1:12" ht="20.100000000000001" customHeight="1" x14ac:dyDescent="0.25">
      <c r="A182" s="294"/>
      <c r="B182" s="295"/>
      <c r="C182" s="313"/>
      <c r="D182" s="294"/>
      <c r="E182" s="294"/>
      <c r="F182" s="294"/>
      <c r="G182" s="295"/>
      <c r="H182" s="295"/>
      <c r="I182" s="295"/>
      <c r="J182" s="294"/>
      <c r="K182" s="294"/>
      <c r="L182" s="294"/>
    </row>
    <row r="183" spans="1:12" ht="20.100000000000001" customHeight="1" x14ac:dyDescent="0.25">
      <c r="A183" s="294"/>
      <c r="B183" s="295"/>
      <c r="C183" s="313"/>
      <c r="D183" s="294"/>
      <c r="E183" s="294"/>
      <c r="F183" s="294"/>
      <c r="G183" s="295"/>
      <c r="H183" s="295"/>
      <c r="I183" s="295"/>
      <c r="J183" s="294"/>
      <c r="K183" s="294"/>
      <c r="L183" s="294"/>
    </row>
    <row r="184" spans="1:12" ht="20.100000000000001" customHeight="1" x14ac:dyDescent="0.25">
      <c r="A184" s="294"/>
      <c r="B184" s="295"/>
      <c r="C184" s="313"/>
      <c r="D184" s="294"/>
      <c r="E184" s="294"/>
      <c r="F184" s="294"/>
      <c r="G184" s="295"/>
      <c r="H184" s="295"/>
      <c r="I184" s="295"/>
      <c r="J184" s="294"/>
      <c r="K184" s="294"/>
      <c r="L184" s="294"/>
    </row>
    <row r="185" spans="1:12" ht="20.100000000000001" customHeight="1" x14ac:dyDescent="0.25">
      <c r="A185" s="294"/>
      <c r="B185" s="295"/>
      <c r="C185" s="313"/>
      <c r="D185" s="294"/>
      <c r="E185" s="294"/>
      <c r="F185" s="294"/>
      <c r="G185" s="295"/>
      <c r="H185" s="295"/>
      <c r="I185" s="295"/>
      <c r="J185" s="294"/>
      <c r="K185" s="294"/>
      <c r="L185" s="294"/>
    </row>
    <row r="186" spans="1:12" ht="20.100000000000001" customHeight="1" x14ac:dyDescent="0.25">
      <c r="A186" s="294"/>
      <c r="B186" s="295"/>
      <c r="C186" s="313"/>
      <c r="D186" s="294"/>
      <c r="E186" s="294"/>
      <c r="F186" s="294"/>
      <c r="G186" s="295"/>
      <c r="H186" s="295"/>
      <c r="I186" s="295"/>
      <c r="J186" s="294"/>
      <c r="K186" s="294"/>
      <c r="L186" s="294"/>
    </row>
    <row r="187" spans="1:12" ht="20.100000000000001" customHeight="1" x14ac:dyDescent="0.25">
      <c r="A187" s="294"/>
      <c r="B187" s="295"/>
      <c r="C187" s="313"/>
      <c r="D187" s="294"/>
      <c r="E187" s="294"/>
      <c r="F187" s="294"/>
      <c r="G187" s="295"/>
      <c r="H187" s="295"/>
      <c r="I187" s="295"/>
      <c r="J187" s="294"/>
      <c r="K187" s="294"/>
      <c r="L187" s="294"/>
    </row>
    <row r="188" spans="1:12" ht="20.100000000000001" customHeight="1" x14ac:dyDescent="0.25">
      <c r="A188" s="294"/>
      <c r="B188" s="295"/>
      <c r="C188" s="313"/>
      <c r="D188" s="294"/>
      <c r="E188" s="294"/>
      <c r="F188" s="294"/>
      <c r="G188" s="295"/>
      <c r="H188" s="295"/>
      <c r="I188" s="295"/>
      <c r="J188" s="294"/>
      <c r="K188" s="294"/>
      <c r="L188" s="294"/>
    </row>
    <row r="189" spans="1:12" ht="20.100000000000001" customHeight="1" x14ac:dyDescent="0.25">
      <c r="A189" s="294"/>
      <c r="B189" s="295"/>
      <c r="C189" s="313"/>
      <c r="D189" s="294"/>
      <c r="E189" s="294"/>
      <c r="F189" s="294"/>
      <c r="G189" s="295"/>
      <c r="H189" s="295"/>
      <c r="I189" s="295"/>
      <c r="J189" s="294"/>
      <c r="K189" s="294"/>
      <c r="L189" s="294"/>
    </row>
    <row r="190" spans="1:12" ht="20.100000000000001" customHeight="1" x14ac:dyDescent="0.25">
      <c r="A190" s="294"/>
      <c r="B190" s="295"/>
      <c r="C190" s="313"/>
      <c r="D190" s="294"/>
      <c r="E190" s="294"/>
      <c r="F190" s="294"/>
      <c r="G190" s="295"/>
      <c r="H190" s="295"/>
      <c r="I190" s="295"/>
      <c r="J190" s="294"/>
      <c r="K190" s="294"/>
      <c r="L190" s="294"/>
    </row>
    <row r="191" spans="1:12" ht="20.100000000000001" customHeight="1" x14ac:dyDescent="0.25">
      <c r="A191" s="294"/>
      <c r="B191" s="295"/>
      <c r="C191" s="313"/>
      <c r="D191" s="294"/>
      <c r="E191" s="294"/>
      <c r="F191" s="294"/>
      <c r="G191" s="295"/>
      <c r="H191" s="295"/>
      <c r="I191" s="295"/>
      <c r="J191" s="294"/>
      <c r="K191" s="294"/>
      <c r="L191" s="294"/>
    </row>
    <row r="192" spans="1:12" ht="20.100000000000001" customHeight="1" x14ac:dyDescent="0.25">
      <c r="A192" s="294"/>
      <c r="B192" s="295"/>
      <c r="C192" s="313"/>
      <c r="D192" s="294"/>
      <c r="E192" s="294"/>
      <c r="F192" s="294"/>
      <c r="G192" s="295"/>
      <c r="H192" s="295"/>
      <c r="I192" s="295"/>
      <c r="J192" s="294"/>
      <c r="K192" s="294"/>
      <c r="L192" s="294"/>
    </row>
    <row r="193" spans="1:12" ht="20.100000000000001" customHeight="1" x14ac:dyDescent="0.25">
      <c r="A193" s="294"/>
      <c r="B193" s="295"/>
      <c r="C193" s="313"/>
      <c r="D193" s="294"/>
      <c r="E193" s="294"/>
      <c r="F193" s="294"/>
      <c r="G193" s="295"/>
      <c r="H193" s="295"/>
      <c r="I193" s="295"/>
      <c r="J193" s="294"/>
      <c r="K193" s="294"/>
      <c r="L193" s="294"/>
    </row>
    <row r="194" spans="1:12" ht="20.100000000000001" customHeight="1" x14ac:dyDescent="0.25">
      <c r="A194" s="294"/>
      <c r="B194" s="295"/>
      <c r="C194" s="313"/>
      <c r="D194" s="294"/>
      <c r="E194" s="294"/>
      <c r="F194" s="294"/>
      <c r="G194" s="295"/>
      <c r="H194" s="295"/>
      <c r="I194" s="295"/>
      <c r="J194" s="294"/>
      <c r="K194" s="294"/>
      <c r="L194" s="294"/>
    </row>
    <row r="195" spans="1:12" ht="20.100000000000001" customHeight="1" x14ac:dyDescent="0.25">
      <c r="A195" s="294"/>
      <c r="B195" s="295"/>
      <c r="C195" s="313"/>
      <c r="D195" s="294"/>
      <c r="E195" s="294"/>
      <c r="F195" s="294"/>
      <c r="G195" s="295"/>
      <c r="H195" s="295"/>
      <c r="I195" s="295"/>
      <c r="J195" s="294"/>
      <c r="K195" s="294"/>
      <c r="L195" s="294"/>
    </row>
    <row r="196" spans="1:12" ht="20.100000000000001" customHeight="1" x14ac:dyDescent="0.25">
      <c r="A196" s="294"/>
      <c r="B196" s="295"/>
      <c r="C196" s="313"/>
      <c r="D196" s="294"/>
      <c r="E196" s="294"/>
      <c r="F196" s="294"/>
      <c r="G196" s="295"/>
      <c r="H196" s="295"/>
      <c r="I196" s="295"/>
      <c r="J196" s="294"/>
      <c r="K196" s="294"/>
      <c r="L196" s="294"/>
    </row>
    <row r="197" spans="1:12" ht="20.100000000000001" customHeight="1" x14ac:dyDescent="0.25">
      <c r="A197" s="294"/>
      <c r="B197" s="295"/>
      <c r="C197" s="313"/>
      <c r="D197" s="294"/>
      <c r="E197" s="294"/>
      <c r="F197" s="294"/>
      <c r="G197" s="295"/>
      <c r="H197" s="295"/>
      <c r="I197" s="295"/>
      <c r="J197" s="294"/>
      <c r="K197" s="294"/>
      <c r="L197" s="294"/>
    </row>
    <row r="198" spans="1:12" ht="20.100000000000001" customHeight="1" x14ac:dyDescent="0.25">
      <c r="A198" s="294"/>
      <c r="B198" s="295"/>
      <c r="C198" s="313"/>
      <c r="D198" s="294"/>
      <c r="E198" s="294"/>
      <c r="F198" s="294"/>
      <c r="G198" s="295"/>
      <c r="H198" s="295"/>
      <c r="I198" s="295"/>
      <c r="J198" s="294"/>
      <c r="K198" s="294"/>
      <c r="L198" s="294"/>
    </row>
    <row r="199" spans="1:12" ht="20.100000000000001" customHeight="1" x14ac:dyDescent="0.25">
      <c r="A199" s="294"/>
      <c r="B199" s="295"/>
      <c r="C199" s="313"/>
      <c r="D199" s="294"/>
      <c r="E199" s="294"/>
      <c r="F199" s="294"/>
      <c r="G199" s="295"/>
      <c r="H199" s="295"/>
      <c r="I199" s="295"/>
      <c r="J199" s="294"/>
      <c r="K199" s="294"/>
      <c r="L199" s="294"/>
    </row>
    <row r="200" spans="1:12" ht="20.100000000000001" customHeight="1" x14ac:dyDescent="0.25">
      <c r="A200" s="294"/>
      <c r="B200" s="295"/>
      <c r="C200" s="313"/>
      <c r="D200" s="294"/>
      <c r="E200" s="294"/>
      <c r="F200" s="294"/>
      <c r="G200" s="295"/>
      <c r="H200" s="295"/>
      <c r="I200" s="295"/>
      <c r="J200" s="294"/>
      <c r="K200" s="294"/>
      <c r="L200" s="294"/>
    </row>
    <row r="201" spans="1:12" ht="20.100000000000001" customHeight="1" x14ac:dyDescent="0.25">
      <c r="A201" s="294"/>
      <c r="B201" s="295"/>
      <c r="C201" s="313"/>
      <c r="D201" s="294"/>
      <c r="E201" s="294"/>
      <c r="F201" s="294"/>
      <c r="G201" s="295"/>
      <c r="H201" s="295"/>
      <c r="I201" s="295"/>
      <c r="J201" s="294"/>
      <c r="K201" s="294"/>
      <c r="L201" s="294"/>
    </row>
    <row r="202" spans="1:12" ht="20.100000000000001" customHeight="1" x14ac:dyDescent="0.25">
      <c r="A202" s="294"/>
      <c r="B202" s="295"/>
      <c r="C202" s="313"/>
      <c r="D202" s="294"/>
      <c r="E202" s="294"/>
      <c r="F202" s="294"/>
      <c r="G202" s="295"/>
      <c r="H202" s="295"/>
      <c r="I202" s="295"/>
      <c r="J202" s="294"/>
      <c r="K202" s="294"/>
      <c r="L202" s="294"/>
    </row>
    <row r="203" spans="1:12" ht="20.100000000000001" customHeight="1" x14ac:dyDescent="0.25">
      <c r="A203" s="294"/>
      <c r="B203" s="295"/>
      <c r="C203" s="313"/>
      <c r="D203" s="294"/>
      <c r="E203" s="294"/>
      <c r="F203" s="294"/>
      <c r="G203" s="295"/>
      <c r="H203" s="295"/>
      <c r="I203" s="295"/>
      <c r="J203" s="294"/>
      <c r="K203" s="294"/>
      <c r="L203" s="294"/>
    </row>
    <row r="204" spans="1:12" ht="20.100000000000001" customHeight="1" x14ac:dyDescent="0.25">
      <c r="A204" s="294"/>
      <c r="B204" s="295"/>
      <c r="C204" s="313"/>
      <c r="D204" s="294"/>
      <c r="E204" s="294"/>
      <c r="F204" s="294"/>
      <c r="G204" s="295"/>
      <c r="H204" s="295"/>
      <c r="I204" s="295"/>
      <c r="J204" s="294"/>
      <c r="K204" s="294"/>
      <c r="L204" s="294"/>
    </row>
    <row r="205" spans="1:12" ht="20.100000000000001" customHeight="1" x14ac:dyDescent="0.25">
      <c r="A205" s="294"/>
      <c r="B205" s="295"/>
      <c r="C205" s="313"/>
      <c r="D205" s="294"/>
      <c r="E205" s="294"/>
      <c r="F205" s="294"/>
      <c r="G205" s="295"/>
      <c r="H205" s="295"/>
      <c r="I205" s="295"/>
      <c r="J205" s="294"/>
      <c r="K205" s="294"/>
      <c r="L205" s="294"/>
    </row>
    <row r="206" spans="1:12" ht="20.100000000000001" customHeight="1" x14ac:dyDescent="0.25">
      <c r="A206" s="294"/>
      <c r="B206" s="295"/>
      <c r="C206" s="313"/>
      <c r="D206" s="294"/>
      <c r="E206" s="294"/>
      <c r="F206" s="294"/>
      <c r="G206" s="295"/>
      <c r="H206" s="295"/>
      <c r="I206" s="295"/>
      <c r="J206" s="294"/>
      <c r="K206" s="294"/>
      <c r="L206" s="294"/>
    </row>
    <row r="207" spans="1:12" ht="20.100000000000001" customHeight="1" x14ac:dyDescent="0.25">
      <c r="A207" s="294"/>
      <c r="B207" s="295"/>
      <c r="C207" s="313"/>
      <c r="D207" s="294"/>
      <c r="E207" s="294"/>
      <c r="F207" s="294"/>
      <c r="G207" s="295"/>
      <c r="H207" s="295"/>
      <c r="I207" s="295"/>
      <c r="J207" s="294"/>
      <c r="K207" s="294"/>
      <c r="L207" s="294"/>
    </row>
    <row r="208" spans="1:12" ht="20.100000000000001" customHeight="1" x14ac:dyDescent="0.25">
      <c r="A208" s="294"/>
      <c r="B208" s="295"/>
      <c r="C208" s="313"/>
      <c r="D208" s="294"/>
      <c r="E208" s="294"/>
      <c r="F208" s="294"/>
      <c r="G208" s="295"/>
      <c r="H208" s="295"/>
      <c r="I208" s="295"/>
      <c r="J208" s="294"/>
      <c r="K208" s="294"/>
      <c r="L208" s="294"/>
    </row>
    <row r="209" spans="1:12" ht="20.100000000000001" customHeight="1" x14ac:dyDescent="0.25">
      <c r="A209" s="294"/>
      <c r="B209" s="295"/>
      <c r="C209" s="313"/>
      <c r="D209" s="294"/>
      <c r="E209" s="294"/>
      <c r="F209" s="294"/>
      <c r="G209" s="295"/>
      <c r="H209" s="295"/>
      <c r="I209" s="295"/>
      <c r="J209" s="294"/>
      <c r="K209" s="294"/>
      <c r="L209" s="294"/>
    </row>
    <row r="210" spans="1:12" ht="20.100000000000001" customHeight="1" x14ac:dyDescent="0.25">
      <c r="A210" s="294"/>
      <c r="B210" s="295"/>
      <c r="C210" s="313"/>
      <c r="D210" s="294"/>
      <c r="E210" s="294"/>
      <c r="F210" s="294"/>
      <c r="G210" s="295"/>
      <c r="H210" s="295"/>
      <c r="I210" s="295"/>
      <c r="J210" s="294"/>
      <c r="K210" s="294"/>
      <c r="L210" s="294"/>
    </row>
    <row r="211" spans="1:12" ht="20.100000000000001" customHeight="1" x14ac:dyDescent="0.25">
      <c r="A211" s="294"/>
      <c r="B211" s="295"/>
      <c r="C211" s="313"/>
      <c r="D211" s="294"/>
      <c r="E211" s="294"/>
      <c r="F211" s="294"/>
      <c r="G211" s="295"/>
      <c r="H211" s="295"/>
      <c r="I211" s="295"/>
      <c r="J211" s="294"/>
      <c r="K211" s="294"/>
      <c r="L211" s="294"/>
    </row>
    <row r="212" spans="1:12" ht="20.100000000000001" customHeight="1" x14ac:dyDescent="0.25">
      <c r="A212" s="294"/>
      <c r="B212" s="295"/>
      <c r="C212" s="313"/>
      <c r="D212" s="294"/>
      <c r="E212" s="294"/>
      <c r="F212" s="294"/>
      <c r="G212" s="295"/>
      <c r="H212" s="295"/>
      <c r="I212" s="295"/>
      <c r="J212" s="294"/>
      <c r="K212" s="294"/>
      <c r="L212" s="294"/>
    </row>
    <row r="213" spans="1:12" ht="20.100000000000001" customHeight="1" x14ac:dyDescent="0.25">
      <c r="A213" s="294"/>
      <c r="B213" s="295"/>
      <c r="C213" s="313"/>
      <c r="D213" s="294"/>
      <c r="E213" s="294"/>
      <c r="F213" s="294"/>
      <c r="G213" s="295"/>
      <c r="H213" s="295"/>
      <c r="I213" s="295"/>
      <c r="J213" s="294"/>
      <c r="K213" s="294"/>
      <c r="L213" s="294"/>
    </row>
    <row r="214" spans="1:12" ht="20.100000000000001" customHeight="1" x14ac:dyDescent="0.25">
      <c r="A214" s="294"/>
      <c r="B214" s="295"/>
      <c r="C214" s="313"/>
      <c r="D214" s="294"/>
      <c r="E214" s="294"/>
      <c r="F214" s="294"/>
      <c r="G214" s="295"/>
      <c r="H214" s="295"/>
      <c r="I214" s="295"/>
      <c r="J214" s="294"/>
      <c r="K214" s="294"/>
      <c r="L214" s="294"/>
    </row>
    <row r="215" spans="1:12" ht="20.100000000000001" customHeight="1" x14ac:dyDescent="0.25">
      <c r="A215" s="294"/>
      <c r="B215" s="295"/>
      <c r="C215" s="313"/>
      <c r="D215" s="294"/>
      <c r="E215" s="294"/>
      <c r="F215" s="294"/>
      <c r="G215" s="295"/>
      <c r="H215" s="295"/>
      <c r="I215" s="295"/>
      <c r="J215" s="294"/>
      <c r="K215" s="294"/>
      <c r="L215" s="294"/>
    </row>
    <row r="216" spans="1:12" ht="20.100000000000001" customHeight="1" x14ac:dyDescent="0.25">
      <c r="A216" s="294"/>
      <c r="B216" s="295"/>
      <c r="C216" s="313"/>
      <c r="D216" s="294"/>
      <c r="E216" s="294"/>
      <c r="F216" s="294"/>
      <c r="G216" s="295"/>
      <c r="H216" s="295"/>
      <c r="I216" s="295"/>
      <c r="J216" s="294"/>
      <c r="K216" s="294"/>
      <c r="L216" s="294"/>
    </row>
    <row r="217" spans="1:12" ht="20.100000000000001" customHeight="1" x14ac:dyDescent="0.25">
      <c r="A217" s="294"/>
      <c r="B217" s="295"/>
      <c r="C217" s="313"/>
      <c r="D217" s="294"/>
      <c r="E217" s="294"/>
      <c r="F217" s="294"/>
      <c r="G217" s="295"/>
      <c r="H217" s="295"/>
      <c r="I217" s="295"/>
      <c r="J217" s="294"/>
      <c r="K217" s="294"/>
      <c r="L217" s="294"/>
    </row>
    <row r="218" spans="1:12" ht="20.100000000000001" customHeight="1" x14ac:dyDescent="0.25">
      <c r="A218" s="294"/>
      <c r="B218" s="295"/>
      <c r="C218" s="313"/>
      <c r="D218" s="294"/>
      <c r="E218" s="294"/>
      <c r="F218" s="294"/>
      <c r="G218" s="295"/>
      <c r="H218" s="295"/>
      <c r="I218" s="295"/>
      <c r="J218" s="294"/>
      <c r="K218" s="294"/>
      <c r="L218" s="294"/>
    </row>
    <row r="219" spans="1:12" ht="20.100000000000001" customHeight="1" x14ac:dyDescent="0.25">
      <c r="A219" s="294"/>
      <c r="B219" s="295"/>
      <c r="C219" s="313"/>
      <c r="D219" s="294"/>
      <c r="E219" s="294"/>
      <c r="F219" s="294"/>
      <c r="G219" s="295"/>
      <c r="H219" s="295"/>
      <c r="I219" s="295"/>
      <c r="J219" s="294"/>
      <c r="K219" s="294"/>
      <c r="L219" s="294"/>
    </row>
    <row r="220" spans="1:12" ht="20.100000000000001" customHeight="1" x14ac:dyDescent="0.25">
      <c r="A220" s="294"/>
      <c r="B220" s="295"/>
      <c r="C220" s="313"/>
      <c r="D220" s="294"/>
      <c r="E220" s="294"/>
      <c r="F220" s="294"/>
      <c r="G220" s="295"/>
      <c r="H220" s="295"/>
      <c r="I220" s="295"/>
      <c r="J220" s="294"/>
      <c r="K220" s="294"/>
      <c r="L220" s="294"/>
    </row>
    <row r="221" spans="1:12" ht="20.100000000000001" customHeight="1" x14ac:dyDescent="0.25">
      <c r="A221" s="294"/>
      <c r="B221" s="295"/>
      <c r="C221" s="313"/>
      <c r="D221" s="294"/>
      <c r="E221" s="294"/>
      <c r="F221" s="294"/>
      <c r="G221" s="295"/>
      <c r="H221" s="295"/>
      <c r="I221" s="295"/>
      <c r="J221" s="294"/>
      <c r="K221" s="294"/>
      <c r="L221" s="294"/>
    </row>
    <row r="222" spans="1:12" ht="20.100000000000001" customHeight="1" x14ac:dyDescent="0.25">
      <c r="A222" s="294"/>
      <c r="B222" s="295"/>
      <c r="C222" s="313"/>
      <c r="D222" s="294"/>
      <c r="E222" s="294"/>
      <c r="F222" s="294"/>
      <c r="G222" s="295"/>
      <c r="H222" s="295"/>
      <c r="I222" s="295"/>
      <c r="J222" s="294"/>
      <c r="K222" s="294"/>
      <c r="L222" s="294"/>
    </row>
    <row r="223" spans="1:12" ht="20.100000000000001" customHeight="1" x14ac:dyDescent="0.25">
      <c r="A223" s="294"/>
      <c r="B223" s="295"/>
      <c r="C223" s="313"/>
      <c r="D223" s="294"/>
      <c r="E223" s="294"/>
      <c r="F223" s="294"/>
      <c r="G223" s="295"/>
      <c r="H223" s="295"/>
      <c r="I223" s="295"/>
      <c r="J223" s="294"/>
      <c r="K223" s="294"/>
      <c r="L223" s="294"/>
    </row>
    <row r="224" spans="1:12" ht="20.100000000000001" customHeight="1" x14ac:dyDescent="0.25">
      <c r="A224" s="294"/>
      <c r="B224" s="295"/>
      <c r="C224" s="313"/>
      <c r="D224" s="294"/>
      <c r="E224" s="294"/>
      <c r="F224" s="294"/>
      <c r="G224" s="295"/>
      <c r="H224" s="295"/>
      <c r="I224" s="295"/>
      <c r="J224" s="294"/>
      <c r="K224" s="294"/>
      <c r="L224" s="294"/>
    </row>
    <row r="225" spans="1:12" ht="20.100000000000001" customHeight="1" x14ac:dyDescent="0.25">
      <c r="A225" s="294"/>
      <c r="B225" s="295"/>
      <c r="C225" s="313"/>
      <c r="D225" s="294"/>
      <c r="E225" s="294"/>
      <c r="F225" s="294"/>
      <c r="G225" s="295"/>
      <c r="H225" s="295"/>
      <c r="I225" s="295"/>
      <c r="J225" s="294"/>
      <c r="K225" s="294"/>
      <c r="L225" s="294"/>
    </row>
    <row r="226" spans="1:12" ht="20.100000000000001" customHeight="1" x14ac:dyDescent="0.25">
      <c r="A226" s="294"/>
      <c r="B226" s="295"/>
      <c r="C226" s="313"/>
      <c r="D226" s="294"/>
      <c r="E226" s="294"/>
      <c r="F226" s="294"/>
      <c r="G226" s="295"/>
      <c r="H226" s="295"/>
      <c r="I226" s="295"/>
      <c r="J226" s="294"/>
      <c r="K226" s="294"/>
      <c r="L226" s="294"/>
    </row>
    <row r="227" spans="1:12" ht="20.100000000000001" customHeight="1" x14ac:dyDescent="0.25">
      <c r="A227" s="294"/>
      <c r="B227" s="295"/>
      <c r="C227" s="313"/>
      <c r="D227" s="294"/>
      <c r="E227" s="294"/>
      <c r="F227" s="294"/>
      <c r="G227" s="295"/>
      <c r="H227" s="295"/>
      <c r="I227" s="295"/>
      <c r="J227" s="294"/>
      <c r="K227" s="294"/>
      <c r="L227" s="294"/>
    </row>
    <row r="228" spans="1:12" ht="20.100000000000001" customHeight="1" x14ac:dyDescent="0.25">
      <c r="A228" s="294"/>
      <c r="B228" s="295"/>
      <c r="C228" s="313"/>
      <c r="D228" s="294"/>
      <c r="E228" s="294"/>
      <c r="F228" s="294"/>
      <c r="G228" s="295"/>
      <c r="H228" s="295"/>
      <c r="I228" s="295"/>
      <c r="J228" s="294"/>
      <c r="K228" s="294"/>
      <c r="L228" s="294"/>
    </row>
    <row r="229" spans="1:12" ht="20.100000000000001" customHeight="1" x14ac:dyDescent="0.25">
      <c r="A229" s="294"/>
      <c r="B229" s="295"/>
      <c r="C229" s="313"/>
      <c r="D229" s="294"/>
      <c r="E229" s="294"/>
      <c r="F229" s="294"/>
      <c r="G229" s="295"/>
      <c r="H229" s="295"/>
      <c r="I229" s="295"/>
      <c r="J229" s="294"/>
      <c r="K229" s="294"/>
      <c r="L229" s="294"/>
    </row>
    <row r="230" spans="1:12" ht="20.100000000000001" customHeight="1" x14ac:dyDescent="0.25">
      <c r="A230" s="294"/>
      <c r="B230" s="295"/>
      <c r="C230" s="313"/>
      <c r="D230" s="294"/>
      <c r="E230" s="294"/>
      <c r="F230" s="294"/>
      <c r="G230" s="295"/>
      <c r="H230" s="295"/>
      <c r="I230" s="295"/>
      <c r="J230" s="294"/>
      <c r="K230" s="294"/>
      <c r="L230" s="294"/>
    </row>
    <row r="231" spans="1:12" ht="20.100000000000001" customHeight="1" x14ac:dyDescent="0.25">
      <c r="A231" s="294"/>
      <c r="B231" s="295"/>
      <c r="C231" s="313"/>
      <c r="D231" s="294"/>
      <c r="E231" s="294"/>
      <c r="F231" s="294"/>
      <c r="G231" s="295"/>
      <c r="H231" s="295"/>
      <c r="I231" s="295"/>
      <c r="J231" s="294"/>
      <c r="K231" s="294"/>
      <c r="L231" s="294"/>
    </row>
    <row r="232" spans="1:12" ht="20.100000000000001" customHeight="1" x14ac:dyDescent="0.25">
      <c r="A232" s="294"/>
      <c r="B232" s="295"/>
      <c r="C232" s="313"/>
      <c r="D232" s="294"/>
      <c r="E232" s="294"/>
      <c r="F232" s="294"/>
      <c r="G232" s="295"/>
      <c r="H232" s="295"/>
      <c r="I232" s="295"/>
      <c r="J232" s="294"/>
      <c r="K232" s="294"/>
      <c r="L232" s="294"/>
    </row>
    <row r="233" spans="1:12" ht="20.100000000000001" customHeight="1" x14ac:dyDescent="0.25">
      <c r="A233" s="294"/>
      <c r="B233" s="295"/>
      <c r="C233" s="313"/>
      <c r="D233" s="294"/>
      <c r="E233" s="294"/>
      <c r="F233" s="294"/>
      <c r="G233" s="295"/>
      <c r="H233" s="295"/>
      <c r="I233" s="295"/>
      <c r="J233" s="294"/>
      <c r="K233" s="294"/>
      <c r="L233" s="294"/>
    </row>
    <row r="234" spans="1:12" ht="20.100000000000001" customHeight="1" x14ac:dyDescent="0.25">
      <c r="A234" s="294"/>
      <c r="B234" s="295"/>
      <c r="C234" s="313"/>
      <c r="D234" s="294"/>
      <c r="E234" s="294"/>
      <c r="F234" s="294"/>
      <c r="G234" s="295"/>
      <c r="H234" s="295"/>
      <c r="I234" s="295"/>
      <c r="J234" s="294"/>
      <c r="K234" s="294"/>
      <c r="L234" s="294"/>
    </row>
    <row r="235" spans="1:12" ht="20.100000000000001" customHeight="1" x14ac:dyDescent="0.25">
      <c r="A235" s="294"/>
      <c r="B235" s="295"/>
      <c r="C235" s="313"/>
      <c r="D235" s="294"/>
      <c r="E235" s="294"/>
      <c r="F235" s="294"/>
      <c r="G235" s="295"/>
      <c r="H235" s="295"/>
      <c r="I235" s="295"/>
      <c r="J235" s="294"/>
      <c r="K235" s="294"/>
      <c r="L235" s="294"/>
    </row>
    <row r="236" spans="1:12" ht="20.100000000000001" customHeight="1" x14ac:dyDescent="0.25">
      <c r="A236" s="294"/>
      <c r="B236" s="295"/>
      <c r="C236" s="313"/>
      <c r="D236" s="294"/>
      <c r="E236" s="294"/>
      <c r="F236" s="294"/>
      <c r="G236" s="295"/>
      <c r="H236" s="295"/>
      <c r="I236" s="295"/>
      <c r="J236" s="294"/>
      <c r="K236" s="294"/>
      <c r="L236" s="294"/>
    </row>
    <row r="237" spans="1:12" ht="20.100000000000001" customHeight="1" x14ac:dyDescent="0.25">
      <c r="A237" s="294"/>
      <c r="B237" s="295"/>
      <c r="C237" s="313"/>
      <c r="D237" s="294"/>
      <c r="E237" s="294"/>
      <c r="F237" s="294"/>
      <c r="G237" s="295"/>
      <c r="H237" s="295"/>
      <c r="I237" s="295"/>
      <c r="J237" s="294"/>
      <c r="K237" s="294"/>
      <c r="L237" s="294"/>
    </row>
    <row r="238" spans="1:12" ht="20.100000000000001" customHeight="1" x14ac:dyDescent="0.25">
      <c r="A238" s="294"/>
      <c r="B238" s="295"/>
      <c r="C238" s="313"/>
      <c r="D238" s="294"/>
      <c r="E238" s="294"/>
      <c r="F238" s="294"/>
      <c r="G238" s="295"/>
      <c r="H238" s="295"/>
      <c r="I238" s="295"/>
      <c r="J238" s="294"/>
      <c r="K238" s="294"/>
      <c r="L238" s="294"/>
    </row>
    <row r="239" spans="1:12" ht="20.100000000000001" customHeight="1" x14ac:dyDescent="0.25">
      <c r="A239" s="294"/>
      <c r="B239" s="295"/>
      <c r="C239" s="313"/>
      <c r="D239" s="294"/>
      <c r="E239" s="294"/>
      <c r="F239" s="294"/>
      <c r="G239" s="295"/>
      <c r="H239" s="295"/>
      <c r="I239" s="295"/>
      <c r="J239" s="294"/>
      <c r="K239" s="294"/>
      <c r="L239" s="294"/>
    </row>
    <row r="240" spans="1:12" ht="20.100000000000001" customHeight="1" x14ac:dyDescent="0.25">
      <c r="A240" s="294"/>
      <c r="B240" s="295"/>
      <c r="C240" s="313"/>
      <c r="D240" s="294"/>
      <c r="E240" s="294"/>
      <c r="F240" s="294"/>
      <c r="G240" s="295"/>
      <c r="H240" s="295"/>
      <c r="I240" s="295"/>
      <c r="J240" s="294"/>
      <c r="K240" s="294"/>
      <c r="L240" s="294"/>
    </row>
    <row r="241" spans="1:12" ht="20.100000000000001" customHeight="1" x14ac:dyDescent="0.25">
      <c r="A241" s="294"/>
      <c r="B241" s="295"/>
      <c r="C241" s="313"/>
      <c r="D241" s="294"/>
      <c r="E241" s="294"/>
      <c r="F241" s="294"/>
      <c r="G241" s="295"/>
      <c r="H241" s="295"/>
      <c r="I241" s="295"/>
      <c r="J241" s="294"/>
      <c r="K241" s="294"/>
      <c r="L241" s="294"/>
    </row>
    <row r="242" spans="1:12" ht="20.100000000000001" customHeight="1" x14ac:dyDescent="0.25">
      <c r="A242" s="294"/>
      <c r="B242" s="295"/>
      <c r="C242" s="313"/>
      <c r="D242" s="294"/>
      <c r="E242" s="294"/>
      <c r="F242" s="294"/>
      <c r="G242" s="295"/>
      <c r="H242" s="295"/>
      <c r="I242" s="295"/>
      <c r="J242" s="294"/>
      <c r="K242" s="294"/>
      <c r="L242" s="294"/>
    </row>
    <row r="243" spans="1:12" ht="20.100000000000001" customHeight="1" x14ac:dyDescent="0.25">
      <c r="A243" s="294"/>
      <c r="B243" s="295"/>
      <c r="C243" s="313"/>
      <c r="D243" s="294"/>
      <c r="E243" s="294"/>
      <c r="F243" s="294"/>
      <c r="G243" s="295"/>
      <c r="H243" s="295"/>
      <c r="I243" s="295"/>
      <c r="J243" s="294"/>
      <c r="K243" s="294"/>
      <c r="L243" s="294"/>
    </row>
    <row r="244" spans="1:12" ht="20.100000000000001" customHeight="1" x14ac:dyDescent="0.25">
      <c r="A244" s="294"/>
      <c r="B244" s="295"/>
      <c r="C244" s="313"/>
      <c r="D244" s="294"/>
      <c r="E244" s="294"/>
      <c r="F244" s="294"/>
      <c r="G244" s="295"/>
      <c r="H244" s="295"/>
      <c r="I244" s="295"/>
      <c r="J244" s="294"/>
      <c r="K244" s="294"/>
      <c r="L244" s="294"/>
    </row>
    <row r="245" spans="1:12" ht="20.100000000000001" customHeight="1" x14ac:dyDescent="0.25">
      <c r="A245" s="294"/>
      <c r="B245" s="295"/>
      <c r="C245" s="313"/>
      <c r="D245" s="294"/>
      <c r="E245" s="294"/>
      <c r="F245" s="294"/>
      <c r="G245" s="295"/>
      <c r="H245" s="295"/>
      <c r="I245" s="295"/>
      <c r="J245" s="294"/>
      <c r="K245" s="294"/>
      <c r="L245" s="294"/>
    </row>
    <row r="246" spans="1:12" ht="20.100000000000001" customHeight="1" x14ac:dyDescent="0.25">
      <c r="A246" s="294"/>
      <c r="B246" s="295"/>
      <c r="C246" s="313"/>
      <c r="D246" s="294"/>
      <c r="E246" s="294"/>
      <c r="F246" s="294"/>
      <c r="G246" s="295"/>
      <c r="H246" s="295"/>
      <c r="I246" s="295"/>
      <c r="J246" s="294"/>
      <c r="K246" s="294"/>
      <c r="L246" s="294"/>
    </row>
    <row r="247" spans="1:12" ht="20.100000000000001" customHeight="1" x14ac:dyDescent="0.25">
      <c r="A247" s="294"/>
      <c r="B247" s="295"/>
      <c r="C247" s="313"/>
      <c r="D247" s="294"/>
      <c r="E247" s="294"/>
      <c r="F247" s="294"/>
      <c r="G247" s="295"/>
      <c r="H247" s="295"/>
      <c r="I247" s="295"/>
      <c r="J247" s="294"/>
      <c r="K247" s="294"/>
      <c r="L247" s="294"/>
    </row>
    <row r="248" spans="1:12" ht="20.100000000000001" customHeight="1" x14ac:dyDescent="0.25">
      <c r="A248" s="294"/>
      <c r="B248" s="295"/>
      <c r="C248" s="313"/>
      <c r="D248" s="294"/>
      <c r="E248" s="294"/>
      <c r="F248" s="294"/>
      <c r="G248" s="295"/>
      <c r="H248" s="295"/>
      <c r="I248" s="295"/>
      <c r="J248" s="294"/>
      <c r="K248" s="294"/>
      <c r="L248" s="294"/>
    </row>
    <row r="249" spans="1:12" ht="20.100000000000001" customHeight="1" x14ac:dyDescent="0.25">
      <c r="A249" s="294"/>
      <c r="B249" s="295"/>
      <c r="C249" s="313"/>
      <c r="D249" s="294"/>
      <c r="E249" s="294"/>
      <c r="F249" s="294"/>
      <c r="G249" s="295"/>
      <c r="H249" s="295"/>
      <c r="I249" s="295"/>
      <c r="J249" s="294"/>
      <c r="K249" s="294"/>
      <c r="L249" s="294"/>
    </row>
    <row r="250" spans="1:12" ht="20.100000000000001" customHeight="1" x14ac:dyDescent="0.25">
      <c r="A250" s="294"/>
      <c r="B250" s="295"/>
      <c r="C250" s="313"/>
      <c r="D250" s="294"/>
      <c r="E250" s="294"/>
      <c r="F250" s="294"/>
      <c r="G250" s="295"/>
      <c r="H250" s="295"/>
      <c r="I250" s="295"/>
      <c r="J250" s="294"/>
      <c r="K250" s="294"/>
      <c r="L250" s="294"/>
    </row>
    <row r="251" spans="1:12" ht="20.100000000000001" customHeight="1" x14ac:dyDescent="0.25">
      <c r="A251" s="294"/>
      <c r="B251" s="295"/>
      <c r="C251" s="313"/>
      <c r="D251" s="294"/>
      <c r="E251" s="294"/>
      <c r="F251" s="294"/>
      <c r="G251" s="295"/>
      <c r="H251" s="295"/>
      <c r="I251" s="295"/>
      <c r="J251" s="294"/>
      <c r="K251" s="294"/>
      <c r="L251" s="294"/>
    </row>
    <row r="252" spans="1:12" ht="20.100000000000001" customHeight="1" x14ac:dyDescent="0.25">
      <c r="A252" s="294"/>
      <c r="B252" s="295"/>
      <c r="C252" s="313"/>
      <c r="D252" s="294"/>
      <c r="E252" s="294"/>
      <c r="F252" s="294"/>
      <c r="G252" s="295"/>
      <c r="H252" s="295"/>
      <c r="I252" s="295"/>
      <c r="J252" s="294"/>
      <c r="K252" s="294"/>
      <c r="L252" s="294"/>
    </row>
    <row r="253" spans="1:12" ht="20.100000000000001" customHeight="1" x14ac:dyDescent="0.25">
      <c r="A253" s="294"/>
      <c r="B253" s="295"/>
      <c r="C253" s="313"/>
      <c r="D253" s="294"/>
      <c r="E253" s="294"/>
      <c r="F253" s="294"/>
      <c r="G253" s="295"/>
      <c r="H253" s="295"/>
      <c r="I253" s="295"/>
      <c r="J253" s="294"/>
      <c r="K253" s="294"/>
      <c r="L253" s="294"/>
    </row>
    <row r="254" spans="1:12" ht="20.100000000000001" customHeight="1" x14ac:dyDescent="0.25">
      <c r="A254" s="294"/>
      <c r="B254" s="295"/>
      <c r="C254" s="313"/>
      <c r="D254" s="294"/>
      <c r="E254" s="294"/>
      <c r="F254" s="294"/>
      <c r="G254" s="295"/>
      <c r="H254" s="295"/>
      <c r="I254" s="295"/>
      <c r="J254" s="294"/>
      <c r="K254" s="294"/>
      <c r="L254" s="294"/>
    </row>
    <row r="255" spans="1:12" ht="20.100000000000001" customHeight="1" x14ac:dyDescent="0.25">
      <c r="A255" s="294"/>
      <c r="B255" s="295"/>
      <c r="C255" s="313"/>
      <c r="D255" s="294"/>
      <c r="E255" s="294"/>
      <c r="F255" s="294"/>
      <c r="G255" s="295"/>
      <c r="H255" s="295"/>
      <c r="I255" s="295"/>
      <c r="J255" s="294"/>
      <c r="K255" s="294"/>
      <c r="L255" s="294"/>
    </row>
    <row r="256" spans="1:12" ht="20.100000000000001" customHeight="1" x14ac:dyDescent="0.25">
      <c r="A256" s="294"/>
      <c r="B256" s="295"/>
      <c r="C256" s="313"/>
      <c r="D256" s="294"/>
      <c r="E256" s="294"/>
      <c r="F256" s="294"/>
      <c r="G256" s="295"/>
      <c r="H256" s="295"/>
      <c r="I256" s="295"/>
      <c r="J256" s="294"/>
      <c r="K256" s="294"/>
      <c r="L256" s="294"/>
    </row>
    <row r="257" spans="1:12" ht="20.100000000000001" customHeight="1" x14ac:dyDescent="0.25">
      <c r="A257" s="294"/>
      <c r="B257" s="295"/>
      <c r="C257" s="313"/>
      <c r="D257" s="294"/>
      <c r="E257" s="294"/>
      <c r="F257" s="294"/>
      <c r="G257" s="295"/>
      <c r="H257" s="295"/>
      <c r="I257" s="295"/>
      <c r="J257" s="294"/>
      <c r="K257" s="294"/>
      <c r="L257" s="294"/>
    </row>
    <row r="258" spans="1:12" ht="20.100000000000001" customHeight="1" x14ac:dyDescent="0.25">
      <c r="A258" s="294"/>
      <c r="B258" s="295"/>
      <c r="C258" s="313"/>
      <c r="D258" s="294"/>
      <c r="E258" s="294"/>
      <c r="F258" s="294"/>
      <c r="G258" s="295"/>
      <c r="H258" s="295"/>
      <c r="I258" s="295"/>
      <c r="J258" s="294"/>
      <c r="K258" s="294"/>
      <c r="L258" s="294"/>
    </row>
    <row r="259" spans="1:12" ht="20.100000000000001" customHeight="1" x14ac:dyDescent="0.25">
      <c r="A259" s="294"/>
      <c r="B259" s="295"/>
      <c r="C259" s="313"/>
      <c r="D259" s="294"/>
      <c r="E259" s="294"/>
      <c r="F259" s="294"/>
      <c r="G259" s="295"/>
      <c r="H259" s="295"/>
      <c r="I259" s="295"/>
      <c r="J259" s="294"/>
      <c r="K259" s="294"/>
      <c r="L259" s="294"/>
    </row>
    <row r="260" spans="1:12" ht="20.100000000000001" customHeight="1" x14ac:dyDescent="0.25">
      <c r="A260" s="294"/>
      <c r="B260" s="295"/>
      <c r="C260" s="313"/>
      <c r="D260" s="294"/>
      <c r="E260" s="294"/>
      <c r="F260" s="294"/>
      <c r="G260" s="295"/>
      <c r="H260" s="295"/>
      <c r="I260" s="295"/>
      <c r="J260" s="294"/>
      <c r="K260" s="294"/>
      <c r="L260" s="294"/>
    </row>
    <row r="261" spans="1:12" ht="20.100000000000001" customHeight="1" x14ac:dyDescent="0.25">
      <c r="A261" s="294"/>
      <c r="B261" s="295"/>
      <c r="C261" s="313"/>
      <c r="D261" s="294"/>
      <c r="E261" s="294"/>
      <c r="F261" s="294"/>
      <c r="G261" s="295"/>
      <c r="H261" s="295"/>
      <c r="I261" s="295"/>
      <c r="J261" s="294"/>
      <c r="K261" s="294"/>
      <c r="L261" s="294"/>
    </row>
    <row r="262" spans="1:12" ht="20.100000000000001" customHeight="1" x14ac:dyDescent="0.25">
      <c r="A262" s="294"/>
      <c r="B262" s="295"/>
      <c r="C262" s="313"/>
      <c r="D262" s="294"/>
      <c r="E262" s="294"/>
      <c r="F262" s="294"/>
      <c r="G262" s="295"/>
      <c r="H262" s="295"/>
      <c r="I262" s="295"/>
      <c r="J262" s="294"/>
      <c r="K262" s="294"/>
      <c r="L262" s="294"/>
    </row>
    <row r="263" spans="1:12" ht="20.100000000000001" customHeight="1" x14ac:dyDescent="0.25">
      <c r="A263" s="294"/>
      <c r="B263" s="295"/>
      <c r="C263" s="313"/>
      <c r="D263" s="294"/>
      <c r="E263" s="294"/>
      <c r="F263" s="294"/>
      <c r="G263" s="295"/>
      <c r="H263" s="295"/>
      <c r="I263" s="295"/>
      <c r="J263" s="294"/>
      <c r="K263" s="294"/>
      <c r="L263" s="294"/>
    </row>
    <row r="264" spans="1:12" ht="20.100000000000001" customHeight="1" x14ac:dyDescent="0.25">
      <c r="A264" s="294"/>
      <c r="B264" s="295"/>
      <c r="C264" s="313"/>
      <c r="D264" s="294"/>
      <c r="E264" s="294"/>
      <c r="F264" s="294"/>
      <c r="G264" s="295"/>
      <c r="H264" s="295"/>
      <c r="I264" s="295"/>
      <c r="J264" s="294"/>
      <c r="K264" s="294"/>
      <c r="L264" s="294"/>
    </row>
    <row r="265" spans="1:12" ht="20.100000000000001" customHeight="1" x14ac:dyDescent="0.25">
      <c r="A265" s="294"/>
      <c r="B265" s="295"/>
      <c r="C265" s="313"/>
      <c r="D265" s="294"/>
      <c r="E265" s="294"/>
      <c r="F265" s="294"/>
      <c r="G265" s="295"/>
      <c r="H265" s="295"/>
      <c r="I265" s="295"/>
      <c r="J265" s="294"/>
      <c r="K265" s="294"/>
      <c r="L265" s="294"/>
    </row>
    <row r="266" spans="1:12" ht="20.100000000000001" customHeight="1" x14ac:dyDescent="0.25">
      <c r="A266" s="294"/>
      <c r="B266" s="295"/>
      <c r="C266" s="313"/>
      <c r="D266" s="294"/>
      <c r="E266" s="294"/>
      <c r="F266" s="294"/>
      <c r="G266" s="295"/>
      <c r="H266" s="295"/>
      <c r="I266" s="295"/>
      <c r="J266" s="294"/>
      <c r="K266" s="294"/>
      <c r="L266" s="294"/>
    </row>
    <row r="267" spans="1:12" ht="20.100000000000001" customHeight="1" x14ac:dyDescent="0.25">
      <c r="A267" s="294"/>
      <c r="B267" s="295"/>
      <c r="C267" s="313"/>
      <c r="D267" s="294"/>
      <c r="E267" s="294"/>
      <c r="F267" s="294"/>
      <c r="G267" s="295"/>
      <c r="H267" s="295"/>
      <c r="I267" s="295"/>
      <c r="J267" s="294"/>
      <c r="K267" s="294"/>
      <c r="L267" s="294"/>
    </row>
    <row r="268" spans="1:12" ht="20.100000000000001" customHeight="1" x14ac:dyDescent="0.25">
      <c r="A268" s="294"/>
      <c r="B268" s="295"/>
      <c r="C268" s="313"/>
      <c r="D268" s="294"/>
      <c r="E268" s="294"/>
      <c r="F268" s="294"/>
      <c r="G268" s="295"/>
      <c r="H268" s="295"/>
      <c r="I268" s="295"/>
      <c r="J268" s="294"/>
      <c r="K268" s="294"/>
      <c r="L268" s="294"/>
    </row>
    <row r="269" spans="1:12" ht="20.100000000000001" customHeight="1" x14ac:dyDescent="0.25">
      <c r="A269" s="294"/>
      <c r="B269" s="295"/>
      <c r="C269" s="313"/>
      <c r="D269" s="294"/>
      <c r="E269" s="294"/>
      <c r="F269" s="294"/>
      <c r="G269" s="295"/>
      <c r="H269" s="295"/>
      <c r="I269" s="295"/>
      <c r="J269" s="294"/>
      <c r="K269" s="294"/>
      <c r="L269" s="294"/>
    </row>
    <row r="270" spans="1:12" ht="20.100000000000001" customHeight="1" x14ac:dyDescent="0.25">
      <c r="A270" s="294"/>
      <c r="B270" s="295"/>
      <c r="C270" s="313"/>
      <c r="D270" s="294"/>
      <c r="E270" s="294"/>
      <c r="F270" s="294"/>
      <c r="G270" s="295"/>
      <c r="H270" s="295"/>
      <c r="I270" s="295"/>
      <c r="J270" s="294"/>
      <c r="K270" s="294"/>
      <c r="L270" s="294"/>
    </row>
    <row r="271" spans="1:12" ht="20.100000000000001" customHeight="1" x14ac:dyDescent="0.25">
      <c r="A271" s="294"/>
      <c r="B271" s="295"/>
      <c r="C271" s="313"/>
      <c r="D271" s="294"/>
      <c r="E271" s="294"/>
      <c r="F271" s="294"/>
      <c r="G271" s="295"/>
      <c r="H271" s="295"/>
      <c r="I271" s="295"/>
      <c r="J271" s="294"/>
      <c r="K271" s="294"/>
      <c r="L271" s="294"/>
    </row>
    <row r="272" spans="1:12" ht="20.100000000000001" customHeight="1" x14ac:dyDescent="0.25">
      <c r="A272" s="294"/>
      <c r="B272" s="295"/>
      <c r="C272" s="313"/>
      <c r="D272" s="294"/>
      <c r="E272" s="294"/>
      <c r="F272" s="294"/>
      <c r="G272" s="295"/>
      <c r="H272" s="295"/>
      <c r="I272" s="295"/>
      <c r="J272" s="294"/>
      <c r="K272" s="294"/>
      <c r="L272" s="294"/>
    </row>
    <row r="273" spans="1:12" ht="20.100000000000001" customHeight="1" x14ac:dyDescent="0.25">
      <c r="A273" s="294"/>
      <c r="B273" s="295"/>
      <c r="C273" s="313"/>
      <c r="D273" s="294"/>
      <c r="E273" s="294"/>
      <c r="F273" s="294"/>
      <c r="G273" s="295"/>
      <c r="H273" s="295"/>
      <c r="I273" s="295"/>
      <c r="J273" s="294"/>
      <c r="K273" s="294"/>
      <c r="L273" s="294"/>
    </row>
    <row r="274" spans="1:12" ht="20.100000000000001" customHeight="1" x14ac:dyDescent="0.25">
      <c r="A274" s="294"/>
      <c r="B274" s="295"/>
      <c r="C274" s="313"/>
      <c r="D274" s="294"/>
      <c r="E274" s="294"/>
      <c r="F274" s="294"/>
      <c r="G274" s="295"/>
      <c r="H274" s="295"/>
      <c r="I274" s="295"/>
      <c r="J274" s="294"/>
      <c r="K274" s="294"/>
      <c r="L274" s="294"/>
    </row>
    <row r="275" spans="1:12" ht="20.100000000000001" customHeight="1" x14ac:dyDescent="0.25">
      <c r="A275" s="294"/>
      <c r="B275" s="295"/>
      <c r="C275" s="313"/>
      <c r="D275" s="294"/>
      <c r="E275" s="294"/>
      <c r="F275" s="294"/>
      <c r="G275" s="295"/>
      <c r="H275" s="295"/>
      <c r="I275" s="295"/>
      <c r="J275" s="294"/>
      <c r="K275" s="294"/>
      <c r="L275" s="294"/>
    </row>
    <row r="276" spans="1:12" ht="20.100000000000001" customHeight="1" x14ac:dyDescent="0.25">
      <c r="A276" s="294"/>
      <c r="B276" s="295"/>
      <c r="C276" s="313"/>
      <c r="D276" s="294"/>
      <c r="E276" s="294"/>
      <c r="F276" s="294"/>
      <c r="G276" s="295"/>
      <c r="H276" s="295"/>
      <c r="I276" s="295"/>
      <c r="J276" s="294"/>
      <c r="K276" s="294"/>
      <c r="L276" s="294"/>
    </row>
    <row r="277" spans="1:12" ht="20.100000000000001" customHeight="1" x14ac:dyDescent="0.25">
      <c r="A277" s="294"/>
      <c r="B277" s="295"/>
      <c r="C277" s="313"/>
      <c r="D277" s="294"/>
      <c r="E277" s="294"/>
      <c r="F277" s="294"/>
      <c r="G277" s="295"/>
      <c r="H277" s="295"/>
      <c r="I277" s="295"/>
      <c r="J277" s="294"/>
      <c r="K277" s="294"/>
      <c r="L277" s="294"/>
    </row>
    <row r="278" spans="1:12" ht="20.100000000000001" customHeight="1" x14ac:dyDescent="0.25">
      <c r="A278" s="294"/>
      <c r="B278" s="295"/>
      <c r="C278" s="313"/>
      <c r="D278" s="294"/>
      <c r="E278" s="294"/>
      <c r="F278" s="294"/>
      <c r="G278" s="295"/>
      <c r="H278" s="295"/>
      <c r="I278" s="295"/>
      <c r="J278" s="294"/>
      <c r="K278" s="294"/>
      <c r="L278" s="294"/>
    </row>
    <row r="279" spans="1:12" ht="20.100000000000001" customHeight="1" x14ac:dyDescent="0.25">
      <c r="A279" s="294"/>
      <c r="B279" s="295"/>
      <c r="C279" s="313"/>
      <c r="D279" s="294"/>
      <c r="E279" s="294"/>
      <c r="F279" s="294"/>
      <c r="G279" s="295"/>
      <c r="H279" s="295"/>
      <c r="I279" s="295"/>
      <c r="J279" s="294"/>
      <c r="K279" s="294"/>
      <c r="L279" s="294"/>
    </row>
    <row r="280" spans="1:12" ht="20.100000000000001" customHeight="1" x14ac:dyDescent="0.25">
      <c r="A280" s="294"/>
      <c r="B280" s="295"/>
      <c r="C280" s="313"/>
      <c r="D280" s="294"/>
      <c r="E280" s="294"/>
      <c r="F280" s="294"/>
      <c r="G280" s="295"/>
      <c r="H280" s="295"/>
      <c r="I280" s="295"/>
      <c r="J280" s="294"/>
      <c r="K280" s="294"/>
      <c r="L280" s="294"/>
    </row>
    <row r="281" spans="1:12" ht="20.100000000000001" customHeight="1" x14ac:dyDescent="0.25">
      <c r="A281" s="294"/>
      <c r="B281" s="295"/>
      <c r="C281" s="313"/>
      <c r="D281" s="294"/>
      <c r="E281" s="294"/>
      <c r="F281" s="294"/>
      <c r="G281" s="295"/>
      <c r="H281" s="295"/>
      <c r="I281" s="295"/>
      <c r="J281" s="294"/>
      <c r="K281" s="294"/>
      <c r="L281" s="294"/>
    </row>
    <row r="282" spans="1:12" ht="20.100000000000001" customHeight="1" x14ac:dyDescent="0.25">
      <c r="A282" s="294"/>
      <c r="B282" s="295"/>
      <c r="C282" s="313"/>
      <c r="D282" s="294"/>
      <c r="E282" s="294"/>
      <c r="F282" s="294"/>
      <c r="G282" s="295"/>
      <c r="H282" s="295"/>
      <c r="I282" s="295"/>
      <c r="J282" s="294"/>
      <c r="K282" s="294"/>
      <c r="L282" s="294"/>
    </row>
    <row r="283" spans="1:12" ht="20.100000000000001" customHeight="1" x14ac:dyDescent="0.25">
      <c r="A283" s="294"/>
      <c r="B283" s="295"/>
      <c r="C283" s="313"/>
      <c r="D283" s="294"/>
      <c r="E283" s="294"/>
      <c r="F283" s="294"/>
      <c r="G283" s="295"/>
      <c r="H283" s="295"/>
      <c r="I283" s="295"/>
      <c r="J283" s="294"/>
      <c r="K283" s="294"/>
      <c r="L283" s="294"/>
    </row>
    <row r="284" spans="1:12" ht="20.100000000000001" customHeight="1" x14ac:dyDescent="0.25">
      <c r="A284" s="294"/>
      <c r="B284" s="295"/>
      <c r="C284" s="313"/>
      <c r="D284" s="294"/>
      <c r="E284" s="294"/>
      <c r="F284" s="294"/>
      <c r="G284" s="295"/>
      <c r="H284" s="295"/>
      <c r="I284" s="295"/>
      <c r="J284" s="294"/>
      <c r="K284" s="294"/>
      <c r="L284" s="294"/>
    </row>
    <row r="285" spans="1:12" ht="20.100000000000001" customHeight="1" x14ac:dyDescent="0.25">
      <c r="A285" s="294"/>
      <c r="B285" s="295"/>
      <c r="C285" s="313"/>
      <c r="D285" s="294"/>
      <c r="E285" s="294"/>
      <c r="F285" s="294"/>
      <c r="G285" s="295"/>
      <c r="H285" s="295"/>
      <c r="I285" s="295"/>
      <c r="J285" s="294"/>
      <c r="K285" s="294"/>
      <c r="L285" s="294"/>
    </row>
    <row r="286" spans="1:12" ht="20.100000000000001" customHeight="1" x14ac:dyDescent="0.25">
      <c r="A286" s="294"/>
      <c r="B286" s="295"/>
      <c r="C286" s="313"/>
      <c r="D286" s="294"/>
      <c r="E286" s="294"/>
      <c r="F286" s="294"/>
      <c r="G286" s="295"/>
      <c r="H286" s="295"/>
      <c r="I286" s="295"/>
      <c r="J286" s="294"/>
      <c r="K286" s="294"/>
      <c r="L286" s="294"/>
    </row>
    <row r="287" spans="1:12" ht="20.100000000000001" customHeight="1" x14ac:dyDescent="0.25">
      <c r="A287" s="294"/>
      <c r="B287" s="295"/>
      <c r="C287" s="313"/>
      <c r="D287" s="294"/>
      <c r="E287" s="294"/>
      <c r="F287" s="294"/>
      <c r="G287" s="295"/>
      <c r="H287" s="295"/>
      <c r="I287" s="295"/>
      <c r="J287" s="294"/>
      <c r="K287" s="294"/>
      <c r="L287" s="294"/>
    </row>
    <row r="288" spans="1:12" ht="20.100000000000001" customHeight="1" x14ac:dyDescent="0.25">
      <c r="A288" s="294"/>
      <c r="B288" s="295"/>
      <c r="C288" s="313"/>
      <c r="D288" s="294"/>
      <c r="E288" s="294"/>
      <c r="F288" s="294"/>
      <c r="G288" s="295"/>
      <c r="H288" s="295"/>
      <c r="I288" s="295"/>
      <c r="J288" s="294"/>
      <c r="K288" s="294"/>
      <c r="L288" s="294"/>
    </row>
    <row r="289" spans="1:12" ht="20.100000000000001" customHeight="1" x14ac:dyDescent="0.25">
      <c r="A289" s="294"/>
      <c r="B289" s="295"/>
      <c r="C289" s="313"/>
      <c r="D289" s="294"/>
      <c r="E289" s="294"/>
      <c r="F289" s="294"/>
      <c r="G289" s="295"/>
      <c r="H289" s="295"/>
      <c r="I289" s="295"/>
      <c r="J289" s="294"/>
      <c r="K289" s="294"/>
      <c r="L289" s="294"/>
    </row>
    <row r="290" spans="1:12" ht="20.100000000000001" customHeight="1" x14ac:dyDescent="0.25">
      <c r="A290" s="294"/>
      <c r="B290" s="295"/>
      <c r="C290" s="313"/>
      <c r="D290" s="294"/>
      <c r="E290" s="294"/>
      <c r="F290" s="294"/>
      <c r="G290" s="295"/>
      <c r="H290" s="295"/>
      <c r="I290" s="295"/>
      <c r="J290" s="294"/>
      <c r="K290" s="294"/>
      <c r="L290" s="294"/>
    </row>
    <row r="291" spans="1:12" ht="20.100000000000001" customHeight="1" x14ac:dyDescent="0.25">
      <c r="A291" s="294"/>
      <c r="B291" s="295"/>
      <c r="C291" s="313"/>
      <c r="D291" s="294"/>
      <c r="E291" s="294"/>
      <c r="F291" s="294"/>
      <c r="G291" s="295"/>
      <c r="H291" s="295"/>
      <c r="I291" s="295"/>
      <c r="J291" s="294"/>
      <c r="K291" s="294"/>
      <c r="L291" s="294"/>
    </row>
    <row r="292" spans="1:12" ht="20.100000000000001" customHeight="1" x14ac:dyDescent="0.25">
      <c r="A292" s="294"/>
      <c r="B292" s="295"/>
      <c r="C292" s="313"/>
      <c r="D292" s="294"/>
      <c r="E292" s="294"/>
      <c r="F292" s="294"/>
      <c r="G292" s="295"/>
      <c r="H292" s="295"/>
      <c r="I292" s="295"/>
      <c r="J292" s="294"/>
      <c r="K292" s="294"/>
      <c r="L292" s="294"/>
    </row>
    <row r="293" spans="1:12" ht="20.100000000000001" customHeight="1" x14ac:dyDescent="0.25">
      <c r="A293" s="294"/>
      <c r="B293" s="295"/>
      <c r="C293" s="313"/>
      <c r="D293" s="294"/>
      <c r="E293" s="294"/>
      <c r="F293" s="294"/>
      <c r="G293" s="295"/>
      <c r="H293" s="295"/>
      <c r="I293" s="295"/>
      <c r="J293" s="294"/>
      <c r="K293" s="294"/>
      <c r="L293" s="294"/>
    </row>
    <row r="294" spans="1:12" ht="20.100000000000001" customHeight="1" x14ac:dyDescent="0.25">
      <c r="A294" s="294"/>
      <c r="B294" s="295"/>
      <c r="C294" s="313"/>
      <c r="D294" s="294"/>
      <c r="E294" s="294"/>
      <c r="F294" s="294"/>
      <c r="G294" s="295"/>
      <c r="H294" s="295"/>
      <c r="I294" s="295"/>
      <c r="J294" s="294"/>
      <c r="K294" s="294"/>
      <c r="L294" s="294"/>
    </row>
    <row r="295" spans="1:12" ht="20.100000000000001" customHeight="1" x14ac:dyDescent="0.25">
      <c r="A295" s="294"/>
      <c r="B295" s="295"/>
      <c r="C295" s="313"/>
      <c r="D295" s="294"/>
      <c r="E295" s="294"/>
      <c r="F295" s="294"/>
      <c r="G295" s="295"/>
      <c r="H295" s="295"/>
      <c r="I295" s="295"/>
      <c r="J295" s="294"/>
      <c r="K295" s="294"/>
      <c r="L295" s="294"/>
    </row>
    <row r="296" spans="1:12" ht="20.100000000000001" customHeight="1" x14ac:dyDescent="0.25">
      <c r="A296" s="294"/>
      <c r="B296" s="295"/>
      <c r="C296" s="313"/>
      <c r="D296" s="294"/>
      <c r="E296" s="294"/>
      <c r="F296" s="294"/>
      <c r="G296" s="295"/>
      <c r="H296" s="295"/>
      <c r="I296" s="295"/>
      <c r="J296" s="294"/>
      <c r="K296" s="294"/>
      <c r="L296" s="294"/>
    </row>
    <row r="297" spans="1:12" ht="20.100000000000001" customHeight="1" x14ac:dyDescent="0.25">
      <c r="A297" s="294"/>
      <c r="B297" s="295"/>
      <c r="C297" s="313"/>
      <c r="D297" s="294"/>
      <c r="E297" s="294"/>
      <c r="F297" s="294"/>
      <c r="G297" s="295"/>
      <c r="H297" s="295"/>
      <c r="I297" s="295"/>
      <c r="J297" s="294"/>
      <c r="K297" s="294"/>
      <c r="L297" s="294"/>
    </row>
    <row r="298" spans="1:12" ht="20.100000000000001" customHeight="1" x14ac:dyDescent="0.25">
      <c r="A298" s="294"/>
      <c r="B298" s="295"/>
      <c r="C298" s="313"/>
      <c r="D298" s="294"/>
      <c r="E298" s="294"/>
      <c r="F298" s="294"/>
      <c r="G298" s="295"/>
      <c r="H298" s="295"/>
      <c r="I298" s="295"/>
      <c r="J298" s="294"/>
      <c r="K298" s="294"/>
      <c r="L298" s="294"/>
    </row>
    <row r="299" spans="1:12" ht="20.100000000000001" customHeight="1" x14ac:dyDescent="0.25">
      <c r="A299" s="294"/>
      <c r="B299" s="295"/>
      <c r="C299" s="313"/>
      <c r="D299" s="294"/>
      <c r="E299" s="294"/>
      <c r="F299" s="294"/>
      <c r="G299" s="295"/>
      <c r="H299" s="295"/>
      <c r="I299" s="295"/>
      <c r="J299" s="294"/>
      <c r="K299" s="294"/>
      <c r="L299" s="294"/>
    </row>
    <row r="300" spans="1:12" ht="20.100000000000001" customHeight="1" x14ac:dyDescent="0.25">
      <c r="A300" s="294"/>
      <c r="B300" s="295"/>
      <c r="C300" s="313"/>
      <c r="D300" s="294"/>
      <c r="E300" s="294"/>
      <c r="F300" s="294"/>
      <c r="G300" s="295"/>
      <c r="H300" s="295"/>
      <c r="I300" s="295"/>
      <c r="J300" s="294"/>
      <c r="K300" s="294"/>
      <c r="L300" s="294"/>
    </row>
    <row r="301" spans="1:12" ht="20.100000000000001" customHeight="1" x14ac:dyDescent="0.25">
      <c r="A301" s="294"/>
      <c r="B301" s="295"/>
      <c r="C301" s="313"/>
      <c r="D301" s="294"/>
      <c r="E301" s="294"/>
      <c r="F301" s="294"/>
      <c r="G301" s="295"/>
      <c r="H301" s="295"/>
      <c r="I301" s="295"/>
      <c r="J301" s="294"/>
      <c r="K301" s="294"/>
      <c r="L301" s="294"/>
    </row>
    <row r="302" spans="1:12" ht="20.100000000000001" customHeight="1" x14ac:dyDescent="0.25">
      <c r="A302" s="294"/>
      <c r="B302" s="295"/>
      <c r="C302" s="313"/>
      <c r="D302" s="294"/>
      <c r="E302" s="294"/>
      <c r="F302" s="294"/>
      <c r="G302" s="295"/>
      <c r="H302" s="295"/>
      <c r="I302" s="295"/>
      <c r="J302" s="294"/>
      <c r="K302" s="294"/>
      <c r="L302" s="294"/>
    </row>
    <row r="303" spans="1:12" ht="20.100000000000001" customHeight="1" x14ac:dyDescent="0.25">
      <c r="A303" s="294"/>
      <c r="B303" s="295"/>
      <c r="C303" s="313"/>
      <c r="D303" s="294"/>
      <c r="E303" s="294"/>
      <c r="F303" s="294"/>
      <c r="G303" s="295"/>
      <c r="H303" s="295"/>
      <c r="I303" s="295"/>
      <c r="J303" s="294"/>
      <c r="K303" s="294"/>
      <c r="L303" s="294"/>
    </row>
    <row r="304" spans="1:12" ht="20.100000000000001" customHeight="1" x14ac:dyDescent="0.25">
      <c r="A304" s="294"/>
      <c r="B304" s="295"/>
      <c r="C304" s="313"/>
      <c r="D304" s="294"/>
      <c r="E304" s="294"/>
      <c r="F304" s="294"/>
      <c r="G304" s="295"/>
      <c r="H304" s="295"/>
      <c r="I304" s="295"/>
      <c r="J304" s="294"/>
      <c r="K304" s="294"/>
      <c r="L304" s="294"/>
    </row>
    <row r="305" spans="1:12" ht="20.100000000000001" customHeight="1" x14ac:dyDescent="0.25">
      <c r="A305" s="294"/>
      <c r="B305" s="295"/>
      <c r="C305" s="313"/>
      <c r="D305" s="294"/>
      <c r="E305" s="294"/>
      <c r="F305" s="294"/>
      <c r="G305" s="295"/>
      <c r="H305" s="295"/>
      <c r="I305" s="295"/>
      <c r="J305" s="294"/>
      <c r="K305" s="294"/>
      <c r="L305" s="294"/>
    </row>
    <row r="306" spans="1:12" ht="20.100000000000001" customHeight="1" x14ac:dyDescent="0.25">
      <c r="A306" s="294"/>
      <c r="B306" s="295"/>
      <c r="C306" s="313"/>
      <c r="D306" s="294"/>
      <c r="E306" s="294"/>
      <c r="F306" s="294"/>
      <c r="G306" s="295"/>
      <c r="H306" s="295"/>
      <c r="I306" s="295"/>
      <c r="J306" s="294"/>
      <c r="K306" s="294"/>
      <c r="L306" s="294"/>
    </row>
    <row r="307" spans="1:12" ht="20.100000000000001" customHeight="1" x14ac:dyDescent="0.25">
      <c r="A307" s="294"/>
      <c r="B307" s="295"/>
      <c r="C307" s="313"/>
      <c r="D307" s="294"/>
      <c r="E307" s="294"/>
      <c r="F307" s="294"/>
      <c r="G307" s="295"/>
      <c r="H307" s="295"/>
      <c r="I307" s="295"/>
      <c r="J307" s="294"/>
      <c r="K307" s="294"/>
      <c r="L307" s="294"/>
    </row>
    <row r="308" spans="1:12" ht="20.100000000000001" customHeight="1" x14ac:dyDescent="0.25">
      <c r="A308" s="294"/>
      <c r="B308" s="295"/>
      <c r="C308" s="313"/>
      <c r="D308" s="294"/>
      <c r="E308" s="294"/>
      <c r="F308" s="294"/>
      <c r="G308" s="295"/>
      <c r="H308" s="295"/>
      <c r="I308" s="295"/>
      <c r="J308" s="294"/>
      <c r="K308" s="294"/>
      <c r="L308" s="294"/>
    </row>
    <row r="309" spans="1:12" ht="20.100000000000001" customHeight="1" x14ac:dyDescent="0.25">
      <c r="A309" s="294"/>
      <c r="B309" s="295"/>
      <c r="C309" s="313"/>
      <c r="D309" s="294"/>
      <c r="E309" s="294"/>
      <c r="F309" s="294"/>
      <c r="G309" s="295"/>
      <c r="H309" s="295"/>
      <c r="I309" s="295"/>
      <c r="J309" s="294"/>
      <c r="K309" s="294"/>
      <c r="L309" s="294"/>
    </row>
    <row r="310" spans="1:12" ht="20.100000000000001" customHeight="1" x14ac:dyDescent="0.25">
      <c r="A310" s="294"/>
      <c r="B310" s="295"/>
      <c r="C310" s="313"/>
      <c r="D310" s="294"/>
      <c r="E310" s="294"/>
      <c r="F310" s="294"/>
      <c r="G310" s="295"/>
      <c r="H310" s="295"/>
      <c r="I310" s="295"/>
      <c r="J310" s="294"/>
      <c r="K310" s="294"/>
      <c r="L310" s="294"/>
    </row>
    <row r="311" spans="1:12" ht="20.100000000000001" customHeight="1" x14ac:dyDescent="0.25">
      <c r="A311" s="294"/>
      <c r="B311" s="295"/>
      <c r="C311" s="313"/>
      <c r="D311" s="294"/>
      <c r="E311" s="294"/>
      <c r="F311" s="294"/>
      <c r="G311" s="295"/>
      <c r="H311" s="295"/>
      <c r="I311" s="295"/>
      <c r="J311" s="294"/>
      <c r="K311" s="294"/>
      <c r="L311" s="294"/>
    </row>
    <row r="312" spans="1:12" ht="20.100000000000001" customHeight="1" x14ac:dyDescent="0.25">
      <c r="A312" s="294"/>
      <c r="B312" s="295"/>
      <c r="C312" s="313"/>
      <c r="D312" s="294"/>
      <c r="E312" s="294"/>
      <c r="F312" s="294"/>
      <c r="G312" s="295"/>
      <c r="H312" s="295"/>
      <c r="I312" s="295"/>
      <c r="J312" s="294"/>
      <c r="K312" s="294"/>
      <c r="L312" s="294"/>
    </row>
    <row r="313" spans="1:12" ht="20.100000000000001" customHeight="1" x14ac:dyDescent="0.25">
      <c r="A313" s="294"/>
      <c r="B313" s="295"/>
      <c r="C313" s="313"/>
      <c r="D313" s="294"/>
      <c r="E313" s="294"/>
      <c r="F313" s="294"/>
      <c r="G313" s="295"/>
      <c r="H313" s="295"/>
      <c r="I313" s="295"/>
      <c r="J313" s="294"/>
      <c r="K313" s="294"/>
      <c r="L313" s="294"/>
    </row>
    <row r="314" spans="1:12" ht="20.100000000000001" customHeight="1" x14ac:dyDescent="0.25">
      <c r="A314" s="294"/>
      <c r="B314" s="295"/>
      <c r="C314" s="313"/>
      <c r="D314" s="294"/>
      <c r="E314" s="294"/>
      <c r="F314" s="294"/>
      <c r="G314" s="295"/>
      <c r="H314" s="295"/>
      <c r="I314" s="295"/>
      <c r="J314" s="294"/>
      <c r="K314" s="294"/>
      <c r="L314" s="294"/>
    </row>
    <row r="315" spans="1:12" ht="20.100000000000001" customHeight="1" x14ac:dyDescent="0.25">
      <c r="A315" s="294"/>
      <c r="B315" s="295"/>
      <c r="C315" s="313"/>
      <c r="D315" s="294"/>
      <c r="E315" s="294"/>
      <c r="F315" s="294"/>
      <c r="G315" s="295"/>
      <c r="H315" s="295"/>
      <c r="I315" s="295"/>
      <c r="J315" s="294"/>
      <c r="K315" s="294"/>
      <c r="L315" s="294"/>
    </row>
    <row r="316" spans="1:12" ht="20.100000000000001" customHeight="1" x14ac:dyDescent="0.25">
      <c r="A316" s="294"/>
      <c r="B316" s="295"/>
      <c r="C316" s="313"/>
      <c r="D316" s="294"/>
      <c r="E316" s="294"/>
      <c r="F316" s="294"/>
      <c r="G316" s="295"/>
      <c r="H316" s="295"/>
      <c r="I316" s="295"/>
      <c r="J316" s="294"/>
      <c r="K316" s="294"/>
      <c r="L316" s="294"/>
    </row>
    <row r="317" spans="1:12" ht="20.100000000000001" customHeight="1" x14ac:dyDescent="0.25">
      <c r="A317" s="294"/>
      <c r="B317" s="295"/>
      <c r="C317" s="313"/>
      <c r="D317" s="294"/>
      <c r="E317" s="294"/>
      <c r="F317" s="294"/>
      <c r="G317" s="295"/>
      <c r="H317" s="295"/>
      <c r="I317" s="295"/>
      <c r="J317" s="294"/>
      <c r="K317" s="294"/>
      <c r="L317" s="294"/>
    </row>
    <row r="318" spans="1:12" ht="20.100000000000001" customHeight="1" x14ac:dyDescent="0.25">
      <c r="A318" s="294"/>
      <c r="B318" s="295"/>
      <c r="C318" s="313"/>
      <c r="D318" s="294"/>
      <c r="E318" s="294"/>
      <c r="F318" s="294"/>
      <c r="G318" s="295"/>
      <c r="H318" s="295"/>
      <c r="I318" s="295"/>
      <c r="J318" s="294"/>
      <c r="K318" s="294"/>
      <c r="L318" s="294"/>
    </row>
    <row r="319" spans="1:12" ht="20.100000000000001" customHeight="1" x14ac:dyDescent="0.25">
      <c r="A319" s="294"/>
      <c r="B319" s="295"/>
      <c r="C319" s="313"/>
      <c r="D319" s="294"/>
      <c r="E319" s="294"/>
      <c r="F319" s="294"/>
      <c r="G319" s="295"/>
      <c r="H319" s="295"/>
      <c r="I319" s="295"/>
      <c r="J319" s="294"/>
      <c r="K319" s="294"/>
      <c r="L319" s="294"/>
    </row>
    <row r="320" spans="1:12" ht="20.100000000000001" customHeight="1" x14ac:dyDescent="0.25">
      <c r="A320" s="294"/>
      <c r="B320" s="295"/>
      <c r="C320" s="313"/>
      <c r="D320" s="294"/>
      <c r="E320" s="294"/>
      <c r="F320" s="294"/>
      <c r="G320" s="295"/>
      <c r="H320" s="295"/>
      <c r="I320" s="295"/>
      <c r="J320" s="294"/>
      <c r="K320" s="294"/>
      <c r="L320" s="294"/>
    </row>
    <row r="321" spans="1:12" ht="20.100000000000001" customHeight="1" x14ac:dyDescent="0.25">
      <c r="A321" s="294"/>
      <c r="B321" s="295"/>
      <c r="C321" s="313"/>
      <c r="D321" s="294"/>
      <c r="E321" s="294"/>
      <c r="F321" s="294"/>
      <c r="G321" s="295"/>
      <c r="H321" s="295"/>
      <c r="I321" s="295"/>
      <c r="J321" s="294"/>
      <c r="K321" s="294"/>
      <c r="L321" s="294"/>
    </row>
    <row r="322" spans="1:12" ht="20.100000000000001" customHeight="1" x14ac:dyDescent="0.25">
      <c r="A322" s="294"/>
      <c r="B322" s="295"/>
      <c r="C322" s="313"/>
      <c r="D322" s="294"/>
      <c r="E322" s="294"/>
      <c r="F322" s="294"/>
      <c r="G322" s="295"/>
      <c r="H322" s="295"/>
      <c r="I322" s="295"/>
      <c r="J322" s="294"/>
      <c r="K322" s="294"/>
      <c r="L322" s="294"/>
    </row>
    <row r="323" spans="1:12" ht="20.100000000000001" customHeight="1" x14ac:dyDescent="0.25">
      <c r="A323" s="294"/>
      <c r="B323" s="295"/>
      <c r="C323" s="313"/>
      <c r="D323" s="294"/>
      <c r="E323" s="294"/>
      <c r="F323" s="294"/>
      <c r="G323" s="295"/>
      <c r="H323" s="295"/>
      <c r="I323" s="295"/>
      <c r="J323" s="294"/>
      <c r="K323" s="294"/>
      <c r="L323" s="294"/>
    </row>
    <row r="324" spans="1:12" ht="20.100000000000001" customHeight="1" x14ac:dyDescent="0.25">
      <c r="A324" s="294"/>
      <c r="B324" s="295"/>
      <c r="C324" s="313"/>
      <c r="D324" s="294"/>
      <c r="E324" s="294"/>
      <c r="F324" s="294"/>
      <c r="G324" s="295"/>
      <c r="H324" s="295"/>
      <c r="I324" s="295"/>
      <c r="J324" s="294"/>
      <c r="K324" s="294"/>
      <c r="L324" s="294"/>
    </row>
    <row r="325" spans="1:12" ht="20.100000000000001" customHeight="1" x14ac:dyDescent="0.25">
      <c r="A325" s="294"/>
      <c r="B325" s="295"/>
      <c r="C325" s="313"/>
      <c r="D325" s="294"/>
      <c r="E325" s="294"/>
      <c r="F325" s="294"/>
      <c r="G325" s="295"/>
      <c r="H325" s="295"/>
      <c r="I325" s="295"/>
      <c r="J325" s="294"/>
      <c r="K325" s="294"/>
      <c r="L325" s="294"/>
    </row>
    <row r="326" spans="1:12" ht="20.100000000000001" customHeight="1" x14ac:dyDescent="0.25">
      <c r="A326" s="294"/>
      <c r="B326" s="295"/>
      <c r="C326" s="313"/>
      <c r="D326" s="294"/>
      <c r="E326" s="294"/>
      <c r="F326" s="294"/>
      <c r="G326" s="295"/>
      <c r="H326" s="295"/>
      <c r="I326" s="295"/>
      <c r="J326" s="294"/>
      <c r="K326" s="294"/>
      <c r="L326" s="294"/>
    </row>
    <row r="327" spans="1:12" ht="20.100000000000001" customHeight="1" x14ac:dyDescent="0.25">
      <c r="A327" s="294"/>
      <c r="B327" s="295"/>
      <c r="C327" s="313"/>
      <c r="D327" s="294"/>
      <c r="E327" s="294"/>
      <c r="F327" s="294"/>
      <c r="G327" s="295"/>
      <c r="H327" s="295"/>
      <c r="I327" s="295"/>
      <c r="J327" s="294"/>
      <c r="K327" s="294"/>
      <c r="L327" s="294"/>
    </row>
    <row r="328" spans="1:12" ht="20.100000000000001" customHeight="1" x14ac:dyDescent="0.25">
      <c r="A328" s="294"/>
      <c r="B328" s="295"/>
      <c r="C328" s="313"/>
      <c r="D328" s="294"/>
      <c r="E328" s="294"/>
      <c r="F328" s="294"/>
      <c r="G328" s="295"/>
      <c r="H328" s="295"/>
      <c r="I328" s="295"/>
      <c r="J328" s="294"/>
      <c r="K328" s="294"/>
      <c r="L328" s="294"/>
    </row>
    <row r="329" spans="1:12" ht="20.100000000000001" customHeight="1" x14ac:dyDescent="0.25">
      <c r="A329" s="294"/>
      <c r="B329" s="295"/>
      <c r="C329" s="313"/>
      <c r="D329" s="294"/>
      <c r="E329" s="294"/>
      <c r="F329" s="294"/>
      <c r="G329" s="295"/>
      <c r="H329" s="295"/>
      <c r="I329" s="295"/>
      <c r="J329" s="294"/>
      <c r="K329" s="294"/>
      <c r="L329" s="294"/>
    </row>
    <row r="330" spans="1:12" ht="20.100000000000001" customHeight="1" x14ac:dyDescent="0.25">
      <c r="A330" s="294"/>
      <c r="B330" s="295"/>
      <c r="C330" s="313"/>
      <c r="D330" s="294"/>
      <c r="E330" s="294"/>
      <c r="F330" s="294"/>
      <c r="G330" s="295"/>
      <c r="H330" s="295"/>
      <c r="I330" s="295"/>
      <c r="J330" s="294"/>
      <c r="K330" s="294"/>
      <c r="L330" s="294"/>
    </row>
    <row r="331" spans="1:12" ht="20.100000000000001" customHeight="1" x14ac:dyDescent="0.25">
      <c r="A331" s="294"/>
      <c r="B331" s="295"/>
      <c r="C331" s="313"/>
      <c r="D331" s="294"/>
      <c r="E331" s="294"/>
      <c r="F331" s="294"/>
      <c r="G331" s="295"/>
      <c r="H331" s="295"/>
      <c r="I331" s="295"/>
      <c r="J331" s="294"/>
      <c r="K331" s="294"/>
      <c r="L331" s="294"/>
    </row>
    <row r="332" spans="1:12" ht="20.100000000000001" customHeight="1" x14ac:dyDescent="0.25">
      <c r="A332" s="294"/>
      <c r="B332" s="295"/>
      <c r="C332" s="313"/>
      <c r="D332" s="294"/>
      <c r="E332" s="294"/>
      <c r="F332" s="294"/>
      <c r="G332" s="295"/>
      <c r="H332" s="295"/>
      <c r="I332" s="295"/>
      <c r="J332" s="294"/>
      <c r="K332" s="294"/>
      <c r="L332" s="294"/>
    </row>
    <row r="333" spans="1:12" ht="20.100000000000001" customHeight="1" x14ac:dyDescent="0.25">
      <c r="A333" s="294"/>
      <c r="B333" s="295"/>
      <c r="C333" s="313"/>
      <c r="D333" s="294"/>
      <c r="E333" s="294"/>
      <c r="F333" s="294"/>
      <c r="G333" s="295"/>
      <c r="H333" s="295"/>
      <c r="I333" s="295"/>
      <c r="J333" s="294"/>
      <c r="K333" s="294"/>
      <c r="L333" s="294"/>
    </row>
    <row r="334" spans="1:12" ht="20.100000000000001" customHeight="1" x14ac:dyDescent="0.25">
      <c r="A334" s="294"/>
      <c r="B334" s="295"/>
      <c r="C334" s="313"/>
      <c r="D334" s="294"/>
      <c r="E334" s="294"/>
      <c r="F334" s="294"/>
      <c r="G334" s="295"/>
      <c r="H334" s="295"/>
      <c r="I334" s="295"/>
      <c r="J334" s="294"/>
      <c r="K334" s="294"/>
      <c r="L334" s="294"/>
    </row>
    <row r="335" spans="1:12" ht="20.100000000000001" customHeight="1" x14ac:dyDescent="0.25">
      <c r="A335" s="294"/>
      <c r="B335" s="295"/>
      <c r="C335" s="313"/>
      <c r="D335" s="294"/>
      <c r="E335" s="294"/>
      <c r="F335" s="294"/>
      <c r="G335" s="295"/>
      <c r="H335" s="295"/>
      <c r="I335" s="295"/>
      <c r="J335" s="294"/>
      <c r="K335" s="294"/>
      <c r="L335" s="294"/>
    </row>
    <row r="336" spans="1:12" ht="20.100000000000001" customHeight="1" x14ac:dyDescent="0.25">
      <c r="A336" s="294"/>
      <c r="B336" s="295"/>
      <c r="C336" s="313"/>
      <c r="D336" s="294"/>
      <c r="E336" s="294"/>
      <c r="F336" s="294"/>
      <c r="G336" s="295"/>
      <c r="H336" s="295"/>
      <c r="I336" s="295"/>
      <c r="J336" s="294"/>
      <c r="K336" s="294"/>
      <c r="L336" s="294"/>
    </row>
    <row r="337" spans="1:12" ht="20.100000000000001" customHeight="1" x14ac:dyDescent="0.25">
      <c r="A337" s="294"/>
      <c r="B337" s="295"/>
      <c r="C337" s="313"/>
      <c r="D337" s="294"/>
      <c r="E337" s="294"/>
      <c r="F337" s="294"/>
      <c r="G337" s="295"/>
      <c r="H337" s="295"/>
      <c r="I337" s="295"/>
      <c r="J337" s="294"/>
      <c r="K337" s="294"/>
      <c r="L337" s="294"/>
    </row>
    <row r="338" spans="1:12" ht="20.100000000000001" customHeight="1" x14ac:dyDescent="0.25">
      <c r="A338" s="294"/>
      <c r="B338" s="295"/>
      <c r="C338" s="313"/>
      <c r="D338" s="294"/>
      <c r="E338" s="294"/>
      <c r="F338" s="294"/>
      <c r="G338" s="295"/>
      <c r="H338" s="295"/>
      <c r="I338" s="295"/>
      <c r="J338" s="294"/>
      <c r="K338" s="294"/>
      <c r="L338" s="294"/>
    </row>
    <row r="339" spans="1:12" ht="20.100000000000001" customHeight="1" x14ac:dyDescent="0.25">
      <c r="A339" s="294"/>
      <c r="B339" s="295"/>
      <c r="C339" s="313"/>
      <c r="D339" s="294"/>
      <c r="E339" s="294"/>
      <c r="F339" s="294"/>
      <c r="G339" s="295"/>
      <c r="H339" s="295"/>
      <c r="I339" s="295"/>
      <c r="J339" s="294"/>
      <c r="K339" s="294"/>
      <c r="L339" s="294"/>
    </row>
    <row r="340" spans="1:12" ht="20.100000000000001" customHeight="1" x14ac:dyDescent="0.25">
      <c r="A340" s="294"/>
      <c r="B340" s="295"/>
      <c r="C340" s="313"/>
      <c r="D340" s="294"/>
      <c r="E340" s="294"/>
      <c r="F340" s="294"/>
      <c r="G340" s="295"/>
      <c r="H340" s="295"/>
      <c r="I340" s="295"/>
      <c r="J340" s="294"/>
      <c r="K340" s="294"/>
      <c r="L340" s="294"/>
    </row>
    <row r="341" spans="1:12" ht="20.100000000000001" customHeight="1" x14ac:dyDescent="0.25">
      <c r="A341" s="294"/>
      <c r="B341" s="295"/>
      <c r="C341" s="313"/>
      <c r="D341" s="294"/>
      <c r="E341" s="294"/>
      <c r="F341" s="294"/>
      <c r="G341" s="295"/>
      <c r="H341" s="295"/>
      <c r="I341" s="295"/>
      <c r="J341" s="294"/>
      <c r="K341" s="294"/>
      <c r="L341" s="294"/>
    </row>
    <row r="342" spans="1:12" ht="20.100000000000001" customHeight="1" x14ac:dyDescent="0.25">
      <c r="A342" s="294"/>
      <c r="B342" s="295"/>
      <c r="C342" s="313"/>
      <c r="D342" s="294"/>
      <c r="E342" s="294"/>
      <c r="F342" s="294"/>
      <c r="G342" s="295"/>
      <c r="H342" s="295"/>
      <c r="I342" s="295"/>
      <c r="J342" s="294"/>
      <c r="K342" s="294"/>
      <c r="L342" s="294"/>
    </row>
    <row r="343" spans="1:12" ht="20.100000000000001" customHeight="1" x14ac:dyDescent="0.25">
      <c r="A343" s="294"/>
      <c r="B343" s="295"/>
      <c r="C343" s="313"/>
      <c r="D343" s="294"/>
      <c r="E343" s="294"/>
      <c r="F343" s="294"/>
      <c r="G343" s="295"/>
      <c r="H343" s="295"/>
      <c r="I343" s="295"/>
      <c r="J343" s="294"/>
      <c r="K343" s="294"/>
      <c r="L343" s="294"/>
    </row>
    <row r="344" spans="1:12" ht="20.100000000000001" customHeight="1" x14ac:dyDescent="0.25">
      <c r="A344" s="294"/>
      <c r="B344" s="295"/>
      <c r="C344" s="313"/>
      <c r="D344" s="294"/>
      <c r="E344" s="294"/>
      <c r="F344" s="294"/>
      <c r="G344" s="295"/>
      <c r="H344" s="295"/>
      <c r="I344" s="295"/>
      <c r="J344" s="294"/>
      <c r="K344" s="294"/>
      <c r="L344" s="294"/>
    </row>
    <row r="345" spans="1:12" ht="20.100000000000001" customHeight="1" x14ac:dyDescent="0.25">
      <c r="A345" s="294"/>
      <c r="B345" s="295"/>
      <c r="C345" s="313"/>
      <c r="D345" s="294"/>
      <c r="E345" s="294"/>
      <c r="F345" s="294"/>
      <c r="G345" s="295"/>
      <c r="H345" s="295"/>
      <c r="I345" s="295"/>
      <c r="J345" s="294"/>
      <c r="K345" s="294"/>
      <c r="L345" s="294"/>
    </row>
    <row r="346" spans="1:12" ht="20.100000000000001" customHeight="1" x14ac:dyDescent="0.25">
      <c r="A346" s="294"/>
      <c r="B346" s="295"/>
      <c r="C346" s="313"/>
      <c r="D346" s="294"/>
      <c r="E346" s="294"/>
      <c r="F346" s="294"/>
      <c r="G346" s="295"/>
      <c r="H346" s="295"/>
      <c r="I346" s="295"/>
      <c r="J346" s="294"/>
      <c r="K346" s="294"/>
      <c r="L346" s="294"/>
    </row>
    <row r="347" spans="1:12" ht="20.100000000000001" customHeight="1" x14ac:dyDescent="0.25">
      <c r="A347" s="294"/>
      <c r="B347" s="295"/>
      <c r="C347" s="313"/>
      <c r="D347" s="294"/>
      <c r="E347" s="294"/>
      <c r="F347" s="294"/>
      <c r="G347" s="295"/>
      <c r="H347" s="295"/>
      <c r="I347" s="295"/>
      <c r="J347" s="294"/>
      <c r="K347" s="294"/>
      <c r="L347" s="294"/>
    </row>
    <row r="348" spans="1:12" ht="20.100000000000001" customHeight="1" x14ac:dyDescent="0.25">
      <c r="A348" s="294"/>
      <c r="B348" s="295"/>
      <c r="C348" s="313"/>
      <c r="D348" s="294"/>
      <c r="E348" s="294"/>
      <c r="F348" s="294"/>
      <c r="G348" s="295"/>
      <c r="H348" s="295"/>
      <c r="I348" s="295"/>
      <c r="J348" s="294"/>
      <c r="K348" s="294"/>
      <c r="L348" s="294"/>
    </row>
    <row r="349" spans="1:12" ht="20.100000000000001" customHeight="1" x14ac:dyDescent="0.25">
      <c r="A349" s="294"/>
      <c r="B349" s="295"/>
      <c r="C349" s="313"/>
      <c r="D349" s="294"/>
      <c r="E349" s="294"/>
      <c r="F349" s="294"/>
      <c r="G349" s="295"/>
      <c r="H349" s="295"/>
      <c r="I349" s="295"/>
      <c r="J349" s="294"/>
      <c r="K349" s="294"/>
      <c r="L349" s="294"/>
    </row>
    <row r="350" spans="1:12" ht="20.100000000000001" customHeight="1" x14ac:dyDescent="0.25">
      <c r="A350" s="294"/>
      <c r="B350" s="295"/>
      <c r="C350" s="313"/>
      <c r="D350" s="294"/>
      <c r="E350" s="294"/>
      <c r="F350" s="294"/>
      <c r="G350" s="295"/>
      <c r="H350" s="295"/>
      <c r="I350" s="295"/>
      <c r="J350" s="294"/>
      <c r="K350" s="294"/>
      <c r="L350" s="294"/>
    </row>
    <row r="351" spans="1:12" ht="20.100000000000001" customHeight="1" x14ac:dyDescent="0.25">
      <c r="A351" s="294"/>
      <c r="B351" s="295"/>
      <c r="C351" s="313"/>
      <c r="D351" s="294"/>
      <c r="E351" s="294"/>
      <c r="F351" s="294"/>
      <c r="G351" s="295"/>
      <c r="H351" s="295"/>
      <c r="I351" s="295"/>
      <c r="J351" s="294"/>
      <c r="K351" s="294"/>
      <c r="L351" s="294"/>
    </row>
    <row r="352" spans="1:12" ht="20.100000000000001" customHeight="1" x14ac:dyDescent="0.25">
      <c r="A352" s="294"/>
      <c r="B352" s="295"/>
      <c r="C352" s="313"/>
      <c r="D352" s="294"/>
      <c r="E352" s="294"/>
      <c r="F352" s="294"/>
      <c r="G352" s="295"/>
      <c r="H352" s="295"/>
      <c r="I352" s="295"/>
      <c r="J352" s="294"/>
      <c r="K352" s="294"/>
      <c r="L352" s="294"/>
    </row>
    <row r="353" spans="1:12" ht="20.100000000000001" customHeight="1" x14ac:dyDescent="0.25">
      <c r="A353" s="294"/>
      <c r="B353" s="295"/>
      <c r="C353" s="313"/>
      <c r="D353" s="294"/>
      <c r="E353" s="294"/>
      <c r="F353" s="294"/>
      <c r="G353" s="295"/>
      <c r="H353" s="295"/>
      <c r="I353" s="295"/>
      <c r="J353" s="294"/>
      <c r="K353" s="294"/>
      <c r="L353" s="294"/>
    </row>
    <row r="354" spans="1:12" ht="20.100000000000001" customHeight="1" x14ac:dyDescent="0.25">
      <c r="A354" s="294"/>
      <c r="B354" s="295"/>
      <c r="C354" s="313"/>
      <c r="D354" s="294"/>
      <c r="E354" s="294"/>
      <c r="F354" s="294"/>
      <c r="G354" s="295"/>
      <c r="H354" s="295"/>
      <c r="I354" s="295"/>
      <c r="J354" s="294"/>
      <c r="K354" s="294"/>
      <c r="L354" s="294"/>
    </row>
    <row r="355" spans="1:12" ht="20.100000000000001" customHeight="1" x14ac:dyDescent="0.25">
      <c r="A355" s="294"/>
      <c r="B355" s="295"/>
      <c r="C355" s="313"/>
      <c r="D355" s="294"/>
      <c r="E355" s="294"/>
      <c r="F355" s="294"/>
      <c r="G355" s="295"/>
      <c r="H355" s="295"/>
      <c r="I355" s="295"/>
      <c r="J355" s="294"/>
      <c r="K355" s="294"/>
      <c r="L355" s="294"/>
    </row>
    <row r="356" spans="1:12" ht="20.100000000000001" customHeight="1" x14ac:dyDescent="0.25">
      <c r="A356" s="294"/>
      <c r="B356" s="295"/>
      <c r="C356" s="313"/>
      <c r="D356" s="294"/>
      <c r="E356" s="294"/>
      <c r="F356" s="294"/>
      <c r="G356" s="295"/>
      <c r="H356" s="295"/>
      <c r="I356" s="295"/>
      <c r="J356" s="294"/>
      <c r="K356" s="294"/>
      <c r="L356" s="294"/>
    </row>
    <row r="357" spans="1:12" ht="20.100000000000001" customHeight="1" x14ac:dyDescent="0.25">
      <c r="A357" s="294"/>
      <c r="B357" s="295"/>
      <c r="C357" s="313"/>
      <c r="D357" s="294"/>
      <c r="E357" s="294"/>
      <c r="F357" s="294"/>
      <c r="G357" s="295"/>
      <c r="H357" s="295"/>
      <c r="I357" s="295"/>
      <c r="J357" s="294"/>
      <c r="K357" s="294"/>
      <c r="L357" s="294"/>
    </row>
    <row r="358" spans="1:12" ht="20.100000000000001" customHeight="1" x14ac:dyDescent="0.25">
      <c r="A358" s="294"/>
      <c r="B358" s="295"/>
      <c r="C358" s="313"/>
      <c r="D358" s="294"/>
      <c r="E358" s="294"/>
      <c r="F358" s="294"/>
      <c r="G358" s="295"/>
      <c r="H358" s="295"/>
      <c r="I358" s="295"/>
      <c r="J358" s="294"/>
      <c r="K358" s="294"/>
      <c r="L358" s="294"/>
    </row>
    <row r="359" spans="1:12" ht="20.100000000000001" customHeight="1" x14ac:dyDescent="0.25">
      <c r="A359" s="294"/>
      <c r="B359" s="295"/>
      <c r="C359" s="313"/>
      <c r="D359" s="294"/>
      <c r="E359" s="294"/>
      <c r="F359" s="294"/>
      <c r="G359" s="295"/>
      <c r="H359" s="295"/>
      <c r="I359" s="295"/>
      <c r="J359" s="294"/>
      <c r="K359" s="294"/>
      <c r="L359" s="294"/>
    </row>
    <row r="360" spans="1:12" ht="20.100000000000001" customHeight="1" x14ac:dyDescent="0.25">
      <c r="A360" s="294"/>
      <c r="B360" s="295"/>
      <c r="C360" s="313"/>
      <c r="D360" s="294"/>
      <c r="E360" s="294"/>
      <c r="F360" s="294"/>
      <c r="G360" s="295"/>
      <c r="H360" s="295"/>
      <c r="I360" s="295"/>
      <c r="J360" s="294"/>
      <c r="K360" s="294"/>
      <c r="L360" s="294"/>
    </row>
    <row r="361" spans="1:12" ht="20.100000000000001" customHeight="1" x14ac:dyDescent="0.25">
      <c r="A361" s="294"/>
      <c r="B361" s="295"/>
      <c r="C361" s="313"/>
      <c r="D361" s="294"/>
      <c r="E361" s="294"/>
      <c r="F361" s="294"/>
      <c r="G361" s="295"/>
      <c r="H361" s="295"/>
      <c r="I361" s="295"/>
      <c r="J361" s="294"/>
      <c r="K361" s="294"/>
      <c r="L361" s="294"/>
    </row>
    <row r="362" spans="1:12" ht="20.100000000000001" customHeight="1" x14ac:dyDescent="0.25">
      <c r="A362" s="294"/>
      <c r="B362" s="295"/>
      <c r="C362" s="313"/>
      <c r="D362" s="294"/>
      <c r="E362" s="294"/>
      <c r="F362" s="294"/>
      <c r="G362" s="295"/>
      <c r="H362" s="295"/>
      <c r="I362" s="295"/>
      <c r="J362" s="294"/>
      <c r="K362" s="294"/>
      <c r="L362" s="294"/>
    </row>
    <row r="363" spans="1:12" ht="20.100000000000001" customHeight="1" x14ac:dyDescent="0.25">
      <c r="A363" s="294"/>
      <c r="B363" s="295"/>
      <c r="C363" s="313"/>
      <c r="D363" s="294"/>
      <c r="E363" s="294"/>
      <c r="F363" s="294"/>
      <c r="G363" s="295"/>
      <c r="H363" s="295"/>
      <c r="I363" s="295"/>
      <c r="J363" s="294"/>
      <c r="K363" s="294"/>
      <c r="L363" s="294"/>
    </row>
    <row r="364" spans="1:12" ht="20.100000000000001" customHeight="1" x14ac:dyDescent="0.25">
      <c r="A364" s="294"/>
      <c r="B364" s="295"/>
      <c r="C364" s="313"/>
      <c r="D364" s="294"/>
      <c r="E364" s="294"/>
      <c r="F364" s="294"/>
      <c r="G364" s="295"/>
      <c r="H364" s="295"/>
      <c r="I364" s="295"/>
      <c r="J364" s="294"/>
      <c r="K364" s="294"/>
      <c r="L364" s="294"/>
    </row>
    <row r="365" spans="1:12" ht="20.100000000000001" customHeight="1" x14ac:dyDescent="0.25">
      <c r="A365" s="294"/>
      <c r="B365" s="295"/>
      <c r="C365" s="313"/>
      <c r="D365" s="294"/>
      <c r="E365" s="294"/>
      <c r="F365" s="294"/>
      <c r="G365" s="295"/>
      <c r="H365" s="295"/>
      <c r="I365" s="295"/>
      <c r="J365" s="294"/>
      <c r="K365" s="294"/>
      <c r="L365" s="294"/>
    </row>
    <row r="366" spans="1:12" ht="20.100000000000001" customHeight="1" x14ac:dyDescent="0.25">
      <c r="A366" s="294"/>
      <c r="B366" s="295"/>
      <c r="C366" s="313"/>
      <c r="D366" s="294"/>
      <c r="E366" s="294"/>
      <c r="F366" s="294"/>
      <c r="G366" s="295"/>
      <c r="H366" s="295"/>
      <c r="I366" s="295"/>
      <c r="J366" s="294"/>
      <c r="K366" s="294"/>
      <c r="L366" s="294"/>
    </row>
    <row r="367" spans="1:12" ht="20.100000000000001" customHeight="1" x14ac:dyDescent="0.25">
      <c r="A367" s="294"/>
      <c r="B367" s="295"/>
      <c r="C367" s="313"/>
      <c r="D367" s="294"/>
      <c r="E367" s="294"/>
      <c r="F367" s="294"/>
      <c r="G367" s="295"/>
      <c r="H367" s="295"/>
      <c r="I367" s="295"/>
      <c r="J367" s="294"/>
      <c r="K367" s="294"/>
      <c r="L367" s="294"/>
    </row>
    <row r="368" spans="1:12" ht="20.100000000000001" customHeight="1" x14ac:dyDescent="0.25">
      <c r="A368" s="294"/>
      <c r="B368" s="295"/>
      <c r="C368" s="313"/>
      <c r="D368" s="294"/>
      <c r="E368" s="294"/>
      <c r="F368" s="294"/>
      <c r="G368" s="295"/>
      <c r="H368" s="295"/>
      <c r="I368" s="295"/>
      <c r="J368" s="294"/>
      <c r="K368" s="294"/>
      <c r="L368" s="294"/>
    </row>
    <row r="369" spans="1:12" ht="20.100000000000001" customHeight="1" x14ac:dyDescent="0.25">
      <c r="A369" s="294"/>
      <c r="B369" s="295"/>
      <c r="C369" s="313"/>
      <c r="D369" s="294"/>
      <c r="E369" s="294"/>
      <c r="F369" s="294"/>
      <c r="G369" s="295"/>
      <c r="H369" s="295"/>
      <c r="I369" s="295"/>
      <c r="J369" s="294"/>
      <c r="K369" s="294"/>
      <c r="L369" s="294"/>
    </row>
    <row r="370" spans="1:12" ht="20.100000000000001" customHeight="1" x14ac:dyDescent="0.25">
      <c r="A370" s="294"/>
      <c r="B370" s="295"/>
      <c r="C370" s="313"/>
      <c r="D370" s="294"/>
      <c r="E370" s="294"/>
      <c r="F370" s="294"/>
      <c r="G370" s="295"/>
      <c r="H370" s="295"/>
      <c r="I370" s="295"/>
      <c r="J370" s="294"/>
      <c r="K370" s="294"/>
      <c r="L370" s="294"/>
    </row>
    <row r="371" spans="1:12" ht="20.100000000000001" customHeight="1" x14ac:dyDescent="0.25">
      <c r="A371" s="294"/>
      <c r="B371" s="295"/>
      <c r="C371" s="313"/>
      <c r="D371" s="294"/>
      <c r="E371" s="294"/>
      <c r="F371" s="294"/>
      <c r="G371" s="295"/>
      <c r="H371" s="295"/>
      <c r="I371" s="295"/>
      <c r="J371" s="294"/>
      <c r="K371" s="294"/>
      <c r="L371" s="294"/>
    </row>
    <row r="372" spans="1:12" ht="20.100000000000001" customHeight="1" x14ac:dyDescent="0.25">
      <c r="A372" s="294"/>
      <c r="B372" s="295"/>
      <c r="C372" s="313"/>
      <c r="D372" s="294"/>
      <c r="E372" s="294"/>
      <c r="F372" s="294"/>
      <c r="G372" s="295"/>
      <c r="H372" s="295"/>
      <c r="I372" s="295"/>
      <c r="J372" s="294"/>
      <c r="K372" s="294"/>
      <c r="L372" s="294"/>
    </row>
    <row r="373" spans="1:12" ht="20.100000000000001" customHeight="1" x14ac:dyDescent="0.25">
      <c r="A373" s="294"/>
      <c r="B373" s="295"/>
      <c r="C373" s="313"/>
      <c r="D373" s="294"/>
      <c r="E373" s="294"/>
      <c r="F373" s="294"/>
      <c r="G373" s="295"/>
      <c r="H373" s="295"/>
      <c r="I373" s="295"/>
      <c r="J373" s="294"/>
      <c r="K373" s="294"/>
      <c r="L373" s="294"/>
    </row>
    <row r="374" spans="1:12" ht="20.100000000000001" customHeight="1" x14ac:dyDescent="0.25">
      <c r="A374" s="294"/>
      <c r="B374" s="295"/>
      <c r="C374" s="313"/>
      <c r="D374" s="294"/>
      <c r="E374" s="294"/>
      <c r="F374" s="294"/>
      <c r="G374" s="295"/>
      <c r="H374" s="295"/>
      <c r="I374" s="295"/>
      <c r="J374" s="294"/>
      <c r="K374" s="294"/>
      <c r="L374" s="294"/>
    </row>
    <row r="375" spans="1:12" ht="20.100000000000001" customHeight="1" x14ac:dyDescent="0.25">
      <c r="A375" s="294"/>
      <c r="B375" s="295"/>
      <c r="C375" s="313"/>
      <c r="D375" s="294"/>
      <c r="E375" s="294"/>
      <c r="F375" s="294"/>
      <c r="G375" s="295"/>
      <c r="H375" s="295"/>
      <c r="I375" s="295"/>
      <c r="J375" s="294"/>
      <c r="K375" s="294"/>
      <c r="L375" s="294"/>
    </row>
    <row r="376" spans="1:12" ht="20.100000000000001" customHeight="1" x14ac:dyDescent="0.25">
      <c r="A376" s="294"/>
      <c r="B376" s="295"/>
      <c r="C376" s="313"/>
      <c r="D376" s="294"/>
      <c r="E376" s="294"/>
      <c r="F376" s="294"/>
      <c r="G376" s="295"/>
      <c r="H376" s="295"/>
      <c r="I376" s="295"/>
      <c r="J376" s="294"/>
      <c r="K376" s="294"/>
      <c r="L376" s="294"/>
    </row>
    <row r="377" spans="1:12" ht="20.100000000000001" customHeight="1" x14ac:dyDescent="0.25">
      <c r="A377" s="294"/>
      <c r="B377" s="295"/>
      <c r="C377" s="313"/>
      <c r="D377" s="294"/>
      <c r="E377" s="294"/>
      <c r="F377" s="294"/>
      <c r="G377" s="295"/>
      <c r="H377" s="295"/>
      <c r="I377" s="295"/>
      <c r="J377" s="294"/>
      <c r="K377" s="294"/>
      <c r="L377" s="294"/>
    </row>
    <row r="378" spans="1:12" ht="20.100000000000001" customHeight="1" x14ac:dyDescent="0.25">
      <c r="A378" s="294"/>
      <c r="B378" s="295"/>
      <c r="C378" s="313"/>
      <c r="D378" s="294"/>
      <c r="E378" s="294"/>
      <c r="F378" s="294"/>
      <c r="G378" s="295"/>
      <c r="H378" s="295"/>
      <c r="I378" s="295"/>
      <c r="J378" s="294"/>
      <c r="K378" s="294"/>
      <c r="L378" s="294"/>
    </row>
    <row r="379" spans="1:12" ht="20.100000000000001" customHeight="1" x14ac:dyDescent="0.25">
      <c r="A379" s="294"/>
      <c r="B379" s="295"/>
      <c r="C379" s="313"/>
      <c r="D379" s="294"/>
      <c r="E379" s="294"/>
      <c r="F379" s="294"/>
      <c r="G379" s="295"/>
      <c r="H379" s="295"/>
      <c r="I379" s="295"/>
      <c r="J379" s="294"/>
      <c r="K379" s="294"/>
      <c r="L379" s="294"/>
    </row>
    <row r="380" spans="1:12" ht="20.100000000000001" customHeight="1" x14ac:dyDescent="0.25">
      <c r="A380" s="294"/>
      <c r="B380" s="295"/>
      <c r="C380" s="313"/>
      <c r="D380" s="294"/>
      <c r="E380" s="294"/>
      <c r="F380" s="294"/>
      <c r="G380" s="295"/>
      <c r="H380" s="295"/>
      <c r="I380" s="295"/>
      <c r="J380" s="294"/>
      <c r="K380" s="294"/>
      <c r="L380" s="294"/>
    </row>
    <row r="381" spans="1:12" ht="20.100000000000001" customHeight="1" x14ac:dyDescent="0.25">
      <c r="A381" s="294"/>
      <c r="B381" s="295"/>
      <c r="C381" s="313"/>
      <c r="D381" s="294"/>
      <c r="E381" s="294"/>
      <c r="F381" s="294"/>
      <c r="G381" s="295"/>
      <c r="H381" s="295"/>
      <c r="I381" s="295"/>
      <c r="J381" s="294"/>
      <c r="K381" s="294"/>
      <c r="L381" s="294"/>
    </row>
    <row r="382" spans="1:12" ht="20.100000000000001" customHeight="1" x14ac:dyDescent="0.25">
      <c r="A382" s="294"/>
      <c r="B382" s="295"/>
      <c r="C382" s="313"/>
      <c r="D382" s="294"/>
      <c r="E382" s="294"/>
      <c r="F382" s="294"/>
      <c r="G382" s="295"/>
      <c r="H382" s="295"/>
      <c r="I382" s="295"/>
      <c r="J382" s="294"/>
      <c r="K382" s="294"/>
      <c r="L382" s="294"/>
    </row>
    <row r="383" spans="1:12" ht="20.100000000000001" customHeight="1" x14ac:dyDescent="0.25">
      <c r="A383" s="294"/>
      <c r="B383" s="295"/>
      <c r="C383" s="313"/>
      <c r="D383" s="294"/>
      <c r="E383" s="294"/>
      <c r="F383" s="294"/>
      <c r="G383" s="295"/>
      <c r="H383" s="295"/>
      <c r="I383" s="295"/>
      <c r="J383" s="294"/>
      <c r="K383" s="294"/>
      <c r="L383" s="294"/>
    </row>
    <row r="384" spans="1:12" ht="20.100000000000001" customHeight="1" x14ac:dyDescent="0.25">
      <c r="A384" s="294"/>
      <c r="B384" s="295"/>
      <c r="C384" s="313"/>
      <c r="D384" s="294"/>
      <c r="E384" s="294"/>
      <c r="F384" s="294"/>
      <c r="G384" s="295"/>
      <c r="H384" s="295"/>
      <c r="I384" s="295"/>
      <c r="J384" s="294"/>
      <c r="K384" s="294"/>
      <c r="L384" s="294"/>
    </row>
    <row r="385" spans="1:12" ht="20.100000000000001" customHeight="1" x14ac:dyDescent="0.25">
      <c r="A385" s="294"/>
      <c r="B385" s="295"/>
      <c r="C385" s="313"/>
      <c r="D385" s="294"/>
      <c r="E385" s="294"/>
      <c r="F385" s="294"/>
      <c r="G385" s="295"/>
      <c r="H385" s="295"/>
      <c r="I385" s="295"/>
      <c r="J385" s="294"/>
      <c r="K385" s="294"/>
      <c r="L385" s="294"/>
    </row>
    <row r="386" spans="1:12" ht="20.100000000000001" customHeight="1" x14ac:dyDescent="0.25">
      <c r="A386" s="294"/>
      <c r="B386" s="295"/>
      <c r="C386" s="313"/>
      <c r="D386" s="294"/>
      <c r="E386" s="294"/>
      <c r="F386" s="294"/>
      <c r="G386" s="295"/>
      <c r="H386" s="295"/>
      <c r="I386" s="295"/>
      <c r="J386" s="294"/>
      <c r="K386" s="294"/>
      <c r="L386" s="294"/>
    </row>
    <row r="387" spans="1:12" ht="20.100000000000001" customHeight="1" x14ac:dyDescent="0.25">
      <c r="A387" s="294"/>
      <c r="B387" s="295"/>
      <c r="C387" s="313"/>
      <c r="D387" s="294"/>
      <c r="E387" s="294"/>
      <c r="F387" s="294"/>
      <c r="G387" s="295"/>
      <c r="H387" s="295"/>
      <c r="I387" s="295"/>
      <c r="J387" s="294"/>
      <c r="K387" s="294"/>
      <c r="L387" s="294"/>
    </row>
    <row r="388" spans="1:12" ht="20.100000000000001" customHeight="1" x14ac:dyDescent="0.25">
      <c r="A388" s="294"/>
      <c r="B388" s="295"/>
      <c r="C388" s="313"/>
      <c r="D388" s="294"/>
      <c r="E388" s="294"/>
      <c r="F388" s="294"/>
      <c r="G388" s="295"/>
      <c r="H388" s="295"/>
      <c r="I388" s="295"/>
      <c r="J388" s="294"/>
      <c r="K388" s="294"/>
      <c r="L388" s="294"/>
    </row>
    <row r="389" spans="1:12" ht="20.100000000000001" customHeight="1" x14ac:dyDescent="0.25">
      <c r="A389" s="294"/>
      <c r="B389" s="295"/>
      <c r="C389" s="313"/>
      <c r="D389" s="294"/>
      <c r="E389" s="294"/>
      <c r="F389" s="294"/>
      <c r="G389" s="295"/>
      <c r="H389" s="295"/>
      <c r="I389" s="295"/>
      <c r="J389" s="294"/>
      <c r="K389" s="294"/>
      <c r="L389" s="294"/>
    </row>
    <row r="390" spans="1:12" ht="20.100000000000001" customHeight="1" x14ac:dyDescent="0.25">
      <c r="A390" s="294"/>
      <c r="B390" s="295"/>
      <c r="C390" s="313"/>
      <c r="D390" s="294"/>
      <c r="E390" s="294"/>
      <c r="F390" s="294"/>
      <c r="G390" s="295"/>
      <c r="H390" s="295"/>
      <c r="I390" s="295"/>
      <c r="J390" s="294"/>
      <c r="K390" s="294"/>
      <c r="L390" s="294"/>
    </row>
    <row r="391" spans="1:12" ht="20.100000000000001" customHeight="1" x14ac:dyDescent="0.25">
      <c r="A391" s="294"/>
      <c r="B391" s="295"/>
      <c r="C391" s="313"/>
      <c r="D391" s="294"/>
      <c r="E391" s="294"/>
      <c r="F391" s="294"/>
      <c r="G391" s="295"/>
      <c r="H391" s="295"/>
      <c r="I391" s="295"/>
      <c r="J391" s="294"/>
      <c r="K391" s="294"/>
      <c r="L391" s="294"/>
    </row>
    <row r="392" spans="1:12" ht="20.100000000000001" customHeight="1" x14ac:dyDescent="0.25">
      <c r="A392" s="294"/>
      <c r="B392" s="295"/>
      <c r="C392" s="313"/>
      <c r="D392" s="294"/>
      <c r="E392" s="294"/>
      <c r="F392" s="294"/>
      <c r="G392" s="295"/>
      <c r="H392" s="295"/>
      <c r="I392" s="295"/>
      <c r="J392" s="294"/>
      <c r="K392" s="294"/>
      <c r="L392" s="294"/>
    </row>
    <row r="393" spans="1:12" ht="20.100000000000001" customHeight="1" x14ac:dyDescent="0.25">
      <c r="A393" s="294"/>
      <c r="B393" s="295"/>
      <c r="C393" s="313"/>
      <c r="D393" s="294"/>
      <c r="E393" s="294"/>
      <c r="F393" s="294"/>
      <c r="G393" s="295"/>
      <c r="H393" s="295"/>
      <c r="I393" s="295"/>
      <c r="J393" s="294"/>
      <c r="K393" s="294"/>
      <c r="L393" s="294"/>
    </row>
    <row r="394" spans="1:12" ht="20.100000000000001" customHeight="1" x14ac:dyDescent="0.25">
      <c r="A394" s="294"/>
      <c r="B394" s="295"/>
      <c r="C394" s="313"/>
      <c r="D394" s="294"/>
      <c r="E394" s="294"/>
      <c r="F394" s="294"/>
      <c r="G394" s="295"/>
      <c r="H394" s="295"/>
      <c r="I394" s="295"/>
      <c r="J394" s="294"/>
      <c r="K394" s="294"/>
      <c r="L394" s="294"/>
    </row>
    <row r="395" spans="1:12" ht="20.100000000000001" customHeight="1" x14ac:dyDescent="0.25">
      <c r="A395" s="294"/>
      <c r="B395" s="295"/>
      <c r="C395" s="313"/>
      <c r="D395" s="294"/>
      <c r="E395" s="294"/>
      <c r="F395" s="294"/>
      <c r="G395" s="295"/>
      <c r="H395" s="295"/>
      <c r="I395" s="295"/>
      <c r="J395" s="294"/>
      <c r="K395" s="294"/>
      <c r="L395" s="294"/>
    </row>
    <row r="396" spans="1:12" ht="20.100000000000001" customHeight="1" x14ac:dyDescent="0.25">
      <c r="A396" s="294"/>
      <c r="B396" s="295"/>
      <c r="C396" s="313"/>
      <c r="D396" s="294"/>
      <c r="E396" s="294"/>
      <c r="F396" s="294"/>
      <c r="G396" s="295"/>
      <c r="H396" s="295"/>
      <c r="I396" s="295"/>
      <c r="J396" s="294"/>
      <c r="K396" s="294"/>
      <c r="L396" s="294"/>
    </row>
    <row r="397" spans="1:12" ht="20.100000000000001" customHeight="1" x14ac:dyDescent="0.25">
      <c r="A397" s="294"/>
      <c r="B397" s="295"/>
      <c r="C397" s="313"/>
      <c r="D397" s="294"/>
      <c r="E397" s="294"/>
      <c r="F397" s="294"/>
      <c r="G397" s="295"/>
      <c r="H397" s="295"/>
      <c r="I397" s="295"/>
      <c r="J397" s="294"/>
      <c r="K397" s="294"/>
      <c r="L397" s="294"/>
    </row>
    <row r="398" spans="1:12" ht="20.100000000000001" customHeight="1" x14ac:dyDescent="0.25">
      <c r="A398" s="294"/>
      <c r="B398" s="295"/>
      <c r="C398" s="313"/>
      <c r="D398" s="294"/>
      <c r="E398" s="294"/>
      <c r="F398" s="294"/>
      <c r="G398" s="295"/>
      <c r="H398" s="295"/>
      <c r="I398" s="295"/>
      <c r="J398" s="294"/>
      <c r="K398" s="294"/>
      <c r="L398" s="294"/>
    </row>
    <row r="399" spans="1:12" ht="20.100000000000001" customHeight="1" x14ac:dyDescent="0.25">
      <c r="A399" s="294"/>
      <c r="B399" s="295"/>
      <c r="C399" s="313"/>
      <c r="D399" s="294"/>
      <c r="E399" s="294"/>
      <c r="F399" s="294"/>
      <c r="G399" s="295"/>
      <c r="H399" s="295"/>
      <c r="I399" s="295"/>
      <c r="J399" s="294"/>
      <c r="K399" s="294"/>
      <c r="L399" s="294"/>
    </row>
    <row r="400" spans="1:12" ht="20.100000000000001" customHeight="1" x14ac:dyDescent="0.25">
      <c r="A400" s="294"/>
      <c r="B400" s="295"/>
      <c r="C400" s="313"/>
      <c r="D400" s="294"/>
      <c r="E400" s="294"/>
      <c r="F400" s="294"/>
      <c r="G400" s="295"/>
      <c r="H400" s="295"/>
      <c r="I400" s="295"/>
      <c r="J400" s="294"/>
      <c r="K400" s="294"/>
      <c r="L400" s="294"/>
    </row>
    <row r="401" spans="1:12" ht="20.100000000000001" customHeight="1" x14ac:dyDescent="0.25">
      <c r="A401" s="294"/>
      <c r="B401" s="295"/>
      <c r="C401" s="313"/>
      <c r="D401" s="294"/>
      <c r="E401" s="294"/>
      <c r="F401" s="294"/>
      <c r="G401" s="295"/>
      <c r="H401" s="295"/>
      <c r="I401" s="295"/>
      <c r="J401" s="294"/>
      <c r="K401" s="294"/>
      <c r="L401" s="294"/>
    </row>
    <row r="402" spans="1:12" ht="20.100000000000001" customHeight="1" x14ac:dyDescent="0.25">
      <c r="A402" s="294"/>
      <c r="B402" s="295"/>
      <c r="C402" s="313"/>
      <c r="D402" s="294"/>
      <c r="E402" s="294"/>
      <c r="F402" s="294"/>
      <c r="G402" s="295"/>
      <c r="H402" s="295"/>
      <c r="I402" s="295"/>
      <c r="J402" s="294"/>
      <c r="K402" s="294"/>
      <c r="L402" s="294"/>
    </row>
    <row r="403" spans="1:12" ht="20.100000000000001" customHeight="1" x14ac:dyDescent="0.25">
      <c r="A403" s="294"/>
      <c r="B403" s="295"/>
      <c r="C403" s="313"/>
      <c r="D403" s="294"/>
      <c r="E403" s="294"/>
      <c r="F403" s="294"/>
      <c r="G403" s="295"/>
      <c r="H403" s="295"/>
      <c r="I403" s="295"/>
      <c r="J403" s="294"/>
      <c r="K403" s="294"/>
      <c r="L403" s="294"/>
    </row>
    <row r="404" spans="1:12" ht="20.100000000000001" customHeight="1" x14ac:dyDescent="0.25">
      <c r="A404" s="294"/>
      <c r="B404" s="295"/>
      <c r="C404" s="313"/>
      <c r="D404" s="294"/>
      <c r="E404" s="294"/>
      <c r="F404" s="294"/>
      <c r="G404" s="295"/>
      <c r="H404" s="295"/>
      <c r="I404" s="295"/>
      <c r="J404" s="294"/>
      <c r="K404" s="294"/>
      <c r="L404" s="294"/>
    </row>
    <row r="405" spans="1:12" ht="20.100000000000001" customHeight="1" x14ac:dyDescent="0.25">
      <c r="A405" s="294"/>
      <c r="B405" s="295"/>
      <c r="C405" s="313"/>
      <c r="D405" s="294"/>
      <c r="E405" s="294"/>
      <c r="F405" s="294"/>
      <c r="G405" s="295"/>
      <c r="H405" s="295"/>
      <c r="I405" s="295"/>
      <c r="J405" s="294"/>
      <c r="K405" s="294"/>
      <c r="L405" s="294"/>
    </row>
    <row r="406" spans="1:12" ht="20.100000000000001" customHeight="1" x14ac:dyDescent="0.25">
      <c r="A406" s="294"/>
      <c r="B406" s="295"/>
      <c r="C406" s="313"/>
      <c r="D406" s="294"/>
      <c r="E406" s="294"/>
      <c r="F406" s="294"/>
      <c r="G406" s="295"/>
      <c r="H406" s="295"/>
      <c r="I406" s="295"/>
      <c r="J406" s="294"/>
      <c r="K406" s="294"/>
      <c r="L406" s="294"/>
    </row>
    <row r="407" spans="1:12" ht="20.100000000000001" customHeight="1" x14ac:dyDescent="0.25">
      <c r="A407" s="294"/>
      <c r="B407" s="295"/>
      <c r="C407" s="313"/>
      <c r="D407" s="294"/>
      <c r="E407" s="294"/>
      <c r="F407" s="294"/>
      <c r="G407" s="295"/>
      <c r="H407" s="295"/>
      <c r="I407" s="295"/>
      <c r="J407" s="294"/>
      <c r="K407" s="294"/>
      <c r="L407" s="294"/>
    </row>
    <row r="408" spans="1:12" ht="20.100000000000001" customHeight="1" x14ac:dyDescent="0.25">
      <c r="A408" s="294"/>
      <c r="B408" s="295"/>
      <c r="C408" s="313"/>
      <c r="D408" s="294"/>
      <c r="E408" s="294"/>
      <c r="F408" s="294"/>
      <c r="G408" s="295"/>
      <c r="H408" s="295"/>
      <c r="I408" s="295"/>
      <c r="J408" s="294"/>
      <c r="K408" s="294"/>
      <c r="L408" s="294"/>
    </row>
    <row r="409" spans="1:12" ht="20.100000000000001" customHeight="1" x14ac:dyDescent="0.25">
      <c r="A409" s="294"/>
      <c r="B409" s="295"/>
      <c r="C409" s="313"/>
      <c r="D409" s="294"/>
      <c r="E409" s="294"/>
      <c r="F409" s="294"/>
      <c r="G409" s="295"/>
      <c r="H409" s="295"/>
      <c r="I409" s="295"/>
      <c r="J409" s="294"/>
      <c r="K409" s="294"/>
      <c r="L409" s="294"/>
    </row>
    <row r="410" spans="1:12" ht="20.100000000000001" customHeight="1" x14ac:dyDescent="0.25">
      <c r="A410" s="294"/>
      <c r="B410" s="295"/>
      <c r="C410" s="313"/>
      <c r="D410" s="294"/>
      <c r="E410" s="294"/>
      <c r="F410" s="294"/>
      <c r="G410" s="295"/>
      <c r="H410" s="295"/>
      <c r="I410" s="295"/>
      <c r="J410" s="294"/>
      <c r="K410" s="294"/>
      <c r="L410" s="294"/>
    </row>
    <row r="411" spans="1:12" ht="20.100000000000001" customHeight="1" x14ac:dyDescent="0.25">
      <c r="A411" s="294"/>
      <c r="B411" s="295"/>
      <c r="C411" s="313"/>
      <c r="D411" s="294"/>
      <c r="E411" s="294"/>
      <c r="F411" s="294"/>
      <c r="G411" s="295"/>
      <c r="H411" s="295"/>
      <c r="I411" s="295"/>
      <c r="J411" s="294"/>
      <c r="K411" s="294"/>
      <c r="L411" s="294"/>
    </row>
    <row r="412" spans="1:12" ht="20.100000000000001" customHeight="1" x14ac:dyDescent="0.25">
      <c r="A412" s="294"/>
      <c r="B412" s="295"/>
      <c r="C412" s="313"/>
      <c r="D412" s="294"/>
      <c r="E412" s="294"/>
      <c r="F412" s="294"/>
      <c r="G412" s="295"/>
      <c r="H412" s="295"/>
      <c r="I412" s="295"/>
      <c r="J412" s="294"/>
      <c r="K412" s="294"/>
      <c r="L412" s="294"/>
    </row>
    <row r="413" spans="1:12" ht="20.100000000000001" customHeight="1" x14ac:dyDescent="0.25">
      <c r="A413" s="294"/>
      <c r="B413" s="295"/>
      <c r="C413" s="313"/>
      <c r="D413" s="294"/>
      <c r="E413" s="294"/>
      <c r="F413" s="294"/>
      <c r="G413" s="295"/>
      <c r="H413" s="295"/>
      <c r="I413" s="295"/>
      <c r="J413" s="294"/>
      <c r="K413" s="294"/>
      <c r="L413" s="294"/>
    </row>
    <row r="414" spans="1:12" ht="20.100000000000001" customHeight="1" x14ac:dyDescent="0.25">
      <c r="A414" s="294"/>
      <c r="B414" s="295"/>
      <c r="C414" s="313"/>
      <c r="D414" s="294"/>
      <c r="E414" s="294"/>
      <c r="F414" s="294"/>
      <c r="G414" s="295"/>
      <c r="H414" s="295"/>
      <c r="I414" s="295"/>
      <c r="J414" s="294"/>
      <c r="K414" s="294"/>
      <c r="L414" s="294"/>
    </row>
    <row r="415" spans="1:12" ht="20.100000000000001" customHeight="1" x14ac:dyDescent="0.25">
      <c r="A415" s="294"/>
      <c r="B415" s="295"/>
      <c r="C415" s="313"/>
      <c r="D415" s="294"/>
      <c r="E415" s="294"/>
      <c r="F415" s="294"/>
      <c r="G415" s="295"/>
      <c r="H415" s="295"/>
      <c r="I415" s="295"/>
      <c r="J415" s="294"/>
      <c r="K415" s="294"/>
      <c r="L415" s="294"/>
    </row>
    <row r="416" spans="1:12" ht="20.100000000000001" customHeight="1" x14ac:dyDescent="0.25">
      <c r="A416" s="294"/>
      <c r="B416" s="295"/>
      <c r="C416" s="313"/>
      <c r="D416" s="294"/>
      <c r="E416" s="294"/>
      <c r="F416" s="294"/>
      <c r="G416" s="295"/>
      <c r="H416" s="295"/>
      <c r="I416" s="295"/>
      <c r="J416" s="294"/>
      <c r="K416" s="294"/>
      <c r="L416" s="294"/>
    </row>
    <row r="417" spans="1:12" ht="20.100000000000001" customHeight="1" x14ac:dyDescent="0.25">
      <c r="A417" s="294"/>
      <c r="B417" s="295"/>
      <c r="C417" s="313"/>
      <c r="D417" s="294"/>
      <c r="E417" s="294"/>
      <c r="F417" s="294"/>
      <c r="G417" s="295"/>
      <c r="H417" s="295"/>
      <c r="I417" s="295"/>
      <c r="J417" s="294"/>
      <c r="K417" s="294"/>
      <c r="L417" s="294"/>
    </row>
    <row r="418" spans="1:12" ht="20.100000000000001" customHeight="1" x14ac:dyDescent="0.25">
      <c r="A418" s="294"/>
      <c r="B418" s="295"/>
      <c r="C418" s="313"/>
      <c r="D418" s="294"/>
      <c r="E418" s="294"/>
      <c r="F418" s="294"/>
      <c r="G418" s="295"/>
      <c r="H418" s="295"/>
      <c r="I418" s="295"/>
      <c r="J418" s="294"/>
      <c r="K418" s="294"/>
      <c r="L418" s="294"/>
    </row>
    <row r="419" spans="1:12" ht="20.100000000000001" customHeight="1" x14ac:dyDescent="0.25">
      <c r="A419" s="294"/>
      <c r="B419" s="295"/>
      <c r="C419" s="313"/>
      <c r="D419" s="294"/>
      <c r="E419" s="294"/>
      <c r="F419" s="294"/>
      <c r="G419" s="295"/>
      <c r="H419" s="295"/>
      <c r="I419" s="295"/>
      <c r="J419" s="294"/>
      <c r="K419" s="294"/>
      <c r="L419" s="294"/>
    </row>
    <row r="420" spans="1:12" ht="20.100000000000001" customHeight="1" x14ac:dyDescent="0.25">
      <c r="A420" s="294"/>
      <c r="B420" s="295"/>
      <c r="C420" s="313"/>
      <c r="D420" s="294"/>
      <c r="E420" s="294"/>
      <c r="F420" s="294"/>
      <c r="G420" s="295"/>
      <c r="H420" s="295"/>
      <c r="I420" s="295"/>
      <c r="J420" s="294"/>
      <c r="K420" s="294"/>
      <c r="L420" s="294"/>
    </row>
    <row r="421" spans="1:12" ht="20.100000000000001" customHeight="1" x14ac:dyDescent="0.25">
      <c r="A421" s="294"/>
      <c r="B421" s="295"/>
      <c r="C421" s="313"/>
      <c r="D421" s="294"/>
      <c r="E421" s="294"/>
      <c r="F421" s="294"/>
      <c r="G421" s="295"/>
      <c r="H421" s="295"/>
      <c r="I421" s="295"/>
      <c r="J421" s="294"/>
      <c r="K421" s="294"/>
      <c r="L421" s="294"/>
    </row>
    <row r="422" spans="1:12" ht="20.100000000000001" customHeight="1" x14ac:dyDescent="0.25">
      <c r="A422" s="294"/>
      <c r="B422" s="295"/>
      <c r="C422" s="313"/>
      <c r="D422" s="294"/>
      <c r="E422" s="294"/>
      <c r="F422" s="294"/>
      <c r="G422" s="295"/>
      <c r="H422" s="295"/>
      <c r="I422" s="295"/>
      <c r="J422" s="294"/>
      <c r="K422" s="294"/>
      <c r="L422" s="294"/>
    </row>
    <row r="423" spans="1:12" ht="20.100000000000001" customHeight="1" x14ac:dyDescent="0.25">
      <c r="A423" s="294"/>
      <c r="B423" s="295"/>
      <c r="C423" s="313"/>
      <c r="D423" s="294"/>
      <c r="E423" s="294"/>
      <c r="F423" s="294"/>
      <c r="G423" s="295"/>
      <c r="H423" s="295"/>
      <c r="I423" s="295"/>
      <c r="J423" s="294"/>
      <c r="K423" s="294"/>
      <c r="L423" s="294"/>
    </row>
    <row r="424" spans="1:12" ht="20.100000000000001" customHeight="1" x14ac:dyDescent="0.25">
      <c r="A424" s="294"/>
      <c r="B424" s="295"/>
      <c r="C424" s="313"/>
      <c r="D424" s="294"/>
      <c r="E424" s="294"/>
      <c r="F424" s="294"/>
      <c r="G424" s="295"/>
      <c r="H424" s="295"/>
      <c r="I424" s="295"/>
      <c r="J424" s="294"/>
      <c r="K424" s="294"/>
      <c r="L424" s="294"/>
    </row>
    <row r="425" spans="1:12" ht="20.100000000000001" customHeight="1" x14ac:dyDescent="0.25">
      <c r="A425" s="294"/>
      <c r="B425" s="295"/>
      <c r="C425" s="313"/>
      <c r="D425" s="294"/>
      <c r="E425" s="294"/>
      <c r="F425" s="294"/>
      <c r="G425" s="295"/>
      <c r="H425" s="295"/>
      <c r="I425" s="295"/>
      <c r="J425" s="294"/>
      <c r="K425" s="294"/>
      <c r="L425" s="294"/>
    </row>
    <row r="426" spans="1:12" ht="20.100000000000001" customHeight="1" x14ac:dyDescent="0.25">
      <c r="A426" s="294"/>
      <c r="B426" s="295"/>
      <c r="C426" s="313"/>
      <c r="D426" s="294"/>
      <c r="E426" s="294"/>
      <c r="F426" s="294"/>
      <c r="G426" s="295"/>
      <c r="H426" s="295"/>
      <c r="I426" s="295"/>
      <c r="J426" s="294"/>
      <c r="K426" s="294"/>
      <c r="L426" s="294"/>
    </row>
    <row r="427" spans="1:12" ht="20.100000000000001" customHeight="1" x14ac:dyDescent="0.25">
      <c r="A427" s="294"/>
      <c r="B427" s="295"/>
      <c r="C427" s="313"/>
      <c r="D427" s="294"/>
      <c r="E427" s="294"/>
      <c r="F427" s="294"/>
      <c r="G427" s="295"/>
      <c r="H427" s="295"/>
      <c r="I427" s="295"/>
      <c r="J427" s="294"/>
      <c r="K427" s="294"/>
      <c r="L427" s="294"/>
    </row>
    <row r="428" spans="1:12" ht="20.100000000000001" customHeight="1" x14ac:dyDescent="0.25">
      <c r="A428" s="294"/>
      <c r="B428" s="295"/>
      <c r="C428" s="313"/>
      <c r="D428" s="294"/>
      <c r="E428" s="294"/>
      <c r="F428" s="294"/>
      <c r="G428" s="295"/>
      <c r="H428" s="295"/>
      <c r="I428" s="295"/>
      <c r="J428" s="294"/>
      <c r="K428" s="294"/>
      <c r="L428" s="294"/>
    </row>
    <row r="429" spans="1:12" ht="20.100000000000001" customHeight="1" x14ac:dyDescent="0.25">
      <c r="A429" s="294"/>
      <c r="B429" s="295"/>
      <c r="C429" s="313"/>
      <c r="D429" s="294"/>
      <c r="E429" s="294"/>
      <c r="F429" s="294"/>
      <c r="G429" s="295"/>
      <c r="H429" s="295"/>
      <c r="I429" s="295"/>
      <c r="J429" s="294"/>
      <c r="K429" s="294"/>
      <c r="L429" s="294"/>
    </row>
    <row r="430" spans="1:12" ht="20.100000000000001" customHeight="1" x14ac:dyDescent="0.25">
      <c r="A430" s="294"/>
      <c r="B430" s="295"/>
      <c r="C430" s="313"/>
      <c r="D430" s="294"/>
      <c r="E430" s="294"/>
      <c r="F430" s="294"/>
      <c r="G430" s="295"/>
      <c r="H430" s="295"/>
      <c r="I430" s="295"/>
      <c r="J430" s="294"/>
      <c r="K430" s="294"/>
      <c r="L430" s="294"/>
    </row>
    <row r="431" spans="1:12" ht="20.100000000000001" customHeight="1" x14ac:dyDescent="0.25">
      <c r="A431" s="294"/>
      <c r="B431" s="295"/>
      <c r="C431" s="313"/>
      <c r="D431" s="294"/>
      <c r="E431" s="294"/>
      <c r="F431" s="294"/>
      <c r="G431" s="295"/>
      <c r="H431" s="295"/>
      <c r="I431" s="295"/>
      <c r="J431" s="294"/>
      <c r="K431" s="294"/>
      <c r="L431" s="294"/>
    </row>
    <row r="432" spans="1:12" ht="20.100000000000001" customHeight="1" x14ac:dyDescent="0.25">
      <c r="A432" s="294"/>
      <c r="B432" s="295"/>
      <c r="C432" s="313"/>
      <c r="D432" s="294"/>
      <c r="E432" s="294"/>
      <c r="F432" s="294"/>
      <c r="G432" s="295"/>
      <c r="H432" s="295"/>
      <c r="I432" s="295"/>
      <c r="J432" s="294"/>
      <c r="K432" s="294"/>
      <c r="L432" s="294"/>
    </row>
    <row r="433" spans="1:12" ht="20.100000000000001" customHeight="1" x14ac:dyDescent="0.25">
      <c r="A433" s="294"/>
      <c r="B433" s="295"/>
      <c r="C433" s="313"/>
      <c r="D433" s="294"/>
      <c r="E433" s="294"/>
      <c r="F433" s="294"/>
      <c r="G433" s="295"/>
      <c r="H433" s="295"/>
      <c r="I433" s="295"/>
      <c r="J433" s="294"/>
      <c r="K433" s="294"/>
      <c r="L433" s="294"/>
    </row>
    <row r="434" spans="1:12" ht="20.100000000000001" customHeight="1" x14ac:dyDescent="0.25">
      <c r="A434" s="294"/>
      <c r="B434" s="295"/>
      <c r="C434" s="313"/>
      <c r="D434" s="294"/>
      <c r="E434" s="294"/>
      <c r="F434" s="294"/>
      <c r="G434" s="295"/>
      <c r="H434" s="295"/>
      <c r="I434" s="295"/>
      <c r="J434" s="294"/>
      <c r="K434" s="294"/>
      <c r="L434" s="294"/>
    </row>
    <row r="435" spans="1:12" ht="20.100000000000001" customHeight="1" x14ac:dyDescent="0.25">
      <c r="A435" s="294"/>
      <c r="B435" s="295"/>
      <c r="C435" s="313"/>
      <c r="D435" s="294"/>
      <c r="E435" s="294"/>
      <c r="F435" s="294"/>
      <c r="G435" s="295"/>
      <c r="H435" s="295"/>
      <c r="I435" s="295"/>
      <c r="J435" s="294"/>
      <c r="K435" s="294"/>
      <c r="L435" s="294"/>
    </row>
    <row r="436" spans="1:12" ht="20.100000000000001" customHeight="1" x14ac:dyDescent="0.25">
      <c r="A436" s="294"/>
      <c r="B436" s="295"/>
      <c r="C436" s="313"/>
      <c r="D436" s="294"/>
      <c r="E436" s="294"/>
      <c r="F436" s="294"/>
      <c r="G436" s="295"/>
      <c r="H436" s="295"/>
      <c r="I436" s="295"/>
      <c r="J436" s="294"/>
      <c r="K436" s="294"/>
      <c r="L436" s="294"/>
    </row>
    <row r="437" spans="1:12" ht="20.100000000000001" customHeight="1" x14ac:dyDescent="0.25">
      <c r="A437" s="294"/>
      <c r="B437" s="295"/>
      <c r="C437" s="313"/>
      <c r="D437" s="294"/>
      <c r="E437" s="294"/>
      <c r="F437" s="294"/>
      <c r="G437" s="295"/>
      <c r="H437" s="295"/>
      <c r="I437" s="295"/>
      <c r="J437" s="294"/>
      <c r="K437" s="294"/>
      <c r="L437" s="294"/>
    </row>
    <row r="438" spans="1:12" ht="20.100000000000001" customHeight="1" x14ac:dyDescent="0.25">
      <c r="A438" s="294"/>
      <c r="B438" s="295"/>
      <c r="C438" s="313"/>
      <c r="D438" s="294"/>
      <c r="E438" s="294"/>
      <c r="F438" s="294"/>
      <c r="G438" s="295"/>
      <c r="H438" s="295"/>
      <c r="I438" s="295"/>
      <c r="J438" s="294"/>
      <c r="K438" s="294"/>
      <c r="L438" s="294"/>
    </row>
    <row r="439" spans="1:12" ht="20.100000000000001" customHeight="1" x14ac:dyDescent="0.25">
      <c r="A439" s="294"/>
      <c r="B439" s="295"/>
      <c r="C439" s="313"/>
      <c r="D439" s="294"/>
      <c r="E439" s="294"/>
      <c r="F439" s="294"/>
      <c r="G439" s="295"/>
      <c r="H439" s="295"/>
      <c r="I439" s="295"/>
      <c r="J439" s="294"/>
      <c r="K439" s="294"/>
      <c r="L439" s="294"/>
    </row>
    <row r="440" spans="1:12" ht="20.100000000000001" customHeight="1" x14ac:dyDescent="0.25">
      <c r="A440" s="294"/>
      <c r="B440" s="295"/>
      <c r="C440" s="313"/>
      <c r="D440" s="294"/>
      <c r="E440" s="294"/>
      <c r="F440" s="294"/>
      <c r="G440" s="295"/>
      <c r="H440" s="295"/>
      <c r="I440" s="295"/>
      <c r="J440" s="294"/>
      <c r="K440" s="294"/>
      <c r="L440" s="294"/>
    </row>
    <row r="441" spans="1:12" ht="20.100000000000001" customHeight="1" x14ac:dyDescent="0.25">
      <c r="A441" s="294"/>
      <c r="B441" s="295"/>
      <c r="C441" s="313"/>
      <c r="D441" s="294"/>
      <c r="E441" s="294"/>
      <c r="F441" s="294"/>
      <c r="G441" s="295"/>
      <c r="H441" s="295"/>
      <c r="I441" s="295"/>
      <c r="J441" s="294"/>
      <c r="K441" s="294"/>
      <c r="L441" s="294"/>
    </row>
    <row r="442" spans="1:12" ht="20.100000000000001" customHeight="1" x14ac:dyDescent="0.25">
      <c r="A442" s="294"/>
      <c r="B442" s="295"/>
      <c r="C442" s="313"/>
      <c r="D442" s="294"/>
      <c r="E442" s="294"/>
      <c r="F442" s="294"/>
      <c r="G442" s="295"/>
      <c r="H442" s="295"/>
      <c r="I442" s="295"/>
      <c r="J442" s="294"/>
      <c r="K442" s="294"/>
      <c r="L442" s="294"/>
    </row>
    <row r="443" spans="1:12" ht="20.100000000000001" customHeight="1" x14ac:dyDescent="0.25">
      <c r="A443" s="294"/>
      <c r="B443" s="295"/>
      <c r="C443" s="313"/>
      <c r="D443" s="294"/>
      <c r="E443" s="294"/>
      <c r="F443" s="294"/>
      <c r="G443" s="295"/>
      <c r="H443" s="295"/>
      <c r="I443" s="295"/>
      <c r="J443" s="294"/>
      <c r="K443" s="294"/>
      <c r="L443" s="294"/>
    </row>
    <row r="444" spans="1:12" ht="20.100000000000001" customHeight="1" x14ac:dyDescent="0.25">
      <c r="A444" s="294"/>
      <c r="B444" s="295"/>
      <c r="C444" s="313"/>
      <c r="D444" s="294"/>
      <c r="E444" s="294"/>
      <c r="F444" s="294"/>
      <c r="G444" s="295"/>
      <c r="H444" s="295"/>
      <c r="I444" s="295"/>
      <c r="J444" s="294"/>
      <c r="K444" s="294"/>
      <c r="L444" s="294"/>
    </row>
    <row r="445" spans="1:12" ht="20.100000000000001" customHeight="1" x14ac:dyDescent="0.25">
      <c r="A445" s="294"/>
      <c r="B445" s="295"/>
      <c r="C445" s="313"/>
      <c r="D445" s="294"/>
      <c r="E445" s="294"/>
      <c r="F445" s="294"/>
      <c r="G445" s="295"/>
      <c r="H445" s="295"/>
      <c r="I445" s="295"/>
      <c r="J445" s="294"/>
      <c r="K445" s="294"/>
      <c r="L445" s="294"/>
    </row>
    <row r="446" spans="1:12" ht="20.100000000000001" customHeight="1" x14ac:dyDescent="0.25">
      <c r="A446" s="294"/>
      <c r="B446" s="295"/>
      <c r="C446" s="313"/>
      <c r="D446" s="294"/>
      <c r="E446" s="294"/>
      <c r="F446" s="294"/>
      <c r="G446" s="295"/>
      <c r="H446" s="295"/>
      <c r="I446" s="295"/>
      <c r="J446" s="294"/>
      <c r="K446" s="294"/>
      <c r="L446" s="294"/>
    </row>
    <row r="447" spans="1:12" ht="20.100000000000001" customHeight="1" x14ac:dyDescent="0.25">
      <c r="A447" s="294"/>
      <c r="B447" s="295"/>
      <c r="C447" s="313"/>
      <c r="D447" s="294"/>
      <c r="E447" s="294"/>
      <c r="F447" s="294"/>
      <c r="G447" s="295"/>
      <c r="H447" s="295"/>
      <c r="I447" s="295"/>
      <c r="J447" s="294"/>
      <c r="K447" s="294"/>
      <c r="L447" s="294"/>
    </row>
    <row r="448" spans="1:12" ht="20.100000000000001" customHeight="1" x14ac:dyDescent="0.25">
      <c r="A448" s="294"/>
      <c r="B448" s="295"/>
      <c r="C448" s="313"/>
      <c r="D448" s="294"/>
      <c r="E448" s="294"/>
      <c r="F448" s="294"/>
      <c r="G448" s="295"/>
      <c r="H448" s="295"/>
      <c r="I448" s="295"/>
      <c r="J448" s="294"/>
      <c r="K448" s="294"/>
      <c r="L448" s="294"/>
    </row>
    <row r="449" spans="1:12" ht="20.100000000000001" customHeight="1" x14ac:dyDescent="0.25">
      <c r="A449" s="294"/>
      <c r="B449" s="295"/>
      <c r="C449" s="313"/>
      <c r="D449" s="294"/>
      <c r="E449" s="294"/>
      <c r="F449" s="294"/>
      <c r="G449" s="295"/>
      <c r="H449" s="295"/>
      <c r="I449" s="295"/>
      <c r="J449" s="294"/>
      <c r="K449" s="294"/>
      <c r="L449" s="294"/>
    </row>
    <row r="450" spans="1:12" ht="20.100000000000001" customHeight="1" x14ac:dyDescent="0.25">
      <c r="A450" s="294"/>
      <c r="B450" s="295"/>
      <c r="C450" s="313"/>
      <c r="D450" s="294"/>
      <c r="E450" s="294"/>
      <c r="F450" s="294"/>
      <c r="G450" s="295"/>
      <c r="H450" s="295"/>
      <c r="I450" s="295"/>
      <c r="J450" s="294"/>
      <c r="K450" s="294"/>
      <c r="L450" s="294"/>
    </row>
    <row r="451" spans="1:12" ht="20.100000000000001" customHeight="1" x14ac:dyDescent="0.25">
      <c r="A451" s="294"/>
      <c r="B451" s="295"/>
      <c r="C451" s="313"/>
      <c r="D451" s="294"/>
      <c r="E451" s="294"/>
      <c r="F451" s="294"/>
      <c r="G451" s="295"/>
      <c r="H451" s="295"/>
      <c r="I451" s="295"/>
      <c r="J451" s="294"/>
      <c r="K451" s="294"/>
      <c r="L451" s="294"/>
    </row>
    <row r="452" spans="1:12" ht="20.100000000000001" customHeight="1" x14ac:dyDescent="0.25">
      <c r="A452" s="294"/>
      <c r="B452" s="295"/>
      <c r="C452" s="313"/>
      <c r="D452" s="294"/>
      <c r="E452" s="294"/>
      <c r="F452" s="294"/>
      <c r="G452" s="295"/>
      <c r="H452" s="295"/>
      <c r="I452" s="295"/>
      <c r="J452" s="294"/>
      <c r="K452" s="294"/>
      <c r="L452" s="294"/>
    </row>
    <row r="453" spans="1:12" ht="20.100000000000001" customHeight="1" x14ac:dyDescent="0.25">
      <c r="A453" s="294"/>
      <c r="B453" s="295"/>
      <c r="C453" s="313"/>
      <c r="D453" s="294"/>
      <c r="E453" s="294"/>
      <c r="F453" s="294"/>
      <c r="G453" s="295"/>
      <c r="H453" s="295"/>
      <c r="I453" s="295"/>
      <c r="J453" s="294"/>
      <c r="K453" s="294"/>
      <c r="L453" s="294"/>
    </row>
    <row r="454" spans="1:12" ht="20.100000000000001" customHeight="1" x14ac:dyDescent="0.25">
      <c r="A454" s="294"/>
      <c r="B454" s="295"/>
      <c r="C454" s="313"/>
      <c r="D454" s="294"/>
      <c r="E454" s="294"/>
      <c r="F454" s="294"/>
      <c r="G454" s="295"/>
      <c r="H454" s="295"/>
      <c r="I454" s="295"/>
      <c r="J454" s="294"/>
      <c r="K454" s="294"/>
      <c r="L454" s="294"/>
    </row>
    <row r="455" spans="1:12" ht="20.100000000000001" customHeight="1" x14ac:dyDescent="0.25">
      <c r="A455" s="294"/>
      <c r="B455" s="295"/>
      <c r="C455" s="313"/>
      <c r="D455" s="294"/>
      <c r="E455" s="294"/>
      <c r="F455" s="294"/>
      <c r="G455" s="295"/>
      <c r="H455" s="295"/>
      <c r="I455" s="295"/>
      <c r="J455" s="294"/>
      <c r="K455" s="294"/>
      <c r="L455" s="294"/>
    </row>
    <row r="456" spans="1:12" ht="20.100000000000001" customHeight="1" x14ac:dyDescent="0.25">
      <c r="A456" s="294"/>
      <c r="B456" s="295"/>
      <c r="C456" s="313"/>
      <c r="D456" s="294"/>
      <c r="E456" s="294"/>
      <c r="F456" s="294"/>
      <c r="G456" s="295"/>
      <c r="H456" s="295"/>
      <c r="I456" s="295"/>
      <c r="J456" s="294"/>
      <c r="K456" s="294"/>
      <c r="L456" s="294"/>
    </row>
    <row r="457" spans="1:12" ht="20.100000000000001" customHeight="1" x14ac:dyDescent="0.25">
      <c r="A457" s="294"/>
      <c r="B457" s="295"/>
      <c r="C457" s="313"/>
      <c r="D457" s="294"/>
      <c r="E457" s="294"/>
      <c r="F457" s="294"/>
      <c r="G457" s="295"/>
      <c r="H457" s="295"/>
      <c r="I457" s="295"/>
      <c r="J457" s="294"/>
      <c r="K457" s="294"/>
      <c r="L457" s="294"/>
    </row>
    <row r="458" spans="1:12" ht="20.100000000000001" customHeight="1" x14ac:dyDescent="0.25">
      <c r="A458" s="294"/>
      <c r="B458" s="295"/>
      <c r="C458" s="313"/>
      <c r="D458" s="294"/>
      <c r="E458" s="294"/>
      <c r="F458" s="294"/>
      <c r="G458" s="295"/>
      <c r="H458" s="295"/>
      <c r="I458" s="295"/>
      <c r="J458" s="294"/>
      <c r="K458" s="294"/>
      <c r="L458" s="294"/>
    </row>
    <row r="459" spans="1:12" ht="20.100000000000001" customHeight="1" x14ac:dyDescent="0.25">
      <c r="A459" s="294"/>
      <c r="B459" s="295"/>
      <c r="C459" s="313"/>
      <c r="D459" s="294"/>
      <c r="E459" s="294"/>
      <c r="F459" s="294"/>
      <c r="G459" s="295"/>
      <c r="H459" s="295"/>
      <c r="I459" s="295"/>
      <c r="J459" s="294"/>
      <c r="K459" s="294"/>
      <c r="L459" s="294"/>
    </row>
    <row r="460" spans="1:12" ht="20.100000000000001" customHeight="1" x14ac:dyDescent="0.25">
      <c r="A460" s="294"/>
      <c r="B460" s="295"/>
      <c r="C460" s="313"/>
      <c r="D460" s="294"/>
      <c r="E460" s="294"/>
      <c r="F460" s="294"/>
      <c r="G460" s="295"/>
      <c r="H460" s="295"/>
      <c r="I460" s="295"/>
      <c r="J460" s="294"/>
      <c r="K460" s="294"/>
      <c r="L460" s="294"/>
    </row>
    <row r="461" spans="1:12" ht="20.100000000000001" customHeight="1" x14ac:dyDescent="0.25">
      <c r="A461" s="294"/>
      <c r="B461" s="295"/>
      <c r="C461" s="313"/>
      <c r="D461" s="294"/>
      <c r="E461" s="294"/>
      <c r="F461" s="294"/>
      <c r="G461" s="295"/>
      <c r="H461" s="295"/>
      <c r="I461" s="295"/>
      <c r="J461" s="294"/>
      <c r="K461" s="294"/>
      <c r="L461" s="294"/>
    </row>
    <row r="462" spans="1:12" ht="20.100000000000001" customHeight="1" x14ac:dyDescent="0.25">
      <c r="A462" s="294"/>
      <c r="B462" s="295"/>
      <c r="C462" s="313"/>
      <c r="D462" s="294"/>
      <c r="E462" s="294"/>
      <c r="F462" s="294"/>
      <c r="G462" s="295"/>
      <c r="H462" s="295"/>
      <c r="I462" s="295"/>
      <c r="J462" s="294"/>
      <c r="K462" s="294"/>
      <c r="L462" s="294"/>
    </row>
    <row r="463" spans="1:12" ht="20.100000000000001" customHeight="1" x14ac:dyDescent="0.25">
      <c r="A463" s="294"/>
      <c r="B463" s="295"/>
      <c r="C463" s="313"/>
      <c r="D463" s="294"/>
      <c r="E463" s="294"/>
      <c r="F463" s="294"/>
      <c r="G463" s="295"/>
      <c r="H463" s="295"/>
      <c r="I463" s="295"/>
      <c r="J463" s="294"/>
      <c r="K463" s="294"/>
      <c r="L463" s="294"/>
    </row>
    <row r="464" spans="1:12" ht="20.100000000000001" customHeight="1" x14ac:dyDescent="0.25">
      <c r="A464" s="294"/>
      <c r="B464" s="295"/>
      <c r="C464" s="313"/>
      <c r="D464" s="294"/>
      <c r="E464" s="294"/>
      <c r="F464" s="294"/>
      <c r="G464" s="295"/>
      <c r="H464" s="295"/>
      <c r="I464" s="295"/>
      <c r="J464" s="294"/>
      <c r="K464" s="294"/>
      <c r="L464" s="294"/>
    </row>
    <row r="465" spans="1:12" ht="20.100000000000001" customHeight="1" x14ac:dyDescent="0.25">
      <c r="A465" s="294"/>
      <c r="B465" s="295"/>
      <c r="C465" s="313"/>
      <c r="D465" s="294"/>
      <c r="E465" s="294"/>
      <c r="F465" s="294"/>
      <c r="G465" s="295"/>
      <c r="H465" s="295"/>
      <c r="I465" s="295"/>
      <c r="J465" s="294"/>
      <c r="K465" s="294"/>
      <c r="L465" s="294"/>
    </row>
    <row r="466" spans="1:12" ht="20.100000000000001" customHeight="1" x14ac:dyDescent="0.25">
      <c r="A466" s="294"/>
      <c r="B466" s="295"/>
      <c r="C466" s="313"/>
      <c r="D466" s="294"/>
      <c r="E466" s="294"/>
      <c r="F466" s="294"/>
      <c r="G466" s="295"/>
      <c r="H466" s="295"/>
      <c r="I466" s="295"/>
      <c r="J466" s="294"/>
      <c r="K466" s="294"/>
      <c r="L466" s="294"/>
    </row>
    <row r="467" spans="1:12" ht="20.100000000000001" customHeight="1" x14ac:dyDescent="0.25">
      <c r="A467" s="294"/>
      <c r="B467" s="295"/>
      <c r="C467" s="313"/>
      <c r="D467" s="294"/>
      <c r="E467" s="294"/>
      <c r="F467" s="294"/>
      <c r="G467" s="295"/>
      <c r="H467" s="295"/>
      <c r="I467" s="295"/>
      <c r="J467" s="294"/>
      <c r="K467" s="294"/>
      <c r="L467" s="294"/>
    </row>
    <row r="468" spans="1:12" ht="20.100000000000001" customHeight="1" x14ac:dyDescent="0.25">
      <c r="A468" s="294"/>
      <c r="B468" s="295"/>
      <c r="C468" s="313"/>
      <c r="D468" s="294"/>
      <c r="E468" s="294"/>
      <c r="F468" s="294"/>
      <c r="G468" s="295"/>
      <c r="H468" s="295"/>
      <c r="I468" s="295"/>
      <c r="J468" s="294"/>
      <c r="K468" s="294"/>
      <c r="L468" s="294"/>
    </row>
    <row r="469" spans="1:12" ht="20.100000000000001" customHeight="1" x14ac:dyDescent="0.25">
      <c r="A469" s="294"/>
      <c r="B469" s="295"/>
      <c r="C469" s="313"/>
      <c r="D469" s="294"/>
      <c r="E469" s="294"/>
      <c r="F469" s="294"/>
      <c r="G469" s="295"/>
      <c r="H469" s="295"/>
      <c r="I469" s="295"/>
      <c r="J469" s="294"/>
      <c r="K469" s="294"/>
      <c r="L469" s="294"/>
    </row>
    <row r="470" spans="1:12" ht="20.100000000000001" customHeight="1" x14ac:dyDescent="0.25">
      <c r="A470" s="294"/>
      <c r="B470" s="295"/>
      <c r="C470" s="313"/>
      <c r="D470" s="294"/>
      <c r="E470" s="294"/>
      <c r="F470" s="294"/>
      <c r="G470" s="295"/>
      <c r="H470" s="295"/>
      <c r="I470" s="295"/>
      <c r="J470" s="294"/>
      <c r="K470" s="294"/>
      <c r="L470" s="294"/>
    </row>
    <row r="471" spans="1:12" ht="20.100000000000001" customHeight="1" x14ac:dyDescent="0.25">
      <c r="A471" s="294"/>
      <c r="B471" s="295"/>
      <c r="C471" s="313"/>
      <c r="D471" s="294"/>
      <c r="E471" s="294"/>
      <c r="F471" s="294"/>
      <c r="G471" s="295"/>
      <c r="H471" s="295"/>
      <c r="I471" s="295"/>
      <c r="J471" s="294"/>
      <c r="K471" s="294"/>
      <c r="L471" s="294"/>
    </row>
    <row r="472" spans="1:12" ht="20.100000000000001" customHeight="1" x14ac:dyDescent="0.25">
      <c r="A472" s="294"/>
      <c r="B472" s="295"/>
      <c r="C472" s="313"/>
      <c r="D472" s="294"/>
      <c r="E472" s="294"/>
      <c r="F472" s="294"/>
      <c r="G472" s="295"/>
      <c r="H472" s="295"/>
      <c r="I472" s="295"/>
      <c r="J472" s="294"/>
      <c r="K472" s="294"/>
      <c r="L472" s="294"/>
    </row>
    <row r="473" spans="1:12" ht="20.100000000000001" customHeight="1" x14ac:dyDescent="0.25">
      <c r="A473" s="294"/>
      <c r="B473" s="295"/>
      <c r="C473" s="313"/>
      <c r="D473" s="294"/>
      <c r="E473" s="294"/>
      <c r="F473" s="294"/>
      <c r="G473" s="295"/>
      <c r="H473" s="295"/>
      <c r="I473" s="295"/>
      <c r="J473" s="294"/>
      <c r="K473" s="294"/>
      <c r="L473" s="294"/>
    </row>
    <row r="474" spans="1:12" ht="20.100000000000001" customHeight="1" x14ac:dyDescent="0.25">
      <c r="A474" s="294"/>
      <c r="B474" s="295"/>
      <c r="C474" s="313"/>
      <c r="D474" s="294"/>
      <c r="E474" s="294"/>
      <c r="F474" s="294"/>
      <c r="G474" s="295"/>
      <c r="H474" s="295"/>
      <c r="I474" s="295"/>
      <c r="J474" s="294"/>
      <c r="K474" s="294"/>
      <c r="L474" s="294"/>
    </row>
    <row r="475" spans="1:12" ht="20.100000000000001" customHeight="1" x14ac:dyDescent="0.25">
      <c r="A475" s="294"/>
      <c r="B475" s="295"/>
      <c r="C475" s="313"/>
      <c r="D475" s="294"/>
      <c r="E475" s="294"/>
      <c r="F475" s="294"/>
      <c r="G475" s="295"/>
      <c r="H475" s="295"/>
      <c r="I475" s="295"/>
      <c r="J475" s="294"/>
      <c r="K475" s="294"/>
      <c r="L475" s="294"/>
    </row>
    <row r="476" spans="1:12" ht="20.100000000000001" customHeight="1" x14ac:dyDescent="0.25">
      <c r="A476" s="294"/>
      <c r="B476" s="295"/>
      <c r="C476" s="313"/>
      <c r="D476" s="294"/>
      <c r="E476" s="294"/>
      <c r="F476" s="294"/>
      <c r="G476" s="295"/>
      <c r="H476" s="295"/>
      <c r="I476" s="295"/>
      <c r="J476" s="294"/>
      <c r="K476" s="294"/>
      <c r="L476" s="294"/>
    </row>
    <row r="477" spans="1:12" ht="20.100000000000001" customHeight="1" x14ac:dyDescent="0.25">
      <c r="A477" s="294"/>
      <c r="B477" s="295"/>
      <c r="C477" s="313"/>
      <c r="D477" s="294"/>
      <c r="E477" s="294"/>
      <c r="F477" s="294"/>
      <c r="G477" s="295"/>
      <c r="H477" s="295"/>
      <c r="I477" s="295"/>
      <c r="J477" s="294"/>
      <c r="K477" s="294"/>
      <c r="L477" s="294"/>
    </row>
    <row r="478" spans="1:12" ht="20.100000000000001" customHeight="1" x14ac:dyDescent="0.25">
      <c r="A478" s="294"/>
      <c r="B478" s="295"/>
      <c r="C478" s="313"/>
      <c r="D478" s="294"/>
      <c r="E478" s="294"/>
      <c r="F478" s="294"/>
      <c r="G478" s="295"/>
      <c r="H478" s="295"/>
      <c r="I478" s="295"/>
      <c r="J478" s="294"/>
      <c r="K478" s="294"/>
      <c r="L478" s="294"/>
    </row>
    <row r="479" spans="1:12" ht="20.100000000000001" customHeight="1" x14ac:dyDescent="0.25">
      <c r="A479" s="294"/>
      <c r="B479" s="295"/>
      <c r="C479" s="313"/>
      <c r="D479" s="294"/>
      <c r="E479" s="294"/>
      <c r="F479" s="294"/>
      <c r="G479" s="295"/>
      <c r="H479" s="295"/>
      <c r="I479" s="295"/>
      <c r="J479" s="294"/>
      <c r="K479" s="294"/>
      <c r="L479" s="294"/>
    </row>
    <row r="480" spans="1:12" ht="20.100000000000001" customHeight="1" x14ac:dyDescent="0.25">
      <c r="A480" s="294"/>
      <c r="B480" s="295"/>
      <c r="C480" s="313"/>
      <c r="D480" s="294"/>
      <c r="E480" s="294"/>
      <c r="F480" s="294"/>
      <c r="G480" s="295"/>
      <c r="H480" s="295"/>
      <c r="I480" s="295"/>
      <c r="J480" s="294"/>
      <c r="K480" s="294"/>
      <c r="L480" s="294"/>
    </row>
    <row r="481" spans="1:12" ht="20.100000000000001" customHeight="1" x14ac:dyDescent="0.25">
      <c r="A481" s="294"/>
      <c r="B481" s="295"/>
      <c r="C481" s="313"/>
      <c r="D481" s="294"/>
      <c r="E481" s="294"/>
      <c r="F481" s="294"/>
      <c r="G481" s="295"/>
      <c r="H481" s="295"/>
      <c r="I481" s="295"/>
      <c r="J481" s="294"/>
      <c r="K481" s="294"/>
      <c r="L481" s="294"/>
    </row>
    <row r="482" spans="1:12" ht="20.100000000000001" customHeight="1" x14ac:dyDescent="0.25">
      <c r="A482" s="294"/>
      <c r="B482" s="295"/>
      <c r="C482" s="313"/>
      <c r="D482" s="294"/>
      <c r="E482" s="294"/>
      <c r="F482" s="294"/>
      <c r="G482" s="295"/>
      <c r="H482" s="295"/>
      <c r="I482" s="295"/>
      <c r="J482" s="294"/>
      <c r="K482" s="294"/>
      <c r="L482" s="294"/>
    </row>
    <row r="483" spans="1:12" ht="20.100000000000001" customHeight="1" x14ac:dyDescent="0.25">
      <c r="A483" s="294"/>
      <c r="B483" s="295"/>
      <c r="C483" s="313"/>
      <c r="D483" s="294"/>
      <c r="E483" s="294"/>
      <c r="F483" s="294"/>
      <c r="G483" s="295"/>
      <c r="H483" s="295"/>
      <c r="I483" s="295"/>
      <c r="J483" s="294"/>
      <c r="K483" s="294"/>
      <c r="L483" s="294"/>
    </row>
    <row r="484" spans="1:12" ht="20.100000000000001" customHeight="1" x14ac:dyDescent="0.25">
      <c r="A484" s="294"/>
      <c r="B484" s="295"/>
      <c r="C484" s="313"/>
      <c r="D484" s="294"/>
      <c r="E484" s="294"/>
      <c r="F484" s="294"/>
      <c r="G484" s="295"/>
      <c r="H484" s="295"/>
      <c r="I484" s="295"/>
      <c r="J484" s="294"/>
      <c r="K484" s="294"/>
      <c r="L484" s="294"/>
    </row>
    <row r="485" spans="1:12" ht="20.100000000000001" customHeight="1" x14ac:dyDescent="0.25">
      <c r="A485" s="294"/>
      <c r="B485" s="295"/>
      <c r="C485" s="313"/>
      <c r="D485" s="294"/>
      <c r="E485" s="294"/>
      <c r="F485" s="294"/>
      <c r="G485" s="295"/>
      <c r="H485" s="295"/>
      <c r="I485" s="295"/>
      <c r="J485" s="294"/>
      <c r="K485" s="294"/>
      <c r="L485" s="294"/>
    </row>
    <row r="486" spans="1:12" ht="20.100000000000001" customHeight="1" x14ac:dyDescent="0.25">
      <c r="A486" s="294"/>
      <c r="B486" s="295"/>
      <c r="C486" s="313"/>
      <c r="D486" s="294"/>
      <c r="E486" s="294"/>
      <c r="F486" s="294"/>
      <c r="G486" s="295"/>
      <c r="H486" s="295"/>
      <c r="I486" s="295"/>
      <c r="J486" s="294"/>
      <c r="K486" s="294"/>
      <c r="L486" s="294"/>
    </row>
    <row r="487" spans="1:12" ht="20.100000000000001" customHeight="1" x14ac:dyDescent="0.25">
      <c r="A487" s="294"/>
      <c r="B487" s="295"/>
      <c r="C487" s="313"/>
      <c r="D487" s="294"/>
      <c r="E487" s="294"/>
      <c r="F487" s="294"/>
      <c r="G487" s="295"/>
      <c r="H487" s="295"/>
      <c r="I487" s="295"/>
      <c r="J487" s="294"/>
      <c r="K487" s="294"/>
      <c r="L487" s="294"/>
    </row>
    <row r="488" spans="1:12" ht="20.100000000000001" customHeight="1" x14ac:dyDescent="0.25">
      <c r="A488" s="294"/>
      <c r="B488" s="295"/>
      <c r="C488" s="313"/>
      <c r="D488" s="294"/>
      <c r="E488" s="294"/>
      <c r="F488" s="294"/>
      <c r="G488" s="295"/>
      <c r="H488" s="295"/>
      <c r="I488" s="295"/>
      <c r="J488" s="294"/>
      <c r="K488" s="294"/>
      <c r="L488" s="294"/>
    </row>
    <row r="489" spans="1:12" ht="20.100000000000001" customHeight="1" x14ac:dyDescent="0.25">
      <c r="A489" s="294"/>
      <c r="B489" s="295"/>
      <c r="C489" s="313"/>
      <c r="D489" s="294"/>
      <c r="E489" s="294"/>
      <c r="F489" s="294"/>
      <c r="G489" s="295"/>
      <c r="H489" s="295"/>
      <c r="I489" s="295"/>
      <c r="J489" s="294"/>
      <c r="K489" s="294"/>
      <c r="L489" s="294"/>
    </row>
    <row r="490" spans="1:12" ht="20.100000000000001" customHeight="1" x14ac:dyDescent="0.25">
      <c r="A490" s="294"/>
      <c r="B490" s="295"/>
      <c r="C490" s="313"/>
      <c r="D490" s="294"/>
      <c r="E490" s="294"/>
      <c r="F490" s="294"/>
      <c r="G490" s="295"/>
      <c r="H490" s="295"/>
      <c r="I490" s="295"/>
      <c r="J490" s="294"/>
      <c r="K490" s="294"/>
      <c r="L490" s="294"/>
    </row>
    <row r="491" spans="1:12" ht="20.100000000000001" customHeight="1" x14ac:dyDescent="0.25">
      <c r="A491" s="294"/>
      <c r="B491" s="295"/>
      <c r="C491" s="313"/>
      <c r="D491" s="294"/>
      <c r="E491" s="294"/>
      <c r="F491" s="294"/>
      <c r="G491" s="295"/>
      <c r="H491" s="295"/>
      <c r="I491" s="295"/>
      <c r="J491" s="294"/>
      <c r="K491" s="294"/>
      <c r="L491" s="294"/>
    </row>
    <row r="492" spans="1:12" ht="20.100000000000001" customHeight="1" x14ac:dyDescent="0.25">
      <c r="A492" s="294"/>
      <c r="B492" s="295"/>
      <c r="C492" s="313"/>
      <c r="D492" s="294"/>
      <c r="E492" s="294"/>
      <c r="F492" s="294"/>
      <c r="G492" s="295"/>
      <c r="H492" s="295"/>
      <c r="I492" s="295"/>
      <c r="J492" s="294"/>
      <c r="K492" s="294"/>
      <c r="L492" s="294"/>
    </row>
    <row r="493" spans="1:12" ht="20.100000000000001" customHeight="1" x14ac:dyDescent="0.25">
      <c r="A493" s="294"/>
      <c r="B493" s="295"/>
      <c r="C493" s="313"/>
      <c r="D493" s="294"/>
      <c r="E493" s="294"/>
      <c r="F493" s="294"/>
      <c r="G493" s="295"/>
      <c r="H493" s="295"/>
      <c r="I493" s="295"/>
      <c r="J493" s="294"/>
      <c r="K493" s="294"/>
      <c r="L493" s="294"/>
    </row>
    <row r="494" spans="1:12" ht="20.100000000000001" customHeight="1" x14ac:dyDescent="0.25">
      <c r="A494" s="294"/>
      <c r="B494" s="295"/>
      <c r="C494" s="313"/>
      <c r="D494" s="294"/>
      <c r="E494" s="294"/>
      <c r="F494" s="294"/>
      <c r="G494" s="295"/>
      <c r="H494" s="295"/>
      <c r="I494" s="295"/>
      <c r="J494" s="294"/>
      <c r="K494" s="294"/>
      <c r="L494" s="294"/>
    </row>
    <row r="495" spans="1:12" ht="20.100000000000001" customHeight="1" x14ac:dyDescent="0.25">
      <c r="A495" s="294"/>
      <c r="B495" s="295"/>
      <c r="C495" s="313"/>
      <c r="D495" s="294"/>
      <c r="E495" s="294"/>
      <c r="F495" s="294"/>
      <c r="G495" s="295"/>
      <c r="H495" s="295"/>
      <c r="I495" s="295"/>
      <c r="J495" s="294"/>
      <c r="K495" s="294"/>
      <c r="L495" s="294"/>
    </row>
    <row r="496" spans="1:12" ht="20.100000000000001" customHeight="1" x14ac:dyDescent="0.25">
      <c r="A496" s="294"/>
      <c r="B496" s="295"/>
      <c r="C496" s="313"/>
      <c r="D496" s="294"/>
      <c r="E496" s="294"/>
      <c r="F496" s="294"/>
      <c r="G496" s="295"/>
      <c r="H496" s="295"/>
      <c r="I496" s="295"/>
      <c r="J496" s="294"/>
      <c r="K496" s="294"/>
      <c r="L496" s="294"/>
    </row>
    <row r="497" spans="1:12" ht="20.100000000000001" customHeight="1" x14ac:dyDescent="0.25">
      <c r="A497" s="294"/>
      <c r="B497" s="295"/>
      <c r="C497" s="313"/>
      <c r="D497" s="294"/>
      <c r="E497" s="294"/>
      <c r="F497" s="294"/>
      <c r="G497" s="295"/>
      <c r="H497" s="295"/>
      <c r="I497" s="295"/>
      <c r="J497" s="294"/>
      <c r="K497" s="294"/>
      <c r="L497" s="294"/>
    </row>
    <row r="498" spans="1:12" ht="20.100000000000001" customHeight="1" x14ac:dyDescent="0.25">
      <c r="A498" s="294"/>
      <c r="B498" s="295"/>
      <c r="C498" s="313"/>
      <c r="D498" s="294"/>
      <c r="E498" s="294"/>
      <c r="F498" s="294"/>
      <c r="G498" s="295"/>
      <c r="H498" s="295"/>
      <c r="I498" s="295"/>
      <c r="J498" s="294"/>
      <c r="K498" s="294"/>
      <c r="L498" s="294"/>
    </row>
    <row r="499" spans="1:12" ht="20.100000000000001" customHeight="1" x14ac:dyDescent="0.25">
      <c r="A499" s="294"/>
      <c r="B499" s="295"/>
      <c r="C499" s="313"/>
      <c r="D499" s="294"/>
      <c r="E499" s="294"/>
      <c r="F499" s="294"/>
      <c r="G499" s="295"/>
      <c r="H499" s="295"/>
      <c r="I499" s="295"/>
      <c r="J499" s="294"/>
      <c r="K499" s="294"/>
      <c r="L499" s="294"/>
    </row>
    <row r="500" spans="1:12" ht="20.100000000000001" customHeight="1" x14ac:dyDescent="0.25">
      <c r="A500" s="294"/>
      <c r="B500" s="295"/>
      <c r="C500" s="313"/>
      <c r="D500" s="294"/>
      <c r="E500" s="294"/>
      <c r="F500" s="294"/>
      <c r="G500" s="295"/>
      <c r="H500" s="295"/>
      <c r="I500" s="295"/>
      <c r="J500" s="294"/>
      <c r="K500" s="294"/>
      <c r="L500" s="294"/>
    </row>
    <row r="501" spans="1:12" ht="20.100000000000001" customHeight="1" x14ac:dyDescent="0.25">
      <c r="A501" s="294"/>
      <c r="B501" s="295"/>
      <c r="C501" s="313"/>
      <c r="D501" s="294"/>
      <c r="E501" s="294"/>
      <c r="F501" s="294"/>
      <c r="G501" s="295"/>
      <c r="H501" s="295"/>
      <c r="I501" s="295"/>
      <c r="J501" s="294"/>
      <c r="K501" s="294"/>
      <c r="L501" s="294"/>
    </row>
    <row r="502" spans="1:12" ht="20.100000000000001" customHeight="1" x14ac:dyDescent="0.25">
      <c r="A502" s="294"/>
      <c r="B502" s="295"/>
      <c r="C502" s="313"/>
      <c r="D502" s="294"/>
      <c r="E502" s="294"/>
      <c r="F502" s="294"/>
      <c r="G502" s="295"/>
      <c r="H502" s="295"/>
      <c r="I502" s="295"/>
      <c r="J502" s="294"/>
      <c r="K502" s="294"/>
      <c r="L502" s="294"/>
    </row>
    <row r="503" spans="1:12" ht="20.100000000000001" customHeight="1" x14ac:dyDescent="0.25">
      <c r="A503" s="294"/>
      <c r="B503" s="295"/>
      <c r="C503" s="313"/>
      <c r="D503" s="294"/>
      <c r="E503" s="294"/>
      <c r="F503" s="294"/>
      <c r="G503" s="295"/>
      <c r="H503" s="295"/>
      <c r="I503" s="295"/>
      <c r="J503" s="294"/>
      <c r="K503" s="294"/>
      <c r="L503" s="294"/>
    </row>
    <row r="504" spans="1:12" ht="20.100000000000001" customHeight="1" x14ac:dyDescent="0.25">
      <c r="A504" s="294"/>
      <c r="B504" s="295"/>
      <c r="C504" s="313"/>
      <c r="D504" s="294"/>
      <c r="E504" s="294"/>
      <c r="F504" s="294"/>
      <c r="G504" s="295"/>
      <c r="H504" s="295"/>
      <c r="I504" s="295"/>
      <c r="J504" s="294"/>
      <c r="K504" s="294"/>
      <c r="L504" s="294"/>
    </row>
    <row r="505" spans="1:12" ht="20.100000000000001" customHeight="1" x14ac:dyDescent="0.25">
      <c r="A505" s="294"/>
      <c r="B505" s="295"/>
      <c r="C505" s="313"/>
      <c r="D505" s="294"/>
      <c r="E505" s="294"/>
      <c r="F505" s="294"/>
      <c r="G505" s="295"/>
      <c r="H505" s="295"/>
      <c r="I505" s="295"/>
      <c r="J505" s="294"/>
      <c r="K505" s="294"/>
      <c r="L505" s="294"/>
    </row>
    <row r="506" spans="1:12" ht="20.100000000000001" customHeight="1" x14ac:dyDescent="0.25">
      <c r="A506" s="294"/>
      <c r="B506" s="295"/>
      <c r="C506" s="313"/>
      <c r="D506" s="294"/>
      <c r="E506" s="294"/>
      <c r="F506" s="294"/>
      <c r="G506" s="295"/>
      <c r="H506" s="295"/>
      <c r="I506" s="295"/>
      <c r="J506" s="294"/>
      <c r="K506" s="294"/>
      <c r="L506" s="294"/>
    </row>
    <row r="507" spans="1:12" ht="20.100000000000001" customHeight="1" x14ac:dyDescent="0.25">
      <c r="A507" s="294"/>
      <c r="B507" s="295"/>
      <c r="C507" s="313"/>
      <c r="D507" s="294"/>
      <c r="E507" s="294"/>
      <c r="F507" s="294"/>
      <c r="G507" s="295"/>
      <c r="H507" s="295"/>
      <c r="I507" s="295"/>
      <c r="J507" s="294"/>
      <c r="K507" s="294"/>
      <c r="L507" s="294"/>
    </row>
    <row r="508" spans="1:12" ht="20.100000000000001" customHeight="1" x14ac:dyDescent="0.25">
      <c r="A508" s="294"/>
      <c r="B508" s="295"/>
      <c r="C508" s="313"/>
      <c r="D508" s="294"/>
      <c r="E508" s="294"/>
      <c r="F508" s="294"/>
      <c r="G508" s="295"/>
      <c r="H508" s="295"/>
      <c r="I508" s="295"/>
      <c r="J508" s="294"/>
      <c r="K508" s="294"/>
      <c r="L508" s="294"/>
    </row>
    <row r="509" spans="1:12" ht="20.100000000000001" customHeight="1" x14ac:dyDescent="0.25">
      <c r="A509" s="294"/>
      <c r="B509" s="295"/>
      <c r="C509" s="313"/>
      <c r="D509" s="294"/>
      <c r="E509" s="294"/>
      <c r="F509" s="294"/>
      <c r="G509" s="295"/>
      <c r="H509" s="295"/>
      <c r="I509" s="295"/>
      <c r="J509" s="294"/>
      <c r="K509" s="294"/>
      <c r="L509" s="294"/>
    </row>
    <row r="510" spans="1:12" ht="20.100000000000001" customHeight="1" x14ac:dyDescent="0.25">
      <c r="A510" s="294"/>
      <c r="B510" s="295"/>
      <c r="C510" s="313"/>
      <c r="D510" s="294"/>
      <c r="E510" s="294"/>
      <c r="F510" s="294"/>
      <c r="G510" s="295"/>
      <c r="H510" s="295"/>
      <c r="I510" s="295"/>
      <c r="J510" s="294"/>
      <c r="K510" s="294"/>
      <c r="L510" s="294"/>
    </row>
    <row r="511" spans="1:12" ht="20.100000000000001" customHeight="1" x14ac:dyDescent="0.25">
      <c r="A511" s="294"/>
      <c r="B511" s="295"/>
      <c r="C511" s="313"/>
      <c r="D511" s="294"/>
      <c r="E511" s="294"/>
      <c r="F511" s="294"/>
      <c r="G511" s="295"/>
      <c r="H511" s="295"/>
      <c r="I511" s="295"/>
      <c r="J511" s="294"/>
      <c r="K511" s="294"/>
      <c r="L511" s="294"/>
    </row>
    <row r="512" spans="1:12" ht="20.100000000000001" customHeight="1" x14ac:dyDescent="0.25">
      <c r="A512" s="294"/>
      <c r="B512" s="295"/>
      <c r="C512" s="313"/>
      <c r="D512" s="294"/>
      <c r="E512" s="294"/>
      <c r="F512" s="294"/>
      <c r="G512" s="295"/>
      <c r="H512" s="295"/>
      <c r="I512" s="295"/>
      <c r="J512" s="294"/>
      <c r="K512" s="294"/>
      <c r="L512" s="294"/>
    </row>
    <row r="513" spans="1:12" ht="20.100000000000001" customHeight="1" x14ac:dyDescent="0.25">
      <c r="A513" s="294"/>
      <c r="B513" s="295"/>
      <c r="C513" s="313"/>
      <c r="D513" s="294"/>
      <c r="E513" s="294"/>
      <c r="F513" s="294"/>
      <c r="G513" s="295"/>
      <c r="H513" s="295"/>
      <c r="I513" s="295"/>
      <c r="J513" s="294"/>
      <c r="K513" s="294"/>
      <c r="L513" s="294"/>
    </row>
    <row r="514" spans="1:12" ht="20.100000000000001" customHeight="1" x14ac:dyDescent="0.25">
      <c r="A514" s="294"/>
      <c r="B514" s="295"/>
      <c r="C514" s="313"/>
      <c r="D514" s="294"/>
      <c r="E514" s="294"/>
      <c r="F514" s="294"/>
      <c r="G514" s="295"/>
      <c r="H514" s="295"/>
      <c r="I514" s="295"/>
      <c r="J514" s="294"/>
      <c r="K514" s="294"/>
      <c r="L514" s="294"/>
    </row>
    <row r="515" spans="1:12" ht="20.100000000000001" customHeight="1" x14ac:dyDescent="0.25">
      <c r="A515" s="294"/>
      <c r="B515" s="295"/>
      <c r="C515" s="313"/>
      <c r="D515" s="294"/>
      <c r="E515" s="294"/>
      <c r="F515" s="294"/>
      <c r="G515" s="295"/>
      <c r="H515" s="295"/>
      <c r="I515" s="295"/>
      <c r="J515" s="294"/>
      <c r="K515" s="294"/>
      <c r="L515" s="294"/>
    </row>
    <row r="516" spans="1:12" ht="20.100000000000001" customHeight="1" x14ac:dyDescent="0.25">
      <c r="A516" s="294"/>
      <c r="B516" s="295"/>
      <c r="C516" s="313"/>
      <c r="D516" s="294"/>
      <c r="E516" s="294"/>
      <c r="F516" s="294"/>
      <c r="G516" s="295"/>
      <c r="H516" s="295"/>
      <c r="I516" s="295"/>
      <c r="J516" s="294"/>
      <c r="K516" s="294"/>
      <c r="L516" s="294"/>
    </row>
    <row r="517" spans="1:12" ht="20.100000000000001" customHeight="1" x14ac:dyDescent="0.25">
      <c r="A517" s="294"/>
      <c r="B517" s="295"/>
      <c r="C517" s="313"/>
      <c r="D517" s="294"/>
      <c r="E517" s="294"/>
      <c r="F517" s="294"/>
      <c r="G517" s="295"/>
      <c r="H517" s="295"/>
      <c r="I517" s="295"/>
      <c r="J517" s="294"/>
      <c r="K517" s="294"/>
      <c r="L517" s="294"/>
    </row>
    <row r="518" spans="1:12" ht="20.100000000000001" customHeight="1" x14ac:dyDescent="0.25">
      <c r="A518" s="294"/>
      <c r="B518" s="295"/>
      <c r="C518" s="313"/>
      <c r="D518" s="294"/>
      <c r="E518" s="294"/>
      <c r="F518" s="294"/>
      <c r="G518" s="295"/>
      <c r="H518" s="295"/>
      <c r="I518" s="295"/>
      <c r="J518" s="294"/>
      <c r="K518" s="294"/>
      <c r="L518" s="294"/>
    </row>
    <row r="519" spans="1:12" ht="20.100000000000001" customHeight="1" x14ac:dyDescent="0.25">
      <c r="A519" s="294"/>
      <c r="B519" s="295"/>
      <c r="C519" s="313"/>
      <c r="D519" s="294"/>
      <c r="E519" s="294"/>
      <c r="F519" s="294"/>
      <c r="G519" s="295"/>
      <c r="H519" s="295"/>
      <c r="I519" s="295"/>
      <c r="J519" s="294"/>
      <c r="K519" s="294"/>
      <c r="L519" s="294"/>
    </row>
    <row r="520" spans="1:12" ht="20.100000000000001" customHeight="1" x14ac:dyDescent="0.25">
      <c r="A520" s="294"/>
      <c r="B520" s="295"/>
      <c r="C520" s="313"/>
      <c r="D520" s="294"/>
      <c r="E520" s="294"/>
      <c r="F520" s="294"/>
      <c r="G520" s="295"/>
      <c r="H520" s="295"/>
      <c r="I520" s="295"/>
      <c r="J520" s="294"/>
      <c r="K520" s="294"/>
      <c r="L520" s="294"/>
    </row>
    <row r="521" spans="1:12" ht="20.100000000000001" customHeight="1" x14ac:dyDescent="0.25">
      <c r="A521" s="294"/>
      <c r="B521" s="295"/>
      <c r="C521" s="313"/>
      <c r="D521" s="294"/>
      <c r="E521" s="294"/>
      <c r="F521" s="294"/>
      <c r="G521" s="295"/>
      <c r="H521" s="295"/>
      <c r="I521" s="295"/>
      <c r="J521" s="294"/>
      <c r="K521" s="294"/>
      <c r="L521" s="294"/>
    </row>
    <row r="522" spans="1:12" ht="20.100000000000001" customHeight="1" x14ac:dyDescent="0.25">
      <c r="A522" s="294"/>
      <c r="B522" s="295"/>
      <c r="C522" s="313"/>
      <c r="D522" s="294"/>
      <c r="E522" s="294"/>
      <c r="F522" s="294"/>
      <c r="G522" s="295"/>
      <c r="H522" s="295"/>
      <c r="I522" s="295"/>
      <c r="J522" s="294"/>
      <c r="K522" s="294"/>
      <c r="L522" s="294"/>
    </row>
    <row r="523" spans="1:12" ht="20.100000000000001" customHeight="1" x14ac:dyDescent="0.25">
      <c r="A523" s="294"/>
      <c r="B523" s="295"/>
      <c r="C523" s="313"/>
      <c r="D523" s="294"/>
      <c r="E523" s="294"/>
      <c r="F523" s="294"/>
      <c r="G523" s="295"/>
      <c r="H523" s="295"/>
      <c r="I523" s="295"/>
      <c r="J523" s="294"/>
      <c r="K523" s="294"/>
      <c r="L523" s="294"/>
    </row>
    <row r="524" spans="1:12" ht="20.100000000000001" customHeight="1" x14ac:dyDescent="0.25">
      <c r="A524" s="294"/>
      <c r="B524" s="295"/>
      <c r="C524" s="313"/>
      <c r="D524" s="294"/>
      <c r="E524" s="294"/>
      <c r="F524" s="294"/>
      <c r="G524" s="295"/>
      <c r="H524" s="295"/>
      <c r="I524" s="295"/>
      <c r="J524" s="294"/>
      <c r="K524" s="294"/>
      <c r="L524" s="294"/>
    </row>
    <row r="525" spans="1:12" ht="20.100000000000001" customHeight="1" x14ac:dyDescent="0.25">
      <c r="A525" s="294"/>
      <c r="B525" s="295"/>
      <c r="C525" s="313"/>
      <c r="D525" s="294"/>
      <c r="E525" s="294"/>
      <c r="F525" s="294"/>
      <c r="G525" s="295"/>
      <c r="H525" s="295"/>
      <c r="I525" s="295"/>
      <c r="J525" s="294"/>
      <c r="K525" s="294"/>
      <c r="L525" s="294"/>
    </row>
    <row r="526" spans="1:12" ht="20.100000000000001" customHeight="1" x14ac:dyDescent="0.25">
      <c r="A526" s="294"/>
      <c r="B526" s="295"/>
      <c r="C526" s="313"/>
      <c r="D526" s="294"/>
      <c r="E526" s="294"/>
      <c r="F526" s="294"/>
      <c r="G526" s="295"/>
      <c r="H526" s="295"/>
      <c r="I526" s="295"/>
      <c r="J526" s="294"/>
      <c r="K526" s="294"/>
      <c r="L526" s="294"/>
    </row>
    <row r="527" spans="1:12" ht="20.100000000000001" customHeight="1" x14ac:dyDescent="0.25">
      <c r="A527" s="294"/>
      <c r="B527" s="295"/>
      <c r="C527" s="313"/>
      <c r="D527" s="294"/>
      <c r="E527" s="294"/>
      <c r="F527" s="294"/>
      <c r="G527" s="295"/>
      <c r="H527" s="295"/>
      <c r="I527" s="295"/>
      <c r="J527" s="294"/>
      <c r="K527" s="294"/>
      <c r="L527" s="294"/>
    </row>
    <row r="528" spans="1:12" ht="20.100000000000001" customHeight="1" x14ac:dyDescent="0.25">
      <c r="A528" s="294"/>
      <c r="B528" s="295"/>
      <c r="C528" s="313"/>
      <c r="D528" s="294"/>
      <c r="E528" s="294"/>
      <c r="F528" s="294"/>
      <c r="G528" s="295"/>
      <c r="H528" s="295"/>
      <c r="I528" s="295"/>
      <c r="J528" s="294"/>
      <c r="K528" s="294"/>
      <c r="L528" s="294"/>
    </row>
    <row r="529" spans="1:12" ht="20.100000000000001" customHeight="1" x14ac:dyDescent="0.25">
      <c r="A529" s="294"/>
      <c r="B529" s="295"/>
      <c r="C529" s="313"/>
      <c r="D529" s="294"/>
      <c r="E529" s="294"/>
      <c r="F529" s="294"/>
      <c r="G529" s="295"/>
      <c r="H529" s="295"/>
      <c r="I529" s="295"/>
      <c r="J529" s="294"/>
      <c r="K529" s="294"/>
      <c r="L529" s="294"/>
    </row>
    <row r="530" spans="1:12" ht="20.100000000000001" customHeight="1" x14ac:dyDescent="0.25">
      <c r="A530" s="294"/>
      <c r="B530" s="295"/>
      <c r="C530" s="313"/>
      <c r="D530" s="294"/>
      <c r="E530" s="294"/>
      <c r="F530" s="294"/>
      <c r="G530" s="295"/>
      <c r="H530" s="295"/>
      <c r="I530" s="295"/>
      <c r="J530" s="294"/>
      <c r="K530" s="294"/>
      <c r="L530" s="294"/>
    </row>
    <row r="531" spans="1:12" ht="20.100000000000001" customHeight="1" x14ac:dyDescent="0.25">
      <c r="A531" s="294"/>
      <c r="B531" s="295"/>
      <c r="C531" s="313"/>
      <c r="D531" s="294"/>
      <c r="E531" s="294"/>
      <c r="F531" s="294"/>
      <c r="G531" s="295"/>
      <c r="H531" s="295"/>
      <c r="I531" s="295"/>
      <c r="J531" s="294"/>
      <c r="K531" s="294"/>
      <c r="L531" s="294"/>
    </row>
    <row r="532" spans="1:12" ht="20.100000000000001" customHeight="1" x14ac:dyDescent="0.25">
      <c r="A532" s="294"/>
      <c r="B532" s="295"/>
      <c r="C532" s="313"/>
      <c r="D532" s="294"/>
      <c r="E532" s="294"/>
      <c r="F532" s="294"/>
      <c r="G532" s="295"/>
      <c r="H532" s="295"/>
      <c r="I532" s="295"/>
      <c r="J532" s="294"/>
      <c r="K532" s="294"/>
      <c r="L532" s="294"/>
    </row>
    <row r="533" spans="1:12" ht="20.100000000000001" customHeight="1" x14ac:dyDescent="0.25">
      <c r="A533" s="294"/>
      <c r="B533" s="295"/>
      <c r="C533" s="313"/>
      <c r="D533" s="294"/>
      <c r="E533" s="294"/>
      <c r="F533" s="294"/>
      <c r="G533" s="295"/>
      <c r="H533" s="295"/>
      <c r="I533" s="295"/>
      <c r="J533" s="294"/>
      <c r="K533" s="294"/>
      <c r="L533" s="294"/>
    </row>
    <row r="534" spans="1:12" ht="20.100000000000001" customHeight="1" x14ac:dyDescent="0.25">
      <c r="A534" s="294"/>
      <c r="B534" s="295"/>
      <c r="C534" s="313"/>
      <c r="D534" s="294"/>
      <c r="E534" s="294"/>
      <c r="F534" s="294"/>
      <c r="G534" s="295"/>
      <c r="H534" s="295"/>
      <c r="I534" s="295"/>
      <c r="J534" s="294"/>
      <c r="K534" s="294"/>
      <c r="L534" s="294"/>
    </row>
    <row r="535" spans="1:12" ht="20.100000000000001" customHeight="1" x14ac:dyDescent="0.25">
      <c r="A535" s="294"/>
      <c r="B535" s="295"/>
      <c r="C535" s="313"/>
      <c r="D535" s="294"/>
      <c r="E535" s="294"/>
      <c r="F535" s="294"/>
      <c r="G535" s="295"/>
      <c r="H535" s="295"/>
      <c r="I535" s="295"/>
      <c r="J535" s="294"/>
      <c r="K535" s="294"/>
      <c r="L535" s="294"/>
    </row>
    <row r="536" spans="1:12" ht="20.100000000000001" customHeight="1" x14ac:dyDescent="0.25">
      <c r="A536" s="294"/>
      <c r="B536" s="295"/>
      <c r="C536" s="313"/>
      <c r="D536" s="294"/>
      <c r="E536" s="294"/>
      <c r="F536" s="294"/>
      <c r="G536" s="295"/>
      <c r="H536" s="295"/>
      <c r="I536" s="295"/>
      <c r="J536" s="294"/>
      <c r="K536" s="294"/>
      <c r="L536" s="294"/>
    </row>
    <row r="537" spans="1:12" ht="20.100000000000001" customHeight="1" x14ac:dyDescent="0.25">
      <c r="A537" s="294"/>
      <c r="B537" s="295"/>
      <c r="C537" s="313"/>
      <c r="D537" s="294"/>
      <c r="E537" s="294"/>
      <c r="F537" s="294"/>
      <c r="G537" s="295"/>
      <c r="H537" s="295"/>
      <c r="I537" s="295"/>
      <c r="J537" s="294"/>
      <c r="K537" s="294"/>
      <c r="L537" s="294"/>
    </row>
    <row r="538" spans="1:12" ht="20.100000000000001" customHeight="1" x14ac:dyDescent="0.25">
      <c r="A538" s="294"/>
      <c r="B538" s="295"/>
      <c r="C538" s="313"/>
      <c r="D538" s="294"/>
      <c r="E538" s="294"/>
      <c r="F538" s="294"/>
      <c r="G538" s="295"/>
      <c r="H538" s="295"/>
      <c r="I538" s="295"/>
      <c r="J538" s="294"/>
      <c r="K538" s="294"/>
      <c r="L538" s="294"/>
    </row>
    <row r="539" spans="1:12" ht="20.100000000000001" customHeight="1" x14ac:dyDescent="0.25">
      <c r="A539" s="294"/>
      <c r="B539" s="295"/>
      <c r="C539" s="313"/>
      <c r="D539" s="294"/>
      <c r="E539" s="294"/>
      <c r="F539" s="294"/>
      <c r="G539" s="295"/>
      <c r="H539" s="295"/>
      <c r="I539" s="295"/>
      <c r="J539" s="294"/>
      <c r="K539" s="294"/>
      <c r="L539" s="294"/>
    </row>
    <row r="540" spans="1:12" ht="20.100000000000001" customHeight="1" x14ac:dyDescent="0.25">
      <c r="A540" s="294"/>
      <c r="B540" s="295"/>
      <c r="C540" s="313"/>
      <c r="D540" s="294"/>
      <c r="E540" s="294"/>
      <c r="F540" s="294"/>
      <c r="G540" s="295"/>
      <c r="H540" s="295"/>
      <c r="I540" s="295"/>
      <c r="J540" s="294"/>
      <c r="K540" s="294"/>
      <c r="L540" s="294"/>
    </row>
    <row r="541" spans="1:12" ht="20.100000000000001" customHeight="1" x14ac:dyDescent="0.25">
      <c r="A541" s="294"/>
      <c r="B541" s="295"/>
      <c r="C541" s="313"/>
      <c r="D541" s="294"/>
      <c r="E541" s="294"/>
      <c r="F541" s="294"/>
      <c r="G541" s="295"/>
      <c r="H541" s="295"/>
      <c r="I541" s="295"/>
      <c r="J541" s="294"/>
      <c r="K541" s="294"/>
      <c r="L541" s="294"/>
    </row>
    <row r="542" spans="1:12" ht="20.100000000000001" customHeight="1" x14ac:dyDescent="0.25">
      <c r="A542" s="294"/>
      <c r="B542" s="295"/>
      <c r="C542" s="313"/>
      <c r="D542" s="294"/>
      <c r="E542" s="294"/>
      <c r="F542" s="294"/>
      <c r="G542" s="295"/>
      <c r="H542" s="295"/>
      <c r="I542" s="295"/>
      <c r="J542" s="294"/>
      <c r="K542" s="294"/>
      <c r="L542" s="294"/>
    </row>
    <row r="543" spans="1:12" ht="20.100000000000001" customHeight="1" x14ac:dyDescent="0.25">
      <c r="A543" s="294"/>
      <c r="B543" s="295"/>
      <c r="C543" s="313"/>
      <c r="D543" s="294"/>
      <c r="E543" s="294"/>
      <c r="F543" s="294"/>
      <c r="G543" s="295"/>
      <c r="H543" s="295"/>
      <c r="I543" s="295"/>
      <c r="J543" s="294"/>
      <c r="K543" s="294"/>
      <c r="L543" s="294"/>
    </row>
    <row r="544" spans="1:12" ht="20.100000000000001" customHeight="1" x14ac:dyDescent="0.25">
      <c r="A544" s="294"/>
      <c r="B544" s="295"/>
      <c r="C544" s="313"/>
      <c r="D544" s="294"/>
      <c r="E544" s="294"/>
      <c r="F544" s="294"/>
      <c r="G544" s="295"/>
      <c r="H544" s="295"/>
      <c r="I544" s="295"/>
      <c r="J544" s="294"/>
      <c r="K544" s="294"/>
      <c r="L544" s="294"/>
    </row>
    <row r="545" spans="1:12" ht="20.100000000000001" customHeight="1" x14ac:dyDescent="0.25">
      <c r="A545" s="294"/>
      <c r="B545" s="295"/>
      <c r="C545" s="313"/>
      <c r="D545" s="294"/>
      <c r="E545" s="294"/>
      <c r="F545" s="294"/>
      <c r="G545" s="295"/>
      <c r="H545" s="295"/>
      <c r="I545" s="295"/>
      <c r="J545" s="294"/>
      <c r="K545" s="294"/>
      <c r="L545" s="294"/>
    </row>
    <row r="546" spans="1:12" ht="20.100000000000001" customHeight="1" x14ac:dyDescent="0.25">
      <c r="A546" s="294"/>
      <c r="B546" s="295"/>
      <c r="C546" s="313"/>
      <c r="D546" s="294"/>
      <c r="E546" s="294"/>
      <c r="F546" s="294"/>
      <c r="G546" s="295"/>
      <c r="H546" s="295"/>
      <c r="I546" s="295"/>
      <c r="J546" s="294"/>
      <c r="K546" s="294"/>
      <c r="L546" s="294"/>
    </row>
    <row r="547" spans="1:12" ht="20.100000000000001" customHeight="1" x14ac:dyDescent="0.25">
      <c r="A547" s="294"/>
      <c r="B547" s="295"/>
      <c r="C547" s="313"/>
      <c r="D547" s="294"/>
      <c r="E547" s="294"/>
      <c r="F547" s="294"/>
      <c r="G547" s="295"/>
      <c r="H547" s="295"/>
      <c r="I547" s="295"/>
      <c r="J547" s="294"/>
      <c r="K547" s="294"/>
      <c r="L547" s="294"/>
    </row>
    <row r="548" spans="1:12" ht="20.100000000000001" customHeight="1" x14ac:dyDescent="0.25">
      <c r="A548" s="294"/>
      <c r="B548" s="295"/>
      <c r="C548" s="313"/>
      <c r="D548" s="294"/>
      <c r="E548" s="294"/>
      <c r="F548" s="294"/>
      <c r="G548" s="295"/>
      <c r="H548" s="295"/>
      <c r="I548" s="295"/>
      <c r="J548" s="294"/>
      <c r="K548" s="294"/>
      <c r="L548" s="294"/>
    </row>
    <row r="549" spans="1:12" ht="20.100000000000001" customHeight="1" x14ac:dyDescent="0.25">
      <c r="A549" s="294"/>
      <c r="B549" s="295"/>
      <c r="C549" s="313"/>
      <c r="D549" s="294"/>
      <c r="E549" s="294"/>
      <c r="F549" s="294"/>
      <c r="G549" s="295"/>
      <c r="H549" s="295"/>
      <c r="I549" s="295"/>
      <c r="J549" s="294"/>
      <c r="K549" s="294"/>
      <c r="L549" s="294"/>
    </row>
    <row r="550" spans="1:12" ht="20.100000000000001" customHeight="1" x14ac:dyDescent="0.25">
      <c r="A550" s="294"/>
      <c r="B550" s="295"/>
      <c r="C550" s="313"/>
      <c r="D550" s="294"/>
      <c r="E550" s="294"/>
      <c r="F550" s="294"/>
      <c r="G550" s="295"/>
      <c r="H550" s="295"/>
      <c r="I550" s="295"/>
      <c r="J550" s="294"/>
      <c r="K550" s="294"/>
      <c r="L550" s="294"/>
    </row>
    <row r="551" spans="1:12" ht="20.100000000000001" customHeight="1" x14ac:dyDescent="0.25">
      <c r="A551" s="294"/>
      <c r="B551" s="295"/>
      <c r="C551" s="313"/>
      <c r="D551" s="294"/>
      <c r="E551" s="294"/>
      <c r="F551" s="294"/>
      <c r="G551" s="295"/>
      <c r="H551" s="295"/>
      <c r="I551" s="295"/>
      <c r="J551" s="294"/>
      <c r="K551" s="294"/>
      <c r="L551" s="294"/>
    </row>
    <row r="552" spans="1:12" ht="20.100000000000001" customHeight="1" x14ac:dyDescent="0.25">
      <c r="A552" s="294"/>
      <c r="B552" s="295"/>
      <c r="C552" s="313"/>
      <c r="D552" s="294"/>
      <c r="E552" s="294"/>
      <c r="F552" s="294"/>
      <c r="G552" s="295"/>
      <c r="H552" s="295"/>
      <c r="I552" s="295"/>
      <c r="J552" s="294"/>
      <c r="K552" s="294"/>
      <c r="L552" s="294"/>
    </row>
    <row r="553" spans="1:12" ht="20.100000000000001" customHeight="1" x14ac:dyDescent="0.25">
      <c r="A553" s="294"/>
      <c r="B553" s="295"/>
      <c r="C553" s="313"/>
      <c r="D553" s="294"/>
      <c r="E553" s="294"/>
      <c r="F553" s="294"/>
      <c r="G553" s="295"/>
      <c r="H553" s="295"/>
      <c r="I553" s="295"/>
      <c r="J553" s="294"/>
      <c r="K553" s="294"/>
      <c r="L553" s="294"/>
    </row>
    <row r="554" spans="1:12" ht="20.100000000000001" customHeight="1" x14ac:dyDescent="0.25">
      <c r="A554" s="294"/>
      <c r="B554" s="295"/>
      <c r="C554" s="313"/>
      <c r="D554" s="294"/>
      <c r="E554" s="294"/>
      <c r="F554" s="294"/>
      <c r="G554" s="295"/>
      <c r="H554" s="295"/>
      <c r="I554" s="295"/>
      <c r="J554" s="294"/>
      <c r="K554" s="294"/>
      <c r="L554" s="294"/>
    </row>
    <row r="555" spans="1:12" ht="20.100000000000001" customHeight="1" x14ac:dyDescent="0.25">
      <c r="A555" s="294"/>
      <c r="B555" s="295"/>
      <c r="C555" s="313"/>
      <c r="D555" s="294"/>
      <c r="E555" s="294"/>
      <c r="F555" s="294"/>
      <c r="G555" s="295"/>
      <c r="H555" s="295"/>
      <c r="I555" s="295"/>
      <c r="J555" s="294"/>
      <c r="K555" s="294"/>
      <c r="L555" s="294"/>
    </row>
    <row r="556" spans="1:12" ht="20.100000000000001" customHeight="1" x14ac:dyDescent="0.25">
      <c r="A556" s="294"/>
      <c r="B556" s="295"/>
      <c r="C556" s="313"/>
      <c r="D556" s="294"/>
      <c r="E556" s="294"/>
      <c r="F556" s="294"/>
      <c r="G556" s="295"/>
      <c r="H556" s="295"/>
      <c r="I556" s="295"/>
      <c r="J556" s="294"/>
      <c r="K556" s="294"/>
      <c r="L556" s="294"/>
    </row>
    <row r="557" spans="1:12" ht="20.100000000000001" customHeight="1" x14ac:dyDescent="0.25">
      <c r="A557" s="294"/>
      <c r="B557" s="295"/>
      <c r="C557" s="313"/>
      <c r="D557" s="294"/>
      <c r="E557" s="294"/>
      <c r="F557" s="294"/>
      <c r="G557" s="295"/>
      <c r="H557" s="295"/>
      <c r="I557" s="295"/>
      <c r="J557" s="294"/>
      <c r="K557" s="294"/>
      <c r="L557" s="294"/>
    </row>
    <row r="558" spans="1:12" ht="20.100000000000001" customHeight="1" x14ac:dyDescent="0.25">
      <c r="A558" s="294"/>
      <c r="B558" s="295"/>
      <c r="C558" s="313"/>
      <c r="D558" s="294"/>
      <c r="E558" s="294"/>
      <c r="F558" s="294"/>
      <c r="G558" s="295"/>
      <c r="H558" s="295"/>
      <c r="I558" s="295"/>
      <c r="J558" s="294"/>
      <c r="K558" s="294"/>
      <c r="L558" s="294"/>
    </row>
    <row r="559" spans="1:12" ht="20.100000000000001" customHeight="1" x14ac:dyDescent="0.25">
      <c r="A559" s="294"/>
      <c r="B559" s="295"/>
      <c r="C559" s="313"/>
      <c r="D559" s="294"/>
      <c r="E559" s="294"/>
      <c r="F559" s="294"/>
      <c r="G559" s="295"/>
      <c r="H559" s="295"/>
      <c r="I559" s="295"/>
      <c r="J559" s="294"/>
      <c r="K559" s="294"/>
      <c r="L559" s="294"/>
    </row>
    <row r="560" spans="1:12" ht="20.100000000000001" customHeight="1" x14ac:dyDescent="0.25">
      <c r="A560" s="294"/>
      <c r="B560" s="295"/>
      <c r="C560" s="313"/>
      <c r="D560" s="294"/>
      <c r="E560" s="294"/>
      <c r="F560" s="294"/>
      <c r="G560" s="295"/>
      <c r="H560" s="295"/>
      <c r="I560" s="295"/>
      <c r="J560" s="294"/>
      <c r="K560" s="294"/>
      <c r="L560" s="294"/>
    </row>
    <row r="561" spans="1:12" ht="20.100000000000001" customHeight="1" x14ac:dyDescent="0.25">
      <c r="A561" s="294"/>
      <c r="B561" s="295"/>
      <c r="C561" s="313"/>
      <c r="D561" s="294"/>
      <c r="E561" s="294"/>
      <c r="F561" s="294"/>
      <c r="G561" s="295"/>
      <c r="H561" s="295"/>
      <c r="I561" s="295"/>
      <c r="J561" s="294"/>
      <c r="K561" s="294"/>
      <c r="L561" s="294"/>
    </row>
    <row r="562" spans="1:12" ht="20.100000000000001" customHeight="1" x14ac:dyDescent="0.25">
      <c r="A562" s="294"/>
      <c r="B562" s="295"/>
      <c r="C562" s="313"/>
      <c r="D562" s="294"/>
      <c r="E562" s="294"/>
      <c r="F562" s="294"/>
      <c r="G562" s="295"/>
      <c r="H562" s="295"/>
      <c r="I562" s="295"/>
      <c r="J562" s="294"/>
      <c r="K562" s="294"/>
      <c r="L562" s="294"/>
    </row>
    <row r="563" spans="1:12" ht="20.100000000000001" customHeight="1" x14ac:dyDescent="0.25">
      <c r="A563" s="294"/>
      <c r="B563" s="295"/>
      <c r="C563" s="313"/>
      <c r="D563" s="294"/>
      <c r="E563" s="294"/>
      <c r="F563" s="294"/>
      <c r="G563" s="295"/>
      <c r="H563" s="295"/>
      <c r="I563" s="295"/>
      <c r="J563" s="294"/>
      <c r="K563" s="294"/>
      <c r="L563" s="294"/>
    </row>
    <row r="564" spans="1:12" ht="20.100000000000001" customHeight="1" x14ac:dyDescent="0.25">
      <c r="A564" s="294"/>
      <c r="B564" s="295"/>
      <c r="C564" s="313"/>
      <c r="D564" s="294"/>
      <c r="E564" s="294"/>
      <c r="F564" s="294"/>
      <c r="G564" s="295"/>
      <c r="H564" s="295"/>
      <c r="I564" s="295"/>
      <c r="J564" s="294"/>
      <c r="K564" s="294"/>
      <c r="L564" s="294"/>
    </row>
    <row r="565" spans="1:12" ht="20.100000000000001" customHeight="1" x14ac:dyDescent="0.25">
      <c r="A565" s="294"/>
      <c r="B565" s="295"/>
      <c r="C565" s="313"/>
      <c r="D565" s="294"/>
      <c r="E565" s="294"/>
      <c r="F565" s="294"/>
      <c r="G565" s="295"/>
      <c r="H565" s="295"/>
      <c r="I565" s="295"/>
      <c r="J565" s="294"/>
      <c r="K565" s="294"/>
      <c r="L565" s="294"/>
    </row>
    <row r="566" spans="1:12" ht="20.100000000000001" customHeight="1" x14ac:dyDescent="0.25">
      <c r="A566" s="294"/>
      <c r="B566" s="295"/>
      <c r="C566" s="313"/>
      <c r="D566" s="294"/>
      <c r="E566" s="294"/>
      <c r="F566" s="294"/>
      <c r="G566" s="295"/>
      <c r="H566" s="295"/>
      <c r="I566" s="295"/>
      <c r="J566" s="294"/>
      <c r="K566" s="294"/>
      <c r="L566" s="294"/>
    </row>
    <row r="567" spans="1:12" ht="20.100000000000001" customHeight="1" x14ac:dyDescent="0.25">
      <c r="A567" s="294"/>
      <c r="B567" s="295"/>
      <c r="C567" s="313"/>
      <c r="D567" s="294"/>
      <c r="E567" s="294"/>
      <c r="F567" s="294"/>
      <c r="G567" s="295"/>
      <c r="H567" s="295"/>
      <c r="I567" s="295"/>
      <c r="J567" s="294"/>
      <c r="K567" s="294"/>
      <c r="L567" s="294"/>
    </row>
    <row r="568" spans="1:12" ht="20.100000000000001" customHeight="1" x14ac:dyDescent="0.25">
      <c r="A568" s="294"/>
      <c r="B568" s="295"/>
      <c r="C568" s="313"/>
      <c r="D568" s="294"/>
      <c r="E568" s="294"/>
      <c r="F568" s="294"/>
      <c r="G568" s="295"/>
      <c r="H568" s="295"/>
      <c r="I568" s="295"/>
      <c r="J568" s="294"/>
      <c r="K568" s="294"/>
      <c r="L568" s="294"/>
    </row>
    <row r="569" spans="1:12" ht="20.100000000000001" customHeight="1" x14ac:dyDescent="0.25">
      <c r="A569" s="294"/>
      <c r="B569" s="295"/>
      <c r="C569" s="313"/>
      <c r="D569" s="294"/>
      <c r="E569" s="294"/>
      <c r="F569" s="294"/>
      <c r="G569" s="295"/>
      <c r="H569" s="295"/>
      <c r="I569" s="295"/>
      <c r="J569" s="294"/>
      <c r="K569" s="294"/>
      <c r="L569" s="294"/>
    </row>
    <row r="570" spans="1:12" ht="20.100000000000001" customHeight="1" x14ac:dyDescent="0.25">
      <c r="A570" s="294"/>
      <c r="B570" s="295"/>
      <c r="C570" s="313"/>
      <c r="D570" s="294"/>
      <c r="E570" s="294"/>
      <c r="F570" s="294"/>
      <c r="G570" s="295"/>
      <c r="H570" s="295"/>
      <c r="I570" s="295"/>
      <c r="J570" s="294"/>
      <c r="K570" s="294"/>
      <c r="L570" s="294"/>
    </row>
    <row r="571" spans="1:12" ht="20.100000000000001" customHeight="1" x14ac:dyDescent="0.25">
      <c r="A571" s="294"/>
      <c r="B571" s="295"/>
      <c r="C571" s="313"/>
      <c r="D571" s="294"/>
      <c r="E571" s="294"/>
      <c r="F571" s="294"/>
      <c r="G571" s="295"/>
      <c r="H571" s="295"/>
      <c r="I571" s="295"/>
      <c r="J571" s="294"/>
      <c r="K571" s="294"/>
      <c r="L571" s="294"/>
    </row>
    <row r="572" spans="1:12" ht="20.100000000000001" customHeight="1" x14ac:dyDescent="0.25">
      <c r="A572" s="294"/>
      <c r="B572" s="295"/>
      <c r="C572" s="313"/>
      <c r="D572" s="294"/>
      <c r="E572" s="294"/>
      <c r="F572" s="294"/>
      <c r="G572" s="295"/>
      <c r="H572" s="295"/>
      <c r="I572" s="295"/>
      <c r="J572" s="294"/>
      <c r="K572" s="294"/>
      <c r="L572" s="294"/>
    </row>
    <row r="573" spans="1:12" ht="20.100000000000001" customHeight="1" x14ac:dyDescent="0.25">
      <c r="A573" s="294"/>
      <c r="B573" s="295"/>
      <c r="C573" s="313"/>
      <c r="D573" s="294"/>
      <c r="E573" s="294"/>
      <c r="F573" s="294"/>
      <c r="G573" s="295"/>
      <c r="H573" s="295"/>
      <c r="I573" s="295"/>
      <c r="J573" s="294"/>
      <c r="K573" s="294"/>
      <c r="L573" s="294"/>
    </row>
    <row r="574" spans="1:12" ht="20.100000000000001" customHeight="1" x14ac:dyDescent="0.25">
      <c r="A574" s="294"/>
      <c r="B574" s="295"/>
      <c r="C574" s="313"/>
      <c r="D574" s="294"/>
      <c r="E574" s="294"/>
      <c r="F574" s="294"/>
      <c r="G574" s="295"/>
      <c r="H574" s="295"/>
      <c r="I574" s="295"/>
      <c r="J574" s="294"/>
      <c r="K574" s="294"/>
      <c r="L574" s="294"/>
    </row>
    <row r="575" spans="1:12" ht="20.100000000000001" customHeight="1" x14ac:dyDescent="0.25">
      <c r="A575" s="294"/>
      <c r="B575" s="295"/>
      <c r="C575" s="313"/>
      <c r="D575" s="294"/>
      <c r="E575" s="294"/>
      <c r="F575" s="294"/>
      <c r="G575" s="295"/>
      <c r="H575" s="295"/>
      <c r="I575" s="295"/>
      <c r="J575" s="294"/>
      <c r="K575" s="294"/>
      <c r="L575" s="294"/>
    </row>
    <row r="576" spans="1:12" ht="20.100000000000001" customHeight="1" x14ac:dyDescent="0.25">
      <c r="A576" s="294"/>
      <c r="B576" s="295"/>
      <c r="C576" s="313"/>
      <c r="D576" s="294"/>
      <c r="E576" s="294"/>
      <c r="F576" s="294"/>
      <c r="G576" s="295"/>
      <c r="H576" s="295"/>
      <c r="I576" s="295"/>
      <c r="J576" s="294"/>
      <c r="K576" s="294"/>
      <c r="L576" s="294"/>
    </row>
    <row r="577" spans="1:12" ht="20.100000000000001" customHeight="1" x14ac:dyDescent="0.25">
      <c r="A577" s="294"/>
      <c r="B577" s="295"/>
      <c r="C577" s="313"/>
      <c r="D577" s="294"/>
      <c r="E577" s="294"/>
      <c r="F577" s="294"/>
      <c r="G577" s="295"/>
      <c r="H577" s="295"/>
      <c r="I577" s="295"/>
      <c r="J577" s="294"/>
      <c r="K577" s="294"/>
      <c r="L577" s="294"/>
    </row>
    <row r="578" spans="1:12" ht="20.100000000000001" customHeight="1" x14ac:dyDescent="0.25">
      <c r="A578" s="294"/>
      <c r="B578" s="295"/>
      <c r="C578" s="313"/>
      <c r="D578" s="294"/>
      <c r="E578" s="294"/>
      <c r="F578" s="294"/>
      <c r="G578" s="295"/>
      <c r="H578" s="295"/>
      <c r="I578" s="295"/>
      <c r="J578" s="294"/>
      <c r="K578" s="294"/>
      <c r="L578" s="294"/>
    </row>
    <row r="579" spans="1:12" ht="20.100000000000001" customHeight="1" x14ac:dyDescent="0.25">
      <c r="A579" s="294"/>
      <c r="B579" s="295"/>
      <c r="C579" s="313"/>
      <c r="D579" s="294"/>
      <c r="E579" s="294"/>
      <c r="F579" s="294"/>
      <c r="G579" s="295"/>
      <c r="H579" s="295"/>
      <c r="I579" s="295"/>
      <c r="J579" s="294"/>
      <c r="K579" s="294"/>
      <c r="L579" s="294"/>
    </row>
    <row r="580" spans="1:12" ht="20.100000000000001" customHeight="1" x14ac:dyDescent="0.25">
      <c r="A580" s="294"/>
      <c r="B580" s="295"/>
      <c r="C580" s="313"/>
      <c r="D580" s="294"/>
      <c r="E580" s="294"/>
      <c r="F580" s="294"/>
      <c r="G580" s="295"/>
      <c r="H580" s="295"/>
      <c r="I580" s="295"/>
      <c r="J580" s="294"/>
      <c r="K580" s="294"/>
      <c r="L580" s="294"/>
    </row>
    <row r="581" spans="1:12" ht="20.100000000000001" customHeight="1" x14ac:dyDescent="0.25">
      <c r="A581" s="294"/>
      <c r="B581" s="295"/>
      <c r="C581" s="313"/>
      <c r="D581" s="294"/>
      <c r="E581" s="294"/>
      <c r="F581" s="294"/>
      <c r="G581" s="295"/>
      <c r="H581" s="295"/>
      <c r="I581" s="295"/>
      <c r="J581" s="294"/>
      <c r="K581" s="294"/>
      <c r="L581" s="294"/>
    </row>
    <row r="582" spans="1:12" ht="20.100000000000001" customHeight="1" x14ac:dyDescent="0.25">
      <c r="A582" s="294"/>
      <c r="B582" s="295"/>
      <c r="C582" s="313"/>
      <c r="D582" s="294"/>
      <c r="E582" s="294"/>
      <c r="F582" s="294"/>
      <c r="G582" s="295"/>
      <c r="H582" s="295"/>
      <c r="I582" s="295"/>
      <c r="J582" s="294"/>
      <c r="K582" s="294"/>
      <c r="L582" s="294"/>
    </row>
    <row r="583" spans="1:12" ht="20.100000000000001" customHeight="1" x14ac:dyDescent="0.25">
      <c r="A583" s="294"/>
      <c r="B583" s="295"/>
      <c r="C583" s="313"/>
      <c r="D583" s="294"/>
      <c r="E583" s="294"/>
      <c r="F583" s="294"/>
      <c r="G583" s="295"/>
      <c r="H583" s="295"/>
      <c r="I583" s="295"/>
      <c r="J583" s="294"/>
      <c r="K583" s="294"/>
      <c r="L583" s="294"/>
    </row>
    <row r="584" spans="1:12" ht="20.100000000000001" customHeight="1" x14ac:dyDescent="0.25">
      <c r="A584" s="294"/>
      <c r="B584" s="295"/>
      <c r="C584" s="313"/>
      <c r="D584" s="294"/>
      <c r="E584" s="294"/>
      <c r="F584" s="294"/>
      <c r="G584" s="295"/>
      <c r="H584" s="295"/>
      <c r="I584" s="295"/>
      <c r="J584" s="294"/>
      <c r="K584" s="294"/>
      <c r="L584" s="294"/>
    </row>
    <row r="585" spans="1:12" ht="20.100000000000001" customHeight="1" x14ac:dyDescent="0.25">
      <c r="A585" s="294"/>
      <c r="B585" s="295"/>
      <c r="C585" s="313"/>
      <c r="D585" s="294"/>
      <c r="E585" s="294"/>
      <c r="F585" s="294"/>
      <c r="G585" s="295"/>
      <c r="H585" s="295"/>
      <c r="I585" s="295"/>
      <c r="J585" s="294"/>
      <c r="K585" s="294"/>
      <c r="L585" s="294"/>
    </row>
    <row r="586" spans="1:12" ht="20.100000000000001" customHeight="1" x14ac:dyDescent="0.25">
      <c r="A586" s="294"/>
      <c r="B586" s="295"/>
      <c r="C586" s="313"/>
      <c r="D586" s="294"/>
      <c r="E586" s="294"/>
      <c r="F586" s="294"/>
      <c r="G586" s="295"/>
      <c r="H586" s="295"/>
      <c r="I586" s="295"/>
      <c r="J586" s="294"/>
      <c r="K586" s="294"/>
      <c r="L586" s="294"/>
    </row>
    <row r="587" spans="1:12" ht="20.100000000000001" customHeight="1" x14ac:dyDescent="0.25">
      <c r="A587" s="294"/>
      <c r="B587" s="295"/>
      <c r="C587" s="313"/>
      <c r="D587" s="294"/>
      <c r="E587" s="294"/>
      <c r="F587" s="294"/>
      <c r="G587" s="295"/>
      <c r="H587" s="295"/>
      <c r="I587" s="295"/>
      <c r="J587" s="294"/>
      <c r="K587" s="294"/>
      <c r="L587" s="294"/>
    </row>
    <row r="588" spans="1:12" ht="20.100000000000001" customHeight="1" x14ac:dyDescent="0.25">
      <c r="A588" s="294"/>
      <c r="B588" s="295"/>
      <c r="C588" s="313"/>
      <c r="D588" s="294"/>
      <c r="E588" s="294"/>
      <c r="F588" s="294"/>
      <c r="G588" s="295"/>
      <c r="H588" s="295"/>
      <c r="I588" s="295"/>
      <c r="J588" s="294"/>
      <c r="K588" s="294"/>
      <c r="L588" s="294"/>
    </row>
    <row r="589" spans="1:12" ht="20.100000000000001" customHeight="1" x14ac:dyDescent="0.25">
      <c r="A589" s="294"/>
      <c r="B589" s="295"/>
      <c r="C589" s="313"/>
      <c r="D589" s="294"/>
      <c r="E589" s="294"/>
      <c r="F589" s="294"/>
      <c r="G589" s="295"/>
      <c r="H589" s="295"/>
      <c r="I589" s="295"/>
      <c r="J589" s="294"/>
      <c r="K589" s="294"/>
      <c r="L589" s="294"/>
    </row>
    <row r="590" spans="1:12" ht="20.100000000000001" customHeight="1" x14ac:dyDescent="0.25">
      <c r="A590" s="294"/>
      <c r="B590" s="295"/>
      <c r="C590" s="313"/>
      <c r="D590" s="294"/>
      <c r="E590" s="294"/>
      <c r="F590" s="294"/>
      <c r="G590" s="295"/>
      <c r="H590" s="295"/>
      <c r="I590" s="295"/>
      <c r="J590" s="294"/>
      <c r="K590" s="294"/>
      <c r="L590" s="294"/>
    </row>
    <row r="591" spans="1:12" ht="20.100000000000001" customHeight="1" x14ac:dyDescent="0.25">
      <c r="A591" s="294"/>
      <c r="B591" s="295"/>
      <c r="C591" s="313"/>
      <c r="D591" s="294"/>
      <c r="E591" s="294"/>
      <c r="F591" s="294"/>
      <c r="G591" s="295"/>
      <c r="H591" s="295"/>
      <c r="I591" s="295"/>
      <c r="J591" s="294"/>
      <c r="K591" s="294"/>
      <c r="L591" s="294"/>
    </row>
    <row r="592" spans="1:12" ht="20.100000000000001" customHeight="1" x14ac:dyDescent="0.25">
      <c r="A592" s="294"/>
      <c r="B592" s="295"/>
      <c r="C592" s="313"/>
      <c r="D592" s="294"/>
      <c r="E592" s="294"/>
      <c r="F592" s="294"/>
      <c r="G592" s="295"/>
      <c r="H592" s="295"/>
      <c r="I592" s="295"/>
      <c r="J592" s="294"/>
      <c r="K592" s="294"/>
      <c r="L592" s="294"/>
    </row>
    <row r="593" spans="1:12" ht="20.100000000000001" customHeight="1" x14ac:dyDescent="0.25">
      <c r="A593" s="294"/>
      <c r="B593" s="295"/>
      <c r="C593" s="313"/>
      <c r="D593" s="294"/>
      <c r="E593" s="294"/>
      <c r="F593" s="294"/>
      <c r="G593" s="295"/>
      <c r="H593" s="295"/>
      <c r="I593" s="295"/>
      <c r="J593" s="294"/>
      <c r="K593" s="294"/>
      <c r="L593" s="294"/>
    </row>
    <row r="594" spans="1:12" ht="20.100000000000001" customHeight="1" x14ac:dyDescent="0.25">
      <c r="A594" s="294"/>
      <c r="B594" s="295"/>
      <c r="C594" s="313"/>
      <c r="D594" s="294"/>
      <c r="E594" s="294"/>
      <c r="F594" s="294"/>
      <c r="G594" s="295"/>
      <c r="H594" s="295"/>
      <c r="I594" s="295"/>
      <c r="J594" s="294"/>
      <c r="K594" s="294"/>
      <c r="L594" s="294"/>
    </row>
    <row r="595" spans="1:12" ht="20.100000000000001" customHeight="1" x14ac:dyDescent="0.25">
      <c r="A595" s="294"/>
      <c r="B595" s="295"/>
      <c r="C595" s="313"/>
      <c r="D595" s="294"/>
      <c r="E595" s="294"/>
      <c r="F595" s="294"/>
      <c r="G595" s="295"/>
      <c r="H595" s="295"/>
      <c r="I595" s="295"/>
      <c r="J595" s="294"/>
      <c r="K595" s="294"/>
      <c r="L595" s="294"/>
    </row>
    <row r="596" spans="1:12" ht="20.100000000000001" customHeight="1" x14ac:dyDescent="0.25">
      <c r="A596" s="294"/>
      <c r="B596" s="295"/>
      <c r="C596" s="313"/>
      <c r="D596" s="294"/>
      <c r="E596" s="294"/>
      <c r="F596" s="294"/>
      <c r="G596" s="295"/>
      <c r="H596" s="295"/>
      <c r="I596" s="295"/>
      <c r="J596" s="294"/>
      <c r="K596" s="294"/>
      <c r="L596" s="294"/>
    </row>
    <row r="597" spans="1:12" ht="20.100000000000001" customHeight="1" x14ac:dyDescent="0.25">
      <c r="A597" s="294"/>
      <c r="B597" s="295"/>
      <c r="C597" s="313"/>
      <c r="D597" s="294"/>
      <c r="E597" s="294"/>
      <c r="F597" s="294"/>
      <c r="G597" s="295"/>
      <c r="H597" s="295"/>
      <c r="I597" s="295"/>
      <c r="J597" s="294"/>
      <c r="K597" s="294"/>
      <c r="L597" s="294"/>
    </row>
    <row r="598" spans="1:12" ht="20.100000000000001" customHeight="1" x14ac:dyDescent="0.25">
      <c r="A598" s="294"/>
      <c r="B598" s="295"/>
      <c r="C598" s="313"/>
      <c r="D598" s="294"/>
      <c r="E598" s="294"/>
      <c r="F598" s="294"/>
      <c r="G598" s="295"/>
      <c r="H598" s="295"/>
      <c r="I598" s="295"/>
      <c r="J598" s="294"/>
      <c r="K598" s="294"/>
      <c r="L598" s="294"/>
    </row>
    <row r="599" spans="1:12" ht="20.100000000000001" customHeight="1" x14ac:dyDescent="0.25">
      <c r="A599" s="294"/>
      <c r="B599" s="295"/>
      <c r="C599" s="313"/>
      <c r="D599" s="294"/>
      <c r="E599" s="294"/>
      <c r="F599" s="294"/>
      <c r="G599" s="295"/>
      <c r="H599" s="295"/>
      <c r="I599" s="295"/>
      <c r="J599" s="294"/>
      <c r="K599" s="294"/>
      <c r="L599" s="294"/>
    </row>
    <row r="600" spans="1:12" ht="20.100000000000001" customHeight="1" x14ac:dyDescent="0.25">
      <c r="A600" s="294"/>
      <c r="B600" s="295"/>
      <c r="C600" s="313"/>
      <c r="D600" s="294"/>
      <c r="E600" s="294"/>
      <c r="F600" s="294"/>
      <c r="G600" s="295"/>
      <c r="H600" s="295"/>
      <c r="I600" s="295"/>
      <c r="J600" s="294"/>
      <c r="K600" s="294"/>
      <c r="L600" s="294"/>
    </row>
    <row r="601" spans="1:12" ht="20.100000000000001" customHeight="1" x14ac:dyDescent="0.25">
      <c r="A601" s="294"/>
      <c r="B601" s="295"/>
      <c r="C601" s="313"/>
      <c r="D601" s="294"/>
      <c r="E601" s="294"/>
      <c r="F601" s="294"/>
      <c r="G601" s="295"/>
      <c r="H601" s="295"/>
      <c r="I601" s="295"/>
      <c r="J601" s="294"/>
      <c r="K601" s="294"/>
      <c r="L601" s="294"/>
    </row>
    <row r="602" spans="1:12" ht="20.100000000000001" customHeight="1" x14ac:dyDescent="0.25">
      <c r="A602" s="294"/>
      <c r="B602" s="295"/>
      <c r="C602" s="313"/>
      <c r="D602" s="294"/>
      <c r="E602" s="294"/>
      <c r="F602" s="294"/>
      <c r="G602" s="295"/>
      <c r="H602" s="295"/>
      <c r="I602" s="295"/>
      <c r="J602" s="294"/>
      <c r="K602" s="294"/>
      <c r="L602" s="294"/>
    </row>
    <row r="603" spans="1:12" ht="20.100000000000001" customHeight="1" x14ac:dyDescent="0.25">
      <c r="A603" s="294"/>
      <c r="B603" s="295"/>
      <c r="C603" s="313"/>
      <c r="D603" s="294"/>
      <c r="E603" s="294"/>
      <c r="F603" s="294"/>
      <c r="G603" s="295"/>
      <c r="H603" s="295"/>
      <c r="I603" s="295"/>
      <c r="J603" s="294"/>
      <c r="K603" s="294"/>
      <c r="L603" s="294"/>
    </row>
    <row r="604" spans="1:12" ht="20.100000000000001" customHeight="1" x14ac:dyDescent="0.25">
      <c r="A604" s="294"/>
      <c r="B604" s="295"/>
      <c r="C604" s="313"/>
      <c r="D604" s="294"/>
      <c r="E604" s="294"/>
      <c r="F604" s="294"/>
      <c r="G604" s="295"/>
      <c r="H604" s="295"/>
      <c r="I604" s="295"/>
      <c r="J604" s="294"/>
      <c r="K604" s="294"/>
      <c r="L604" s="294"/>
    </row>
    <row r="605" spans="1:12" ht="20.100000000000001" customHeight="1" x14ac:dyDescent="0.25">
      <c r="A605" s="294"/>
      <c r="B605" s="295"/>
      <c r="C605" s="313"/>
      <c r="D605" s="294"/>
      <c r="E605" s="294"/>
      <c r="F605" s="294"/>
      <c r="G605" s="295"/>
      <c r="H605" s="295"/>
      <c r="I605" s="295"/>
      <c r="J605" s="294"/>
      <c r="K605" s="294"/>
      <c r="L605" s="294"/>
    </row>
    <row r="606" spans="1:12" ht="20.100000000000001" customHeight="1" x14ac:dyDescent="0.25">
      <c r="A606" s="294"/>
      <c r="B606" s="295"/>
      <c r="C606" s="313"/>
      <c r="D606" s="294"/>
      <c r="E606" s="294"/>
      <c r="F606" s="294"/>
      <c r="G606" s="295"/>
      <c r="H606" s="295"/>
      <c r="I606" s="295"/>
      <c r="J606" s="294"/>
      <c r="K606" s="294"/>
      <c r="L606" s="294"/>
    </row>
    <row r="607" spans="1:12" ht="20.100000000000001" customHeight="1" x14ac:dyDescent="0.25">
      <c r="A607" s="294"/>
      <c r="B607" s="295"/>
      <c r="C607" s="313"/>
      <c r="D607" s="294"/>
      <c r="E607" s="294"/>
      <c r="F607" s="294"/>
      <c r="G607" s="295"/>
      <c r="H607" s="295"/>
      <c r="I607" s="295"/>
      <c r="J607" s="294"/>
      <c r="K607" s="294"/>
      <c r="L607" s="294"/>
    </row>
    <row r="608" spans="1:12" ht="20.100000000000001" customHeight="1" x14ac:dyDescent="0.25">
      <c r="A608" s="294"/>
      <c r="B608" s="295"/>
      <c r="C608" s="313"/>
      <c r="D608" s="294"/>
      <c r="E608" s="294"/>
      <c r="F608" s="294"/>
      <c r="G608" s="295"/>
      <c r="H608" s="295"/>
      <c r="I608" s="295"/>
      <c r="J608" s="294"/>
      <c r="K608" s="294"/>
      <c r="L608" s="294"/>
    </row>
    <row r="609" spans="1:12" ht="20.100000000000001" customHeight="1" x14ac:dyDescent="0.25">
      <c r="A609" s="294"/>
      <c r="B609" s="295"/>
      <c r="C609" s="313"/>
      <c r="D609" s="294"/>
      <c r="E609" s="294"/>
      <c r="F609" s="294"/>
      <c r="G609" s="295"/>
      <c r="H609" s="295"/>
      <c r="I609" s="295"/>
      <c r="J609" s="294"/>
      <c r="K609" s="294"/>
      <c r="L609" s="294"/>
    </row>
    <row r="610" spans="1:12" ht="20.100000000000001" customHeight="1" x14ac:dyDescent="0.25">
      <c r="A610" s="294"/>
      <c r="B610" s="295"/>
      <c r="C610" s="313"/>
      <c r="D610" s="294"/>
      <c r="E610" s="294"/>
      <c r="F610" s="294"/>
      <c r="G610" s="295"/>
      <c r="H610" s="295"/>
      <c r="I610" s="295"/>
      <c r="J610" s="294"/>
      <c r="K610" s="294"/>
      <c r="L610" s="294"/>
    </row>
    <row r="611" spans="1:12" ht="20.100000000000001" customHeight="1" x14ac:dyDescent="0.25">
      <c r="A611" s="294"/>
      <c r="B611" s="295"/>
      <c r="C611" s="313"/>
      <c r="D611" s="294"/>
      <c r="E611" s="294"/>
      <c r="F611" s="294"/>
      <c r="G611" s="295"/>
      <c r="H611" s="295"/>
      <c r="I611" s="295"/>
      <c r="J611" s="294"/>
      <c r="K611" s="294"/>
      <c r="L611" s="294"/>
    </row>
    <row r="612" spans="1:12" ht="20.100000000000001" customHeight="1" x14ac:dyDescent="0.25">
      <c r="A612" s="294"/>
      <c r="B612" s="295"/>
      <c r="C612" s="313"/>
      <c r="D612" s="294"/>
      <c r="E612" s="294"/>
      <c r="F612" s="294"/>
      <c r="G612" s="295"/>
      <c r="H612" s="295"/>
      <c r="I612" s="295"/>
      <c r="J612" s="294"/>
      <c r="K612" s="294"/>
      <c r="L612" s="294"/>
    </row>
    <row r="613" spans="1:12" ht="20.100000000000001" customHeight="1" x14ac:dyDescent="0.25">
      <c r="A613" s="294"/>
      <c r="B613" s="295"/>
      <c r="C613" s="313"/>
      <c r="D613" s="294"/>
      <c r="E613" s="294"/>
      <c r="F613" s="294"/>
      <c r="G613" s="295"/>
      <c r="H613" s="295"/>
      <c r="I613" s="295"/>
      <c r="J613" s="294"/>
      <c r="K613" s="294"/>
      <c r="L613" s="294"/>
    </row>
    <row r="614" spans="1:12" ht="20.100000000000001" customHeight="1" x14ac:dyDescent="0.25">
      <c r="A614" s="294"/>
      <c r="B614" s="295"/>
      <c r="C614" s="313"/>
      <c r="D614" s="294"/>
      <c r="E614" s="294"/>
      <c r="F614" s="294"/>
      <c r="G614" s="295"/>
      <c r="H614" s="295"/>
      <c r="I614" s="295"/>
      <c r="J614" s="294"/>
      <c r="K614" s="294"/>
      <c r="L614" s="294"/>
    </row>
    <row r="615" spans="1:12" ht="20.100000000000001" customHeight="1" x14ac:dyDescent="0.25">
      <c r="A615" s="294"/>
      <c r="B615" s="295"/>
      <c r="C615" s="313"/>
      <c r="D615" s="294"/>
      <c r="E615" s="294"/>
      <c r="F615" s="294"/>
      <c r="G615" s="295"/>
      <c r="H615" s="295"/>
      <c r="I615" s="295"/>
      <c r="J615" s="294"/>
      <c r="K615" s="294"/>
      <c r="L615" s="294"/>
    </row>
    <row r="616" spans="1:12" ht="20.100000000000001" customHeight="1" x14ac:dyDescent="0.25">
      <c r="A616" s="294"/>
      <c r="B616" s="295"/>
      <c r="C616" s="313"/>
      <c r="D616" s="294"/>
      <c r="E616" s="294"/>
      <c r="F616" s="294"/>
      <c r="G616" s="295"/>
      <c r="H616" s="295"/>
      <c r="I616" s="295"/>
      <c r="J616" s="294"/>
      <c r="K616" s="294"/>
      <c r="L616" s="294"/>
    </row>
    <row r="617" spans="1:12" ht="20.100000000000001" customHeight="1" x14ac:dyDescent="0.25">
      <c r="A617" s="294"/>
      <c r="B617" s="295"/>
      <c r="C617" s="313"/>
      <c r="D617" s="294"/>
      <c r="E617" s="294"/>
      <c r="F617" s="294"/>
      <c r="G617" s="295"/>
      <c r="H617" s="295"/>
      <c r="I617" s="295"/>
      <c r="J617" s="294"/>
      <c r="K617" s="294"/>
      <c r="L617" s="294"/>
    </row>
    <row r="618" spans="1:12" ht="20.100000000000001" customHeight="1" x14ac:dyDescent="0.25">
      <c r="A618" s="294"/>
      <c r="B618" s="295"/>
      <c r="C618" s="313"/>
      <c r="D618" s="294"/>
      <c r="E618" s="294"/>
      <c r="F618" s="294"/>
      <c r="G618" s="295"/>
      <c r="H618" s="295"/>
      <c r="I618" s="295"/>
      <c r="J618" s="294"/>
      <c r="K618" s="294"/>
      <c r="L618" s="294"/>
    </row>
    <row r="619" spans="1:12" ht="20.100000000000001" customHeight="1" x14ac:dyDescent="0.25">
      <c r="A619" s="294"/>
      <c r="B619" s="295"/>
      <c r="C619" s="313"/>
      <c r="D619" s="294"/>
      <c r="E619" s="294"/>
      <c r="F619" s="294"/>
      <c r="G619" s="295"/>
      <c r="H619" s="295"/>
      <c r="I619" s="295"/>
      <c r="J619" s="294"/>
      <c r="K619" s="294"/>
      <c r="L619" s="294"/>
    </row>
    <row r="620" spans="1:12" ht="20.100000000000001" customHeight="1" x14ac:dyDescent="0.25">
      <c r="A620" s="294"/>
      <c r="B620" s="295"/>
      <c r="C620" s="313"/>
      <c r="D620" s="294"/>
      <c r="E620" s="294"/>
      <c r="F620" s="294"/>
      <c r="G620" s="295"/>
      <c r="H620" s="295"/>
      <c r="I620" s="295"/>
      <c r="J620" s="294"/>
      <c r="K620" s="294"/>
      <c r="L620" s="294"/>
    </row>
    <row r="621" spans="1:12" ht="20.100000000000001" customHeight="1" x14ac:dyDescent="0.25">
      <c r="A621" s="294"/>
      <c r="B621" s="295"/>
      <c r="C621" s="313"/>
      <c r="D621" s="294"/>
      <c r="E621" s="294"/>
      <c r="F621" s="294"/>
      <c r="G621" s="295"/>
      <c r="H621" s="295"/>
      <c r="I621" s="295"/>
      <c r="J621" s="294"/>
      <c r="K621" s="294"/>
      <c r="L621" s="294"/>
    </row>
    <row r="622" spans="1:12" ht="20.100000000000001" customHeight="1" x14ac:dyDescent="0.25">
      <c r="A622" s="294"/>
      <c r="B622" s="295"/>
      <c r="C622" s="313"/>
      <c r="D622" s="294"/>
      <c r="E622" s="294"/>
      <c r="F622" s="294"/>
      <c r="G622" s="295"/>
      <c r="H622" s="295"/>
      <c r="I622" s="295"/>
      <c r="J622" s="294"/>
      <c r="K622" s="294"/>
      <c r="L622" s="294"/>
    </row>
    <row r="623" spans="1:12" ht="20.100000000000001" customHeight="1" x14ac:dyDescent="0.25">
      <c r="A623" s="294"/>
      <c r="B623" s="295"/>
      <c r="C623" s="313"/>
      <c r="D623" s="294"/>
      <c r="E623" s="294"/>
      <c r="F623" s="294"/>
      <c r="G623" s="295"/>
      <c r="H623" s="295"/>
      <c r="I623" s="295"/>
      <c r="J623" s="294"/>
      <c r="K623" s="294"/>
      <c r="L623" s="294"/>
    </row>
    <row r="624" spans="1:12" ht="20.100000000000001" customHeight="1" x14ac:dyDescent="0.25">
      <c r="A624" s="294"/>
      <c r="B624" s="295"/>
      <c r="C624" s="313"/>
      <c r="D624" s="294"/>
      <c r="E624" s="294"/>
      <c r="F624" s="294"/>
      <c r="G624" s="295"/>
      <c r="H624" s="295"/>
      <c r="I624" s="295"/>
      <c r="J624" s="294"/>
      <c r="K624" s="294"/>
      <c r="L624" s="294"/>
    </row>
    <row r="625" spans="1:12" ht="20.100000000000001" customHeight="1" x14ac:dyDescent="0.25">
      <c r="A625" s="294"/>
      <c r="B625" s="295"/>
      <c r="C625" s="313"/>
      <c r="D625" s="294"/>
      <c r="E625" s="294"/>
      <c r="F625" s="294"/>
      <c r="G625" s="295"/>
      <c r="H625" s="295"/>
      <c r="I625" s="295"/>
      <c r="J625" s="294"/>
      <c r="K625" s="294"/>
      <c r="L625" s="294"/>
    </row>
    <row r="626" spans="1:12" ht="20.100000000000001" customHeight="1" x14ac:dyDescent="0.25">
      <c r="A626" s="294"/>
      <c r="B626" s="295"/>
      <c r="C626" s="313"/>
      <c r="D626" s="294"/>
      <c r="E626" s="294"/>
      <c r="F626" s="294"/>
      <c r="G626" s="295"/>
      <c r="H626" s="295"/>
      <c r="I626" s="295"/>
      <c r="J626" s="294"/>
      <c r="K626" s="294"/>
      <c r="L626" s="294"/>
    </row>
    <row r="627" spans="1:12" ht="20.100000000000001" customHeight="1" x14ac:dyDescent="0.25">
      <c r="A627" s="294"/>
      <c r="B627" s="295"/>
      <c r="C627" s="313"/>
      <c r="D627" s="294"/>
      <c r="E627" s="294"/>
      <c r="F627" s="294"/>
      <c r="G627" s="295"/>
      <c r="H627" s="295"/>
      <c r="I627" s="295"/>
      <c r="J627" s="294"/>
      <c r="K627" s="294"/>
      <c r="L627" s="294"/>
    </row>
    <row r="628" spans="1:12" ht="20.100000000000001" customHeight="1" x14ac:dyDescent="0.25">
      <c r="A628" s="294"/>
      <c r="B628" s="295"/>
      <c r="C628" s="313"/>
      <c r="D628" s="294"/>
      <c r="E628" s="294"/>
      <c r="F628" s="294"/>
      <c r="G628" s="295"/>
      <c r="H628" s="295"/>
      <c r="I628" s="295"/>
      <c r="J628" s="294"/>
      <c r="K628" s="294"/>
      <c r="L628" s="294"/>
    </row>
    <row r="629" spans="1:12" ht="20.100000000000001" customHeight="1" x14ac:dyDescent="0.25">
      <c r="A629" s="294"/>
      <c r="B629" s="295"/>
      <c r="C629" s="313"/>
      <c r="D629" s="294"/>
      <c r="E629" s="294"/>
      <c r="F629" s="294"/>
      <c r="G629" s="295"/>
      <c r="H629" s="295"/>
      <c r="I629" s="295"/>
      <c r="J629" s="294"/>
      <c r="K629" s="294"/>
      <c r="L629" s="294"/>
    </row>
    <row r="630" spans="1:12" ht="20.100000000000001" customHeight="1" x14ac:dyDescent="0.25">
      <c r="A630" s="294"/>
      <c r="B630" s="295"/>
      <c r="C630" s="313"/>
      <c r="D630" s="294"/>
      <c r="E630" s="294"/>
      <c r="F630" s="294"/>
      <c r="G630" s="295"/>
      <c r="H630" s="295"/>
      <c r="I630" s="295"/>
      <c r="J630" s="294"/>
      <c r="K630" s="294"/>
      <c r="L630" s="294"/>
    </row>
    <row r="631" spans="1:12" ht="20.100000000000001" customHeight="1" x14ac:dyDescent="0.25">
      <c r="A631" s="294"/>
      <c r="B631" s="295"/>
      <c r="C631" s="313"/>
      <c r="D631" s="294"/>
      <c r="E631" s="294"/>
      <c r="F631" s="294"/>
      <c r="G631" s="295"/>
      <c r="H631" s="295"/>
      <c r="I631" s="295"/>
      <c r="J631" s="294"/>
      <c r="K631" s="294"/>
      <c r="L631" s="294"/>
    </row>
    <row r="632" spans="1:12" ht="20.100000000000001" customHeight="1" x14ac:dyDescent="0.25">
      <c r="A632" s="294"/>
      <c r="B632" s="295"/>
      <c r="C632" s="313"/>
      <c r="D632" s="294"/>
      <c r="E632" s="294"/>
      <c r="F632" s="294"/>
      <c r="G632" s="295"/>
      <c r="H632" s="295"/>
      <c r="I632" s="295"/>
      <c r="J632" s="294"/>
      <c r="K632" s="294"/>
      <c r="L632" s="294"/>
    </row>
    <row r="633" spans="1:12" ht="20.100000000000001" customHeight="1" x14ac:dyDescent="0.25">
      <c r="A633" s="294"/>
      <c r="B633" s="295"/>
      <c r="C633" s="313"/>
      <c r="D633" s="294"/>
      <c r="E633" s="294"/>
      <c r="F633" s="294"/>
      <c r="G633" s="295"/>
      <c r="H633" s="295"/>
      <c r="I633" s="295"/>
      <c r="J633" s="294"/>
      <c r="K633" s="294"/>
      <c r="L633" s="294"/>
    </row>
    <row r="634" spans="1:12" ht="20.100000000000001" customHeight="1" x14ac:dyDescent="0.25">
      <c r="A634" s="294"/>
      <c r="B634" s="295"/>
      <c r="C634" s="313"/>
      <c r="D634" s="294"/>
      <c r="E634" s="294"/>
      <c r="F634" s="294"/>
      <c r="G634" s="295"/>
      <c r="H634" s="295"/>
      <c r="I634" s="295"/>
      <c r="J634" s="294"/>
      <c r="K634" s="294"/>
      <c r="L634" s="294"/>
    </row>
    <row r="635" spans="1:12" ht="20.100000000000001" customHeight="1" x14ac:dyDescent="0.25">
      <c r="A635" s="294"/>
      <c r="B635" s="295"/>
      <c r="C635" s="313"/>
      <c r="D635" s="294"/>
      <c r="E635" s="294"/>
      <c r="F635" s="294"/>
      <c r="G635" s="295"/>
      <c r="H635" s="295"/>
      <c r="I635" s="295"/>
      <c r="J635" s="294"/>
      <c r="K635" s="294"/>
      <c r="L635" s="294"/>
    </row>
    <row r="636" spans="1:12" ht="20.100000000000001" customHeight="1" x14ac:dyDescent="0.25">
      <c r="A636" s="294"/>
      <c r="B636" s="295"/>
      <c r="C636" s="313"/>
      <c r="D636" s="294"/>
      <c r="E636" s="294"/>
      <c r="F636" s="294"/>
      <c r="G636" s="295"/>
      <c r="H636" s="295"/>
      <c r="I636" s="295"/>
      <c r="J636" s="294"/>
      <c r="K636" s="294"/>
      <c r="L636" s="294"/>
    </row>
    <row r="637" spans="1:12" ht="20.100000000000001" customHeight="1" x14ac:dyDescent="0.25">
      <c r="A637" s="294"/>
      <c r="B637" s="295"/>
      <c r="C637" s="313"/>
      <c r="D637" s="294"/>
      <c r="E637" s="294"/>
      <c r="F637" s="294"/>
      <c r="G637" s="295"/>
      <c r="H637" s="295"/>
      <c r="I637" s="295"/>
      <c r="J637" s="294"/>
      <c r="K637" s="294"/>
      <c r="L637" s="294"/>
    </row>
    <row r="638" spans="1:12" ht="20.100000000000001" customHeight="1" x14ac:dyDescent="0.25">
      <c r="A638" s="294"/>
      <c r="B638" s="295"/>
      <c r="C638" s="313"/>
      <c r="D638" s="294"/>
      <c r="E638" s="294"/>
      <c r="F638" s="294"/>
      <c r="G638" s="295"/>
      <c r="H638" s="295"/>
      <c r="I638" s="295"/>
      <c r="J638" s="294"/>
      <c r="K638" s="294"/>
      <c r="L638" s="294"/>
    </row>
    <row r="639" spans="1:12" ht="20.100000000000001" customHeight="1" x14ac:dyDescent="0.25">
      <c r="A639" s="294"/>
      <c r="B639" s="295"/>
      <c r="C639" s="313"/>
      <c r="D639" s="294"/>
      <c r="E639" s="294"/>
      <c r="F639" s="294"/>
      <c r="G639" s="295"/>
      <c r="H639" s="295"/>
      <c r="I639" s="295"/>
      <c r="J639" s="294"/>
      <c r="K639" s="294"/>
      <c r="L639" s="294"/>
    </row>
    <row r="640" spans="1:12" ht="20.100000000000001" customHeight="1" x14ac:dyDescent="0.25">
      <c r="A640" s="294"/>
      <c r="B640" s="295"/>
      <c r="C640" s="313"/>
      <c r="D640" s="294"/>
      <c r="E640" s="294"/>
      <c r="F640" s="294"/>
      <c r="G640" s="295"/>
      <c r="H640" s="295"/>
      <c r="I640" s="295"/>
      <c r="J640" s="294"/>
      <c r="K640" s="294"/>
      <c r="L640" s="294"/>
    </row>
    <row r="641" spans="1:12" ht="20.100000000000001" customHeight="1" x14ac:dyDescent="0.25">
      <c r="A641" s="294"/>
      <c r="B641" s="295"/>
      <c r="C641" s="313"/>
      <c r="D641" s="294"/>
      <c r="E641" s="294"/>
      <c r="F641" s="294"/>
      <c r="G641" s="295"/>
      <c r="H641" s="295"/>
      <c r="I641" s="295"/>
      <c r="J641" s="294"/>
      <c r="K641" s="294"/>
      <c r="L641" s="294"/>
    </row>
    <row r="642" spans="1:12" ht="20.100000000000001" customHeight="1" x14ac:dyDescent="0.25">
      <c r="A642" s="294"/>
      <c r="B642" s="295"/>
      <c r="C642" s="313"/>
      <c r="D642" s="294"/>
      <c r="E642" s="294"/>
      <c r="F642" s="294"/>
      <c r="G642" s="295"/>
      <c r="H642" s="295"/>
      <c r="I642" s="295"/>
      <c r="J642" s="294"/>
      <c r="K642" s="294"/>
      <c r="L642" s="294"/>
    </row>
    <row r="643" spans="1:12" ht="20.100000000000001" customHeight="1" x14ac:dyDescent="0.25">
      <c r="A643" s="294"/>
      <c r="B643" s="295"/>
      <c r="C643" s="313"/>
      <c r="D643" s="294"/>
      <c r="E643" s="294"/>
      <c r="F643" s="294"/>
      <c r="G643" s="295"/>
      <c r="H643" s="295"/>
      <c r="I643" s="295"/>
      <c r="J643" s="294"/>
      <c r="K643" s="294"/>
      <c r="L643" s="294"/>
    </row>
    <row r="644" spans="1:12" ht="20.100000000000001" customHeight="1" x14ac:dyDescent="0.25">
      <c r="A644" s="294"/>
      <c r="B644" s="295"/>
      <c r="C644" s="313"/>
      <c r="D644" s="294"/>
      <c r="E644" s="294"/>
      <c r="F644" s="294"/>
      <c r="G644" s="295"/>
      <c r="H644" s="295"/>
      <c r="I644" s="295"/>
      <c r="J644" s="294"/>
      <c r="K644" s="294"/>
      <c r="L644" s="294"/>
    </row>
    <row r="645" spans="1:12" ht="20.100000000000001" customHeight="1" x14ac:dyDescent="0.25">
      <c r="A645" s="294"/>
      <c r="B645" s="295"/>
      <c r="C645" s="313"/>
      <c r="D645" s="294"/>
      <c r="E645" s="294"/>
      <c r="F645" s="294"/>
      <c r="G645" s="295"/>
      <c r="H645" s="295"/>
      <c r="I645" s="295"/>
      <c r="J645" s="294"/>
      <c r="K645" s="294"/>
      <c r="L645" s="294"/>
    </row>
    <row r="646" spans="1:12" ht="20.100000000000001" customHeight="1" x14ac:dyDescent="0.25">
      <c r="A646" s="294"/>
      <c r="B646" s="295"/>
      <c r="C646" s="313"/>
      <c r="D646" s="294"/>
      <c r="E646" s="294"/>
      <c r="F646" s="294"/>
      <c r="G646" s="295"/>
      <c r="H646" s="295"/>
      <c r="I646" s="295"/>
      <c r="J646" s="294"/>
      <c r="K646" s="294"/>
      <c r="L646" s="294"/>
    </row>
    <row r="647" spans="1:12" ht="20.100000000000001" customHeight="1" x14ac:dyDescent="0.25">
      <c r="A647" s="294"/>
      <c r="B647" s="295"/>
      <c r="C647" s="313"/>
      <c r="D647" s="294"/>
      <c r="E647" s="294"/>
      <c r="F647" s="294"/>
      <c r="G647" s="295"/>
      <c r="H647" s="295"/>
      <c r="I647" s="295"/>
      <c r="J647" s="294"/>
      <c r="K647" s="294"/>
      <c r="L647" s="294"/>
    </row>
    <row r="648" spans="1:12" ht="20.100000000000001" customHeight="1" x14ac:dyDescent="0.25">
      <c r="A648" s="294"/>
      <c r="B648" s="295"/>
      <c r="C648" s="313"/>
      <c r="D648" s="294"/>
      <c r="E648" s="294"/>
      <c r="F648" s="294"/>
      <c r="G648" s="295"/>
      <c r="H648" s="295"/>
      <c r="I648" s="295"/>
      <c r="J648" s="294"/>
      <c r="K648" s="294"/>
      <c r="L648" s="294"/>
    </row>
    <row r="649" spans="1:12" ht="20.100000000000001" customHeight="1" x14ac:dyDescent="0.25">
      <c r="A649" s="294"/>
      <c r="B649" s="295"/>
      <c r="C649" s="313"/>
      <c r="D649" s="294"/>
      <c r="E649" s="294"/>
      <c r="F649" s="294"/>
      <c r="G649" s="295"/>
      <c r="H649" s="295"/>
      <c r="I649" s="295"/>
      <c r="J649" s="294"/>
      <c r="K649" s="294"/>
      <c r="L649" s="294"/>
    </row>
    <row r="650" spans="1:12" ht="20.100000000000001" customHeight="1" x14ac:dyDescent="0.25">
      <c r="A650" s="294"/>
      <c r="B650" s="295"/>
      <c r="C650" s="313"/>
      <c r="D650" s="294"/>
      <c r="E650" s="294"/>
      <c r="F650" s="294"/>
      <c r="G650" s="295"/>
      <c r="H650" s="295"/>
      <c r="I650" s="295"/>
      <c r="J650" s="294"/>
      <c r="K650" s="294"/>
      <c r="L650" s="294"/>
    </row>
    <row r="651" spans="1:12" ht="20.100000000000001" customHeight="1" x14ac:dyDescent="0.25">
      <c r="A651" s="294"/>
      <c r="B651" s="295"/>
      <c r="C651" s="313"/>
      <c r="D651" s="294"/>
      <c r="E651" s="294"/>
      <c r="F651" s="294"/>
      <c r="G651" s="295"/>
      <c r="H651" s="295"/>
      <c r="I651" s="295"/>
      <c r="J651" s="294"/>
      <c r="K651" s="294"/>
      <c r="L651" s="294"/>
    </row>
    <row r="652" spans="1:12" ht="20.100000000000001" customHeight="1" x14ac:dyDescent="0.25">
      <c r="A652" s="294"/>
      <c r="B652" s="295"/>
      <c r="C652" s="313"/>
      <c r="D652" s="294"/>
      <c r="E652" s="294"/>
      <c r="F652" s="294"/>
      <c r="G652" s="295"/>
      <c r="H652" s="295"/>
      <c r="I652" s="295"/>
      <c r="J652" s="294"/>
      <c r="K652" s="294"/>
      <c r="L652" s="294"/>
    </row>
    <row r="653" spans="1:12" ht="20.100000000000001" customHeight="1" x14ac:dyDescent="0.25">
      <c r="A653" s="294"/>
      <c r="B653" s="295"/>
      <c r="C653" s="313"/>
      <c r="D653" s="294"/>
      <c r="E653" s="294"/>
      <c r="F653" s="294"/>
      <c r="G653" s="295"/>
      <c r="H653" s="295"/>
      <c r="I653" s="295"/>
      <c r="J653" s="294"/>
      <c r="K653" s="294"/>
      <c r="L653" s="294"/>
    </row>
    <row r="654" spans="1:12" ht="20.100000000000001" customHeight="1" x14ac:dyDescent="0.25">
      <c r="A654" s="294"/>
      <c r="B654" s="295"/>
      <c r="C654" s="313"/>
      <c r="D654" s="294"/>
      <c r="E654" s="294"/>
      <c r="F654" s="294"/>
      <c r="G654" s="295"/>
      <c r="H654" s="295"/>
      <c r="I654" s="295"/>
      <c r="J654" s="294"/>
      <c r="K654" s="294"/>
      <c r="L654" s="294"/>
    </row>
    <row r="655" spans="1:12" ht="20.100000000000001" customHeight="1" x14ac:dyDescent="0.25">
      <c r="A655" s="294"/>
      <c r="B655" s="295"/>
      <c r="C655" s="313"/>
      <c r="D655" s="294"/>
      <c r="E655" s="294"/>
      <c r="F655" s="294"/>
      <c r="G655" s="295"/>
      <c r="H655" s="295"/>
      <c r="I655" s="295"/>
      <c r="J655" s="294"/>
      <c r="K655" s="294"/>
      <c r="L655" s="294"/>
    </row>
    <row r="656" spans="1:12" ht="20.100000000000001" customHeight="1" x14ac:dyDescent="0.25">
      <c r="A656" s="294"/>
      <c r="B656" s="295"/>
      <c r="C656" s="313"/>
      <c r="D656" s="294"/>
      <c r="E656" s="294"/>
      <c r="F656" s="294"/>
      <c r="G656" s="295"/>
      <c r="H656" s="295"/>
      <c r="I656" s="295"/>
      <c r="J656" s="294"/>
      <c r="K656" s="294"/>
      <c r="L656" s="294"/>
    </row>
    <row r="657" spans="1:12" ht="20.100000000000001" customHeight="1" x14ac:dyDescent="0.25">
      <c r="A657" s="294"/>
      <c r="B657" s="295"/>
      <c r="C657" s="313"/>
      <c r="D657" s="294"/>
      <c r="E657" s="294"/>
      <c r="F657" s="294"/>
      <c r="G657" s="295"/>
      <c r="H657" s="295"/>
      <c r="I657" s="295"/>
      <c r="J657" s="294"/>
      <c r="K657" s="294"/>
      <c r="L657" s="294"/>
    </row>
    <row r="658" spans="1:12" ht="20.100000000000001" customHeight="1" x14ac:dyDescent="0.25">
      <c r="A658" s="294"/>
      <c r="B658" s="295"/>
      <c r="C658" s="313"/>
      <c r="D658" s="294"/>
      <c r="E658" s="294"/>
      <c r="F658" s="294"/>
      <c r="G658" s="295"/>
      <c r="H658" s="295"/>
      <c r="I658" s="295"/>
      <c r="J658" s="294"/>
      <c r="K658" s="294"/>
      <c r="L658" s="294"/>
    </row>
    <row r="659" spans="1:12" ht="20.100000000000001" customHeight="1" x14ac:dyDescent="0.25">
      <c r="A659" s="294"/>
      <c r="B659" s="295"/>
      <c r="C659" s="313"/>
      <c r="D659" s="294"/>
      <c r="E659" s="294"/>
      <c r="F659" s="294"/>
      <c r="G659" s="295"/>
      <c r="H659" s="295"/>
      <c r="I659" s="295"/>
      <c r="J659" s="294"/>
      <c r="K659" s="294"/>
      <c r="L659" s="294"/>
    </row>
    <row r="660" spans="1:12" ht="20.100000000000001" customHeight="1" x14ac:dyDescent="0.25">
      <c r="A660" s="294"/>
      <c r="B660" s="295"/>
      <c r="C660" s="313"/>
      <c r="D660" s="294"/>
      <c r="E660" s="294"/>
      <c r="F660" s="294"/>
      <c r="G660" s="295"/>
      <c r="H660" s="295"/>
      <c r="I660" s="295"/>
      <c r="J660" s="294"/>
      <c r="K660" s="294"/>
      <c r="L660" s="294"/>
    </row>
    <row r="661" spans="1:12" ht="20.100000000000001" customHeight="1" x14ac:dyDescent="0.25">
      <c r="A661" s="294"/>
      <c r="B661" s="295"/>
      <c r="C661" s="313"/>
      <c r="D661" s="294"/>
      <c r="E661" s="294"/>
      <c r="F661" s="294"/>
      <c r="G661" s="295"/>
      <c r="H661" s="295"/>
      <c r="I661" s="295"/>
      <c r="J661" s="294"/>
      <c r="K661" s="294"/>
      <c r="L661" s="294"/>
    </row>
    <row r="662" spans="1:12" ht="20.100000000000001" customHeight="1" x14ac:dyDescent="0.25">
      <c r="A662" s="294"/>
      <c r="B662" s="295"/>
      <c r="C662" s="313"/>
      <c r="D662" s="294"/>
      <c r="E662" s="294"/>
      <c r="F662" s="294"/>
      <c r="G662" s="295"/>
      <c r="H662" s="295"/>
      <c r="I662" s="295"/>
      <c r="J662" s="294"/>
      <c r="K662" s="294"/>
      <c r="L662" s="294"/>
    </row>
    <row r="663" spans="1:12" ht="20.100000000000001" customHeight="1" x14ac:dyDescent="0.25">
      <c r="A663" s="294"/>
      <c r="B663" s="295"/>
      <c r="C663" s="313"/>
      <c r="D663" s="294"/>
      <c r="E663" s="294"/>
      <c r="F663" s="294"/>
      <c r="G663" s="295"/>
      <c r="H663" s="295"/>
      <c r="I663" s="295"/>
      <c r="J663" s="294"/>
      <c r="K663" s="294"/>
      <c r="L663" s="294"/>
    </row>
    <row r="664" spans="1:12" ht="20.100000000000001" customHeight="1" x14ac:dyDescent="0.25">
      <c r="A664" s="294"/>
      <c r="B664" s="295"/>
      <c r="C664" s="313"/>
      <c r="D664" s="294"/>
      <c r="E664" s="294"/>
      <c r="F664" s="294"/>
      <c r="G664" s="295"/>
      <c r="H664" s="295"/>
      <c r="I664" s="295"/>
      <c r="J664" s="294"/>
      <c r="K664" s="294"/>
      <c r="L664" s="294"/>
    </row>
    <row r="665" spans="1:12" ht="20.100000000000001" customHeight="1" x14ac:dyDescent="0.25">
      <c r="A665" s="294"/>
      <c r="B665" s="295"/>
      <c r="C665" s="313"/>
      <c r="D665" s="294"/>
      <c r="E665" s="294"/>
      <c r="F665" s="294"/>
      <c r="G665" s="295"/>
      <c r="H665" s="295"/>
      <c r="I665" s="295"/>
      <c r="J665" s="294"/>
      <c r="K665" s="294"/>
      <c r="L665" s="294"/>
    </row>
    <row r="666" spans="1:12" ht="20.100000000000001" customHeight="1" x14ac:dyDescent="0.25">
      <c r="A666" s="294"/>
      <c r="B666" s="295"/>
      <c r="C666" s="313"/>
      <c r="D666" s="294"/>
      <c r="E666" s="294"/>
      <c r="F666" s="294"/>
      <c r="G666" s="295"/>
      <c r="H666" s="295"/>
      <c r="I666" s="295"/>
      <c r="J666" s="294"/>
      <c r="K666" s="294"/>
      <c r="L666" s="294"/>
    </row>
    <row r="667" spans="1:12" ht="20.100000000000001" customHeight="1" x14ac:dyDescent="0.25">
      <c r="A667" s="294"/>
      <c r="B667" s="295"/>
      <c r="C667" s="313"/>
      <c r="D667" s="294"/>
      <c r="E667" s="294"/>
      <c r="F667" s="294"/>
      <c r="G667" s="295"/>
      <c r="H667" s="295"/>
      <c r="I667" s="295"/>
      <c r="J667" s="294"/>
      <c r="K667" s="294"/>
      <c r="L667" s="294"/>
    </row>
    <row r="668" spans="1:12" ht="20.100000000000001" customHeight="1" x14ac:dyDescent="0.25">
      <c r="A668" s="294"/>
      <c r="B668" s="295"/>
      <c r="C668" s="313"/>
      <c r="D668" s="294"/>
      <c r="E668" s="294"/>
      <c r="F668" s="294"/>
      <c r="G668" s="295"/>
      <c r="H668" s="295"/>
      <c r="I668" s="295"/>
      <c r="J668" s="294"/>
      <c r="K668" s="294"/>
      <c r="L668" s="294"/>
    </row>
    <row r="669" spans="1:12" ht="20.100000000000001" customHeight="1" x14ac:dyDescent="0.25">
      <c r="A669" s="294"/>
      <c r="B669" s="295"/>
      <c r="C669" s="313"/>
      <c r="D669" s="294"/>
      <c r="E669" s="294"/>
      <c r="F669" s="294"/>
      <c r="G669" s="295"/>
      <c r="H669" s="295"/>
      <c r="I669" s="295"/>
      <c r="J669" s="294"/>
      <c r="K669" s="294"/>
      <c r="L669" s="294"/>
    </row>
    <row r="670" spans="1:12" ht="20.100000000000001" customHeight="1" x14ac:dyDescent="0.25">
      <c r="A670" s="294"/>
      <c r="B670" s="295"/>
      <c r="C670" s="313"/>
      <c r="D670" s="294"/>
      <c r="E670" s="294"/>
      <c r="F670" s="294"/>
      <c r="G670" s="295"/>
      <c r="H670" s="295"/>
      <c r="I670" s="295"/>
      <c r="J670" s="294"/>
      <c r="K670" s="294"/>
      <c r="L670" s="294"/>
    </row>
    <row r="671" spans="1:12" ht="20.100000000000001" customHeight="1" x14ac:dyDescent="0.25">
      <c r="A671" s="294"/>
      <c r="B671" s="295"/>
      <c r="C671" s="313"/>
      <c r="D671" s="294"/>
      <c r="E671" s="294"/>
      <c r="F671" s="294"/>
      <c r="G671" s="295"/>
      <c r="H671" s="295"/>
      <c r="I671" s="295"/>
      <c r="J671" s="294"/>
      <c r="K671" s="294"/>
      <c r="L671" s="294"/>
    </row>
    <row r="672" spans="1:12" ht="20.100000000000001" customHeight="1" x14ac:dyDescent="0.25">
      <c r="A672" s="294"/>
      <c r="B672" s="295"/>
      <c r="C672" s="313"/>
      <c r="D672" s="294"/>
      <c r="E672" s="294"/>
      <c r="F672" s="294"/>
      <c r="G672" s="295"/>
      <c r="H672" s="295"/>
      <c r="I672" s="295"/>
      <c r="J672" s="294"/>
      <c r="K672" s="294"/>
      <c r="L672" s="294"/>
    </row>
    <row r="673" spans="1:12" ht="20.100000000000001" customHeight="1" x14ac:dyDescent="0.25">
      <c r="A673" s="294"/>
      <c r="B673" s="295"/>
      <c r="C673" s="313"/>
      <c r="D673" s="294"/>
      <c r="E673" s="294"/>
      <c r="F673" s="294"/>
      <c r="G673" s="295"/>
      <c r="H673" s="295"/>
      <c r="I673" s="295"/>
      <c r="J673" s="294"/>
      <c r="K673" s="294"/>
      <c r="L673" s="294"/>
    </row>
    <row r="674" spans="1:12" ht="20.100000000000001" customHeight="1" x14ac:dyDescent="0.25">
      <c r="A674" s="294"/>
      <c r="B674" s="295"/>
      <c r="C674" s="313"/>
      <c r="D674" s="294"/>
      <c r="E674" s="294"/>
      <c r="F674" s="294"/>
      <c r="G674" s="295"/>
      <c r="H674" s="295"/>
      <c r="I674" s="295"/>
      <c r="J674" s="294"/>
      <c r="K674" s="294"/>
      <c r="L674" s="294"/>
    </row>
    <row r="675" spans="1:12" ht="20.100000000000001" customHeight="1" x14ac:dyDescent="0.25">
      <c r="A675" s="294"/>
      <c r="B675" s="295"/>
      <c r="C675" s="313"/>
      <c r="D675" s="294"/>
      <c r="E675" s="294"/>
      <c r="F675" s="294"/>
      <c r="G675" s="295"/>
      <c r="H675" s="295"/>
      <c r="I675" s="295"/>
      <c r="J675" s="294"/>
      <c r="K675" s="294"/>
      <c r="L675" s="294"/>
    </row>
    <row r="676" spans="1:12" ht="20.100000000000001" customHeight="1" x14ac:dyDescent="0.25">
      <c r="A676" s="294"/>
      <c r="B676" s="295"/>
      <c r="C676" s="313"/>
      <c r="D676" s="294"/>
      <c r="E676" s="294"/>
      <c r="F676" s="294"/>
      <c r="G676" s="295"/>
      <c r="H676" s="295"/>
      <c r="I676" s="295"/>
      <c r="J676" s="294"/>
      <c r="K676" s="294"/>
      <c r="L676" s="294"/>
    </row>
    <row r="677" spans="1:12" ht="20.100000000000001" customHeight="1" x14ac:dyDescent="0.25">
      <c r="A677" s="294"/>
      <c r="B677" s="295"/>
      <c r="C677" s="313"/>
      <c r="D677" s="294"/>
      <c r="E677" s="294"/>
      <c r="F677" s="294"/>
      <c r="G677" s="295"/>
      <c r="H677" s="295"/>
      <c r="I677" s="295"/>
      <c r="J677" s="294"/>
      <c r="K677" s="294"/>
      <c r="L677" s="294"/>
    </row>
    <row r="678" spans="1:12" ht="20.100000000000001" customHeight="1" x14ac:dyDescent="0.25">
      <c r="A678" s="294"/>
      <c r="B678" s="295"/>
      <c r="C678" s="313"/>
      <c r="D678" s="294"/>
      <c r="E678" s="294"/>
      <c r="F678" s="294"/>
      <c r="G678" s="295"/>
      <c r="H678" s="295"/>
      <c r="I678" s="295"/>
      <c r="J678" s="294"/>
      <c r="K678" s="294"/>
      <c r="L678" s="294"/>
    </row>
    <row r="679" spans="1:12" ht="20.100000000000001" customHeight="1" x14ac:dyDescent="0.25">
      <c r="A679" s="294"/>
      <c r="B679" s="295"/>
      <c r="C679" s="313"/>
      <c r="D679" s="294"/>
      <c r="E679" s="294"/>
      <c r="F679" s="294"/>
      <c r="G679" s="295"/>
      <c r="H679" s="295"/>
      <c r="I679" s="295"/>
      <c r="J679" s="294"/>
      <c r="K679" s="294"/>
      <c r="L679" s="294"/>
    </row>
    <row r="680" spans="1:12" ht="20.100000000000001" customHeight="1" x14ac:dyDescent="0.25">
      <c r="A680" s="294"/>
      <c r="B680" s="295"/>
      <c r="C680" s="313"/>
      <c r="D680" s="294"/>
      <c r="E680" s="294"/>
      <c r="F680" s="294"/>
      <c r="G680" s="295"/>
      <c r="H680" s="295"/>
      <c r="I680" s="295"/>
      <c r="J680" s="294"/>
      <c r="K680" s="294"/>
      <c r="L680" s="294"/>
    </row>
    <row r="681" spans="1:12" ht="20.100000000000001" customHeight="1" x14ac:dyDescent="0.25">
      <c r="A681" s="294"/>
      <c r="B681" s="295"/>
      <c r="C681" s="313"/>
      <c r="D681" s="294"/>
      <c r="E681" s="294"/>
      <c r="F681" s="294"/>
      <c r="G681" s="295"/>
      <c r="H681" s="295"/>
      <c r="I681" s="295"/>
      <c r="J681" s="294"/>
      <c r="K681" s="294"/>
      <c r="L681" s="294"/>
    </row>
    <row r="682" spans="1:12" ht="20.100000000000001" customHeight="1" x14ac:dyDescent="0.25">
      <c r="A682" s="294"/>
      <c r="B682" s="295"/>
      <c r="C682" s="313"/>
      <c r="D682" s="294"/>
      <c r="E682" s="294"/>
      <c r="F682" s="294"/>
      <c r="G682" s="295"/>
      <c r="H682" s="295"/>
      <c r="I682" s="295"/>
      <c r="J682" s="294"/>
      <c r="K682" s="294"/>
      <c r="L682" s="294"/>
    </row>
    <row r="683" spans="1:12" ht="20.100000000000001" customHeight="1" x14ac:dyDescent="0.25">
      <c r="A683" s="294"/>
      <c r="B683" s="295"/>
      <c r="C683" s="313"/>
      <c r="D683" s="294"/>
      <c r="E683" s="294"/>
      <c r="F683" s="294"/>
      <c r="G683" s="295"/>
      <c r="H683" s="295"/>
      <c r="I683" s="295"/>
      <c r="J683" s="294"/>
      <c r="K683" s="294"/>
      <c r="L683" s="294"/>
    </row>
    <row r="684" spans="1:12" ht="20.100000000000001" customHeight="1" x14ac:dyDescent="0.25">
      <c r="A684" s="294"/>
      <c r="B684" s="295"/>
      <c r="C684" s="313"/>
      <c r="D684" s="294"/>
      <c r="E684" s="294"/>
      <c r="F684" s="294"/>
      <c r="G684" s="295"/>
      <c r="H684" s="295"/>
      <c r="I684" s="295"/>
      <c r="J684" s="294"/>
      <c r="K684" s="294"/>
      <c r="L684" s="294"/>
    </row>
    <row r="685" spans="1:12" ht="20.100000000000001" customHeight="1" x14ac:dyDescent="0.25">
      <c r="A685" s="294"/>
      <c r="B685" s="295"/>
      <c r="C685" s="313"/>
      <c r="D685" s="294"/>
      <c r="E685" s="294"/>
      <c r="F685" s="294"/>
      <c r="G685" s="295"/>
      <c r="H685" s="295"/>
      <c r="I685" s="295"/>
      <c r="J685" s="294"/>
      <c r="K685" s="294"/>
      <c r="L685" s="294"/>
    </row>
    <row r="686" spans="1:12" ht="20.100000000000001" customHeight="1" x14ac:dyDescent="0.25">
      <c r="A686" s="294"/>
      <c r="B686" s="295"/>
      <c r="C686" s="313"/>
      <c r="D686" s="294"/>
      <c r="E686" s="294"/>
      <c r="F686" s="294"/>
      <c r="G686" s="295"/>
      <c r="H686" s="295"/>
      <c r="I686" s="295"/>
      <c r="J686" s="294"/>
      <c r="K686" s="294"/>
      <c r="L686" s="294"/>
    </row>
    <row r="687" spans="1:12" ht="20.100000000000001" customHeight="1" x14ac:dyDescent="0.25">
      <c r="A687" s="294"/>
      <c r="B687" s="295"/>
      <c r="C687" s="313"/>
      <c r="D687" s="294"/>
      <c r="E687" s="294"/>
      <c r="F687" s="294"/>
      <c r="G687" s="295"/>
      <c r="H687" s="295"/>
      <c r="I687" s="295"/>
      <c r="J687" s="294"/>
      <c r="K687" s="294"/>
      <c r="L687" s="294"/>
    </row>
    <row r="688" spans="1:12" ht="20.100000000000001" customHeight="1" x14ac:dyDescent="0.25">
      <c r="A688" s="294"/>
      <c r="B688" s="295"/>
      <c r="C688" s="313"/>
      <c r="D688" s="294"/>
      <c r="E688" s="294"/>
      <c r="F688" s="294"/>
      <c r="G688" s="295"/>
      <c r="H688" s="295"/>
      <c r="I688" s="295"/>
      <c r="J688" s="294"/>
      <c r="K688" s="294"/>
      <c r="L688" s="294"/>
    </row>
    <row r="689" spans="1:12" ht="20.100000000000001" customHeight="1" x14ac:dyDescent="0.25">
      <c r="A689" s="294"/>
      <c r="B689" s="295"/>
      <c r="C689" s="313"/>
      <c r="D689" s="294"/>
      <c r="E689" s="294"/>
      <c r="F689" s="294"/>
      <c r="G689" s="295"/>
      <c r="H689" s="295"/>
      <c r="I689" s="295"/>
      <c r="J689" s="294"/>
      <c r="K689" s="294"/>
      <c r="L689" s="294"/>
    </row>
    <row r="690" spans="1:12" ht="20.100000000000001" customHeight="1" x14ac:dyDescent="0.25">
      <c r="A690" s="294"/>
      <c r="B690" s="295"/>
      <c r="C690" s="313"/>
      <c r="D690" s="294"/>
      <c r="E690" s="294"/>
      <c r="F690" s="294"/>
      <c r="G690" s="295"/>
      <c r="H690" s="295"/>
      <c r="I690" s="295"/>
      <c r="J690" s="294"/>
      <c r="K690" s="294"/>
      <c r="L690" s="294"/>
    </row>
    <row r="691" spans="1:12" ht="20.100000000000001" customHeight="1" x14ac:dyDescent="0.25">
      <c r="A691" s="294"/>
      <c r="B691" s="295"/>
      <c r="C691" s="313"/>
      <c r="D691" s="294"/>
      <c r="E691" s="294"/>
      <c r="F691" s="294"/>
      <c r="G691" s="295"/>
      <c r="H691" s="295"/>
      <c r="I691" s="295"/>
      <c r="J691" s="294"/>
      <c r="K691" s="294"/>
      <c r="L691" s="294"/>
    </row>
    <row r="692" spans="1:12" ht="20.100000000000001" customHeight="1" x14ac:dyDescent="0.25">
      <c r="A692" s="294"/>
      <c r="B692" s="295"/>
      <c r="C692" s="313"/>
      <c r="D692" s="294"/>
      <c r="E692" s="294"/>
      <c r="F692" s="294"/>
      <c r="G692" s="295"/>
      <c r="H692" s="295"/>
      <c r="I692" s="295"/>
      <c r="J692" s="294"/>
      <c r="K692" s="294"/>
      <c r="L692" s="294"/>
    </row>
    <row r="693" spans="1:12" ht="20.100000000000001" customHeight="1" x14ac:dyDescent="0.25">
      <c r="A693" s="294"/>
      <c r="B693" s="295"/>
      <c r="C693" s="313"/>
      <c r="D693" s="294"/>
      <c r="E693" s="294"/>
      <c r="F693" s="294"/>
      <c r="G693" s="295"/>
      <c r="H693" s="295"/>
      <c r="I693" s="295"/>
      <c r="J693" s="294"/>
      <c r="K693" s="294"/>
      <c r="L693" s="294"/>
    </row>
    <row r="694" spans="1:12" ht="20.100000000000001" customHeight="1" x14ac:dyDescent="0.25">
      <c r="A694" s="294"/>
      <c r="B694" s="295"/>
      <c r="C694" s="313"/>
      <c r="D694" s="294"/>
      <c r="E694" s="294"/>
      <c r="F694" s="294"/>
      <c r="G694" s="295"/>
      <c r="H694" s="295"/>
      <c r="I694" s="295"/>
      <c r="J694" s="294"/>
      <c r="K694" s="294"/>
      <c r="L694" s="294"/>
    </row>
    <row r="695" spans="1:12" ht="20.100000000000001" customHeight="1" x14ac:dyDescent="0.25">
      <c r="A695" s="294"/>
      <c r="B695" s="295"/>
      <c r="C695" s="313"/>
      <c r="D695" s="294"/>
      <c r="E695" s="294"/>
      <c r="F695" s="294"/>
      <c r="G695" s="295"/>
      <c r="H695" s="295"/>
      <c r="I695" s="295"/>
      <c r="J695" s="294"/>
      <c r="K695" s="294"/>
      <c r="L695" s="294"/>
    </row>
    <row r="696" spans="1:12" ht="20.100000000000001" customHeight="1" x14ac:dyDescent="0.25">
      <c r="A696" s="294"/>
      <c r="B696" s="295"/>
      <c r="C696" s="313"/>
      <c r="D696" s="294"/>
      <c r="E696" s="294"/>
      <c r="F696" s="294"/>
      <c r="G696" s="295"/>
      <c r="H696" s="295"/>
      <c r="I696" s="295"/>
      <c r="J696" s="294"/>
      <c r="K696" s="294"/>
      <c r="L696" s="294"/>
    </row>
    <row r="697" spans="1:12" ht="20.100000000000001" customHeight="1" x14ac:dyDescent="0.25">
      <c r="A697" s="294"/>
      <c r="B697" s="295"/>
      <c r="C697" s="313"/>
      <c r="D697" s="294"/>
      <c r="E697" s="294"/>
      <c r="F697" s="294"/>
      <c r="G697" s="295"/>
      <c r="H697" s="295"/>
      <c r="I697" s="295"/>
      <c r="J697" s="294"/>
      <c r="K697" s="294"/>
      <c r="L697" s="294"/>
    </row>
    <row r="698" spans="1:12" ht="20.100000000000001" customHeight="1" x14ac:dyDescent="0.25">
      <c r="A698" s="294"/>
      <c r="B698" s="295"/>
      <c r="C698" s="313"/>
      <c r="D698" s="294"/>
      <c r="E698" s="294"/>
      <c r="F698" s="294"/>
      <c r="G698" s="295"/>
      <c r="H698" s="295"/>
      <c r="I698" s="295"/>
      <c r="J698" s="294"/>
      <c r="K698" s="294"/>
      <c r="L698" s="294"/>
    </row>
    <row r="699" spans="1:12" ht="20.100000000000001" customHeight="1" x14ac:dyDescent="0.25">
      <c r="A699" s="294"/>
      <c r="B699" s="295"/>
      <c r="C699" s="313"/>
      <c r="D699" s="294"/>
      <c r="E699" s="294"/>
      <c r="F699" s="294"/>
      <c r="G699" s="295"/>
      <c r="H699" s="295"/>
      <c r="I699" s="295"/>
      <c r="J699" s="294"/>
      <c r="K699" s="294"/>
      <c r="L699" s="294"/>
    </row>
    <row r="700" spans="1:12" ht="20.100000000000001" customHeight="1" x14ac:dyDescent="0.25">
      <c r="A700" s="294"/>
      <c r="B700" s="295"/>
      <c r="C700" s="313"/>
      <c r="D700" s="294"/>
      <c r="E700" s="294"/>
      <c r="F700" s="294"/>
      <c r="G700" s="295"/>
      <c r="H700" s="295"/>
      <c r="I700" s="295"/>
      <c r="J700" s="294"/>
      <c r="K700" s="294"/>
      <c r="L700" s="294"/>
    </row>
    <row r="701" spans="1:12" ht="20.100000000000001" customHeight="1" x14ac:dyDescent="0.25">
      <c r="A701" s="294"/>
      <c r="B701" s="295"/>
      <c r="C701" s="313"/>
      <c r="D701" s="294"/>
      <c r="E701" s="294"/>
      <c r="F701" s="294"/>
      <c r="G701" s="295"/>
      <c r="H701" s="295"/>
      <c r="I701" s="295"/>
      <c r="J701" s="294"/>
      <c r="K701" s="294"/>
      <c r="L701" s="294"/>
    </row>
    <row r="702" spans="1:12" ht="20.100000000000001" customHeight="1" x14ac:dyDescent="0.25">
      <c r="A702" s="294"/>
      <c r="B702" s="295"/>
      <c r="C702" s="313"/>
      <c r="D702" s="294"/>
      <c r="E702" s="294"/>
      <c r="F702" s="294"/>
      <c r="G702" s="295"/>
      <c r="H702" s="295"/>
      <c r="I702" s="295"/>
      <c r="J702" s="294"/>
      <c r="K702" s="294"/>
      <c r="L702" s="294"/>
    </row>
    <row r="703" spans="1:12" ht="20.100000000000001" customHeight="1" x14ac:dyDescent="0.25">
      <c r="A703" s="294"/>
      <c r="B703" s="295"/>
      <c r="C703" s="313"/>
      <c r="D703" s="294"/>
      <c r="E703" s="294"/>
      <c r="F703" s="294"/>
      <c r="G703" s="295"/>
      <c r="H703" s="295"/>
      <c r="I703" s="295"/>
      <c r="J703" s="294"/>
      <c r="K703" s="294"/>
      <c r="L703" s="294"/>
    </row>
    <row r="704" spans="1:12" ht="20.100000000000001" customHeight="1" x14ac:dyDescent="0.25">
      <c r="A704" s="294"/>
      <c r="B704" s="295"/>
      <c r="C704" s="313"/>
      <c r="D704" s="294"/>
      <c r="E704" s="294"/>
      <c r="F704" s="294"/>
      <c r="G704" s="295"/>
      <c r="H704" s="295"/>
      <c r="I704" s="295"/>
      <c r="J704" s="294"/>
      <c r="K704" s="294"/>
      <c r="L704" s="294"/>
    </row>
    <row r="705" spans="1:12" ht="20.100000000000001" customHeight="1" x14ac:dyDescent="0.25">
      <c r="A705" s="294"/>
      <c r="B705" s="295"/>
      <c r="C705" s="313"/>
      <c r="D705" s="294"/>
      <c r="E705" s="294"/>
      <c r="F705" s="294"/>
      <c r="G705" s="295"/>
      <c r="H705" s="295"/>
      <c r="I705" s="295"/>
      <c r="J705" s="294"/>
      <c r="K705" s="294"/>
      <c r="L705" s="294"/>
    </row>
    <row r="706" spans="1:12" ht="20.100000000000001" customHeight="1" x14ac:dyDescent="0.25">
      <c r="A706" s="294"/>
      <c r="B706" s="295"/>
      <c r="C706" s="313"/>
      <c r="D706" s="294"/>
      <c r="E706" s="294"/>
      <c r="F706" s="294"/>
      <c r="G706" s="295"/>
      <c r="H706" s="295"/>
      <c r="I706" s="295"/>
      <c r="J706" s="294"/>
      <c r="K706" s="294"/>
      <c r="L706" s="294"/>
    </row>
    <row r="707" spans="1:12" ht="20.100000000000001" customHeight="1" x14ac:dyDescent="0.25">
      <c r="A707" s="294"/>
      <c r="B707" s="295"/>
      <c r="C707" s="313"/>
      <c r="D707" s="294"/>
      <c r="E707" s="294"/>
      <c r="F707" s="294"/>
      <c r="G707" s="295"/>
      <c r="H707" s="295"/>
      <c r="I707" s="295"/>
      <c r="J707" s="294"/>
      <c r="K707" s="294"/>
      <c r="L707" s="294"/>
    </row>
    <row r="708" spans="1:12" ht="20.100000000000001" customHeight="1" x14ac:dyDescent="0.25">
      <c r="A708" s="294"/>
      <c r="B708" s="295"/>
      <c r="C708" s="313"/>
      <c r="D708" s="294"/>
      <c r="E708" s="294"/>
      <c r="F708" s="294"/>
      <c r="G708" s="295"/>
      <c r="H708" s="295"/>
      <c r="I708" s="295"/>
      <c r="J708" s="294"/>
      <c r="K708" s="294"/>
      <c r="L708" s="294"/>
    </row>
    <row r="709" spans="1:12" ht="20.100000000000001" customHeight="1" x14ac:dyDescent="0.25">
      <c r="A709" s="294"/>
      <c r="B709" s="295"/>
      <c r="C709" s="313"/>
      <c r="D709" s="294"/>
      <c r="E709" s="294"/>
      <c r="F709" s="294"/>
      <c r="G709" s="295"/>
      <c r="H709" s="295"/>
      <c r="I709" s="295"/>
      <c r="J709" s="294"/>
      <c r="K709" s="294"/>
      <c r="L709" s="294"/>
    </row>
    <row r="710" spans="1:12" ht="20.100000000000001" customHeight="1" x14ac:dyDescent="0.25">
      <c r="A710" s="294"/>
      <c r="B710" s="295"/>
      <c r="C710" s="313"/>
      <c r="D710" s="294"/>
      <c r="E710" s="294"/>
      <c r="F710" s="294"/>
      <c r="G710" s="295"/>
      <c r="H710" s="295"/>
      <c r="I710" s="295"/>
      <c r="J710" s="294"/>
      <c r="K710" s="294"/>
      <c r="L710" s="294"/>
    </row>
    <row r="711" spans="1:12" ht="20.100000000000001" customHeight="1" x14ac:dyDescent="0.25">
      <c r="A711" s="294"/>
      <c r="B711" s="295"/>
      <c r="C711" s="313"/>
      <c r="D711" s="294"/>
      <c r="E711" s="294"/>
      <c r="F711" s="294"/>
      <c r="G711" s="295"/>
      <c r="H711" s="295"/>
      <c r="I711" s="295"/>
      <c r="J711" s="294"/>
      <c r="K711" s="294"/>
      <c r="L711" s="294"/>
    </row>
    <row r="712" spans="1:12" ht="20.100000000000001" customHeight="1" x14ac:dyDescent="0.25">
      <c r="A712" s="294"/>
      <c r="B712" s="295"/>
      <c r="C712" s="313"/>
      <c r="D712" s="294"/>
      <c r="E712" s="294"/>
      <c r="F712" s="294"/>
      <c r="G712" s="295"/>
      <c r="H712" s="295"/>
      <c r="I712" s="295"/>
      <c r="J712" s="294"/>
      <c r="K712" s="294"/>
      <c r="L712" s="294"/>
    </row>
    <row r="713" spans="1:12" ht="20.100000000000001" customHeight="1" x14ac:dyDescent="0.25">
      <c r="A713" s="294"/>
      <c r="B713" s="295"/>
      <c r="C713" s="313"/>
      <c r="D713" s="294"/>
      <c r="E713" s="294"/>
      <c r="F713" s="294"/>
      <c r="G713" s="295"/>
      <c r="H713" s="295"/>
      <c r="I713" s="295"/>
      <c r="J713" s="294"/>
      <c r="K713" s="294"/>
      <c r="L713" s="294"/>
    </row>
    <row r="714" spans="1:12" ht="20.100000000000001" customHeight="1" x14ac:dyDescent="0.25">
      <c r="A714" s="294"/>
      <c r="B714" s="295"/>
      <c r="C714" s="313"/>
      <c r="D714" s="294"/>
      <c r="E714" s="294"/>
      <c r="F714" s="294"/>
      <c r="G714" s="295"/>
      <c r="H714" s="295"/>
      <c r="I714" s="295"/>
      <c r="J714" s="294"/>
      <c r="K714" s="294"/>
      <c r="L714" s="294"/>
    </row>
    <row r="715" spans="1:12" ht="20.100000000000001" customHeight="1" x14ac:dyDescent="0.25">
      <c r="A715" s="294"/>
      <c r="B715" s="295"/>
      <c r="C715" s="313"/>
      <c r="D715" s="294"/>
      <c r="E715" s="294"/>
      <c r="F715" s="294"/>
      <c r="G715" s="295"/>
      <c r="H715" s="295"/>
      <c r="I715" s="295"/>
      <c r="J715" s="294"/>
      <c r="K715" s="294"/>
      <c r="L715" s="294"/>
    </row>
    <row r="716" spans="1:12" ht="20.100000000000001" customHeight="1" x14ac:dyDescent="0.25">
      <c r="A716" s="294"/>
      <c r="B716" s="295"/>
      <c r="C716" s="313"/>
      <c r="D716" s="294"/>
      <c r="E716" s="294"/>
      <c r="F716" s="294"/>
      <c r="G716" s="295"/>
      <c r="H716" s="295"/>
      <c r="I716" s="295"/>
      <c r="J716" s="294"/>
      <c r="K716" s="294"/>
      <c r="L716" s="294"/>
    </row>
    <row r="717" spans="1:12" ht="20.100000000000001" customHeight="1" x14ac:dyDescent="0.25">
      <c r="A717" s="294"/>
      <c r="B717" s="295"/>
      <c r="C717" s="313"/>
      <c r="D717" s="294"/>
      <c r="E717" s="294"/>
      <c r="F717" s="294"/>
      <c r="G717" s="295"/>
      <c r="H717" s="295"/>
      <c r="I717" s="295"/>
      <c r="J717" s="294"/>
      <c r="K717" s="294"/>
      <c r="L717" s="294"/>
    </row>
    <row r="718" spans="1:12" ht="20.100000000000001" customHeight="1" x14ac:dyDescent="0.25">
      <c r="A718" s="294"/>
      <c r="B718" s="295"/>
      <c r="C718" s="313"/>
      <c r="D718" s="294"/>
      <c r="E718" s="294"/>
      <c r="F718" s="294"/>
      <c r="G718" s="295"/>
      <c r="H718" s="295"/>
      <c r="I718" s="295"/>
      <c r="J718" s="294"/>
      <c r="K718" s="294"/>
      <c r="L718" s="294"/>
    </row>
    <row r="719" spans="1:12" ht="20.100000000000001" customHeight="1" x14ac:dyDescent="0.25">
      <c r="A719" s="294"/>
      <c r="B719" s="295"/>
      <c r="C719" s="313"/>
      <c r="D719" s="294"/>
      <c r="E719" s="294"/>
      <c r="F719" s="294"/>
      <c r="G719" s="295"/>
      <c r="H719" s="295"/>
      <c r="I719" s="295"/>
      <c r="J719" s="294"/>
      <c r="K719" s="294"/>
      <c r="L719" s="294"/>
    </row>
    <row r="720" spans="1:12" ht="20.100000000000001" customHeight="1" x14ac:dyDescent="0.25">
      <c r="A720" s="294"/>
      <c r="B720" s="295"/>
      <c r="C720" s="313"/>
      <c r="D720" s="294"/>
      <c r="E720" s="294"/>
      <c r="F720" s="294"/>
      <c r="G720" s="295"/>
      <c r="H720" s="295"/>
      <c r="I720" s="295"/>
      <c r="J720" s="294"/>
      <c r="K720" s="294"/>
      <c r="L720" s="294"/>
    </row>
    <row r="721" spans="1:12" ht="20.100000000000001" customHeight="1" x14ac:dyDescent="0.25">
      <c r="A721" s="294"/>
      <c r="B721" s="295"/>
      <c r="C721" s="313"/>
      <c r="D721" s="294"/>
      <c r="E721" s="294"/>
      <c r="F721" s="294"/>
      <c r="G721" s="295"/>
      <c r="H721" s="295"/>
      <c r="I721" s="295"/>
      <c r="J721" s="294"/>
      <c r="K721" s="294"/>
      <c r="L721" s="294"/>
    </row>
    <row r="722" spans="1:12" ht="20.100000000000001" customHeight="1" x14ac:dyDescent="0.25">
      <c r="A722" s="294"/>
      <c r="B722" s="295"/>
      <c r="C722" s="313"/>
      <c r="D722" s="294"/>
      <c r="E722" s="294"/>
      <c r="F722" s="294"/>
      <c r="G722" s="295"/>
      <c r="H722" s="295"/>
      <c r="I722" s="295"/>
      <c r="J722" s="294"/>
      <c r="K722" s="294"/>
      <c r="L722" s="294"/>
    </row>
    <row r="723" spans="1:12" ht="20.100000000000001" customHeight="1" x14ac:dyDescent="0.25">
      <c r="A723" s="294"/>
      <c r="B723" s="295"/>
      <c r="C723" s="313"/>
      <c r="D723" s="294"/>
      <c r="E723" s="294"/>
      <c r="F723" s="294"/>
      <c r="G723" s="295"/>
      <c r="H723" s="295"/>
      <c r="I723" s="295"/>
      <c r="J723" s="294"/>
      <c r="K723" s="294"/>
      <c r="L723" s="294"/>
    </row>
    <row r="724" spans="1:12" ht="20.100000000000001" customHeight="1" x14ac:dyDescent="0.25">
      <c r="A724" s="294"/>
      <c r="B724" s="295"/>
      <c r="C724" s="313"/>
      <c r="D724" s="294"/>
      <c r="E724" s="294"/>
      <c r="F724" s="294"/>
      <c r="G724" s="295"/>
      <c r="H724" s="295"/>
      <c r="I724" s="295"/>
      <c r="J724" s="294"/>
      <c r="K724" s="294"/>
      <c r="L724" s="294"/>
    </row>
    <row r="725" spans="1:12" ht="20.100000000000001" customHeight="1" x14ac:dyDescent="0.25">
      <c r="A725" s="294"/>
      <c r="B725" s="295"/>
      <c r="C725" s="313"/>
      <c r="D725" s="294"/>
      <c r="E725" s="294"/>
      <c r="F725" s="294"/>
      <c r="G725" s="295"/>
      <c r="H725" s="295"/>
      <c r="I725" s="295"/>
      <c r="J725" s="294"/>
      <c r="K725" s="294"/>
      <c r="L725" s="294"/>
    </row>
    <row r="726" spans="1:12" ht="20.100000000000001" customHeight="1" x14ac:dyDescent="0.25">
      <c r="A726" s="294"/>
      <c r="B726" s="295"/>
      <c r="C726" s="313"/>
      <c r="D726" s="294"/>
      <c r="E726" s="294"/>
      <c r="F726" s="294"/>
      <c r="G726" s="295"/>
      <c r="H726" s="295"/>
      <c r="I726" s="295"/>
      <c r="J726" s="294"/>
      <c r="K726" s="294"/>
      <c r="L726" s="294"/>
    </row>
    <row r="727" spans="1:12" ht="20.100000000000001" customHeight="1" x14ac:dyDescent="0.25">
      <c r="A727" s="294"/>
      <c r="B727" s="295"/>
      <c r="C727" s="313"/>
      <c r="D727" s="294"/>
      <c r="E727" s="294"/>
      <c r="F727" s="294"/>
      <c r="G727" s="295"/>
      <c r="H727" s="295"/>
      <c r="I727" s="295"/>
      <c r="J727" s="294"/>
      <c r="K727" s="294"/>
      <c r="L727" s="294"/>
    </row>
    <row r="728" spans="1:12" ht="20.100000000000001" customHeight="1" x14ac:dyDescent="0.25">
      <c r="A728" s="294"/>
      <c r="B728" s="295"/>
      <c r="C728" s="313"/>
      <c r="D728" s="294"/>
      <c r="E728" s="294"/>
      <c r="F728" s="294"/>
      <c r="G728" s="295"/>
      <c r="H728" s="295"/>
      <c r="I728" s="295"/>
      <c r="J728" s="294"/>
      <c r="K728" s="294"/>
      <c r="L728" s="294"/>
    </row>
    <row r="729" spans="1:12" ht="20.100000000000001" customHeight="1" x14ac:dyDescent="0.25">
      <c r="A729" s="294"/>
      <c r="B729" s="295"/>
      <c r="C729" s="313"/>
      <c r="D729" s="294"/>
      <c r="E729" s="294"/>
      <c r="F729" s="294"/>
      <c r="G729" s="295"/>
      <c r="H729" s="295"/>
      <c r="I729" s="295"/>
      <c r="J729" s="294"/>
      <c r="K729" s="294"/>
      <c r="L729" s="294"/>
    </row>
    <row r="730" spans="1:12" ht="20.100000000000001" customHeight="1" x14ac:dyDescent="0.25">
      <c r="A730" s="294"/>
      <c r="B730" s="295"/>
      <c r="C730" s="313"/>
      <c r="D730" s="294"/>
      <c r="E730" s="294"/>
      <c r="F730" s="294"/>
      <c r="G730" s="295"/>
      <c r="H730" s="295"/>
      <c r="I730" s="295"/>
      <c r="J730" s="294"/>
      <c r="K730" s="294"/>
      <c r="L730" s="294"/>
    </row>
    <row r="731" spans="1:12" ht="20.100000000000001" customHeight="1" x14ac:dyDescent="0.25">
      <c r="A731" s="294"/>
      <c r="B731" s="295"/>
      <c r="C731" s="313"/>
      <c r="D731" s="294"/>
      <c r="E731" s="294"/>
      <c r="F731" s="294"/>
      <c r="G731" s="295"/>
      <c r="H731" s="295"/>
      <c r="I731" s="295"/>
      <c r="J731" s="294"/>
      <c r="K731" s="294"/>
      <c r="L731" s="294"/>
    </row>
    <row r="732" spans="1:12" ht="20.100000000000001" customHeight="1" x14ac:dyDescent="0.25">
      <c r="A732" s="294"/>
      <c r="B732" s="295"/>
      <c r="C732" s="313"/>
      <c r="D732" s="294"/>
      <c r="E732" s="294"/>
      <c r="F732" s="294"/>
      <c r="G732" s="295"/>
      <c r="H732" s="295"/>
      <c r="I732" s="295"/>
      <c r="J732" s="294"/>
      <c r="K732" s="294"/>
      <c r="L732" s="294"/>
    </row>
    <row r="733" spans="1:12" ht="20.100000000000001" customHeight="1" x14ac:dyDescent="0.25">
      <c r="A733" s="294"/>
      <c r="B733" s="295"/>
      <c r="C733" s="313"/>
      <c r="D733" s="294"/>
      <c r="E733" s="294"/>
      <c r="F733" s="294"/>
      <c r="G733" s="295"/>
      <c r="H733" s="295"/>
      <c r="I733" s="295"/>
      <c r="J733" s="294"/>
      <c r="K733" s="294"/>
      <c r="L733" s="294"/>
    </row>
    <row r="734" spans="1:12" ht="20.100000000000001" customHeight="1" x14ac:dyDescent="0.25">
      <c r="A734" s="294"/>
      <c r="B734" s="295"/>
      <c r="C734" s="313"/>
      <c r="D734" s="294"/>
      <c r="E734" s="294"/>
      <c r="F734" s="294"/>
      <c r="G734" s="295"/>
      <c r="H734" s="295"/>
      <c r="I734" s="295"/>
      <c r="J734" s="294"/>
      <c r="K734" s="294"/>
      <c r="L734" s="294"/>
    </row>
    <row r="735" spans="1:12" ht="20.100000000000001" customHeight="1" x14ac:dyDescent="0.25">
      <c r="A735" s="294"/>
      <c r="B735" s="295"/>
      <c r="C735" s="313"/>
      <c r="D735" s="294"/>
      <c r="E735" s="294"/>
      <c r="F735" s="294"/>
      <c r="G735" s="295"/>
      <c r="H735" s="295"/>
      <c r="I735" s="295"/>
      <c r="J735" s="294"/>
      <c r="K735" s="294"/>
      <c r="L735" s="294"/>
    </row>
    <row r="736" spans="1:12" ht="20.100000000000001" customHeight="1" x14ac:dyDescent="0.25">
      <c r="A736" s="294"/>
      <c r="B736" s="295"/>
      <c r="C736" s="313"/>
      <c r="D736" s="294"/>
      <c r="E736" s="294"/>
      <c r="F736" s="294"/>
      <c r="G736" s="295"/>
      <c r="H736" s="295"/>
      <c r="I736" s="295"/>
      <c r="J736" s="294"/>
      <c r="K736" s="294"/>
      <c r="L736" s="294"/>
    </row>
    <row r="737" spans="1:12" ht="20.100000000000001" customHeight="1" x14ac:dyDescent="0.25">
      <c r="A737" s="294"/>
      <c r="B737" s="295"/>
      <c r="C737" s="313"/>
      <c r="D737" s="294"/>
      <c r="E737" s="294"/>
      <c r="F737" s="294"/>
      <c r="G737" s="295"/>
      <c r="H737" s="295"/>
      <c r="I737" s="295"/>
      <c r="J737" s="294"/>
      <c r="K737" s="294"/>
      <c r="L737" s="294"/>
    </row>
    <row r="738" spans="1:12" ht="20.100000000000001" customHeight="1" x14ac:dyDescent="0.25">
      <c r="A738" s="294"/>
      <c r="B738" s="295"/>
      <c r="C738" s="313"/>
      <c r="D738" s="294"/>
      <c r="E738" s="294"/>
      <c r="F738" s="294"/>
      <c r="G738" s="295"/>
      <c r="H738" s="295"/>
      <c r="I738" s="295"/>
      <c r="J738" s="294"/>
      <c r="K738" s="294"/>
      <c r="L738" s="294"/>
    </row>
    <row r="739" spans="1:12" ht="20.100000000000001" customHeight="1" x14ac:dyDescent="0.25">
      <c r="A739" s="294"/>
      <c r="B739" s="295"/>
      <c r="C739" s="313"/>
      <c r="D739" s="294"/>
      <c r="E739" s="294"/>
      <c r="F739" s="294"/>
      <c r="G739" s="295"/>
      <c r="H739" s="295"/>
      <c r="I739" s="295"/>
      <c r="J739" s="294"/>
      <c r="K739" s="294"/>
      <c r="L739" s="294"/>
    </row>
    <row r="740" spans="1:12" ht="20.100000000000001" customHeight="1" x14ac:dyDescent="0.25">
      <c r="A740" s="294"/>
      <c r="B740" s="295"/>
      <c r="C740" s="313"/>
      <c r="D740" s="294"/>
      <c r="E740" s="294"/>
      <c r="F740" s="294"/>
      <c r="G740" s="295"/>
      <c r="H740" s="295"/>
      <c r="I740" s="295"/>
      <c r="J740" s="294"/>
      <c r="K740" s="294"/>
      <c r="L740" s="294"/>
    </row>
    <row r="741" spans="1:12" ht="20.100000000000001" customHeight="1" x14ac:dyDescent="0.25">
      <c r="A741" s="294"/>
      <c r="B741" s="295"/>
      <c r="C741" s="313"/>
      <c r="D741" s="294"/>
      <c r="E741" s="294"/>
      <c r="F741" s="294"/>
      <c r="G741" s="295"/>
      <c r="H741" s="295"/>
      <c r="I741" s="295"/>
      <c r="J741" s="294"/>
      <c r="K741" s="294"/>
      <c r="L741" s="294"/>
    </row>
    <row r="742" spans="1:12" ht="20.100000000000001" customHeight="1" x14ac:dyDescent="0.25">
      <c r="A742" s="294"/>
      <c r="B742" s="295"/>
      <c r="C742" s="313"/>
      <c r="D742" s="294"/>
      <c r="E742" s="294"/>
      <c r="F742" s="294"/>
      <c r="G742" s="295"/>
      <c r="H742" s="295"/>
      <c r="I742" s="295"/>
      <c r="J742" s="294"/>
      <c r="K742" s="294"/>
      <c r="L742" s="294"/>
    </row>
    <row r="743" spans="1:12" ht="20.100000000000001" customHeight="1" x14ac:dyDescent="0.25">
      <c r="A743" s="294"/>
      <c r="B743" s="295"/>
      <c r="C743" s="313"/>
      <c r="D743" s="294"/>
      <c r="E743" s="294"/>
      <c r="F743" s="294"/>
      <c r="G743" s="295"/>
      <c r="H743" s="295"/>
      <c r="I743" s="295"/>
      <c r="J743" s="294"/>
      <c r="K743" s="294"/>
      <c r="L743" s="294"/>
    </row>
    <row r="744" spans="1:12" ht="20.100000000000001" customHeight="1" x14ac:dyDescent="0.25">
      <c r="A744" s="294"/>
      <c r="B744" s="295"/>
      <c r="C744" s="313"/>
      <c r="D744" s="294"/>
      <c r="E744" s="294"/>
      <c r="F744" s="294"/>
      <c r="G744" s="295"/>
      <c r="H744" s="295"/>
      <c r="I744" s="295"/>
      <c r="J744" s="294"/>
      <c r="K744" s="294"/>
      <c r="L744" s="294"/>
    </row>
    <row r="745" spans="1:12" ht="20.100000000000001" customHeight="1" x14ac:dyDescent="0.25">
      <c r="A745" s="294"/>
      <c r="B745" s="295"/>
      <c r="C745" s="313"/>
      <c r="D745" s="294"/>
      <c r="E745" s="294"/>
      <c r="F745" s="294"/>
      <c r="G745" s="295"/>
      <c r="H745" s="295"/>
      <c r="I745" s="295"/>
      <c r="J745" s="294"/>
      <c r="K745" s="294"/>
      <c r="L745" s="294"/>
    </row>
    <row r="746" spans="1:12" ht="20.100000000000001" customHeight="1" x14ac:dyDescent="0.25">
      <c r="A746" s="294"/>
      <c r="B746" s="295"/>
      <c r="C746" s="313"/>
      <c r="D746" s="294"/>
      <c r="E746" s="294"/>
      <c r="F746" s="294"/>
      <c r="G746" s="295"/>
      <c r="H746" s="295"/>
      <c r="I746" s="295"/>
      <c r="J746" s="294"/>
      <c r="K746" s="294"/>
      <c r="L746" s="294"/>
    </row>
    <row r="747" spans="1:12" ht="20.100000000000001" customHeight="1" x14ac:dyDescent="0.25">
      <c r="A747" s="294"/>
      <c r="B747" s="295"/>
      <c r="C747" s="313"/>
      <c r="D747" s="294"/>
      <c r="E747" s="294"/>
      <c r="F747" s="294"/>
      <c r="G747" s="295"/>
      <c r="H747" s="295"/>
      <c r="I747" s="295"/>
      <c r="J747" s="294"/>
      <c r="K747" s="294"/>
      <c r="L747" s="294"/>
    </row>
    <row r="748" spans="1:12" ht="20.100000000000001" customHeight="1" x14ac:dyDescent="0.25">
      <c r="A748" s="294"/>
      <c r="B748" s="295"/>
      <c r="C748" s="313"/>
      <c r="D748" s="294"/>
      <c r="E748" s="294"/>
      <c r="F748" s="294"/>
      <c r="G748" s="295"/>
      <c r="H748" s="295"/>
      <c r="I748" s="295"/>
      <c r="J748" s="294"/>
      <c r="K748" s="294"/>
      <c r="L748" s="294"/>
    </row>
    <row r="749" spans="1:12" ht="20.100000000000001" customHeight="1" x14ac:dyDescent="0.25">
      <c r="A749" s="294"/>
      <c r="B749" s="295"/>
      <c r="C749" s="313"/>
      <c r="D749" s="294"/>
      <c r="E749" s="294"/>
      <c r="F749" s="294"/>
      <c r="G749" s="295"/>
      <c r="H749" s="295"/>
      <c r="I749" s="295"/>
      <c r="J749" s="294"/>
      <c r="K749" s="294"/>
      <c r="L749" s="294"/>
    </row>
    <row r="750" spans="1:12" ht="20.100000000000001" customHeight="1" x14ac:dyDescent="0.25">
      <c r="A750" s="294"/>
      <c r="B750" s="295"/>
      <c r="C750" s="313"/>
      <c r="D750" s="294"/>
      <c r="E750" s="294"/>
      <c r="F750" s="294"/>
      <c r="G750" s="295"/>
      <c r="H750" s="295"/>
      <c r="I750" s="295"/>
      <c r="J750" s="294"/>
      <c r="K750" s="294"/>
      <c r="L750" s="294"/>
    </row>
    <row r="751" spans="1:12" ht="20.100000000000001" customHeight="1" x14ac:dyDescent="0.25">
      <c r="A751" s="294"/>
      <c r="B751" s="295"/>
      <c r="C751" s="313"/>
      <c r="D751" s="294"/>
      <c r="E751" s="294"/>
      <c r="F751" s="294"/>
      <c r="G751" s="295"/>
      <c r="H751" s="295"/>
      <c r="I751" s="295"/>
      <c r="J751" s="294"/>
      <c r="K751" s="294"/>
      <c r="L751" s="294"/>
    </row>
    <row r="752" spans="1:12" ht="20.100000000000001" customHeight="1" x14ac:dyDescent="0.25">
      <c r="A752" s="294"/>
      <c r="B752" s="295"/>
      <c r="C752" s="313"/>
      <c r="D752" s="294"/>
      <c r="E752" s="294"/>
      <c r="F752" s="294"/>
      <c r="G752" s="295"/>
      <c r="H752" s="295"/>
      <c r="I752" s="295"/>
      <c r="J752" s="294"/>
      <c r="K752" s="294"/>
      <c r="L752" s="294"/>
    </row>
    <row r="753" spans="1:12" ht="20.100000000000001" customHeight="1" x14ac:dyDescent="0.25">
      <c r="A753" s="294"/>
      <c r="B753" s="295"/>
      <c r="C753" s="313"/>
      <c r="D753" s="294"/>
      <c r="E753" s="294"/>
      <c r="F753" s="294"/>
      <c r="G753" s="295"/>
      <c r="H753" s="295"/>
      <c r="I753" s="295"/>
      <c r="J753" s="294"/>
      <c r="K753" s="294"/>
      <c r="L753" s="294"/>
    </row>
    <row r="754" spans="1:12" ht="20.100000000000001" customHeight="1" x14ac:dyDescent="0.25">
      <c r="A754" s="294"/>
      <c r="B754" s="295"/>
      <c r="C754" s="313"/>
      <c r="D754" s="294"/>
      <c r="E754" s="294"/>
      <c r="F754" s="294"/>
      <c r="G754" s="295"/>
      <c r="H754" s="295"/>
      <c r="I754" s="295"/>
      <c r="J754" s="294"/>
      <c r="K754" s="294"/>
      <c r="L754" s="294"/>
    </row>
    <row r="755" spans="1:12" ht="20.100000000000001" customHeight="1" x14ac:dyDescent="0.25">
      <c r="A755" s="294"/>
      <c r="B755" s="295"/>
      <c r="C755" s="313"/>
      <c r="D755" s="294"/>
      <c r="E755" s="294"/>
      <c r="F755" s="294"/>
      <c r="G755" s="295"/>
      <c r="H755" s="295"/>
      <c r="I755" s="295"/>
      <c r="J755" s="294"/>
      <c r="K755" s="294"/>
      <c r="L755" s="294"/>
    </row>
    <row r="756" spans="1:12" ht="20.100000000000001" customHeight="1" x14ac:dyDescent="0.25">
      <c r="A756" s="294"/>
      <c r="B756" s="295"/>
      <c r="C756" s="313"/>
      <c r="D756" s="294"/>
      <c r="E756" s="294"/>
      <c r="F756" s="294"/>
      <c r="G756" s="295"/>
      <c r="H756" s="295"/>
      <c r="I756" s="295"/>
      <c r="J756" s="294"/>
      <c r="K756" s="294"/>
      <c r="L756" s="294"/>
    </row>
    <row r="757" spans="1:12" ht="20.100000000000001" customHeight="1" x14ac:dyDescent="0.25">
      <c r="A757" s="294"/>
      <c r="B757" s="295"/>
      <c r="C757" s="313"/>
      <c r="D757" s="294"/>
      <c r="E757" s="294"/>
      <c r="F757" s="294"/>
      <c r="G757" s="295"/>
      <c r="H757" s="295"/>
      <c r="I757" s="295"/>
      <c r="J757" s="294"/>
      <c r="K757" s="294"/>
      <c r="L757" s="294"/>
    </row>
    <row r="758" spans="1:12" ht="20.100000000000001" customHeight="1" x14ac:dyDescent="0.25">
      <c r="A758" s="294"/>
      <c r="B758" s="295"/>
      <c r="C758" s="313"/>
      <c r="D758" s="294"/>
      <c r="E758" s="294"/>
      <c r="F758" s="294"/>
      <c r="G758" s="295"/>
      <c r="H758" s="295"/>
      <c r="I758" s="295"/>
      <c r="J758" s="294"/>
      <c r="K758" s="294"/>
      <c r="L758" s="294"/>
    </row>
    <row r="759" spans="1:12" ht="20.100000000000001" customHeight="1" x14ac:dyDescent="0.25">
      <c r="A759" s="294"/>
      <c r="B759" s="295"/>
      <c r="C759" s="313"/>
      <c r="D759" s="294"/>
      <c r="E759" s="294"/>
      <c r="F759" s="294"/>
      <c r="G759" s="295"/>
      <c r="H759" s="295"/>
      <c r="I759" s="295"/>
      <c r="J759" s="294"/>
      <c r="K759" s="294"/>
      <c r="L759" s="294"/>
    </row>
    <row r="760" spans="1:12" ht="20.100000000000001" customHeight="1" x14ac:dyDescent="0.25">
      <c r="A760" s="294"/>
      <c r="B760" s="295"/>
      <c r="C760" s="313"/>
      <c r="D760" s="294"/>
      <c r="E760" s="294"/>
      <c r="F760" s="294"/>
      <c r="G760" s="295"/>
      <c r="H760" s="295"/>
      <c r="I760" s="295"/>
      <c r="J760" s="294"/>
      <c r="K760" s="294"/>
      <c r="L760" s="294"/>
    </row>
    <row r="761" spans="1:12" ht="20.100000000000001" customHeight="1" x14ac:dyDescent="0.25">
      <c r="A761" s="294"/>
      <c r="B761" s="295"/>
      <c r="C761" s="313"/>
      <c r="D761" s="294"/>
      <c r="E761" s="294"/>
      <c r="F761" s="294"/>
      <c r="G761" s="295"/>
      <c r="H761" s="295"/>
      <c r="I761" s="295"/>
      <c r="J761" s="294"/>
      <c r="K761" s="294"/>
      <c r="L761" s="294"/>
    </row>
    <row r="762" spans="1:12" ht="20.100000000000001" customHeight="1" x14ac:dyDescent="0.25">
      <c r="A762" s="294"/>
      <c r="B762" s="295"/>
      <c r="C762" s="313"/>
      <c r="D762" s="294"/>
      <c r="E762" s="294"/>
      <c r="F762" s="294"/>
      <c r="G762" s="295"/>
      <c r="H762" s="295"/>
      <c r="I762" s="295"/>
      <c r="J762" s="294"/>
      <c r="K762" s="294"/>
      <c r="L762" s="294"/>
    </row>
    <row r="763" spans="1:12" ht="20.100000000000001" customHeight="1" x14ac:dyDescent="0.25">
      <c r="A763" s="294"/>
      <c r="B763" s="295"/>
      <c r="C763" s="313"/>
      <c r="D763" s="294"/>
      <c r="E763" s="294"/>
      <c r="F763" s="294"/>
      <c r="G763" s="295"/>
      <c r="H763" s="295"/>
      <c r="I763" s="295"/>
      <c r="J763" s="294"/>
      <c r="K763" s="294"/>
      <c r="L763" s="294"/>
    </row>
    <row r="764" spans="1:12" ht="20.100000000000001" customHeight="1" x14ac:dyDescent="0.25">
      <c r="A764" s="294"/>
      <c r="B764" s="295"/>
      <c r="C764" s="313"/>
      <c r="D764" s="294"/>
      <c r="E764" s="294"/>
      <c r="F764" s="294"/>
      <c r="G764" s="295"/>
      <c r="H764" s="295"/>
      <c r="I764" s="295"/>
      <c r="J764" s="294"/>
      <c r="K764" s="294"/>
      <c r="L764" s="294"/>
    </row>
    <row r="765" spans="1:12" ht="20.100000000000001" customHeight="1" x14ac:dyDescent="0.25">
      <c r="A765" s="294"/>
      <c r="B765" s="295"/>
      <c r="C765" s="313"/>
      <c r="D765" s="294"/>
      <c r="E765" s="294"/>
      <c r="F765" s="294"/>
      <c r="G765" s="295"/>
      <c r="H765" s="295"/>
      <c r="I765" s="295"/>
      <c r="J765" s="294"/>
      <c r="K765" s="294"/>
      <c r="L765" s="294"/>
    </row>
    <row r="766" spans="1:12" ht="20.100000000000001" customHeight="1" x14ac:dyDescent="0.25">
      <c r="A766" s="294"/>
      <c r="B766" s="295"/>
      <c r="C766" s="313"/>
      <c r="D766" s="294"/>
      <c r="E766" s="294"/>
      <c r="F766" s="294"/>
      <c r="G766" s="295"/>
      <c r="H766" s="295"/>
      <c r="I766" s="295"/>
      <c r="J766" s="294"/>
      <c r="K766" s="294"/>
      <c r="L766" s="294"/>
    </row>
    <row r="767" spans="1:12" ht="20.100000000000001" customHeight="1" x14ac:dyDescent="0.25">
      <c r="A767" s="294"/>
      <c r="B767" s="295"/>
      <c r="C767" s="313"/>
      <c r="D767" s="294"/>
      <c r="E767" s="294"/>
      <c r="F767" s="294"/>
      <c r="G767" s="295"/>
      <c r="H767" s="295"/>
      <c r="I767" s="295"/>
      <c r="J767" s="294"/>
      <c r="K767" s="294"/>
      <c r="L767" s="294"/>
    </row>
    <row r="768" spans="1:12" ht="20.100000000000001" customHeight="1" x14ac:dyDescent="0.25">
      <c r="A768" s="294"/>
      <c r="B768" s="295"/>
      <c r="C768" s="313"/>
      <c r="D768" s="294"/>
      <c r="E768" s="294"/>
      <c r="F768" s="294"/>
      <c r="G768" s="295"/>
      <c r="H768" s="295"/>
      <c r="I768" s="295"/>
      <c r="J768" s="294"/>
      <c r="K768" s="294"/>
      <c r="L768" s="294"/>
    </row>
    <row r="769" spans="1:12" ht="20.100000000000001" customHeight="1" x14ac:dyDescent="0.25">
      <c r="A769" s="294"/>
      <c r="B769" s="295"/>
      <c r="C769" s="313"/>
      <c r="D769" s="294"/>
      <c r="E769" s="294"/>
      <c r="F769" s="294"/>
      <c r="G769" s="295"/>
      <c r="H769" s="295"/>
      <c r="I769" s="295"/>
      <c r="J769" s="294"/>
      <c r="K769" s="294"/>
      <c r="L769" s="294"/>
    </row>
    <row r="770" spans="1:12" ht="20.100000000000001" customHeight="1" x14ac:dyDescent="0.25">
      <c r="A770" s="294"/>
      <c r="B770" s="295"/>
      <c r="C770" s="313"/>
      <c r="D770" s="294"/>
      <c r="E770" s="294"/>
      <c r="F770" s="294"/>
      <c r="G770" s="295"/>
      <c r="H770" s="295"/>
      <c r="I770" s="295"/>
      <c r="J770" s="294"/>
      <c r="K770" s="294"/>
      <c r="L770" s="294"/>
    </row>
    <row r="771" spans="1:12" ht="20.100000000000001" customHeight="1" x14ac:dyDescent="0.25">
      <c r="A771" s="294"/>
      <c r="B771" s="295"/>
      <c r="C771" s="313"/>
      <c r="D771" s="294"/>
      <c r="E771" s="294"/>
      <c r="F771" s="294"/>
      <c r="G771" s="295"/>
      <c r="H771" s="295"/>
      <c r="I771" s="295"/>
      <c r="J771" s="294"/>
      <c r="K771" s="294"/>
      <c r="L771" s="294"/>
    </row>
    <row r="772" spans="1:12" ht="20.100000000000001" customHeight="1" x14ac:dyDescent="0.25">
      <c r="A772" s="294"/>
      <c r="B772" s="295"/>
      <c r="C772" s="313"/>
      <c r="D772" s="294"/>
      <c r="E772" s="294"/>
      <c r="F772" s="294"/>
      <c r="G772" s="295"/>
      <c r="H772" s="295"/>
      <c r="I772" s="295"/>
      <c r="J772" s="294"/>
      <c r="K772" s="294"/>
      <c r="L772" s="294"/>
    </row>
    <row r="773" spans="1:12" ht="20.100000000000001" customHeight="1" x14ac:dyDescent="0.25">
      <c r="A773" s="294"/>
      <c r="B773" s="295"/>
      <c r="C773" s="313"/>
      <c r="D773" s="294"/>
      <c r="E773" s="294"/>
      <c r="F773" s="294"/>
      <c r="G773" s="295"/>
      <c r="H773" s="295"/>
      <c r="I773" s="295"/>
      <c r="J773" s="294"/>
      <c r="K773" s="294"/>
      <c r="L773" s="294"/>
    </row>
    <row r="774" spans="1:12" ht="20.100000000000001" customHeight="1" x14ac:dyDescent="0.25">
      <c r="A774" s="294"/>
      <c r="B774" s="295"/>
      <c r="C774" s="313"/>
      <c r="D774" s="294"/>
      <c r="E774" s="294"/>
      <c r="F774" s="294"/>
      <c r="G774" s="295"/>
      <c r="H774" s="295"/>
      <c r="I774" s="295"/>
      <c r="J774" s="294"/>
      <c r="K774" s="294"/>
      <c r="L774" s="294"/>
    </row>
    <row r="775" spans="1:12" ht="20.100000000000001" customHeight="1" x14ac:dyDescent="0.25">
      <c r="A775" s="294"/>
      <c r="B775" s="295"/>
      <c r="C775" s="313"/>
      <c r="D775" s="294"/>
      <c r="E775" s="294"/>
      <c r="F775" s="294"/>
      <c r="G775" s="295"/>
      <c r="H775" s="295"/>
      <c r="I775" s="295"/>
      <c r="J775" s="294"/>
      <c r="K775" s="294"/>
      <c r="L775" s="294"/>
    </row>
    <row r="776" spans="1:12" ht="20.100000000000001" customHeight="1" x14ac:dyDescent="0.25">
      <c r="A776" s="294"/>
      <c r="B776" s="295"/>
      <c r="C776" s="313"/>
      <c r="D776" s="294"/>
      <c r="E776" s="294"/>
      <c r="F776" s="294"/>
      <c r="G776" s="295"/>
      <c r="H776" s="295"/>
      <c r="I776" s="295"/>
      <c r="J776" s="294"/>
      <c r="K776" s="294"/>
      <c r="L776" s="294"/>
    </row>
    <row r="777" spans="1:12" ht="20.100000000000001" customHeight="1" x14ac:dyDescent="0.25">
      <c r="A777" s="294"/>
      <c r="B777" s="295"/>
      <c r="C777" s="313"/>
      <c r="D777" s="294"/>
      <c r="E777" s="294"/>
      <c r="F777" s="294"/>
      <c r="G777" s="295"/>
      <c r="H777" s="295"/>
      <c r="I777" s="295"/>
      <c r="J777" s="294"/>
      <c r="K777" s="294"/>
      <c r="L777" s="294"/>
    </row>
    <row r="778" spans="1:12" ht="20.100000000000001" customHeight="1" x14ac:dyDescent="0.25">
      <c r="A778" s="294"/>
      <c r="B778" s="295"/>
      <c r="C778" s="313"/>
      <c r="D778" s="294"/>
      <c r="E778" s="294"/>
      <c r="F778" s="294"/>
      <c r="G778" s="295"/>
      <c r="H778" s="295"/>
      <c r="I778" s="295"/>
      <c r="J778" s="294"/>
      <c r="K778" s="294"/>
      <c r="L778" s="294"/>
    </row>
    <row r="779" spans="1:12" ht="20.100000000000001" customHeight="1" x14ac:dyDescent="0.25">
      <c r="A779" s="294"/>
      <c r="B779" s="295"/>
      <c r="C779" s="313"/>
      <c r="D779" s="294"/>
      <c r="E779" s="294"/>
      <c r="F779" s="294"/>
      <c r="G779" s="295"/>
      <c r="H779" s="295"/>
      <c r="I779" s="295"/>
      <c r="J779" s="294"/>
      <c r="K779" s="294"/>
      <c r="L779" s="294"/>
    </row>
    <row r="780" spans="1:12" ht="20.100000000000001" customHeight="1" x14ac:dyDescent="0.25">
      <c r="A780" s="294"/>
      <c r="B780" s="295"/>
      <c r="C780" s="313"/>
      <c r="D780" s="294"/>
      <c r="E780" s="294"/>
      <c r="F780" s="294"/>
      <c r="G780" s="295"/>
      <c r="H780" s="295"/>
      <c r="I780" s="295"/>
      <c r="J780" s="294"/>
      <c r="K780" s="294"/>
      <c r="L780" s="294"/>
    </row>
    <row r="781" spans="1:12" ht="20.100000000000001" customHeight="1" x14ac:dyDescent="0.25">
      <c r="A781" s="294"/>
      <c r="B781" s="295"/>
      <c r="C781" s="313"/>
      <c r="D781" s="294"/>
      <c r="E781" s="294"/>
      <c r="F781" s="294"/>
      <c r="G781" s="295"/>
      <c r="H781" s="295"/>
      <c r="I781" s="295"/>
      <c r="J781" s="294"/>
      <c r="K781" s="294"/>
      <c r="L781" s="294"/>
    </row>
    <row r="782" spans="1:12" ht="20.100000000000001" customHeight="1" x14ac:dyDescent="0.25">
      <c r="A782" s="294"/>
      <c r="B782" s="295"/>
      <c r="C782" s="313"/>
      <c r="D782" s="294"/>
      <c r="E782" s="294"/>
      <c r="F782" s="294"/>
      <c r="G782" s="295"/>
      <c r="H782" s="295"/>
      <c r="I782" s="295"/>
      <c r="J782" s="294"/>
      <c r="K782" s="294"/>
      <c r="L782" s="294"/>
    </row>
    <row r="783" spans="1:12" ht="20.100000000000001" customHeight="1" x14ac:dyDescent="0.25">
      <c r="A783" s="294"/>
      <c r="B783" s="295"/>
      <c r="C783" s="313"/>
      <c r="D783" s="294"/>
      <c r="E783" s="294"/>
      <c r="F783" s="294"/>
      <c r="G783" s="295"/>
      <c r="H783" s="295"/>
      <c r="I783" s="295"/>
      <c r="J783" s="294"/>
      <c r="K783" s="294"/>
      <c r="L783" s="294"/>
    </row>
    <row r="784" spans="1:12" ht="20.100000000000001" customHeight="1" x14ac:dyDescent="0.25">
      <c r="A784" s="294"/>
      <c r="B784" s="295"/>
      <c r="C784" s="313"/>
      <c r="D784" s="294"/>
      <c r="E784" s="294"/>
      <c r="F784" s="294"/>
      <c r="G784" s="295"/>
      <c r="H784" s="295"/>
      <c r="I784" s="295"/>
      <c r="J784" s="294"/>
      <c r="K784" s="294"/>
      <c r="L784" s="294"/>
    </row>
    <row r="785" spans="1:12" ht="20.100000000000001" customHeight="1" x14ac:dyDescent="0.25">
      <c r="A785" s="294"/>
      <c r="B785" s="295"/>
      <c r="C785" s="313"/>
      <c r="D785" s="294"/>
      <c r="E785" s="294"/>
      <c r="F785" s="294"/>
      <c r="G785" s="295"/>
      <c r="H785" s="295"/>
      <c r="I785" s="295"/>
      <c r="J785" s="294"/>
      <c r="K785" s="294"/>
      <c r="L785" s="294"/>
    </row>
    <row r="786" spans="1:12" ht="20.100000000000001" customHeight="1" x14ac:dyDescent="0.25">
      <c r="A786" s="294"/>
      <c r="B786" s="295"/>
      <c r="C786" s="313"/>
      <c r="D786" s="294"/>
      <c r="E786" s="294"/>
      <c r="F786" s="294"/>
      <c r="G786" s="295"/>
      <c r="H786" s="295"/>
      <c r="I786" s="295"/>
      <c r="J786" s="294"/>
      <c r="K786" s="294"/>
      <c r="L786" s="294"/>
    </row>
    <row r="787" spans="1:12" ht="20.100000000000001" customHeight="1" x14ac:dyDescent="0.25">
      <c r="A787" s="294"/>
      <c r="B787" s="295"/>
      <c r="C787" s="313"/>
      <c r="D787" s="294"/>
      <c r="E787" s="294"/>
      <c r="F787" s="294"/>
      <c r="G787" s="295"/>
      <c r="H787" s="295"/>
      <c r="I787" s="295"/>
      <c r="J787" s="294"/>
      <c r="K787" s="294"/>
      <c r="L787" s="294"/>
    </row>
    <row r="788" spans="1:12" ht="20.100000000000001" customHeight="1" x14ac:dyDescent="0.25">
      <c r="A788" s="294"/>
      <c r="B788" s="295"/>
      <c r="C788" s="313"/>
      <c r="D788" s="294"/>
      <c r="E788" s="294"/>
      <c r="F788" s="294"/>
      <c r="G788" s="295"/>
      <c r="H788" s="295"/>
      <c r="I788" s="295"/>
      <c r="J788" s="294"/>
      <c r="K788" s="294"/>
      <c r="L788" s="294"/>
    </row>
    <row r="789" spans="1:12" ht="20.100000000000001" customHeight="1" x14ac:dyDescent="0.25">
      <c r="A789" s="294"/>
      <c r="B789" s="295"/>
      <c r="C789" s="313"/>
      <c r="D789" s="294"/>
      <c r="E789" s="294"/>
      <c r="F789" s="294"/>
      <c r="G789" s="295"/>
      <c r="H789" s="295"/>
      <c r="I789" s="295"/>
      <c r="J789" s="294"/>
      <c r="K789" s="294"/>
      <c r="L789" s="294"/>
    </row>
    <row r="790" spans="1:12" ht="20.100000000000001" customHeight="1" x14ac:dyDescent="0.25">
      <c r="A790" s="294"/>
      <c r="B790" s="295"/>
      <c r="C790" s="313"/>
      <c r="D790" s="294"/>
      <c r="E790" s="294"/>
      <c r="F790" s="294"/>
      <c r="G790" s="295"/>
      <c r="H790" s="295"/>
      <c r="I790" s="295"/>
      <c r="J790" s="294"/>
      <c r="K790" s="294"/>
      <c r="L790" s="294"/>
    </row>
    <row r="791" spans="1:12" ht="20.100000000000001" customHeight="1" x14ac:dyDescent="0.25">
      <c r="A791" s="294"/>
      <c r="B791" s="295"/>
      <c r="C791" s="313"/>
      <c r="D791" s="294"/>
      <c r="E791" s="294"/>
      <c r="F791" s="294"/>
      <c r="G791" s="295"/>
      <c r="H791" s="295"/>
      <c r="I791" s="295"/>
      <c r="J791" s="294"/>
      <c r="K791" s="294"/>
      <c r="L791" s="294"/>
    </row>
    <row r="792" spans="1:12" ht="20.100000000000001" customHeight="1" x14ac:dyDescent="0.25">
      <c r="A792" s="294"/>
      <c r="B792" s="295"/>
      <c r="C792" s="313"/>
      <c r="D792" s="294"/>
      <c r="E792" s="294"/>
      <c r="F792" s="294"/>
      <c r="G792" s="295"/>
      <c r="H792" s="295"/>
      <c r="I792" s="295"/>
      <c r="J792" s="294"/>
      <c r="K792" s="294"/>
      <c r="L792" s="294"/>
    </row>
    <row r="793" spans="1:12" ht="20.100000000000001" customHeight="1" x14ac:dyDescent="0.25">
      <c r="A793" s="294"/>
      <c r="B793" s="295"/>
      <c r="C793" s="313"/>
      <c r="D793" s="294"/>
      <c r="E793" s="294"/>
      <c r="F793" s="294"/>
      <c r="G793" s="295"/>
      <c r="H793" s="295"/>
      <c r="I793" s="295"/>
      <c r="J793" s="294"/>
      <c r="K793" s="294"/>
      <c r="L793" s="294"/>
    </row>
    <row r="794" spans="1:12" ht="20.100000000000001" customHeight="1" x14ac:dyDescent="0.25">
      <c r="A794" s="294"/>
      <c r="B794" s="295"/>
      <c r="C794" s="313"/>
      <c r="D794" s="294"/>
      <c r="E794" s="294"/>
      <c r="F794" s="294"/>
      <c r="G794" s="295"/>
      <c r="H794" s="295"/>
      <c r="I794" s="295"/>
      <c r="J794" s="294"/>
      <c r="K794" s="294"/>
      <c r="L794" s="294"/>
    </row>
    <row r="795" spans="1:12" ht="20.100000000000001" customHeight="1" x14ac:dyDescent="0.25">
      <c r="A795" s="294"/>
      <c r="B795" s="295"/>
      <c r="C795" s="313"/>
      <c r="D795" s="294"/>
      <c r="E795" s="294"/>
      <c r="F795" s="294"/>
      <c r="G795" s="295"/>
      <c r="H795" s="295"/>
      <c r="I795" s="295"/>
      <c r="J795" s="294"/>
      <c r="K795" s="294"/>
      <c r="L795" s="294"/>
    </row>
    <row r="796" spans="1:12" ht="20.100000000000001" customHeight="1" x14ac:dyDescent="0.25">
      <c r="A796" s="294"/>
      <c r="B796" s="295"/>
      <c r="C796" s="313"/>
      <c r="D796" s="294"/>
      <c r="E796" s="294"/>
      <c r="F796" s="294"/>
      <c r="G796" s="295"/>
      <c r="H796" s="295"/>
      <c r="I796" s="295"/>
      <c r="J796" s="294"/>
      <c r="K796" s="294"/>
      <c r="L796" s="294"/>
    </row>
    <row r="797" spans="1:12" ht="20.100000000000001" customHeight="1" x14ac:dyDescent="0.25">
      <c r="A797" s="294"/>
      <c r="B797" s="295"/>
      <c r="C797" s="313"/>
      <c r="D797" s="294"/>
      <c r="E797" s="294"/>
      <c r="F797" s="294"/>
      <c r="G797" s="295"/>
      <c r="H797" s="295"/>
      <c r="I797" s="295"/>
      <c r="J797" s="294"/>
      <c r="K797" s="294"/>
      <c r="L797" s="294"/>
    </row>
    <row r="798" spans="1:12" ht="20.100000000000001" customHeight="1" x14ac:dyDescent="0.25">
      <c r="A798" s="294"/>
      <c r="B798" s="295"/>
      <c r="C798" s="313"/>
      <c r="D798" s="294"/>
      <c r="E798" s="294"/>
      <c r="F798" s="294"/>
      <c r="G798" s="295"/>
      <c r="H798" s="295"/>
      <c r="I798" s="295"/>
      <c r="J798" s="294"/>
      <c r="K798" s="294"/>
      <c r="L798" s="294"/>
    </row>
    <row r="799" spans="1:12" ht="20.100000000000001" customHeight="1" x14ac:dyDescent="0.25">
      <c r="A799" s="294"/>
      <c r="B799" s="295"/>
      <c r="C799" s="313"/>
      <c r="D799" s="294"/>
      <c r="E799" s="294"/>
      <c r="F799" s="294"/>
      <c r="G799" s="295"/>
      <c r="H799" s="295"/>
      <c r="I799" s="295"/>
      <c r="J799" s="294"/>
      <c r="K799" s="294"/>
      <c r="L799" s="294"/>
    </row>
    <row r="800" spans="1:12" ht="20.100000000000001" customHeight="1" x14ac:dyDescent="0.25">
      <c r="A800" s="294"/>
      <c r="B800" s="295"/>
      <c r="C800" s="313"/>
      <c r="D800" s="294"/>
      <c r="E800" s="294"/>
      <c r="F800" s="294"/>
      <c r="G800" s="295"/>
      <c r="H800" s="295"/>
      <c r="I800" s="295"/>
      <c r="J800" s="294"/>
      <c r="K800" s="294"/>
      <c r="L800" s="294"/>
    </row>
    <row r="801" spans="1:12" ht="20.100000000000001" customHeight="1" x14ac:dyDescent="0.25">
      <c r="A801" s="294"/>
      <c r="B801" s="295"/>
      <c r="C801" s="313"/>
      <c r="D801" s="294"/>
      <c r="E801" s="294"/>
      <c r="F801" s="294"/>
      <c r="G801" s="295"/>
      <c r="H801" s="295"/>
      <c r="I801" s="295"/>
      <c r="J801" s="294"/>
      <c r="K801" s="294"/>
      <c r="L801" s="294"/>
    </row>
    <row r="802" spans="1:12" ht="20.100000000000001" customHeight="1" x14ac:dyDescent="0.25">
      <c r="A802" s="294"/>
      <c r="B802" s="295"/>
      <c r="C802" s="313"/>
      <c r="D802" s="294"/>
      <c r="E802" s="294"/>
      <c r="F802" s="294"/>
      <c r="G802" s="295"/>
      <c r="H802" s="295"/>
      <c r="I802" s="295"/>
      <c r="J802" s="294"/>
      <c r="K802" s="294"/>
      <c r="L802" s="294"/>
    </row>
    <row r="803" spans="1:12" ht="20.100000000000001" customHeight="1" x14ac:dyDescent="0.25">
      <c r="A803" s="294"/>
      <c r="B803" s="295"/>
      <c r="C803" s="313"/>
      <c r="D803" s="294"/>
      <c r="E803" s="294"/>
      <c r="F803" s="294"/>
      <c r="G803" s="295"/>
      <c r="H803" s="295"/>
      <c r="I803" s="295"/>
      <c r="J803" s="294"/>
      <c r="K803" s="294"/>
      <c r="L803" s="294"/>
    </row>
    <row r="804" spans="1:12" ht="20.100000000000001" customHeight="1" x14ac:dyDescent="0.25">
      <c r="A804" s="294"/>
      <c r="B804" s="295"/>
      <c r="C804" s="313"/>
      <c r="D804" s="294"/>
      <c r="E804" s="294"/>
      <c r="F804" s="294"/>
      <c r="G804" s="295"/>
      <c r="H804" s="295"/>
      <c r="I804" s="295"/>
      <c r="J804" s="294"/>
      <c r="K804" s="294"/>
      <c r="L804" s="294"/>
    </row>
    <row r="805" spans="1:12" ht="20.100000000000001" customHeight="1" x14ac:dyDescent="0.25">
      <c r="A805" s="294"/>
      <c r="B805" s="295"/>
      <c r="C805" s="313"/>
      <c r="D805" s="294"/>
      <c r="E805" s="294"/>
      <c r="F805" s="294"/>
      <c r="G805" s="295"/>
      <c r="H805" s="295"/>
      <c r="I805" s="295"/>
      <c r="J805" s="294"/>
      <c r="K805" s="294"/>
      <c r="L805" s="294"/>
    </row>
    <row r="806" spans="1:12" ht="20.100000000000001" customHeight="1" x14ac:dyDescent="0.25">
      <c r="A806" s="294"/>
      <c r="B806" s="295"/>
      <c r="C806" s="313"/>
      <c r="D806" s="294"/>
      <c r="E806" s="294"/>
      <c r="F806" s="294"/>
      <c r="G806" s="295"/>
      <c r="H806" s="295"/>
      <c r="I806" s="295"/>
      <c r="J806" s="294"/>
      <c r="K806" s="294"/>
      <c r="L806" s="294"/>
    </row>
    <row r="807" spans="1:12" ht="20.100000000000001" customHeight="1" x14ac:dyDescent="0.25">
      <c r="A807" s="294"/>
      <c r="B807" s="295"/>
      <c r="C807" s="313"/>
      <c r="D807" s="294"/>
      <c r="E807" s="294"/>
      <c r="F807" s="294"/>
      <c r="G807" s="295"/>
      <c r="H807" s="295"/>
      <c r="I807" s="295"/>
      <c r="J807" s="294"/>
      <c r="K807" s="294"/>
      <c r="L807" s="294"/>
    </row>
    <row r="808" spans="1:12" ht="20.100000000000001" customHeight="1" x14ac:dyDescent="0.25">
      <c r="A808" s="294"/>
      <c r="B808" s="295"/>
      <c r="C808" s="313"/>
      <c r="D808" s="294"/>
      <c r="E808" s="294"/>
      <c r="F808" s="294"/>
      <c r="G808" s="295"/>
      <c r="H808" s="295"/>
      <c r="I808" s="295"/>
      <c r="J808" s="294"/>
      <c r="K808" s="294"/>
      <c r="L808" s="294"/>
    </row>
    <row r="809" spans="1:12" ht="20.100000000000001" customHeight="1" x14ac:dyDescent="0.25">
      <c r="A809" s="294"/>
      <c r="B809" s="295"/>
      <c r="C809" s="313"/>
      <c r="D809" s="294"/>
      <c r="E809" s="294"/>
      <c r="F809" s="294"/>
      <c r="G809" s="295"/>
      <c r="H809" s="295"/>
      <c r="I809" s="295"/>
      <c r="J809" s="294"/>
      <c r="K809" s="294"/>
      <c r="L809" s="294"/>
    </row>
    <row r="810" spans="1:12" ht="20.100000000000001" customHeight="1" x14ac:dyDescent="0.25">
      <c r="A810" s="294"/>
      <c r="B810" s="295"/>
      <c r="C810" s="313"/>
      <c r="D810" s="294"/>
      <c r="E810" s="294"/>
      <c r="F810" s="294"/>
      <c r="G810" s="295"/>
      <c r="H810" s="295"/>
      <c r="I810" s="295"/>
      <c r="J810" s="294"/>
      <c r="K810" s="294"/>
      <c r="L810" s="294"/>
    </row>
    <row r="811" spans="1:12" ht="20.100000000000001" customHeight="1" x14ac:dyDescent="0.25">
      <c r="A811" s="294"/>
      <c r="B811" s="295"/>
      <c r="C811" s="313"/>
      <c r="D811" s="294"/>
      <c r="E811" s="294"/>
      <c r="F811" s="294"/>
      <c r="G811" s="295"/>
      <c r="H811" s="295"/>
      <c r="I811" s="295"/>
      <c r="J811" s="294"/>
      <c r="K811" s="294"/>
      <c r="L811" s="294"/>
    </row>
    <row r="812" spans="1:12" ht="20.100000000000001" customHeight="1" x14ac:dyDescent="0.25">
      <c r="A812" s="294"/>
      <c r="B812" s="295"/>
      <c r="C812" s="313"/>
      <c r="D812" s="294"/>
      <c r="E812" s="294"/>
      <c r="F812" s="294"/>
      <c r="G812" s="295"/>
      <c r="H812" s="295"/>
      <c r="I812" s="295"/>
      <c r="J812" s="294"/>
      <c r="K812" s="294"/>
      <c r="L812" s="294"/>
    </row>
    <row r="813" spans="1:12" ht="20.100000000000001" customHeight="1" x14ac:dyDescent="0.25">
      <c r="A813" s="294"/>
      <c r="B813" s="295"/>
      <c r="C813" s="313"/>
      <c r="D813" s="294"/>
      <c r="E813" s="294"/>
      <c r="F813" s="294"/>
      <c r="G813" s="295"/>
      <c r="H813" s="295"/>
      <c r="I813" s="295"/>
      <c r="J813" s="294"/>
      <c r="K813" s="294"/>
      <c r="L813" s="294"/>
    </row>
    <row r="814" spans="1:12" ht="20.100000000000001" customHeight="1" x14ac:dyDescent="0.25">
      <c r="A814" s="294"/>
      <c r="B814" s="295"/>
      <c r="C814" s="313"/>
      <c r="D814" s="294"/>
      <c r="E814" s="294"/>
      <c r="F814" s="294"/>
      <c r="G814" s="295"/>
      <c r="H814" s="295"/>
      <c r="I814" s="295"/>
      <c r="J814" s="294"/>
      <c r="K814" s="294"/>
      <c r="L814" s="294"/>
    </row>
    <row r="815" spans="1:12" ht="20.100000000000001" customHeight="1" x14ac:dyDescent="0.25">
      <c r="A815" s="294"/>
      <c r="B815" s="295"/>
      <c r="C815" s="313"/>
      <c r="D815" s="294"/>
      <c r="E815" s="294"/>
      <c r="F815" s="294"/>
      <c r="G815" s="295"/>
      <c r="H815" s="295"/>
      <c r="I815" s="295"/>
      <c r="J815" s="294"/>
      <c r="K815" s="294"/>
      <c r="L815" s="294"/>
    </row>
    <row r="816" spans="1:12" ht="20.100000000000001" customHeight="1" x14ac:dyDescent="0.25">
      <c r="A816" s="294"/>
      <c r="B816" s="295"/>
      <c r="C816" s="313"/>
      <c r="D816" s="294"/>
      <c r="E816" s="294"/>
      <c r="F816" s="294"/>
      <c r="G816" s="295"/>
      <c r="H816" s="295"/>
      <c r="I816" s="295"/>
      <c r="J816" s="294"/>
      <c r="K816" s="294"/>
      <c r="L816" s="294"/>
    </row>
    <row r="817" spans="1:12" ht="20.100000000000001" customHeight="1" x14ac:dyDescent="0.25">
      <c r="A817" s="294"/>
      <c r="B817" s="295"/>
      <c r="C817" s="313"/>
      <c r="D817" s="294"/>
      <c r="E817" s="294"/>
      <c r="F817" s="294"/>
      <c r="G817" s="295"/>
      <c r="H817" s="295"/>
      <c r="I817" s="295"/>
      <c r="J817" s="294"/>
      <c r="K817" s="294"/>
      <c r="L817" s="294"/>
    </row>
    <row r="818" spans="1:12" ht="20.100000000000001" customHeight="1" x14ac:dyDescent="0.25">
      <c r="A818" s="294"/>
      <c r="B818" s="295"/>
      <c r="C818" s="313"/>
      <c r="D818" s="294"/>
      <c r="E818" s="294"/>
      <c r="F818" s="294"/>
      <c r="G818" s="295"/>
      <c r="H818" s="295"/>
      <c r="I818" s="295"/>
      <c r="J818" s="294"/>
      <c r="K818" s="294"/>
      <c r="L818" s="294"/>
    </row>
    <row r="819" spans="1:12" ht="20.100000000000001" customHeight="1" x14ac:dyDescent="0.25">
      <c r="A819" s="294"/>
      <c r="B819" s="295"/>
      <c r="C819" s="313"/>
      <c r="D819" s="294"/>
      <c r="E819" s="294"/>
      <c r="F819" s="294"/>
      <c r="G819" s="295"/>
      <c r="H819" s="295"/>
      <c r="I819" s="295"/>
      <c r="J819" s="294"/>
      <c r="K819" s="294"/>
      <c r="L819" s="294"/>
    </row>
    <row r="820" spans="1:12" ht="20.100000000000001" customHeight="1" x14ac:dyDescent="0.25">
      <c r="A820" s="294"/>
      <c r="B820" s="295"/>
      <c r="C820" s="313"/>
      <c r="D820" s="294"/>
      <c r="E820" s="294"/>
      <c r="F820" s="294"/>
      <c r="G820" s="295"/>
      <c r="H820" s="295"/>
      <c r="I820" s="295"/>
      <c r="J820" s="294"/>
      <c r="K820" s="294"/>
      <c r="L820" s="294"/>
    </row>
    <row r="821" spans="1:12" ht="20.100000000000001" customHeight="1" x14ac:dyDescent="0.25">
      <c r="A821" s="294"/>
      <c r="B821" s="295"/>
      <c r="C821" s="313"/>
      <c r="D821" s="294"/>
      <c r="E821" s="294"/>
      <c r="F821" s="294"/>
      <c r="G821" s="295"/>
      <c r="H821" s="295"/>
      <c r="I821" s="295"/>
      <c r="J821" s="294"/>
      <c r="K821" s="294"/>
      <c r="L821" s="294"/>
    </row>
    <row r="822" spans="1:12" ht="20.100000000000001" customHeight="1" x14ac:dyDescent="0.25">
      <c r="A822" s="294"/>
      <c r="B822" s="295"/>
      <c r="C822" s="313"/>
      <c r="D822" s="294"/>
      <c r="E822" s="294"/>
      <c r="F822" s="294"/>
      <c r="G822" s="295"/>
      <c r="H822" s="295"/>
      <c r="I822" s="295"/>
      <c r="J822" s="294"/>
      <c r="K822" s="294"/>
      <c r="L822" s="294"/>
    </row>
    <row r="823" spans="1:12" ht="20.100000000000001" customHeight="1" x14ac:dyDescent="0.25">
      <c r="A823" s="294"/>
      <c r="B823" s="295"/>
      <c r="C823" s="313"/>
      <c r="D823" s="294"/>
      <c r="E823" s="294"/>
      <c r="F823" s="294"/>
      <c r="G823" s="295"/>
      <c r="H823" s="295"/>
      <c r="I823" s="295"/>
      <c r="J823" s="294"/>
      <c r="K823" s="294"/>
      <c r="L823" s="294"/>
    </row>
    <row r="824" spans="1:12" ht="20.100000000000001" customHeight="1" x14ac:dyDescent="0.25">
      <c r="A824" s="294"/>
      <c r="B824" s="295"/>
      <c r="C824" s="313"/>
      <c r="D824" s="294"/>
      <c r="E824" s="294"/>
      <c r="F824" s="294"/>
      <c r="G824" s="295"/>
      <c r="H824" s="295"/>
      <c r="I824" s="295"/>
      <c r="J824" s="294"/>
      <c r="K824" s="294"/>
      <c r="L824" s="294"/>
    </row>
    <row r="825" spans="1:12" ht="20.100000000000001" customHeight="1" x14ac:dyDescent="0.25">
      <c r="A825" s="294"/>
      <c r="B825" s="295"/>
      <c r="C825" s="313"/>
      <c r="D825" s="294"/>
      <c r="E825" s="294"/>
      <c r="F825" s="294"/>
      <c r="G825" s="295"/>
      <c r="H825" s="295"/>
      <c r="I825" s="295"/>
      <c r="J825" s="294"/>
      <c r="K825" s="294"/>
      <c r="L825" s="294"/>
    </row>
    <row r="826" spans="1:12" ht="20.100000000000001" customHeight="1" x14ac:dyDescent="0.25">
      <c r="A826" s="294"/>
      <c r="B826" s="295"/>
      <c r="C826" s="313"/>
      <c r="D826" s="294"/>
      <c r="E826" s="294"/>
      <c r="F826" s="294"/>
      <c r="G826" s="295"/>
      <c r="H826" s="295"/>
      <c r="I826" s="295"/>
      <c r="J826" s="294"/>
      <c r="K826" s="294"/>
      <c r="L826" s="294"/>
    </row>
    <row r="827" spans="1:12" ht="20.100000000000001" customHeight="1" x14ac:dyDescent="0.25">
      <c r="A827" s="294"/>
      <c r="B827" s="295"/>
      <c r="C827" s="313"/>
      <c r="D827" s="294"/>
      <c r="E827" s="294"/>
      <c r="F827" s="294"/>
      <c r="G827" s="295"/>
      <c r="H827" s="295"/>
      <c r="I827" s="295"/>
      <c r="J827" s="294"/>
      <c r="K827" s="294"/>
      <c r="L827" s="294"/>
    </row>
    <row r="828" spans="1:12" ht="20.100000000000001" customHeight="1" x14ac:dyDescent="0.25">
      <c r="A828" s="294"/>
      <c r="B828" s="295"/>
      <c r="C828" s="313"/>
      <c r="D828" s="294"/>
      <c r="E828" s="294"/>
      <c r="F828" s="294"/>
      <c r="G828" s="295"/>
      <c r="H828" s="295"/>
      <c r="I828" s="295"/>
      <c r="J828" s="294"/>
      <c r="K828" s="294"/>
      <c r="L828" s="294"/>
    </row>
    <row r="829" spans="1:12" ht="20.100000000000001" customHeight="1" x14ac:dyDescent="0.25">
      <c r="A829" s="294"/>
      <c r="B829" s="295"/>
      <c r="C829" s="313"/>
      <c r="D829" s="294"/>
      <c r="E829" s="294"/>
      <c r="F829" s="294"/>
      <c r="G829" s="295"/>
      <c r="H829" s="295"/>
      <c r="I829" s="295"/>
      <c r="J829" s="294"/>
      <c r="K829" s="294"/>
      <c r="L829" s="294"/>
    </row>
    <row r="830" spans="1:12" ht="20.100000000000001" customHeight="1" x14ac:dyDescent="0.25">
      <c r="A830" s="294"/>
      <c r="B830" s="295"/>
      <c r="C830" s="313"/>
      <c r="D830" s="294"/>
      <c r="E830" s="294"/>
      <c r="F830" s="294"/>
      <c r="G830" s="295"/>
      <c r="H830" s="295"/>
      <c r="I830" s="295"/>
      <c r="J830" s="294"/>
      <c r="K830" s="294"/>
      <c r="L830" s="294"/>
    </row>
    <row r="831" spans="1:12" ht="20.100000000000001" customHeight="1" x14ac:dyDescent="0.25">
      <c r="A831" s="294"/>
      <c r="B831" s="295"/>
      <c r="C831" s="313"/>
      <c r="D831" s="294"/>
      <c r="E831" s="294"/>
      <c r="F831" s="294"/>
      <c r="G831" s="295"/>
      <c r="H831" s="295"/>
      <c r="I831" s="295"/>
      <c r="J831" s="294"/>
      <c r="K831" s="294"/>
      <c r="L831" s="294"/>
    </row>
    <row r="832" spans="1:12" ht="20.100000000000001" customHeight="1" x14ac:dyDescent="0.25">
      <c r="A832" s="294"/>
      <c r="B832" s="295"/>
      <c r="C832" s="313"/>
      <c r="D832" s="294"/>
      <c r="E832" s="294"/>
      <c r="F832" s="294"/>
      <c r="G832" s="295"/>
      <c r="H832" s="295"/>
      <c r="I832" s="295"/>
      <c r="J832" s="294"/>
      <c r="K832" s="294"/>
      <c r="L832" s="294"/>
    </row>
    <row r="833" spans="1:12" ht="20.100000000000001" customHeight="1" x14ac:dyDescent="0.25">
      <c r="A833" s="294"/>
      <c r="B833" s="295"/>
      <c r="C833" s="313"/>
      <c r="D833" s="294"/>
      <c r="E833" s="294"/>
      <c r="F833" s="294"/>
      <c r="G833" s="295"/>
      <c r="H833" s="295"/>
      <c r="I833" s="295"/>
      <c r="J833" s="294"/>
      <c r="K833" s="294"/>
      <c r="L833" s="294"/>
    </row>
    <row r="834" spans="1:12" ht="20.100000000000001" customHeight="1" x14ac:dyDescent="0.25">
      <c r="A834" s="294"/>
      <c r="B834" s="295"/>
      <c r="C834" s="313"/>
      <c r="D834" s="294"/>
      <c r="E834" s="294"/>
      <c r="F834" s="294"/>
      <c r="G834" s="295"/>
      <c r="H834" s="295"/>
      <c r="I834" s="295"/>
      <c r="J834" s="294"/>
      <c r="K834" s="294"/>
      <c r="L834" s="294"/>
    </row>
    <row r="835" spans="1:12" ht="20.100000000000001" customHeight="1" x14ac:dyDescent="0.25">
      <c r="A835" s="294"/>
      <c r="B835" s="295"/>
      <c r="C835" s="313"/>
      <c r="D835" s="294"/>
      <c r="E835" s="294"/>
      <c r="F835" s="294"/>
      <c r="G835" s="295"/>
      <c r="H835" s="295"/>
      <c r="I835" s="295"/>
      <c r="J835" s="294"/>
      <c r="K835" s="294"/>
      <c r="L835" s="294"/>
    </row>
    <row r="836" spans="1:12" ht="20.100000000000001" customHeight="1" x14ac:dyDescent="0.25">
      <c r="A836" s="294"/>
      <c r="B836" s="295"/>
      <c r="C836" s="313"/>
      <c r="D836" s="294"/>
      <c r="E836" s="294"/>
      <c r="F836" s="294"/>
      <c r="G836" s="295"/>
      <c r="H836" s="295"/>
      <c r="I836" s="295"/>
      <c r="J836" s="294"/>
      <c r="K836" s="294"/>
      <c r="L836" s="294"/>
    </row>
    <row r="837" spans="1:12" ht="20.100000000000001" customHeight="1" x14ac:dyDescent="0.25">
      <c r="A837" s="294"/>
      <c r="B837" s="295"/>
      <c r="C837" s="313"/>
      <c r="D837" s="294"/>
      <c r="E837" s="294"/>
      <c r="F837" s="294"/>
      <c r="G837" s="295"/>
      <c r="H837" s="295"/>
      <c r="I837" s="295"/>
      <c r="J837" s="294"/>
      <c r="K837" s="294"/>
      <c r="L837" s="294"/>
    </row>
    <row r="838" spans="1:12" ht="20.100000000000001" customHeight="1" x14ac:dyDescent="0.25">
      <c r="A838" s="294"/>
      <c r="B838" s="295"/>
      <c r="C838" s="313"/>
      <c r="D838" s="294"/>
      <c r="E838" s="294"/>
      <c r="F838" s="294"/>
      <c r="G838" s="295"/>
      <c r="H838" s="295"/>
      <c r="I838" s="295"/>
      <c r="J838" s="294"/>
      <c r="K838" s="294"/>
      <c r="L838" s="294"/>
    </row>
    <row r="839" spans="1:12" ht="20.100000000000001" customHeight="1" x14ac:dyDescent="0.25">
      <c r="A839" s="294"/>
      <c r="B839" s="295"/>
      <c r="C839" s="313"/>
      <c r="D839" s="294"/>
      <c r="E839" s="294"/>
      <c r="F839" s="294"/>
      <c r="G839" s="295"/>
      <c r="H839" s="295"/>
      <c r="I839" s="295"/>
      <c r="J839" s="294"/>
      <c r="K839" s="294"/>
      <c r="L839" s="294"/>
    </row>
    <row r="840" spans="1:12" ht="20.100000000000001" customHeight="1" x14ac:dyDescent="0.25">
      <c r="A840" s="294"/>
      <c r="B840" s="295"/>
      <c r="C840" s="313"/>
      <c r="D840" s="294"/>
      <c r="E840" s="294"/>
      <c r="F840" s="294"/>
      <c r="G840" s="295"/>
      <c r="H840" s="295"/>
      <c r="I840" s="295"/>
      <c r="J840" s="294"/>
      <c r="K840" s="294"/>
      <c r="L840" s="294"/>
    </row>
    <row r="841" spans="1:12" ht="20.100000000000001" customHeight="1" x14ac:dyDescent="0.25">
      <c r="A841" s="294"/>
      <c r="B841" s="295"/>
      <c r="C841" s="313"/>
      <c r="D841" s="294"/>
      <c r="E841" s="294"/>
      <c r="F841" s="294"/>
      <c r="G841" s="295"/>
      <c r="H841" s="295"/>
      <c r="I841" s="295"/>
      <c r="J841" s="294"/>
      <c r="K841" s="294"/>
      <c r="L841" s="294"/>
    </row>
    <row r="842" spans="1:12" ht="20.100000000000001" customHeight="1" x14ac:dyDescent="0.25">
      <c r="A842" s="294"/>
      <c r="B842" s="295"/>
      <c r="C842" s="313"/>
      <c r="D842" s="294"/>
      <c r="E842" s="294"/>
      <c r="F842" s="294"/>
      <c r="G842" s="295"/>
      <c r="H842" s="295"/>
      <c r="I842" s="295"/>
      <c r="J842" s="294"/>
      <c r="K842" s="294"/>
      <c r="L842" s="294"/>
    </row>
    <row r="843" spans="1:12" ht="20.100000000000001" customHeight="1" x14ac:dyDescent="0.25">
      <c r="A843" s="294"/>
      <c r="B843" s="295"/>
      <c r="C843" s="313"/>
      <c r="D843" s="294"/>
      <c r="E843" s="294"/>
      <c r="F843" s="294"/>
      <c r="G843" s="295"/>
      <c r="H843" s="295"/>
      <c r="I843" s="295"/>
      <c r="J843" s="294"/>
      <c r="K843" s="294"/>
      <c r="L843" s="294"/>
    </row>
    <row r="844" spans="1:12" ht="20.100000000000001" customHeight="1" x14ac:dyDescent="0.25">
      <c r="A844" s="294"/>
      <c r="B844" s="295"/>
      <c r="C844" s="313"/>
      <c r="D844" s="294"/>
      <c r="E844" s="294"/>
      <c r="F844" s="294"/>
      <c r="G844" s="295"/>
      <c r="H844" s="295"/>
      <c r="I844" s="295"/>
      <c r="J844" s="294"/>
      <c r="K844" s="294"/>
      <c r="L844" s="294"/>
    </row>
    <row r="845" spans="1:12" ht="20.100000000000001" customHeight="1" x14ac:dyDescent="0.25">
      <c r="A845" s="294"/>
      <c r="B845" s="295"/>
      <c r="C845" s="313"/>
      <c r="D845" s="294"/>
      <c r="E845" s="294"/>
      <c r="F845" s="294"/>
      <c r="G845" s="295"/>
      <c r="H845" s="295"/>
      <c r="I845" s="295"/>
      <c r="J845" s="294"/>
      <c r="K845" s="294"/>
      <c r="L845" s="294"/>
    </row>
    <row r="846" spans="1:12" ht="20.100000000000001" customHeight="1" x14ac:dyDescent="0.25">
      <c r="A846" s="294"/>
      <c r="B846" s="295"/>
      <c r="C846" s="313"/>
      <c r="D846" s="294"/>
      <c r="E846" s="294"/>
      <c r="F846" s="294"/>
      <c r="G846" s="295"/>
      <c r="H846" s="295"/>
      <c r="I846" s="295"/>
      <c r="J846" s="294"/>
      <c r="K846" s="294"/>
      <c r="L846" s="294"/>
    </row>
    <row r="847" spans="1:12" ht="20.100000000000001" customHeight="1" x14ac:dyDescent="0.25">
      <c r="A847" s="294"/>
      <c r="B847" s="295"/>
      <c r="C847" s="313"/>
      <c r="D847" s="294"/>
      <c r="E847" s="294"/>
      <c r="F847" s="294"/>
      <c r="G847" s="295"/>
      <c r="H847" s="295"/>
      <c r="I847" s="295"/>
      <c r="J847" s="294"/>
      <c r="K847" s="294"/>
      <c r="L847" s="294"/>
    </row>
    <row r="848" spans="1:12" ht="20.100000000000001" customHeight="1" x14ac:dyDescent="0.25">
      <c r="A848" s="294"/>
      <c r="B848" s="295"/>
      <c r="C848" s="313"/>
      <c r="D848" s="294"/>
      <c r="E848" s="294"/>
      <c r="F848" s="294"/>
      <c r="G848" s="295"/>
      <c r="H848" s="295"/>
      <c r="I848" s="295"/>
      <c r="J848" s="294"/>
      <c r="K848" s="294"/>
      <c r="L848" s="294"/>
    </row>
    <row r="849" spans="1:12" ht="20.100000000000001" customHeight="1" x14ac:dyDescent="0.25">
      <c r="A849" s="294"/>
      <c r="B849" s="295"/>
      <c r="C849" s="313"/>
      <c r="D849" s="294"/>
      <c r="E849" s="294"/>
      <c r="F849" s="294"/>
      <c r="G849" s="295"/>
      <c r="H849" s="295"/>
      <c r="I849" s="295"/>
      <c r="J849" s="294"/>
      <c r="K849" s="294"/>
      <c r="L849" s="294"/>
    </row>
    <row r="850" spans="1:12" ht="20.100000000000001" customHeight="1" x14ac:dyDescent="0.25">
      <c r="A850" s="294"/>
      <c r="B850" s="295"/>
      <c r="C850" s="313"/>
      <c r="D850" s="294"/>
      <c r="E850" s="294"/>
      <c r="F850" s="294"/>
      <c r="G850" s="295"/>
      <c r="H850" s="295"/>
      <c r="I850" s="295"/>
      <c r="J850" s="294"/>
      <c r="K850" s="294"/>
      <c r="L850" s="294"/>
    </row>
    <row r="851" spans="1:12" ht="20.100000000000001" customHeight="1" x14ac:dyDescent="0.25">
      <c r="A851" s="294"/>
      <c r="B851" s="295"/>
      <c r="C851" s="313"/>
      <c r="D851" s="294"/>
      <c r="E851" s="294"/>
      <c r="F851" s="294"/>
      <c r="G851" s="295"/>
      <c r="H851" s="295"/>
      <c r="I851" s="295"/>
      <c r="J851" s="294"/>
      <c r="K851" s="294"/>
      <c r="L851" s="294"/>
    </row>
    <row r="852" spans="1:12" ht="20.100000000000001" customHeight="1" x14ac:dyDescent="0.25">
      <c r="A852" s="294"/>
      <c r="B852" s="295"/>
      <c r="C852" s="313"/>
      <c r="D852" s="294"/>
      <c r="E852" s="294"/>
      <c r="F852" s="294"/>
      <c r="G852" s="295"/>
      <c r="H852" s="295"/>
      <c r="I852" s="295"/>
      <c r="J852" s="294"/>
      <c r="K852" s="294"/>
      <c r="L852" s="294"/>
    </row>
    <row r="853" spans="1:12" ht="20.100000000000001" customHeight="1" x14ac:dyDescent="0.25">
      <c r="A853" s="294"/>
      <c r="B853" s="295"/>
      <c r="C853" s="313"/>
      <c r="D853" s="294"/>
      <c r="E853" s="294"/>
      <c r="F853" s="294"/>
      <c r="G853" s="295"/>
      <c r="H853" s="295"/>
      <c r="I853" s="295"/>
      <c r="J853" s="294"/>
      <c r="K853" s="294"/>
      <c r="L853" s="294"/>
    </row>
    <row r="854" spans="1:12" ht="20.100000000000001" customHeight="1" x14ac:dyDescent="0.25">
      <c r="A854" s="294"/>
      <c r="B854" s="295"/>
      <c r="C854" s="313"/>
      <c r="D854" s="294"/>
      <c r="E854" s="294"/>
      <c r="F854" s="294"/>
      <c r="G854" s="295"/>
      <c r="H854" s="295"/>
      <c r="I854" s="295"/>
      <c r="J854" s="294"/>
      <c r="K854" s="294"/>
      <c r="L854" s="294"/>
    </row>
    <row r="855" spans="1:12" ht="20.100000000000001" customHeight="1" x14ac:dyDescent="0.25">
      <c r="A855" s="294"/>
      <c r="B855" s="295"/>
      <c r="C855" s="313"/>
      <c r="D855" s="294"/>
      <c r="E855" s="294"/>
      <c r="F855" s="294"/>
      <c r="G855" s="295"/>
      <c r="H855" s="295"/>
      <c r="I855" s="295"/>
      <c r="J855" s="294"/>
      <c r="K855" s="294"/>
      <c r="L855" s="294"/>
    </row>
    <row r="856" spans="1:12" ht="20.100000000000001" customHeight="1" x14ac:dyDescent="0.25">
      <c r="A856" s="294"/>
      <c r="B856" s="295"/>
      <c r="C856" s="313"/>
      <c r="D856" s="294"/>
      <c r="E856" s="294"/>
      <c r="F856" s="294"/>
      <c r="G856" s="295"/>
      <c r="H856" s="295"/>
      <c r="I856" s="295"/>
      <c r="J856" s="294"/>
      <c r="K856" s="294"/>
      <c r="L856" s="294"/>
    </row>
    <row r="857" spans="1:12" ht="20.100000000000001" customHeight="1" x14ac:dyDescent="0.25">
      <c r="A857" s="294"/>
      <c r="B857" s="295"/>
      <c r="C857" s="313"/>
      <c r="D857" s="294"/>
      <c r="E857" s="294"/>
      <c r="F857" s="294"/>
      <c r="G857" s="295"/>
      <c r="H857" s="295"/>
      <c r="I857" s="295"/>
      <c r="J857" s="294"/>
      <c r="K857" s="294"/>
      <c r="L857" s="294"/>
    </row>
    <row r="858" spans="1:12" ht="20.100000000000001" customHeight="1" x14ac:dyDescent="0.25">
      <c r="A858" s="294"/>
      <c r="B858" s="295"/>
      <c r="C858" s="313"/>
      <c r="D858" s="294"/>
      <c r="E858" s="294"/>
      <c r="F858" s="294"/>
      <c r="G858" s="295"/>
      <c r="H858" s="295"/>
      <c r="I858" s="295"/>
      <c r="J858" s="294"/>
      <c r="K858" s="294"/>
      <c r="L858" s="294"/>
    </row>
    <row r="859" spans="1:12" ht="20.100000000000001" customHeight="1" x14ac:dyDescent="0.25">
      <c r="A859" s="294"/>
      <c r="B859" s="295"/>
      <c r="C859" s="313"/>
      <c r="D859" s="294"/>
      <c r="E859" s="294"/>
      <c r="F859" s="294"/>
      <c r="G859" s="295"/>
      <c r="H859" s="295"/>
      <c r="I859" s="295"/>
      <c r="J859" s="294"/>
      <c r="K859" s="294"/>
      <c r="L859" s="294"/>
    </row>
    <row r="860" spans="1:12" ht="20.100000000000001" customHeight="1" x14ac:dyDescent="0.25">
      <c r="A860" s="294"/>
      <c r="B860" s="295"/>
      <c r="C860" s="313"/>
      <c r="D860" s="294"/>
      <c r="E860" s="294"/>
      <c r="F860" s="294"/>
      <c r="G860" s="295"/>
      <c r="H860" s="295"/>
      <c r="I860" s="295"/>
      <c r="J860" s="294"/>
      <c r="K860" s="294"/>
      <c r="L860" s="294"/>
    </row>
    <row r="861" spans="1:12" ht="20.100000000000001" customHeight="1" x14ac:dyDescent="0.25">
      <c r="A861" s="294"/>
      <c r="B861" s="295"/>
      <c r="C861" s="313"/>
      <c r="D861" s="294"/>
      <c r="E861" s="294"/>
      <c r="F861" s="294"/>
      <c r="G861" s="295"/>
      <c r="H861" s="295"/>
      <c r="I861" s="295"/>
      <c r="J861" s="294"/>
      <c r="K861" s="294"/>
      <c r="L861" s="294"/>
    </row>
    <row r="862" spans="1:12" ht="20.100000000000001" customHeight="1" x14ac:dyDescent="0.25">
      <c r="A862" s="294"/>
      <c r="B862" s="295"/>
      <c r="C862" s="313"/>
      <c r="D862" s="294"/>
      <c r="E862" s="294"/>
      <c r="F862" s="294"/>
      <c r="G862" s="295"/>
      <c r="H862" s="295"/>
      <c r="I862" s="295"/>
      <c r="J862" s="294"/>
      <c r="K862" s="294"/>
      <c r="L862" s="294"/>
    </row>
    <row r="863" spans="1:12" ht="20.100000000000001" customHeight="1" x14ac:dyDescent="0.25">
      <c r="A863" s="294"/>
      <c r="B863" s="295"/>
      <c r="C863" s="313"/>
      <c r="D863" s="294"/>
      <c r="E863" s="294"/>
      <c r="F863" s="294"/>
      <c r="G863" s="295"/>
      <c r="H863" s="295"/>
      <c r="I863" s="295"/>
      <c r="J863" s="294"/>
      <c r="K863" s="294"/>
      <c r="L863" s="294"/>
    </row>
    <row r="864" spans="1:12" ht="20.100000000000001" customHeight="1" x14ac:dyDescent="0.25">
      <c r="A864" s="294"/>
      <c r="B864" s="295"/>
      <c r="C864" s="313"/>
      <c r="D864" s="294"/>
      <c r="E864" s="294"/>
      <c r="F864" s="294"/>
      <c r="G864" s="295"/>
      <c r="H864" s="295"/>
      <c r="I864" s="295"/>
      <c r="J864" s="294"/>
      <c r="K864" s="294"/>
      <c r="L864" s="294"/>
    </row>
    <row r="865" spans="1:12" ht="20.100000000000001" customHeight="1" x14ac:dyDescent="0.25">
      <c r="A865" s="294"/>
      <c r="B865" s="295"/>
      <c r="C865" s="313"/>
      <c r="D865" s="294"/>
      <c r="E865" s="294"/>
      <c r="F865" s="294"/>
      <c r="G865" s="295"/>
      <c r="H865" s="295"/>
      <c r="I865" s="295"/>
      <c r="J865" s="294"/>
      <c r="K865" s="294"/>
      <c r="L865" s="294"/>
    </row>
    <row r="866" spans="1:12" ht="20.100000000000001" customHeight="1" x14ac:dyDescent="0.25">
      <c r="A866" s="294"/>
      <c r="B866" s="295"/>
      <c r="C866" s="313"/>
      <c r="D866" s="294"/>
      <c r="E866" s="294"/>
      <c r="F866" s="294"/>
      <c r="G866" s="295"/>
      <c r="H866" s="295"/>
      <c r="I866" s="295"/>
      <c r="J866" s="294"/>
      <c r="K866" s="294"/>
      <c r="L866" s="294"/>
    </row>
    <row r="867" spans="1:12" ht="20.100000000000001" customHeight="1" x14ac:dyDescent="0.25">
      <c r="A867" s="294"/>
      <c r="B867" s="295"/>
      <c r="C867" s="313"/>
      <c r="D867" s="294"/>
      <c r="E867" s="294"/>
      <c r="F867" s="294"/>
      <c r="G867" s="295"/>
      <c r="H867" s="295"/>
      <c r="I867" s="295"/>
      <c r="J867" s="294"/>
      <c r="K867" s="294"/>
      <c r="L867" s="294"/>
    </row>
    <row r="868" spans="1:12" ht="20.100000000000001" customHeight="1" x14ac:dyDescent="0.25">
      <c r="A868" s="294"/>
      <c r="B868" s="295"/>
      <c r="C868" s="313"/>
      <c r="D868" s="294"/>
      <c r="E868" s="294"/>
      <c r="F868" s="294"/>
      <c r="G868" s="295"/>
      <c r="H868" s="295"/>
      <c r="I868" s="295"/>
      <c r="J868" s="294"/>
      <c r="K868" s="294"/>
      <c r="L868" s="294"/>
    </row>
    <row r="869" spans="1:12" ht="20.100000000000001" customHeight="1" x14ac:dyDescent="0.25">
      <c r="A869" s="294"/>
      <c r="B869" s="295"/>
      <c r="C869" s="313"/>
      <c r="D869" s="294"/>
      <c r="E869" s="294"/>
      <c r="F869" s="294"/>
      <c r="G869" s="295"/>
      <c r="H869" s="295"/>
      <c r="I869" s="295"/>
      <c r="J869" s="294"/>
      <c r="K869" s="294"/>
      <c r="L869" s="294"/>
    </row>
    <row r="870" spans="1:12" ht="20.100000000000001" customHeight="1" x14ac:dyDescent="0.25">
      <c r="A870" s="294"/>
      <c r="B870" s="295"/>
      <c r="C870" s="313"/>
      <c r="D870" s="294"/>
      <c r="E870" s="294"/>
      <c r="F870" s="294"/>
      <c r="G870" s="295"/>
      <c r="H870" s="295"/>
      <c r="I870" s="295"/>
      <c r="J870" s="294"/>
      <c r="K870" s="294"/>
      <c r="L870" s="294"/>
    </row>
    <row r="871" spans="1:12" ht="20.100000000000001" customHeight="1" x14ac:dyDescent="0.25">
      <c r="A871" s="294"/>
      <c r="B871" s="295"/>
      <c r="C871" s="313"/>
      <c r="D871" s="294"/>
      <c r="E871" s="294"/>
      <c r="F871" s="294"/>
      <c r="G871" s="295"/>
      <c r="H871" s="295"/>
      <c r="I871" s="295"/>
      <c r="J871" s="294"/>
      <c r="K871" s="294"/>
      <c r="L871" s="294"/>
    </row>
    <row r="872" spans="1:12" ht="20.100000000000001" customHeight="1" x14ac:dyDescent="0.25">
      <c r="A872" s="294"/>
      <c r="B872" s="295"/>
      <c r="C872" s="313"/>
      <c r="D872" s="294"/>
      <c r="E872" s="294"/>
      <c r="F872" s="294"/>
      <c r="G872" s="295"/>
      <c r="H872" s="295"/>
      <c r="I872" s="295"/>
      <c r="J872" s="294"/>
      <c r="K872" s="294"/>
      <c r="L872" s="294"/>
    </row>
    <row r="873" spans="1:12" ht="20.100000000000001" customHeight="1" x14ac:dyDescent="0.25">
      <c r="A873" s="294"/>
      <c r="B873" s="295"/>
      <c r="C873" s="313"/>
      <c r="D873" s="294"/>
      <c r="E873" s="294"/>
      <c r="F873" s="294"/>
      <c r="G873" s="295"/>
      <c r="H873" s="295"/>
      <c r="I873" s="295"/>
      <c r="J873" s="294"/>
      <c r="K873" s="294"/>
      <c r="L873" s="294"/>
    </row>
    <row r="874" spans="1:12" ht="20.100000000000001" customHeight="1" x14ac:dyDescent="0.25">
      <c r="A874" s="294"/>
      <c r="B874" s="295"/>
      <c r="C874" s="313"/>
      <c r="D874" s="294"/>
      <c r="E874" s="294"/>
      <c r="F874" s="294"/>
      <c r="G874" s="295"/>
      <c r="H874" s="295"/>
      <c r="I874" s="295"/>
      <c r="J874" s="294"/>
      <c r="K874" s="294"/>
      <c r="L874" s="294"/>
    </row>
    <row r="875" spans="1:12" ht="20.100000000000001" customHeight="1" x14ac:dyDescent="0.25">
      <c r="A875" s="294"/>
      <c r="B875" s="295"/>
      <c r="C875" s="313"/>
      <c r="D875" s="294"/>
      <c r="E875" s="294"/>
      <c r="F875" s="294"/>
      <c r="G875" s="295"/>
      <c r="H875" s="295"/>
      <c r="I875" s="295"/>
      <c r="J875" s="294"/>
      <c r="K875" s="294"/>
      <c r="L875" s="294"/>
    </row>
    <row r="876" spans="1:12" ht="20.100000000000001" customHeight="1" x14ac:dyDescent="0.25">
      <c r="A876" s="294"/>
      <c r="B876" s="295"/>
      <c r="C876" s="313"/>
      <c r="D876" s="294"/>
      <c r="E876" s="294"/>
      <c r="F876" s="294"/>
      <c r="G876" s="295"/>
      <c r="H876" s="295"/>
      <c r="I876" s="295"/>
      <c r="J876" s="294"/>
      <c r="K876" s="294"/>
      <c r="L876" s="294"/>
    </row>
    <row r="877" spans="1:12" ht="20.100000000000001" customHeight="1" x14ac:dyDescent="0.25">
      <c r="A877" s="294"/>
      <c r="B877" s="295"/>
      <c r="C877" s="313"/>
      <c r="D877" s="294"/>
      <c r="E877" s="294"/>
      <c r="F877" s="294"/>
      <c r="G877" s="295"/>
      <c r="H877" s="295"/>
      <c r="I877" s="295"/>
      <c r="J877" s="294"/>
      <c r="K877" s="294"/>
      <c r="L877" s="294"/>
    </row>
    <row r="878" spans="1:12" ht="20.100000000000001" customHeight="1" x14ac:dyDescent="0.25">
      <c r="A878" s="294"/>
      <c r="B878" s="295"/>
      <c r="C878" s="313"/>
      <c r="D878" s="294"/>
      <c r="E878" s="294"/>
      <c r="F878" s="294"/>
      <c r="G878" s="295"/>
      <c r="H878" s="295"/>
      <c r="I878" s="295"/>
      <c r="J878" s="294"/>
      <c r="K878" s="294"/>
      <c r="L878" s="294"/>
    </row>
    <row r="879" spans="1:12" ht="20.100000000000001" customHeight="1" x14ac:dyDescent="0.25">
      <c r="A879" s="294"/>
      <c r="B879" s="295"/>
      <c r="C879" s="313"/>
      <c r="D879" s="294"/>
      <c r="E879" s="294"/>
      <c r="F879" s="294"/>
      <c r="G879" s="295"/>
      <c r="H879" s="295"/>
      <c r="I879" s="295"/>
      <c r="J879" s="294"/>
      <c r="K879" s="294"/>
      <c r="L879" s="294"/>
    </row>
    <row r="880" spans="1:12" ht="20.100000000000001" customHeight="1" x14ac:dyDescent="0.25">
      <c r="A880" s="294"/>
      <c r="B880" s="295"/>
      <c r="C880" s="313"/>
      <c r="D880" s="294"/>
      <c r="E880" s="294"/>
      <c r="F880" s="294"/>
      <c r="G880" s="295"/>
      <c r="H880" s="295"/>
      <c r="I880" s="295"/>
      <c r="J880" s="294"/>
      <c r="K880" s="294"/>
      <c r="L880" s="294"/>
    </row>
    <row r="881" spans="1:12" ht="20.100000000000001" customHeight="1" x14ac:dyDescent="0.25">
      <c r="A881" s="294"/>
      <c r="B881" s="295"/>
      <c r="C881" s="313"/>
      <c r="D881" s="294"/>
      <c r="E881" s="294"/>
      <c r="F881" s="294"/>
      <c r="G881" s="295"/>
      <c r="H881" s="295"/>
      <c r="I881" s="295"/>
      <c r="J881" s="294"/>
      <c r="K881" s="294"/>
      <c r="L881" s="294"/>
    </row>
    <row r="882" spans="1:12" ht="20.100000000000001" customHeight="1" x14ac:dyDescent="0.25">
      <c r="A882" s="294"/>
      <c r="B882" s="295"/>
      <c r="C882" s="313"/>
      <c r="D882" s="294"/>
      <c r="E882" s="294"/>
      <c r="F882" s="294"/>
      <c r="G882" s="295"/>
      <c r="H882" s="295"/>
      <c r="I882" s="295"/>
      <c r="J882" s="294"/>
      <c r="K882" s="294"/>
      <c r="L882" s="294"/>
    </row>
    <row r="883" spans="1:12" ht="20.100000000000001" customHeight="1" x14ac:dyDescent="0.25">
      <c r="A883" s="294"/>
      <c r="B883" s="295"/>
      <c r="C883" s="313"/>
      <c r="D883" s="294"/>
      <c r="E883" s="294"/>
      <c r="F883" s="294"/>
      <c r="G883" s="295"/>
      <c r="H883" s="295"/>
      <c r="I883" s="295"/>
      <c r="J883" s="294"/>
      <c r="K883" s="294"/>
      <c r="L883" s="294"/>
    </row>
    <row r="884" spans="1:12" ht="20.100000000000001" customHeight="1" x14ac:dyDescent="0.25">
      <c r="A884" s="294"/>
      <c r="B884" s="295"/>
      <c r="C884" s="313"/>
      <c r="D884" s="294"/>
      <c r="E884" s="294"/>
      <c r="F884" s="294"/>
      <c r="G884" s="295"/>
      <c r="H884" s="295"/>
      <c r="I884" s="295"/>
      <c r="J884" s="294"/>
      <c r="K884" s="294"/>
      <c r="L884" s="294"/>
    </row>
    <row r="885" spans="1:12" ht="20.100000000000001" customHeight="1" x14ac:dyDescent="0.25">
      <c r="A885" s="294"/>
      <c r="B885" s="295"/>
      <c r="C885" s="313"/>
      <c r="D885" s="294"/>
      <c r="E885" s="294"/>
      <c r="F885" s="294"/>
      <c r="G885" s="295"/>
      <c r="H885" s="295"/>
      <c r="I885" s="295"/>
      <c r="J885" s="294"/>
      <c r="K885" s="294"/>
      <c r="L885" s="294"/>
    </row>
    <row r="886" spans="1:12" ht="20.100000000000001" customHeight="1" x14ac:dyDescent="0.25">
      <c r="A886" s="294"/>
      <c r="B886" s="295"/>
      <c r="C886" s="313"/>
      <c r="D886" s="294"/>
      <c r="E886" s="294"/>
      <c r="F886" s="294"/>
      <c r="G886" s="295"/>
      <c r="H886" s="295"/>
      <c r="I886" s="295"/>
      <c r="J886" s="294"/>
      <c r="K886" s="294"/>
      <c r="L886" s="294"/>
    </row>
    <row r="887" spans="1:12" ht="20.100000000000001" customHeight="1" x14ac:dyDescent="0.25">
      <c r="A887" s="294"/>
      <c r="B887" s="295"/>
      <c r="C887" s="313"/>
      <c r="D887" s="294"/>
      <c r="E887" s="294"/>
      <c r="F887" s="294"/>
      <c r="G887" s="295"/>
      <c r="H887" s="295"/>
      <c r="I887" s="295"/>
      <c r="J887" s="294"/>
      <c r="K887" s="294"/>
      <c r="L887" s="294"/>
    </row>
    <row r="888" spans="1:12" ht="20.100000000000001" customHeight="1" x14ac:dyDescent="0.25">
      <c r="A888" s="294"/>
      <c r="B888" s="295"/>
      <c r="C888" s="313"/>
      <c r="D888" s="294"/>
      <c r="E888" s="294"/>
      <c r="F888" s="294"/>
      <c r="G888" s="295"/>
      <c r="H888" s="295"/>
      <c r="I888" s="295"/>
      <c r="J888" s="294"/>
      <c r="K888" s="294"/>
      <c r="L888" s="294"/>
    </row>
    <row r="889" spans="1:12" ht="20.100000000000001" customHeight="1" x14ac:dyDescent="0.25">
      <c r="A889" s="294"/>
      <c r="B889" s="295"/>
      <c r="C889" s="313"/>
      <c r="D889" s="294"/>
      <c r="E889" s="294"/>
      <c r="F889" s="294"/>
      <c r="G889" s="295"/>
      <c r="H889" s="295"/>
      <c r="I889" s="295"/>
      <c r="J889" s="294"/>
      <c r="K889" s="294"/>
      <c r="L889" s="294"/>
    </row>
    <row r="890" spans="1:12" ht="20.100000000000001" customHeight="1" x14ac:dyDescent="0.25">
      <c r="A890" s="294"/>
      <c r="B890" s="295"/>
      <c r="C890" s="313"/>
      <c r="D890" s="294"/>
      <c r="E890" s="294"/>
      <c r="F890" s="294"/>
      <c r="G890" s="295"/>
      <c r="H890" s="295"/>
      <c r="I890" s="295"/>
      <c r="J890" s="294"/>
      <c r="K890" s="294"/>
      <c r="L890" s="294"/>
    </row>
    <row r="891" spans="1:12" ht="20.100000000000001" customHeight="1" x14ac:dyDescent="0.25">
      <c r="A891" s="294"/>
      <c r="B891" s="295"/>
      <c r="C891" s="313"/>
      <c r="D891" s="294"/>
      <c r="E891" s="294"/>
      <c r="F891" s="294"/>
      <c r="G891" s="295"/>
      <c r="H891" s="295"/>
      <c r="I891" s="295"/>
      <c r="J891" s="294"/>
      <c r="K891" s="294"/>
      <c r="L891" s="294"/>
    </row>
    <row r="892" spans="1:12" ht="20.100000000000001" customHeight="1" x14ac:dyDescent="0.25">
      <c r="A892" s="294"/>
      <c r="B892" s="295"/>
      <c r="C892" s="313"/>
      <c r="D892" s="294"/>
      <c r="E892" s="294"/>
      <c r="F892" s="294"/>
      <c r="G892" s="295"/>
      <c r="H892" s="295"/>
      <c r="I892" s="295"/>
      <c r="J892" s="294"/>
      <c r="K892" s="294"/>
      <c r="L892" s="294"/>
    </row>
    <row r="893" spans="1:12" ht="20.100000000000001" customHeight="1" x14ac:dyDescent="0.25">
      <c r="A893" s="294"/>
      <c r="B893" s="295"/>
      <c r="C893" s="313"/>
      <c r="D893" s="294"/>
      <c r="E893" s="294"/>
      <c r="F893" s="294"/>
      <c r="G893" s="295"/>
      <c r="H893" s="295"/>
      <c r="I893" s="295"/>
      <c r="J893" s="294"/>
      <c r="K893" s="294"/>
      <c r="L893" s="294"/>
    </row>
    <row r="894" spans="1:12" ht="20.100000000000001" customHeight="1" x14ac:dyDescent="0.25">
      <c r="A894" s="294"/>
      <c r="B894" s="295"/>
      <c r="C894" s="313"/>
      <c r="D894" s="294"/>
      <c r="E894" s="294"/>
      <c r="F894" s="294"/>
      <c r="G894" s="295"/>
      <c r="H894" s="295"/>
      <c r="I894" s="295"/>
      <c r="J894" s="294"/>
      <c r="K894" s="294"/>
      <c r="L894" s="294"/>
    </row>
    <row r="895" spans="1:12" ht="20.100000000000001" customHeight="1" x14ac:dyDescent="0.25">
      <c r="A895" s="294"/>
      <c r="B895" s="295"/>
      <c r="C895" s="313"/>
      <c r="D895" s="294"/>
      <c r="E895" s="294"/>
      <c r="F895" s="294"/>
      <c r="G895" s="295"/>
      <c r="H895" s="295"/>
      <c r="I895" s="295"/>
      <c r="J895" s="294"/>
      <c r="K895" s="294"/>
      <c r="L895" s="294"/>
    </row>
    <row r="896" spans="1:12" ht="20.100000000000001" customHeight="1" x14ac:dyDescent="0.25">
      <c r="A896" s="294"/>
      <c r="B896" s="295"/>
      <c r="C896" s="313"/>
      <c r="D896" s="294"/>
      <c r="E896" s="294"/>
      <c r="F896" s="294"/>
      <c r="G896" s="295"/>
      <c r="H896" s="295"/>
      <c r="I896" s="295"/>
      <c r="J896" s="294"/>
      <c r="K896" s="294"/>
      <c r="L896" s="294"/>
    </row>
    <row r="897" spans="1:12" ht="20.100000000000001" customHeight="1" x14ac:dyDescent="0.25">
      <c r="A897" s="294"/>
      <c r="B897" s="295"/>
      <c r="C897" s="313"/>
      <c r="D897" s="294"/>
      <c r="E897" s="294"/>
      <c r="F897" s="294"/>
      <c r="G897" s="295"/>
      <c r="H897" s="295"/>
      <c r="I897" s="295"/>
      <c r="J897" s="294"/>
      <c r="K897" s="294"/>
      <c r="L897" s="294"/>
    </row>
    <row r="898" spans="1:12" ht="20.100000000000001" customHeight="1" x14ac:dyDescent="0.25">
      <c r="A898" s="294"/>
      <c r="B898" s="295"/>
      <c r="C898" s="313"/>
      <c r="D898" s="294"/>
      <c r="E898" s="294"/>
      <c r="F898" s="294"/>
      <c r="G898" s="295"/>
      <c r="H898" s="295"/>
      <c r="I898" s="295"/>
      <c r="J898" s="294"/>
      <c r="K898" s="294"/>
      <c r="L898" s="294"/>
    </row>
    <row r="899" spans="1:12" ht="20.100000000000001" customHeight="1" x14ac:dyDescent="0.25">
      <c r="A899" s="294"/>
      <c r="B899" s="295"/>
      <c r="C899" s="313"/>
      <c r="D899" s="294"/>
      <c r="E899" s="294"/>
      <c r="F899" s="294"/>
      <c r="G899" s="295"/>
      <c r="H899" s="295"/>
      <c r="I899" s="295"/>
      <c r="J899" s="294"/>
      <c r="K899" s="294"/>
      <c r="L899" s="294"/>
    </row>
    <row r="900" spans="1:12" ht="20.100000000000001" customHeight="1" x14ac:dyDescent="0.25">
      <c r="A900" s="294"/>
      <c r="B900" s="295"/>
      <c r="C900" s="313"/>
      <c r="D900" s="294"/>
      <c r="E900" s="294"/>
      <c r="F900" s="294"/>
      <c r="G900" s="295"/>
      <c r="H900" s="295"/>
      <c r="I900" s="295"/>
      <c r="J900" s="294"/>
      <c r="K900" s="294"/>
      <c r="L900" s="294"/>
    </row>
    <row r="901" spans="1:12" ht="20.100000000000001" customHeight="1" x14ac:dyDescent="0.25">
      <c r="A901" s="294"/>
      <c r="B901" s="295"/>
      <c r="C901" s="313"/>
      <c r="D901" s="294"/>
      <c r="E901" s="294"/>
      <c r="F901" s="294"/>
      <c r="G901" s="295"/>
      <c r="H901" s="295"/>
      <c r="I901" s="295"/>
      <c r="J901" s="294"/>
      <c r="K901" s="294"/>
      <c r="L901" s="294"/>
    </row>
    <row r="902" spans="1:12" ht="20.100000000000001" customHeight="1" x14ac:dyDescent="0.25">
      <c r="A902" s="294"/>
      <c r="B902" s="295"/>
      <c r="C902" s="313"/>
      <c r="D902" s="294"/>
      <c r="E902" s="294"/>
      <c r="F902" s="294"/>
      <c r="G902" s="295"/>
      <c r="H902" s="295"/>
      <c r="I902" s="295"/>
      <c r="J902" s="294"/>
      <c r="K902" s="294"/>
      <c r="L902" s="294"/>
    </row>
    <row r="903" spans="1:12" ht="20.100000000000001" customHeight="1" x14ac:dyDescent="0.25">
      <c r="A903" s="294"/>
      <c r="B903" s="295"/>
      <c r="C903" s="313"/>
      <c r="D903" s="294"/>
      <c r="E903" s="294"/>
      <c r="F903" s="294"/>
      <c r="G903" s="295"/>
      <c r="H903" s="295"/>
      <c r="I903" s="295"/>
      <c r="J903" s="294"/>
      <c r="K903" s="294"/>
      <c r="L903" s="294"/>
    </row>
    <row r="904" spans="1:12" ht="20.100000000000001" customHeight="1" x14ac:dyDescent="0.25">
      <c r="A904" s="294"/>
      <c r="B904" s="295"/>
      <c r="C904" s="313"/>
      <c r="D904" s="294"/>
      <c r="E904" s="294"/>
      <c r="F904" s="294"/>
      <c r="G904" s="295"/>
      <c r="H904" s="295"/>
      <c r="I904" s="295"/>
      <c r="J904" s="294"/>
      <c r="K904" s="294"/>
      <c r="L904" s="294"/>
    </row>
    <row r="905" spans="1:12" ht="20.100000000000001" customHeight="1" x14ac:dyDescent="0.25">
      <c r="A905" s="294"/>
      <c r="B905" s="295"/>
      <c r="C905" s="313"/>
      <c r="D905" s="294"/>
      <c r="E905" s="294"/>
      <c r="F905" s="294"/>
      <c r="G905" s="295"/>
      <c r="H905" s="295"/>
      <c r="I905" s="295"/>
      <c r="J905" s="294"/>
      <c r="K905" s="294"/>
      <c r="L905" s="294"/>
    </row>
    <row r="906" spans="1:12" ht="20.100000000000001" customHeight="1" x14ac:dyDescent="0.25">
      <c r="A906" s="294"/>
      <c r="B906" s="295"/>
      <c r="C906" s="313"/>
      <c r="D906" s="294"/>
      <c r="E906" s="294"/>
      <c r="F906" s="294"/>
      <c r="G906" s="295"/>
      <c r="H906" s="295"/>
      <c r="I906" s="295"/>
      <c r="J906" s="294"/>
      <c r="K906" s="294"/>
      <c r="L906" s="294"/>
    </row>
    <row r="907" spans="1:12" ht="20.100000000000001" customHeight="1" x14ac:dyDescent="0.25">
      <c r="A907" s="294"/>
      <c r="B907" s="295"/>
      <c r="C907" s="313"/>
      <c r="D907" s="294"/>
      <c r="E907" s="294"/>
      <c r="F907" s="294"/>
      <c r="G907" s="295"/>
      <c r="H907" s="295"/>
      <c r="I907" s="295"/>
      <c r="J907" s="294"/>
      <c r="K907" s="294"/>
      <c r="L907" s="294"/>
    </row>
    <row r="908" spans="1:12" ht="20.100000000000001" customHeight="1" x14ac:dyDescent="0.25">
      <c r="A908" s="294"/>
      <c r="B908" s="295"/>
      <c r="C908" s="313"/>
      <c r="D908" s="294"/>
      <c r="E908" s="294"/>
      <c r="F908" s="294"/>
      <c r="G908" s="295"/>
      <c r="H908" s="295"/>
      <c r="I908" s="295"/>
      <c r="J908" s="294"/>
      <c r="K908" s="294"/>
      <c r="L908" s="294"/>
    </row>
    <row r="909" spans="1:12" ht="20.100000000000001" customHeight="1" x14ac:dyDescent="0.25">
      <c r="A909" s="294"/>
      <c r="B909" s="295"/>
      <c r="C909" s="313"/>
      <c r="D909" s="294"/>
      <c r="E909" s="294"/>
      <c r="F909" s="294"/>
      <c r="G909" s="295"/>
      <c r="H909" s="295"/>
      <c r="I909" s="295"/>
      <c r="J909" s="294"/>
      <c r="K909" s="294"/>
      <c r="L909" s="294"/>
    </row>
    <row r="910" spans="1:12" ht="20.100000000000001" customHeight="1" x14ac:dyDescent="0.25">
      <c r="A910" s="294"/>
      <c r="B910" s="295"/>
      <c r="C910" s="313"/>
      <c r="D910" s="294"/>
      <c r="E910" s="294"/>
      <c r="F910" s="294"/>
      <c r="G910" s="295"/>
      <c r="H910" s="295"/>
      <c r="I910" s="295"/>
      <c r="J910" s="294"/>
      <c r="K910" s="294"/>
      <c r="L910" s="294"/>
    </row>
    <row r="911" spans="1:12" ht="20.100000000000001" customHeight="1" x14ac:dyDescent="0.25">
      <c r="A911" s="294"/>
      <c r="B911" s="295"/>
      <c r="C911" s="313"/>
      <c r="D911" s="294"/>
      <c r="E911" s="294"/>
      <c r="F911" s="294"/>
      <c r="G911" s="295"/>
      <c r="H911" s="295"/>
      <c r="I911" s="295"/>
      <c r="J911" s="294"/>
      <c r="K911" s="294"/>
      <c r="L911" s="294"/>
    </row>
    <row r="912" spans="1:12" ht="20.100000000000001" customHeight="1" x14ac:dyDescent="0.25">
      <c r="A912" s="294"/>
      <c r="B912" s="295"/>
      <c r="C912" s="313"/>
      <c r="D912" s="294"/>
      <c r="E912" s="294"/>
      <c r="F912" s="294"/>
      <c r="G912" s="295"/>
      <c r="H912" s="295"/>
      <c r="I912" s="295"/>
      <c r="J912" s="294"/>
      <c r="K912" s="294"/>
      <c r="L912" s="294"/>
    </row>
    <row r="913" spans="1:12" ht="20.100000000000001" customHeight="1" x14ac:dyDescent="0.25">
      <c r="A913" s="294"/>
      <c r="B913" s="295"/>
      <c r="C913" s="313"/>
      <c r="D913" s="294"/>
      <c r="E913" s="294"/>
      <c r="F913" s="294"/>
      <c r="G913" s="295"/>
      <c r="H913" s="295"/>
      <c r="I913" s="295"/>
      <c r="J913" s="294"/>
      <c r="K913" s="294"/>
      <c r="L913" s="294"/>
    </row>
    <row r="914" spans="1:12" ht="20.100000000000001" customHeight="1" x14ac:dyDescent="0.25">
      <c r="A914" s="294"/>
      <c r="B914" s="295"/>
      <c r="C914" s="313"/>
      <c r="D914" s="294"/>
      <c r="E914" s="294"/>
      <c r="F914" s="294"/>
      <c r="G914" s="295"/>
      <c r="H914" s="295"/>
      <c r="I914" s="295"/>
      <c r="J914" s="294"/>
      <c r="K914" s="294"/>
      <c r="L914" s="294"/>
    </row>
    <row r="915" spans="1:12" ht="20.100000000000001" customHeight="1" x14ac:dyDescent="0.25">
      <c r="A915" s="294"/>
      <c r="B915" s="295"/>
      <c r="C915" s="313"/>
      <c r="D915" s="294"/>
      <c r="E915" s="294"/>
      <c r="F915" s="294"/>
      <c r="G915" s="295"/>
      <c r="H915" s="295"/>
      <c r="I915" s="295"/>
      <c r="J915" s="294"/>
      <c r="K915" s="294"/>
      <c r="L915" s="294"/>
    </row>
    <row r="916" spans="1:12" ht="20.100000000000001" customHeight="1" x14ac:dyDescent="0.25">
      <c r="A916" s="294"/>
      <c r="B916" s="295"/>
      <c r="C916" s="313"/>
      <c r="D916" s="294"/>
      <c r="E916" s="294"/>
      <c r="F916" s="294"/>
      <c r="G916" s="295"/>
      <c r="H916" s="295"/>
      <c r="I916" s="295"/>
      <c r="J916" s="294"/>
      <c r="K916" s="294"/>
      <c r="L916" s="294"/>
    </row>
    <row r="917" spans="1:12" ht="20.100000000000001" customHeight="1" x14ac:dyDescent="0.25">
      <c r="A917" s="294"/>
      <c r="B917" s="295"/>
      <c r="C917" s="313"/>
      <c r="D917" s="294"/>
      <c r="E917" s="294"/>
      <c r="F917" s="294"/>
      <c r="G917" s="295"/>
      <c r="H917" s="295"/>
      <c r="I917" s="295"/>
      <c r="J917" s="294"/>
      <c r="K917" s="294"/>
      <c r="L917" s="294"/>
    </row>
    <row r="918" spans="1:12" ht="20.100000000000001" customHeight="1" x14ac:dyDescent="0.25">
      <c r="A918" s="294"/>
      <c r="B918" s="295"/>
      <c r="C918" s="313"/>
      <c r="D918" s="294"/>
      <c r="E918" s="294"/>
      <c r="F918" s="294"/>
      <c r="G918" s="295"/>
      <c r="H918" s="295"/>
      <c r="I918" s="295"/>
      <c r="J918" s="294"/>
      <c r="K918" s="294"/>
      <c r="L918" s="294"/>
    </row>
    <row r="919" spans="1:12" ht="20.100000000000001" customHeight="1" x14ac:dyDescent="0.25">
      <c r="A919" s="294"/>
      <c r="B919" s="295"/>
      <c r="C919" s="313"/>
      <c r="D919" s="294"/>
      <c r="E919" s="294"/>
      <c r="F919" s="294"/>
      <c r="G919" s="295"/>
      <c r="H919" s="295"/>
      <c r="I919" s="295"/>
      <c r="J919" s="294"/>
      <c r="K919" s="294"/>
      <c r="L919" s="294"/>
    </row>
    <row r="920" spans="1:12" ht="20.100000000000001" customHeight="1" x14ac:dyDescent="0.25">
      <c r="A920" s="294"/>
      <c r="B920" s="295"/>
      <c r="C920" s="313"/>
      <c r="D920" s="294"/>
      <c r="E920" s="294"/>
      <c r="F920" s="294"/>
      <c r="G920" s="295"/>
      <c r="H920" s="295"/>
      <c r="I920" s="295"/>
      <c r="J920" s="294"/>
      <c r="K920" s="294"/>
      <c r="L920" s="294"/>
    </row>
    <row r="921" spans="1:12" ht="20.100000000000001" customHeight="1" x14ac:dyDescent="0.25">
      <c r="A921" s="294"/>
      <c r="B921" s="295"/>
      <c r="C921" s="313"/>
      <c r="D921" s="294"/>
      <c r="E921" s="294"/>
      <c r="F921" s="294"/>
      <c r="G921" s="295"/>
      <c r="H921" s="295"/>
      <c r="I921" s="295"/>
      <c r="J921" s="294"/>
      <c r="K921" s="294"/>
      <c r="L921" s="294"/>
    </row>
    <row r="922" spans="1:12" ht="20.100000000000001" customHeight="1" x14ac:dyDescent="0.25">
      <c r="A922" s="294"/>
      <c r="B922" s="295"/>
      <c r="C922" s="313"/>
      <c r="D922" s="294"/>
      <c r="E922" s="294"/>
      <c r="F922" s="294"/>
      <c r="G922" s="295"/>
      <c r="H922" s="295"/>
      <c r="I922" s="295"/>
      <c r="J922" s="294"/>
      <c r="K922" s="294"/>
      <c r="L922" s="294"/>
    </row>
    <row r="923" spans="1:12" ht="20.100000000000001" customHeight="1" x14ac:dyDescent="0.25">
      <c r="A923" s="294"/>
      <c r="B923" s="295"/>
      <c r="C923" s="313"/>
      <c r="D923" s="294"/>
      <c r="E923" s="294"/>
      <c r="F923" s="294"/>
      <c r="G923" s="295"/>
      <c r="H923" s="295"/>
      <c r="I923" s="295"/>
      <c r="J923" s="294"/>
      <c r="K923" s="294"/>
      <c r="L923" s="294"/>
    </row>
    <row r="924" spans="1:12" ht="20.100000000000001" customHeight="1" x14ac:dyDescent="0.25">
      <c r="A924" s="294"/>
      <c r="B924" s="295"/>
      <c r="C924" s="313"/>
      <c r="D924" s="294"/>
      <c r="E924" s="294"/>
      <c r="F924" s="294"/>
      <c r="G924" s="295"/>
      <c r="H924" s="295"/>
      <c r="I924" s="295"/>
      <c r="J924" s="294"/>
      <c r="K924" s="294"/>
      <c r="L924" s="294"/>
    </row>
    <row r="925" spans="1:12" ht="20.100000000000001" customHeight="1" x14ac:dyDescent="0.25">
      <c r="A925" s="294"/>
      <c r="B925" s="295"/>
      <c r="C925" s="313"/>
      <c r="D925" s="294"/>
      <c r="E925" s="294"/>
      <c r="F925" s="294"/>
      <c r="G925" s="295"/>
      <c r="H925" s="295"/>
      <c r="I925" s="295"/>
      <c r="J925" s="294"/>
      <c r="K925" s="294"/>
      <c r="L925" s="294"/>
    </row>
    <row r="926" spans="1:12" ht="20.100000000000001" customHeight="1" x14ac:dyDescent="0.25">
      <c r="A926" s="294"/>
      <c r="B926" s="295"/>
      <c r="C926" s="313"/>
      <c r="D926" s="294"/>
      <c r="E926" s="294"/>
      <c r="F926" s="294"/>
      <c r="G926" s="295"/>
      <c r="H926" s="295"/>
      <c r="I926" s="295"/>
      <c r="J926" s="294"/>
      <c r="K926" s="294"/>
      <c r="L926" s="294"/>
    </row>
    <row r="927" spans="1:12" ht="20.100000000000001" customHeight="1" x14ac:dyDescent="0.25">
      <c r="A927" s="294"/>
      <c r="B927" s="295"/>
      <c r="C927" s="313"/>
      <c r="D927" s="294"/>
      <c r="E927" s="294"/>
      <c r="F927" s="294"/>
      <c r="G927" s="295"/>
      <c r="H927" s="295"/>
      <c r="I927" s="295"/>
      <c r="J927" s="294"/>
      <c r="K927" s="294"/>
      <c r="L927" s="294"/>
    </row>
    <row r="928" spans="1:12" ht="20.100000000000001" customHeight="1" x14ac:dyDescent="0.25">
      <c r="A928" s="294"/>
      <c r="B928" s="295"/>
      <c r="C928" s="313"/>
      <c r="D928" s="294"/>
      <c r="E928" s="294"/>
      <c r="F928" s="294"/>
      <c r="G928" s="295"/>
      <c r="H928" s="295"/>
      <c r="I928" s="295"/>
      <c r="J928" s="294"/>
      <c r="K928" s="294"/>
      <c r="L928" s="294"/>
    </row>
    <row r="929" spans="1:12" ht="20.100000000000001" customHeight="1" x14ac:dyDescent="0.25">
      <c r="A929" s="294"/>
      <c r="B929" s="295"/>
      <c r="C929" s="313"/>
      <c r="D929" s="294"/>
      <c r="E929" s="294"/>
      <c r="F929" s="294"/>
      <c r="G929" s="295"/>
      <c r="H929" s="295"/>
      <c r="I929" s="295"/>
      <c r="J929" s="294"/>
      <c r="K929" s="294"/>
      <c r="L929" s="294"/>
    </row>
    <row r="930" spans="1:12" ht="20.100000000000001" customHeight="1" x14ac:dyDescent="0.25">
      <c r="A930" s="294"/>
      <c r="B930" s="295"/>
      <c r="C930" s="313"/>
      <c r="D930" s="294"/>
      <c r="E930" s="294"/>
      <c r="F930" s="294"/>
      <c r="G930" s="295"/>
      <c r="H930" s="295"/>
      <c r="I930" s="295"/>
      <c r="J930" s="294"/>
      <c r="K930" s="294"/>
      <c r="L930" s="294"/>
    </row>
    <row r="931" spans="1:12" ht="20.100000000000001" customHeight="1" x14ac:dyDescent="0.25">
      <c r="A931" s="294"/>
      <c r="B931" s="295"/>
      <c r="C931" s="313"/>
      <c r="D931" s="294"/>
      <c r="E931" s="294"/>
      <c r="F931" s="294"/>
      <c r="G931" s="295"/>
      <c r="H931" s="295"/>
      <c r="I931" s="295"/>
      <c r="J931" s="294"/>
      <c r="K931" s="294"/>
      <c r="L931" s="294"/>
    </row>
    <row r="932" spans="1:12" ht="20.100000000000001" customHeight="1" x14ac:dyDescent="0.25">
      <c r="A932" s="294"/>
      <c r="B932" s="295"/>
      <c r="C932" s="313"/>
      <c r="D932" s="294"/>
      <c r="E932" s="294"/>
      <c r="F932" s="294"/>
      <c r="G932" s="295"/>
      <c r="H932" s="295"/>
      <c r="I932" s="295"/>
      <c r="J932" s="294"/>
      <c r="K932" s="294"/>
      <c r="L932" s="294"/>
    </row>
    <row r="933" spans="1:12" ht="20.100000000000001" customHeight="1" x14ac:dyDescent="0.25">
      <c r="A933" s="294"/>
      <c r="B933" s="295"/>
      <c r="C933" s="313"/>
      <c r="D933" s="294"/>
      <c r="E933" s="294"/>
      <c r="F933" s="294"/>
      <c r="G933" s="295"/>
      <c r="H933" s="295"/>
      <c r="I933" s="295"/>
      <c r="J933" s="294"/>
      <c r="K933" s="294"/>
      <c r="L933" s="294"/>
    </row>
    <row r="934" spans="1:12" ht="20.100000000000001" customHeight="1" x14ac:dyDescent="0.25">
      <c r="A934" s="294"/>
      <c r="B934" s="295"/>
      <c r="C934" s="313"/>
      <c r="D934" s="294"/>
      <c r="E934" s="294"/>
      <c r="F934" s="294"/>
      <c r="G934" s="295"/>
      <c r="H934" s="295"/>
      <c r="I934" s="295"/>
      <c r="J934" s="294"/>
      <c r="K934" s="294"/>
      <c r="L934" s="294"/>
    </row>
    <row r="935" spans="1:12" ht="20.100000000000001" customHeight="1" x14ac:dyDescent="0.25">
      <c r="A935" s="294"/>
      <c r="B935" s="295"/>
      <c r="C935" s="313"/>
      <c r="D935" s="294"/>
      <c r="E935" s="294"/>
      <c r="F935" s="294"/>
      <c r="G935" s="295"/>
      <c r="H935" s="295"/>
      <c r="I935" s="295"/>
      <c r="J935" s="294"/>
      <c r="K935" s="294"/>
      <c r="L935" s="294"/>
    </row>
    <row r="936" spans="1:12" ht="20.100000000000001" customHeight="1" x14ac:dyDescent="0.25">
      <c r="A936" s="294"/>
      <c r="B936" s="295"/>
      <c r="C936" s="313"/>
      <c r="D936" s="294"/>
      <c r="E936" s="294"/>
      <c r="F936" s="294"/>
      <c r="G936" s="295"/>
      <c r="H936" s="295"/>
      <c r="I936" s="295"/>
      <c r="J936" s="294"/>
      <c r="K936" s="294"/>
      <c r="L936" s="294"/>
    </row>
    <row r="937" spans="1:12" ht="20.100000000000001" customHeight="1" x14ac:dyDescent="0.25">
      <c r="A937" s="294"/>
      <c r="B937" s="295"/>
      <c r="C937" s="313"/>
      <c r="D937" s="294"/>
      <c r="E937" s="294"/>
      <c r="F937" s="294"/>
      <c r="G937" s="295"/>
      <c r="H937" s="295"/>
      <c r="I937" s="295"/>
      <c r="J937" s="294"/>
      <c r="K937" s="294"/>
      <c r="L937" s="294"/>
    </row>
    <row r="938" spans="1:12" ht="20.100000000000001" customHeight="1" x14ac:dyDescent="0.25">
      <c r="A938" s="294"/>
      <c r="B938" s="295"/>
      <c r="C938" s="313"/>
      <c r="D938" s="294"/>
      <c r="E938" s="294"/>
      <c r="F938" s="294"/>
      <c r="G938" s="295"/>
      <c r="H938" s="295"/>
      <c r="I938" s="295"/>
      <c r="J938" s="294"/>
      <c r="K938" s="294"/>
      <c r="L938" s="294"/>
    </row>
    <row r="939" spans="1:12" ht="20.100000000000001" customHeight="1" x14ac:dyDescent="0.25">
      <c r="A939" s="294"/>
      <c r="B939" s="295"/>
      <c r="C939" s="313"/>
      <c r="D939" s="294"/>
      <c r="E939" s="294"/>
      <c r="F939" s="294"/>
      <c r="G939" s="295"/>
      <c r="H939" s="295"/>
      <c r="I939" s="295"/>
      <c r="J939" s="294"/>
      <c r="K939" s="294"/>
      <c r="L939" s="294"/>
    </row>
    <row r="940" spans="1:12" ht="20.100000000000001" customHeight="1" x14ac:dyDescent="0.25">
      <c r="A940" s="294"/>
      <c r="B940" s="295"/>
      <c r="C940" s="313"/>
      <c r="D940" s="294"/>
      <c r="E940" s="294"/>
      <c r="F940" s="294"/>
      <c r="G940" s="295"/>
      <c r="H940" s="295"/>
      <c r="I940" s="295"/>
      <c r="J940" s="294"/>
      <c r="K940" s="294"/>
      <c r="L940" s="294"/>
    </row>
    <row r="941" spans="1:12" ht="20.100000000000001" customHeight="1" x14ac:dyDescent="0.25">
      <c r="A941" s="294"/>
      <c r="B941" s="295"/>
      <c r="C941" s="313"/>
      <c r="D941" s="294"/>
      <c r="E941" s="294"/>
      <c r="F941" s="294"/>
      <c r="G941" s="295"/>
      <c r="H941" s="295"/>
      <c r="I941" s="295"/>
      <c r="J941" s="294"/>
      <c r="K941" s="294"/>
      <c r="L941" s="294"/>
    </row>
    <row r="942" spans="1:12" ht="20.100000000000001" customHeight="1" x14ac:dyDescent="0.25">
      <c r="A942" s="294"/>
      <c r="B942" s="295"/>
      <c r="C942" s="313"/>
      <c r="D942" s="294"/>
      <c r="E942" s="294"/>
      <c r="F942" s="294"/>
      <c r="G942" s="295"/>
      <c r="H942" s="295"/>
      <c r="I942" s="295"/>
      <c r="J942" s="294"/>
      <c r="K942" s="294"/>
      <c r="L942" s="294"/>
    </row>
    <row r="943" spans="1:12" ht="20.100000000000001" customHeight="1" x14ac:dyDescent="0.25">
      <c r="A943" s="294"/>
      <c r="B943" s="295"/>
      <c r="C943" s="313"/>
      <c r="D943" s="294"/>
      <c r="E943" s="294"/>
      <c r="F943" s="294"/>
      <c r="G943" s="295"/>
      <c r="H943" s="295"/>
      <c r="I943" s="295"/>
      <c r="J943" s="294"/>
      <c r="K943" s="294"/>
      <c r="L943" s="294"/>
    </row>
    <row r="944" spans="1:12" ht="20.100000000000001" customHeight="1" x14ac:dyDescent="0.25">
      <c r="A944" s="294"/>
      <c r="B944" s="295"/>
      <c r="C944" s="313"/>
      <c r="D944" s="294"/>
      <c r="E944" s="294"/>
      <c r="F944" s="294"/>
      <c r="G944" s="295"/>
      <c r="H944" s="295"/>
      <c r="I944" s="295"/>
      <c r="J944" s="294"/>
      <c r="K944" s="294"/>
      <c r="L944" s="294"/>
    </row>
    <row r="945" spans="1:12" ht="20.100000000000001" customHeight="1" x14ac:dyDescent="0.25">
      <c r="A945" s="294"/>
      <c r="B945" s="295"/>
      <c r="C945" s="313"/>
      <c r="D945" s="294"/>
      <c r="E945" s="294"/>
      <c r="F945" s="294"/>
      <c r="G945" s="295"/>
      <c r="H945" s="295"/>
      <c r="I945" s="295"/>
      <c r="J945" s="294"/>
      <c r="K945" s="294"/>
      <c r="L945" s="294"/>
    </row>
    <row r="946" spans="1:12" ht="20.100000000000001" customHeight="1" x14ac:dyDescent="0.25">
      <c r="A946" s="294"/>
      <c r="B946" s="295"/>
      <c r="C946" s="313"/>
      <c r="D946" s="294"/>
      <c r="E946" s="294"/>
      <c r="F946" s="294"/>
      <c r="G946" s="295"/>
      <c r="H946" s="295"/>
      <c r="I946" s="295"/>
      <c r="J946" s="294"/>
      <c r="K946" s="294"/>
      <c r="L946" s="294"/>
    </row>
    <row r="947" spans="1:12" ht="20.100000000000001" customHeight="1" x14ac:dyDescent="0.25">
      <c r="A947" s="294"/>
      <c r="B947" s="295"/>
      <c r="C947" s="313"/>
      <c r="D947" s="294"/>
      <c r="E947" s="294"/>
      <c r="F947" s="294"/>
      <c r="G947" s="295"/>
      <c r="H947" s="295"/>
      <c r="I947" s="295"/>
      <c r="J947" s="294"/>
      <c r="K947" s="294"/>
      <c r="L947" s="294"/>
    </row>
    <row r="948" spans="1:12" ht="20.100000000000001" customHeight="1" x14ac:dyDescent="0.25">
      <c r="A948" s="294"/>
      <c r="B948" s="295"/>
      <c r="C948" s="313"/>
      <c r="D948" s="294"/>
      <c r="E948" s="294"/>
      <c r="F948" s="294"/>
      <c r="G948" s="295"/>
      <c r="H948" s="295"/>
      <c r="I948" s="295"/>
      <c r="J948" s="294"/>
      <c r="K948" s="294"/>
      <c r="L948" s="294"/>
    </row>
    <row r="949" spans="1:12" ht="20.100000000000001" customHeight="1" x14ac:dyDescent="0.25">
      <c r="A949" s="294"/>
      <c r="B949" s="295"/>
      <c r="C949" s="313"/>
      <c r="D949" s="294"/>
      <c r="E949" s="294"/>
      <c r="F949" s="294"/>
      <c r="G949" s="295"/>
      <c r="H949" s="295"/>
      <c r="I949" s="295"/>
      <c r="J949" s="294"/>
      <c r="K949" s="294"/>
      <c r="L949" s="294"/>
    </row>
    <row r="950" spans="1:12" ht="20.100000000000001" customHeight="1" x14ac:dyDescent="0.25">
      <c r="A950" s="294"/>
      <c r="B950" s="295"/>
      <c r="C950" s="313"/>
      <c r="D950" s="294"/>
      <c r="E950" s="294"/>
      <c r="F950" s="294"/>
      <c r="G950" s="295"/>
      <c r="H950" s="295"/>
      <c r="I950" s="295"/>
      <c r="J950" s="294"/>
      <c r="K950" s="294"/>
      <c r="L950" s="294"/>
    </row>
    <row r="951" spans="1:12" ht="20.100000000000001" customHeight="1" x14ac:dyDescent="0.25">
      <c r="A951" s="294"/>
      <c r="B951" s="295"/>
      <c r="C951" s="313"/>
      <c r="D951" s="294"/>
      <c r="E951" s="294"/>
      <c r="F951" s="294"/>
      <c r="G951" s="295"/>
      <c r="H951" s="295"/>
      <c r="I951" s="295"/>
      <c r="J951" s="294"/>
      <c r="K951" s="294"/>
      <c r="L951" s="294"/>
    </row>
    <row r="952" spans="1:12" ht="20.100000000000001" customHeight="1" x14ac:dyDescent="0.25">
      <c r="A952" s="294"/>
      <c r="B952" s="295"/>
      <c r="C952" s="313"/>
      <c r="D952" s="294"/>
      <c r="E952" s="294"/>
      <c r="F952" s="294"/>
      <c r="G952" s="295"/>
      <c r="H952" s="295"/>
      <c r="I952" s="295"/>
      <c r="J952" s="294"/>
      <c r="K952" s="294"/>
      <c r="L952" s="294"/>
    </row>
    <row r="953" spans="1:12" ht="20.100000000000001" customHeight="1" x14ac:dyDescent="0.25">
      <c r="A953" s="294"/>
      <c r="B953" s="295"/>
      <c r="C953" s="313"/>
      <c r="D953" s="294"/>
      <c r="E953" s="294"/>
      <c r="F953" s="294"/>
      <c r="G953" s="295"/>
      <c r="H953" s="295"/>
      <c r="I953" s="295"/>
      <c r="J953" s="294"/>
      <c r="K953" s="294"/>
      <c r="L953" s="294"/>
    </row>
    <row r="954" spans="1:12" ht="20.100000000000001" customHeight="1" x14ac:dyDescent="0.25">
      <c r="A954" s="294"/>
      <c r="B954" s="295"/>
      <c r="C954" s="313"/>
      <c r="D954" s="294"/>
      <c r="E954" s="294"/>
      <c r="F954" s="294"/>
      <c r="G954" s="295"/>
      <c r="H954" s="295"/>
      <c r="I954" s="295"/>
      <c r="J954" s="294"/>
      <c r="K954" s="294"/>
      <c r="L954" s="294"/>
    </row>
    <row r="955" spans="1:12" ht="20.100000000000001" customHeight="1" x14ac:dyDescent="0.25">
      <c r="A955" s="294"/>
      <c r="B955" s="295"/>
      <c r="C955" s="313"/>
      <c r="D955" s="294"/>
      <c r="E955" s="294"/>
      <c r="F955" s="294"/>
      <c r="G955" s="295"/>
      <c r="H955" s="295"/>
      <c r="I955" s="295"/>
      <c r="J955" s="294"/>
      <c r="K955" s="294"/>
      <c r="L955" s="294"/>
    </row>
    <row r="956" spans="1:12" ht="20.100000000000001" customHeight="1" x14ac:dyDescent="0.25">
      <c r="A956" s="294"/>
      <c r="B956" s="295"/>
      <c r="C956" s="313"/>
      <c r="D956" s="294"/>
      <c r="E956" s="294"/>
      <c r="F956" s="294"/>
      <c r="G956" s="295"/>
      <c r="H956" s="295"/>
      <c r="I956" s="295"/>
      <c r="J956" s="294"/>
      <c r="K956" s="294"/>
      <c r="L956" s="294"/>
    </row>
    <row r="957" spans="1:12" ht="20.100000000000001" customHeight="1" x14ac:dyDescent="0.25">
      <c r="A957" s="294"/>
      <c r="B957" s="295"/>
      <c r="C957" s="313"/>
      <c r="D957" s="294"/>
      <c r="E957" s="294"/>
      <c r="F957" s="294"/>
      <c r="G957" s="295"/>
      <c r="H957" s="295"/>
      <c r="I957" s="295"/>
      <c r="J957" s="294"/>
      <c r="K957" s="294"/>
      <c r="L957" s="294"/>
    </row>
    <row r="958" spans="1:12" ht="20.100000000000001" customHeight="1" x14ac:dyDescent="0.25">
      <c r="A958" s="294"/>
      <c r="B958" s="295"/>
      <c r="C958" s="313"/>
      <c r="D958" s="294"/>
      <c r="E958" s="294"/>
      <c r="F958" s="294"/>
      <c r="G958" s="295"/>
      <c r="H958" s="295"/>
      <c r="I958" s="295"/>
      <c r="J958" s="294"/>
      <c r="K958" s="294"/>
      <c r="L958" s="294"/>
    </row>
    <row r="959" spans="1:12" ht="20.100000000000001" customHeight="1" x14ac:dyDescent="0.25">
      <c r="A959" s="294"/>
      <c r="B959" s="295"/>
      <c r="C959" s="313"/>
      <c r="D959" s="294"/>
      <c r="E959" s="294"/>
      <c r="F959" s="294"/>
      <c r="G959" s="295"/>
      <c r="H959" s="295"/>
      <c r="I959" s="295"/>
      <c r="J959" s="294"/>
      <c r="K959" s="294"/>
      <c r="L959" s="294"/>
    </row>
    <row r="960" spans="1:12" ht="20.100000000000001" customHeight="1" x14ac:dyDescent="0.25">
      <c r="A960" s="294"/>
      <c r="B960" s="295"/>
      <c r="C960" s="313"/>
      <c r="D960" s="294"/>
      <c r="E960" s="294"/>
      <c r="F960" s="294"/>
      <c r="G960" s="295"/>
      <c r="H960" s="295"/>
      <c r="I960" s="295"/>
      <c r="J960" s="294"/>
      <c r="K960" s="294"/>
      <c r="L960" s="294"/>
    </row>
    <row r="961" spans="1:12" ht="20.100000000000001" customHeight="1" x14ac:dyDescent="0.25">
      <c r="A961" s="294"/>
      <c r="B961" s="295"/>
      <c r="C961" s="313"/>
      <c r="D961" s="294"/>
      <c r="E961" s="294"/>
      <c r="F961" s="294"/>
      <c r="G961" s="295"/>
      <c r="H961" s="295"/>
      <c r="I961" s="295"/>
      <c r="J961" s="294"/>
      <c r="K961" s="294"/>
      <c r="L961" s="294"/>
    </row>
    <row r="962" spans="1:12" ht="20.100000000000001" customHeight="1" x14ac:dyDescent="0.25">
      <c r="A962" s="294"/>
      <c r="B962" s="295"/>
      <c r="C962" s="313"/>
      <c r="D962" s="294"/>
      <c r="E962" s="294"/>
      <c r="F962" s="294"/>
      <c r="G962" s="295"/>
      <c r="H962" s="295"/>
      <c r="I962" s="295"/>
      <c r="J962" s="294"/>
      <c r="K962" s="294"/>
      <c r="L962" s="294"/>
    </row>
    <row r="963" spans="1:12" ht="20.100000000000001" customHeight="1" x14ac:dyDescent="0.25">
      <c r="A963" s="294"/>
      <c r="B963" s="295"/>
      <c r="C963" s="313"/>
      <c r="D963" s="294"/>
      <c r="E963" s="294"/>
      <c r="F963" s="294"/>
      <c r="G963" s="295"/>
      <c r="H963" s="295"/>
      <c r="I963" s="295"/>
      <c r="J963" s="294"/>
      <c r="K963" s="294"/>
      <c r="L963" s="294"/>
    </row>
    <row r="964" spans="1:12" ht="20.100000000000001" customHeight="1" x14ac:dyDescent="0.25">
      <c r="A964" s="294"/>
      <c r="B964" s="295"/>
      <c r="C964" s="313"/>
      <c r="D964" s="294"/>
      <c r="E964" s="294"/>
      <c r="F964" s="294"/>
      <c r="G964" s="295"/>
      <c r="H964" s="295"/>
      <c r="I964" s="295"/>
      <c r="J964" s="294"/>
      <c r="K964" s="294"/>
      <c r="L964" s="294"/>
    </row>
    <row r="965" spans="1:12" ht="20.100000000000001" customHeight="1" x14ac:dyDescent="0.25">
      <c r="A965" s="294"/>
      <c r="B965" s="295"/>
      <c r="C965" s="313"/>
      <c r="D965" s="294"/>
      <c r="E965" s="294"/>
      <c r="F965" s="294"/>
      <c r="G965" s="295"/>
      <c r="H965" s="295"/>
      <c r="I965" s="295"/>
      <c r="J965" s="294"/>
      <c r="K965" s="294"/>
      <c r="L965" s="294"/>
    </row>
    <row r="966" spans="1:12" ht="20.100000000000001" customHeight="1" x14ac:dyDescent="0.25">
      <c r="A966" s="294"/>
      <c r="B966" s="295"/>
      <c r="C966" s="313"/>
      <c r="D966" s="294"/>
      <c r="E966" s="294"/>
      <c r="F966" s="294"/>
      <c r="G966" s="295"/>
      <c r="H966" s="295"/>
      <c r="I966" s="295"/>
      <c r="J966" s="294"/>
      <c r="K966" s="294"/>
      <c r="L966" s="294"/>
    </row>
    <row r="967" spans="1:12" ht="20.100000000000001" customHeight="1" x14ac:dyDescent="0.25">
      <c r="A967" s="294"/>
      <c r="B967" s="295"/>
      <c r="C967" s="313"/>
      <c r="D967" s="294"/>
      <c r="E967" s="294"/>
      <c r="F967" s="294"/>
      <c r="G967" s="295"/>
      <c r="H967" s="295"/>
      <c r="I967" s="295"/>
      <c r="J967" s="294"/>
      <c r="K967" s="294"/>
      <c r="L967" s="294"/>
    </row>
    <row r="968" spans="1:12" ht="20.100000000000001" customHeight="1" x14ac:dyDescent="0.25">
      <c r="A968" s="294"/>
      <c r="B968" s="295"/>
      <c r="C968" s="313"/>
      <c r="D968" s="294"/>
      <c r="E968" s="294"/>
      <c r="F968" s="294"/>
      <c r="G968" s="295"/>
      <c r="H968" s="295"/>
      <c r="I968" s="295"/>
      <c r="J968" s="294"/>
      <c r="K968" s="294"/>
      <c r="L968" s="294"/>
    </row>
    <row r="969" spans="1:12" ht="20.100000000000001" customHeight="1" x14ac:dyDescent="0.25">
      <c r="A969" s="294"/>
      <c r="B969" s="295"/>
      <c r="C969" s="313"/>
      <c r="D969" s="294"/>
      <c r="E969" s="294"/>
      <c r="F969" s="294"/>
      <c r="G969" s="295"/>
      <c r="H969" s="295"/>
      <c r="I969" s="295"/>
      <c r="J969" s="294"/>
      <c r="K969" s="294"/>
      <c r="L969" s="294"/>
    </row>
    <row r="970" spans="1:12" ht="20.100000000000001" customHeight="1" x14ac:dyDescent="0.25">
      <c r="A970" s="294"/>
      <c r="B970" s="295"/>
      <c r="C970" s="313"/>
      <c r="D970" s="294"/>
      <c r="E970" s="294"/>
      <c r="F970" s="294"/>
      <c r="G970" s="295"/>
      <c r="H970" s="295"/>
      <c r="I970" s="295"/>
      <c r="J970" s="294"/>
      <c r="K970" s="294"/>
      <c r="L970" s="294"/>
    </row>
    <row r="971" spans="1:12" ht="20.100000000000001" customHeight="1" x14ac:dyDescent="0.25">
      <c r="A971" s="294"/>
      <c r="B971" s="295"/>
      <c r="C971" s="313"/>
      <c r="D971" s="294"/>
      <c r="E971" s="294"/>
      <c r="F971" s="294"/>
      <c r="G971" s="295"/>
      <c r="H971" s="295"/>
      <c r="I971" s="295"/>
      <c r="J971" s="294"/>
      <c r="K971" s="294"/>
      <c r="L971" s="294"/>
    </row>
    <row r="972" spans="1:12" ht="20.100000000000001" customHeight="1" x14ac:dyDescent="0.25">
      <c r="A972" s="294"/>
      <c r="B972" s="295"/>
      <c r="C972" s="313"/>
      <c r="D972" s="294"/>
      <c r="E972" s="294"/>
      <c r="F972" s="294"/>
      <c r="G972" s="295"/>
      <c r="H972" s="295"/>
      <c r="I972" s="295"/>
      <c r="J972" s="294"/>
      <c r="K972" s="294"/>
      <c r="L972" s="294"/>
    </row>
    <row r="973" spans="1:12" ht="20.100000000000001" customHeight="1" x14ac:dyDescent="0.25">
      <c r="A973" s="294"/>
      <c r="B973" s="295"/>
      <c r="C973" s="313"/>
      <c r="D973" s="294"/>
      <c r="E973" s="294"/>
      <c r="F973" s="294"/>
      <c r="G973" s="295"/>
      <c r="H973" s="295"/>
      <c r="I973" s="295"/>
      <c r="J973" s="294"/>
      <c r="K973" s="294"/>
      <c r="L973" s="294"/>
    </row>
    <row r="974" spans="1:12" ht="20.100000000000001" customHeight="1" x14ac:dyDescent="0.25">
      <c r="A974" s="294"/>
      <c r="B974" s="295"/>
      <c r="C974" s="313"/>
      <c r="D974" s="294"/>
      <c r="E974" s="294"/>
      <c r="F974" s="294"/>
      <c r="G974" s="295"/>
      <c r="H974" s="295"/>
      <c r="I974" s="295"/>
      <c r="J974" s="294"/>
      <c r="K974" s="294"/>
      <c r="L974" s="294"/>
    </row>
    <row r="975" spans="1:12" ht="20.100000000000001" customHeight="1" x14ac:dyDescent="0.25">
      <c r="A975" s="294"/>
      <c r="B975" s="295"/>
      <c r="C975" s="313"/>
      <c r="D975" s="294"/>
      <c r="E975" s="294"/>
      <c r="F975" s="294"/>
      <c r="G975" s="295"/>
      <c r="H975" s="295"/>
      <c r="I975" s="295"/>
      <c r="J975" s="294"/>
      <c r="K975" s="294"/>
      <c r="L975" s="294"/>
    </row>
    <row r="976" spans="1:12" ht="20.100000000000001" customHeight="1" x14ac:dyDescent="0.25">
      <c r="A976" s="294"/>
      <c r="B976" s="295"/>
      <c r="C976" s="313"/>
      <c r="D976" s="294"/>
      <c r="E976" s="294"/>
      <c r="F976" s="294"/>
      <c r="G976" s="295"/>
      <c r="H976" s="295"/>
      <c r="I976" s="295"/>
      <c r="J976" s="294"/>
      <c r="K976" s="294"/>
      <c r="L976" s="294"/>
    </row>
    <row r="977" spans="1:12" ht="20.100000000000001" customHeight="1" x14ac:dyDescent="0.25">
      <c r="A977" s="294"/>
      <c r="B977" s="295"/>
      <c r="C977" s="313"/>
      <c r="D977" s="294"/>
      <c r="E977" s="294"/>
      <c r="F977" s="294"/>
      <c r="G977" s="295"/>
      <c r="H977" s="295"/>
      <c r="I977" s="295"/>
      <c r="J977" s="294"/>
      <c r="K977" s="294"/>
      <c r="L977" s="294"/>
    </row>
    <row r="978" spans="1:12" ht="20.100000000000001" customHeight="1" x14ac:dyDescent="0.25">
      <c r="A978" s="294"/>
      <c r="B978" s="295"/>
      <c r="C978" s="313"/>
      <c r="D978" s="294"/>
      <c r="E978" s="294"/>
      <c r="F978" s="294"/>
      <c r="G978" s="295"/>
      <c r="H978" s="295"/>
      <c r="I978" s="295"/>
      <c r="J978" s="294"/>
      <c r="K978" s="294"/>
      <c r="L978" s="294"/>
    </row>
    <row r="979" spans="1:12" ht="20.100000000000001" customHeight="1" x14ac:dyDescent="0.25">
      <c r="A979" s="294"/>
      <c r="B979" s="295"/>
      <c r="C979" s="313"/>
      <c r="D979" s="294"/>
      <c r="E979" s="294"/>
      <c r="F979" s="294"/>
      <c r="G979" s="295"/>
      <c r="H979" s="295"/>
      <c r="I979" s="295"/>
      <c r="J979" s="294"/>
      <c r="K979" s="294"/>
      <c r="L979" s="294"/>
    </row>
    <row r="980" spans="1:12" ht="20.100000000000001" customHeight="1" x14ac:dyDescent="0.25">
      <c r="A980" s="294"/>
      <c r="B980" s="295"/>
      <c r="C980" s="313"/>
      <c r="D980" s="294"/>
      <c r="E980" s="294"/>
      <c r="F980" s="294"/>
      <c r="G980" s="295"/>
      <c r="H980" s="295"/>
      <c r="I980" s="295"/>
      <c r="J980" s="294"/>
      <c r="K980" s="294"/>
      <c r="L980" s="294"/>
    </row>
    <row r="981" spans="1:12" ht="20.100000000000001" customHeight="1" x14ac:dyDescent="0.25">
      <c r="A981" s="294"/>
      <c r="B981" s="295"/>
      <c r="C981" s="313"/>
      <c r="D981" s="294"/>
      <c r="E981" s="294"/>
      <c r="F981" s="294"/>
      <c r="G981" s="295"/>
      <c r="H981" s="295"/>
      <c r="I981" s="295"/>
      <c r="J981" s="294"/>
      <c r="K981" s="294"/>
      <c r="L981" s="294"/>
    </row>
    <row r="982" spans="1:12" ht="20.100000000000001" customHeight="1" x14ac:dyDescent="0.25">
      <c r="A982" s="294"/>
      <c r="B982" s="295"/>
      <c r="C982" s="313"/>
      <c r="D982" s="294"/>
      <c r="E982" s="294"/>
      <c r="F982" s="294"/>
      <c r="G982" s="295"/>
      <c r="H982" s="295"/>
      <c r="I982" s="295"/>
      <c r="J982" s="294"/>
      <c r="K982" s="294"/>
      <c r="L982" s="294"/>
    </row>
    <row r="983" spans="1:12" ht="20.100000000000001" customHeight="1" x14ac:dyDescent="0.25">
      <c r="A983" s="294"/>
      <c r="B983" s="295"/>
      <c r="C983" s="313"/>
      <c r="D983" s="294"/>
      <c r="E983" s="294"/>
      <c r="F983" s="294"/>
      <c r="G983" s="295"/>
      <c r="H983" s="295"/>
      <c r="I983" s="295"/>
      <c r="J983" s="294"/>
      <c r="K983" s="294"/>
      <c r="L983" s="294"/>
    </row>
    <row r="984" spans="1:12" ht="20.100000000000001" customHeight="1" x14ac:dyDescent="0.25">
      <c r="A984" s="294"/>
      <c r="B984" s="295"/>
      <c r="C984" s="313"/>
      <c r="D984" s="294"/>
      <c r="E984" s="294"/>
      <c r="F984" s="294"/>
      <c r="G984" s="295"/>
      <c r="H984" s="295"/>
      <c r="I984" s="295"/>
      <c r="J984" s="294"/>
      <c r="K984" s="294"/>
      <c r="L984" s="294"/>
    </row>
    <row r="985" spans="1:12" ht="20.100000000000001" customHeight="1" x14ac:dyDescent="0.25">
      <c r="A985" s="294"/>
      <c r="B985" s="295"/>
      <c r="C985" s="313"/>
      <c r="D985" s="294"/>
      <c r="E985" s="294"/>
      <c r="F985" s="294"/>
      <c r="G985" s="295"/>
      <c r="H985" s="295"/>
      <c r="I985" s="295"/>
      <c r="J985" s="294"/>
      <c r="K985" s="294"/>
      <c r="L985" s="294"/>
    </row>
    <row r="986" spans="1:12" ht="20.100000000000001" customHeight="1" x14ac:dyDescent="0.25">
      <c r="A986" s="294"/>
      <c r="B986" s="295"/>
      <c r="C986" s="313"/>
      <c r="D986" s="294"/>
      <c r="E986" s="294"/>
      <c r="F986" s="294"/>
      <c r="G986" s="295"/>
      <c r="H986" s="295"/>
      <c r="I986" s="295"/>
      <c r="J986" s="294"/>
      <c r="K986" s="294"/>
      <c r="L986" s="294"/>
    </row>
    <row r="987" spans="1:12" ht="20.100000000000001" customHeight="1" x14ac:dyDescent="0.25">
      <c r="A987" s="294"/>
      <c r="B987" s="295"/>
      <c r="C987" s="313"/>
      <c r="D987" s="294"/>
      <c r="E987" s="294"/>
      <c r="F987" s="294"/>
      <c r="G987" s="295"/>
      <c r="H987" s="295"/>
      <c r="I987" s="295"/>
      <c r="J987" s="294"/>
      <c r="K987" s="294"/>
      <c r="L987" s="294"/>
    </row>
    <row r="988" spans="1:12" ht="20.100000000000001" customHeight="1" x14ac:dyDescent="0.25">
      <c r="A988" s="294"/>
      <c r="B988" s="295"/>
      <c r="C988" s="313"/>
      <c r="D988" s="294"/>
      <c r="E988" s="294"/>
      <c r="F988" s="294"/>
      <c r="G988" s="295"/>
      <c r="H988" s="295"/>
      <c r="I988" s="295"/>
      <c r="J988" s="294"/>
      <c r="K988" s="294"/>
      <c r="L988" s="294"/>
    </row>
    <row r="989" spans="1:12" ht="20.100000000000001" customHeight="1" x14ac:dyDescent="0.25">
      <c r="A989" s="294"/>
      <c r="B989" s="295"/>
      <c r="C989" s="313"/>
      <c r="D989" s="294"/>
      <c r="E989" s="294"/>
      <c r="F989" s="294"/>
      <c r="G989" s="295"/>
      <c r="H989" s="295"/>
      <c r="I989" s="295"/>
      <c r="J989" s="294"/>
      <c r="K989" s="294"/>
      <c r="L989" s="294"/>
    </row>
    <row r="990" spans="1:12" ht="20.100000000000001" customHeight="1" x14ac:dyDescent="0.25">
      <c r="A990" s="294"/>
      <c r="B990" s="295"/>
      <c r="C990" s="313"/>
      <c r="D990" s="294"/>
      <c r="E990" s="294"/>
      <c r="F990" s="294"/>
      <c r="G990" s="295"/>
      <c r="H990" s="295"/>
      <c r="I990" s="295"/>
      <c r="J990" s="294"/>
      <c r="K990" s="294"/>
      <c r="L990" s="294"/>
    </row>
    <row r="991" spans="1:12" ht="20.100000000000001" customHeight="1" x14ac:dyDescent="0.25">
      <c r="A991" s="294"/>
      <c r="B991" s="295"/>
      <c r="C991" s="313"/>
      <c r="D991" s="294"/>
      <c r="E991" s="294"/>
      <c r="F991" s="294"/>
      <c r="G991" s="295"/>
      <c r="H991" s="295"/>
      <c r="I991" s="295"/>
      <c r="J991" s="294"/>
      <c r="K991" s="294"/>
      <c r="L991" s="294"/>
    </row>
    <row r="992" spans="1:12" ht="20.100000000000001" customHeight="1" x14ac:dyDescent="0.25">
      <c r="A992" s="294"/>
      <c r="B992" s="295"/>
      <c r="C992" s="313"/>
      <c r="D992" s="294"/>
      <c r="E992" s="294"/>
      <c r="F992" s="294"/>
      <c r="G992" s="295"/>
      <c r="H992" s="295"/>
      <c r="I992" s="295"/>
      <c r="J992" s="294"/>
      <c r="K992" s="294"/>
      <c r="L992" s="294"/>
    </row>
    <row r="993" spans="1:12" ht="20.100000000000001" customHeight="1" x14ac:dyDescent="0.25">
      <c r="A993" s="294"/>
      <c r="B993" s="295"/>
      <c r="C993" s="313"/>
      <c r="D993" s="294"/>
      <c r="E993" s="294"/>
      <c r="F993" s="294"/>
      <c r="G993" s="295"/>
      <c r="H993" s="295"/>
      <c r="I993" s="295"/>
      <c r="J993" s="294"/>
      <c r="K993" s="294"/>
      <c r="L993" s="294"/>
    </row>
    <row r="994" spans="1:12" ht="20.100000000000001" customHeight="1" x14ac:dyDescent="0.25">
      <c r="A994" s="294"/>
      <c r="B994" s="295"/>
      <c r="C994" s="313"/>
      <c r="D994" s="294"/>
      <c r="E994" s="294"/>
      <c r="F994" s="294"/>
      <c r="G994" s="295"/>
      <c r="H994" s="295"/>
      <c r="I994" s="295"/>
      <c r="J994" s="294"/>
      <c r="K994" s="294"/>
      <c r="L994" s="294"/>
    </row>
    <row r="995" spans="1:12" ht="20.100000000000001" customHeight="1" x14ac:dyDescent="0.25">
      <c r="A995" s="294"/>
      <c r="B995" s="295"/>
      <c r="C995" s="313"/>
      <c r="D995" s="294"/>
      <c r="E995" s="294"/>
      <c r="F995" s="294"/>
      <c r="G995" s="295"/>
      <c r="H995" s="295"/>
      <c r="I995" s="295"/>
      <c r="J995" s="294"/>
      <c r="K995" s="294"/>
      <c r="L995" s="294"/>
    </row>
    <row r="996" spans="1:12" ht="20.100000000000001" customHeight="1" x14ac:dyDescent="0.25">
      <c r="A996" s="294"/>
      <c r="B996" s="295"/>
      <c r="C996" s="313"/>
      <c r="D996" s="294"/>
      <c r="E996" s="294"/>
      <c r="F996" s="294"/>
      <c r="G996" s="295"/>
      <c r="H996" s="295"/>
      <c r="I996" s="295"/>
      <c r="J996" s="294"/>
      <c r="K996" s="294"/>
      <c r="L996" s="294"/>
    </row>
    <row r="997" spans="1:12" ht="20.100000000000001" customHeight="1" x14ac:dyDescent="0.25">
      <c r="A997" s="294"/>
      <c r="B997" s="295"/>
      <c r="C997" s="313"/>
      <c r="D997" s="294"/>
      <c r="E997" s="294"/>
      <c r="F997" s="294"/>
      <c r="G997" s="295"/>
      <c r="H997" s="295"/>
      <c r="I997" s="295"/>
      <c r="J997" s="294"/>
      <c r="K997" s="294"/>
      <c r="L997" s="294"/>
    </row>
    <row r="998" spans="1:12" ht="20.100000000000001" customHeight="1" x14ac:dyDescent="0.25">
      <c r="A998" s="294"/>
      <c r="B998" s="295"/>
      <c r="C998" s="313"/>
      <c r="D998" s="294"/>
      <c r="E998" s="294"/>
      <c r="F998" s="294"/>
      <c r="G998" s="295"/>
      <c r="H998" s="295"/>
      <c r="I998" s="295"/>
      <c r="J998" s="294"/>
      <c r="K998" s="294"/>
      <c r="L998" s="294"/>
    </row>
    <row r="999" spans="1:12" ht="20.100000000000001" customHeight="1" x14ac:dyDescent="0.25">
      <c r="A999" s="294"/>
      <c r="B999" s="295"/>
      <c r="C999" s="313"/>
      <c r="D999" s="294"/>
      <c r="E999" s="294"/>
      <c r="F999" s="294"/>
      <c r="G999" s="295"/>
      <c r="H999" s="295"/>
      <c r="I999" s="295"/>
      <c r="J999" s="294"/>
      <c r="K999" s="294"/>
      <c r="L999" s="294"/>
    </row>
    <row r="1000" spans="1:12" ht="20.100000000000001" customHeight="1" x14ac:dyDescent="0.25">
      <c r="A1000" s="294"/>
      <c r="B1000" s="295"/>
      <c r="C1000" s="313"/>
      <c r="D1000" s="294"/>
      <c r="E1000" s="294"/>
      <c r="F1000" s="294"/>
      <c r="G1000" s="295"/>
      <c r="H1000" s="295"/>
      <c r="I1000" s="295"/>
      <c r="J1000" s="294"/>
      <c r="K1000" s="294"/>
      <c r="L1000" s="294"/>
    </row>
    <row r="1001" spans="1:12" ht="20.100000000000001" customHeight="1" x14ac:dyDescent="0.25">
      <c r="A1001" s="294"/>
      <c r="B1001" s="295"/>
      <c r="C1001" s="313"/>
      <c r="D1001" s="294"/>
      <c r="E1001" s="294"/>
      <c r="F1001" s="294"/>
      <c r="G1001" s="295"/>
      <c r="H1001" s="295"/>
      <c r="I1001" s="295"/>
      <c r="J1001" s="294"/>
      <c r="K1001" s="294"/>
      <c r="L1001" s="294"/>
    </row>
    <row r="1002" spans="1:12" ht="20.100000000000001" customHeight="1" x14ac:dyDescent="0.25">
      <c r="A1002" s="294"/>
      <c r="B1002" s="295"/>
      <c r="C1002" s="313"/>
      <c r="D1002" s="294"/>
      <c r="E1002" s="294"/>
      <c r="F1002" s="294"/>
      <c r="G1002" s="295"/>
      <c r="H1002" s="295"/>
      <c r="I1002" s="295"/>
      <c r="J1002" s="294"/>
      <c r="K1002" s="294"/>
      <c r="L1002" s="294"/>
    </row>
    <row r="1003" spans="1:12" ht="20.100000000000001" customHeight="1" x14ac:dyDescent="0.25">
      <c r="A1003" s="294"/>
      <c r="B1003" s="295"/>
      <c r="C1003" s="313"/>
      <c r="D1003" s="294"/>
      <c r="E1003" s="294"/>
      <c r="F1003" s="294"/>
      <c r="G1003" s="295"/>
      <c r="H1003" s="295"/>
      <c r="I1003" s="295"/>
      <c r="J1003" s="294"/>
      <c r="K1003" s="294"/>
      <c r="L1003" s="294"/>
    </row>
    <row r="1004" spans="1:12" ht="20.100000000000001" customHeight="1" x14ac:dyDescent="0.25">
      <c r="A1004" s="294"/>
      <c r="B1004" s="295"/>
      <c r="C1004" s="313"/>
      <c r="D1004" s="294"/>
      <c r="E1004" s="294"/>
      <c r="F1004" s="294"/>
      <c r="G1004" s="295"/>
      <c r="H1004" s="295"/>
      <c r="I1004" s="295"/>
      <c r="J1004" s="294"/>
      <c r="K1004" s="294"/>
      <c r="L1004" s="294"/>
    </row>
    <row r="1005" spans="1:12" ht="20.100000000000001" customHeight="1" x14ac:dyDescent="0.25">
      <c r="A1005" s="294"/>
      <c r="B1005" s="295"/>
      <c r="C1005" s="313"/>
      <c r="D1005" s="294"/>
      <c r="E1005" s="294"/>
      <c r="F1005" s="294"/>
      <c r="G1005" s="295"/>
      <c r="H1005" s="295"/>
      <c r="I1005" s="295"/>
      <c r="J1005" s="294"/>
      <c r="K1005" s="294"/>
      <c r="L1005" s="294"/>
    </row>
    <row r="1006" spans="1:12" ht="20.100000000000001" customHeight="1" x14ac:dyDescent="0.25">
      <c r="A1006" s="294"/>
      <c r="B1006" s="295"/>
      <c r="C1006" s="313"/>
      <c r="D1006" s="294"/>
      <c r="E1006" s="294"/>
      <c r="F1006" s="294"/>
      <c r="G1006" s="295"/>
      <c r="H1006" s="295"/>
      <c r="I1006" s="295"/>
      <c r="J1006" s="294"/>
      <c r="K1006" s="294"/>
      <c r="L1006" s="294"/>
    </row>
    <row r="1007" spans="1:12" ht="20.100000000000001" customHeight="1" x14ac:dyDescent="0.25">
      <c r="A1007" s="294"/>
      <c r="B1007" s="295"/>
      <c r="C1007" s="313"/>
      <c r="D1007" s="294"/>
      <c r="E1007" s="294"/>
      <c r="F1007" s="294"/>
      <c r="G1007" s="295"/>
      <c r="H1007" s="295"/>
      <c r="I1007" s="295"/>
      <c r="J1007" s="294"/>
      <c r="K1007" s="294"/>
      <c r="L1007" s="294"/>
    </row>
    <row r="1008" spans="1:12" ht="20.100000000000001" customHeight="1" x14ac:dyDescent="0.25">
      <c r="A1008" s="294"/>
      <c r="B1008" s="295"/>
      <c r="C1008" s="313"/>
      <c r="D1008" s="294"/>
      <c r="E1008" s="294"/>
      <c r="F1008" s="294"/>
      <c r="G1008" s="295"/>
      <c r="H1008" s="295"/>
      <c r="I1008" s="295"/>
      <c r="J1008" s="294"/>
      <c r="K1008" s="294"/>
      <c r="L1008" s="294"/>
    </row>
    <row r="1009" spans="1:12" ht="20.100000000000001" customHeight="1" x14ac:dyDescent="0.25">
      <c r="A1009" s="294"/>
      <c r="B1009" s="295"/>
      <c r="C1009" s="313"/>
      <c r="D1009" s="294"/>
      <c r="E1009" s="294"/>
      <c r="F1009" s="294"/>
      <c r="G1009" s="295"/>
      <c r="H1009" s="295"/>
      <c r="I1009" s="295"/>
      <c r="J1009" s="294"/>
      <c r="K1009" s="294"/>
      <c r="L1009" s="294"/>
    </row>
    <row r="1010" spans="1:12" ht="20.100000000000001" customHeight="1" x14ac:dyDescent="0.25">
      <c r="A1010" s="294"/>
      <c r="B1010" s="295"/>
      <c r="C1010" s="313"/>
      <c r="D1010" s="294"/>
      <c r="E1010" s="294"/>
      <c r="F1010" s="294"/>
      <c r="G1010" s="295"/>
      <c r="H1010" s="295"/>
      <c r="I1010" s="295"/>
      <c r="J1010" s="294"/>
      <c r="K1010" s="294"/>
      <c r="L1010" s="294"/>
    </row>
    <row r="1011" spans="1:12" ht="20.100000000000001" customHeight="1" x14ac:dyDescent="0.25">
      <c r="A1011" s="294"/>
      <c r="B1011" s="295"/>
      <c r="C1011" s="313"/>
      <c r="D1011" s="294"/>
      <c r="E1011" s="294"/>
      <c r="F1011" s="294"/>
      <c r="G1011" s="295"/>
      <c r="H1011" s="295"/>
      <c r="I1011" s="295"/>
      <c r="J1011" s="294"/>
      <c r="K1011" s="294"/>
      <c r="L1011" s="294"/>
    </row>
    <row r="1012" spans="1:12" ht="20.100000000000001" customHeight="1" x14ac:dyDescent="0.25">
      <c r="A1012" s="294"/>
      <c r="B1012" s="295"/>
      <c r="C1012" s="313"/>
      <c r="D1012" s="294"/>
      <c r="E1012" s="294"/>
      <c r="F1012" s="294"/>
      <c r="G1012" s="295"/>
      <c r="H1012" s="295"/>
      <c r="I1012" s="295"/>
      <c r="J1012" s="294"/>
      <c r="K1012" s="294"/>
      <c r="L1012" s="294"/>
    </row>
    <row r="1013" spans="1:12" ht="20.100000000000001" customHeight="1" x14ac:dyDescent="0.25">
      <c r="A1013" s="294"/>
      <c r="B1013" s="295"/>
      <c r="C1013" s="313"/>
      <c r="D1013" s="294"/>
      <c r="E1013" s="294"/>
      <c r="F1013" s="294"/>
      <c r="G1013" s="295"/>
      <c r="H1013" s="295"/>
      <c r="I1013" s="295"/>
      <c r="J1013" s="294"/>
      <c r="K1013" s="294"/>
      <c r="L1013" s="294"/>
    </row>
    <row r="1014" spans="1:12" ht="20.100000000000001" customHeight="1" x14ac:dyDescent="0.25">
      <c r="A1014" s="294"/>
      <c r="B1014" s="295"/>
      <c r="C1014" s="313"/>
      <c r="D1014" s="294"/>
      <c r="E1014" s="294"/>
      <c r="F1014" s="294"/>
      <c r="G1014" s="295"/>
      <c r="H1014" s="295"/>
      <c r="I1014" s="295"/>
      <c r="J1014" s="294"/>
      <c r="K1014" s="294"/>
      <c r="L1014" s="294"/>
    </row>
    <row r="1015" spans="1:12" ht="20.100000000000001" customHeight="1" x14ac:dyDescent="0.25">
      <c r="A1015" s="294"/>
      <c r="B1015" s="295"/>
      <c r="C1015" s="313"/>
      <c r="D1015" s="294"/>
      <c r="E1015" s="294"/>
      <c r="F1015" s="294"/>
      <c r="G1015" s="295"/>
      <c r="H1015" s="295"/>
      <c r="I1015" s="295"/>
      <c r="J1015" s="294"/>
      <c r="K1015" s="294"/>
      <c r="L1015" s="294"/>
    </row>
    <row r="1016" spans="1:12" ht="20.100000000000001" customHeight="1" x14ac:dyDescent="0.25">
      <c r="A1016" s="294"/>
      <c r="B1016" s="295"/>
      <c r="C1016" s="313"/>
      <c r="D1016" s="294"/>
      <c r="E1016" s="294"/>
      <c r="F1016" s="294"/>
      <c r="G1016" s="295"/>
      <c r="H1016" s="295"/>
      <c r="I1016" s="295"/>
      <c r="J1016" s="294"/>
      <c r="K1016" s="294"/>
      <c r="L1016" s="294"/>
    </row>
    <row r="1017" spans="1:12" ht="20.100000000000001" customHeight="1" x14ac:dyDescent="0.25">
      <c r="A1017" s="294"/>
      <c r="B1017" s="295"/>
      <c r="C1017" s="313"/>
      <c r="D1017" s="294"/>
      <c r="E1017" s="294"/>
      <c r="F1017" s="294"/>
      <c r="G1017" s="295"/>
      <c r="H1017" s="295"/>
      <c r="I1017" s="295"/>
      <c r="J1017" s="294"/>
      <c r="K1017" s="294"/>
      <c r="L1017" s="294"/>
    </row>
    <row r="1018" spans="1:12" ht="20.100000000000001" customHeight="1" x14ac:dyDescent="0.25">
      <c r="A1018" s="294"/>
      <c r="B1018" s="295"/>
      <c r="C1018" s="313"/>
      <c r="D1018" s="294"/>
      <c r="E1018" s="294"/>
      <c r="F1018" s="294"/>
      <c r="G1018" s="295"/>
      <c r="H1018" s="295"/>
      <c r="I1018" s="295"/>
      <c r="J1018" s="294"/>
      <c r="K1018" s="294"/>
      <c r="L1018" s="294"/>
    </row>
    <row r="1019" spans="1:12" ht="20.100000000000001" customHeight="1" x14ac:dyDescent="0.25">
      <c r="A1019" s="294"/>
      <c r="B1019" s="295"/>
      <c r="C1019" s="313"/>
      <c r="D1019" s="294"/>
      <c r="E1019" s="294"/>
      <c r="F1019" s="294"/>
      <c r="G1019" s="295"/>
      <c r="H1019" s="295"/>
      <c r="I1019" s="295"/>
      <c r="J1019" s="294"/>
      <c r="K1019" s="294"/>
      <c r="L1019" s="294"/>
    </row>
    <row r="1020" spans="1:12" ht="20.100000000000001" customHeight="1" x14ac:dyDescent="0.25">
      <c r="A1020" s="294"/>
      <c r="B1020" s="295"/>
      <c r="C1020" s="313"/>
      <c r="D1020" s="294"/>
      <c r="E1020" s="294"/>
      <c r="F1020" s="294"/>
      <c r="G1020" s="295"/>
      <c r="H1020" s="295"/>
      <c r="I1020" s="295"/>
      <c r="J1020" s="294"/>
      <c r="K1020" s="294"/>
      <c r="L1020" s="294"/>
    </row>
    <row r="1021" spans="1:12" ht="20.100000000000001" customHeight="1" x14ac:dyDescent="0.25">
      <c r="A1021" s="294"/>
      <c r="B1021" s="295"/>
      <c r="C1021" s="313"/>
      <c r="D1021" s="294"/>
      <c r="E1021" s="294"/>
      <c r="F1021" s="294"/>
      <c r="G1021" s="295"/>
      <c r="H1021" s="295"/>
      <c r="I1021" s="295"/>
      <c r="J1021" s="294"/>
      <c r="K1021" s="294"/>
      <c r="L1021" s="294"/>
    </row>
    <row r="1022" spans="1:12" ht="20.100000000000001" customHeight="1" x14ac:dyDescent="0.25">
      <c r="A1022" s="294"/>
      <c r="B1022" s="295"/>
      <c r="C1022" s="313"/>
      <c r="D1022" s="294"/>
      <c r="E1022" s="294"/>
      <c r="F1022" s="294"/>
      <c r="G1022" s="295"/>
      <c r="H1022" s="295"/>
      <c r="I1022" s="295"/>
      <c r="J1022" s="294"/>
      <c r="K1022" s="294"/>
      <c r="L1022" s="294"/>
    </row>
    <row r="1023" spans="1:12" ht="20.100000000000001" customHeight="1" x14ac:dyDescent="0.25">
      <c r="A1023" s="294"/>
      <c r="B1023" s="295"/>
      <c r="C1023" s="313"/>
      <c r="D1023" s="294"/>
      <c r="E1023" s="294"/>
      <c r="F1023" s="294"/>
      <c r="G1023" s="295"/>
      <c r="H1023" s="295"/>
      <c r="I1023" s="295"/>
      <c r="J1023" s="294"/>
      <c r="K1023" s="294"/>
      <c r="L1023" s="294"/>
    </row>
    <row r="1024" spans="1:12" ht="20.100000000000001" customHeight="1" x14ac:dyDescent="0.25">
      <c r="A1024" s="294"/>
      <c r="B1024" s="295"/>
      <c r="C1024" s="313"/>
      <c r="D1024" s="294"/>
      <c r="E1024" s="294"/>
      <c r="F1024" s="294"/>
      <c r="G1024" s="295"/>
      <c r="H1024" s="295"/>
      <c r="I1024" s="295"/>
      <c r="J1024" s="294"/>
      <c r="K1024" s="294"/>
      <c r="L1024" s="294"/>
    </row>
    <row r="1025" spans="1:12" ht="20.100000000000001" customHeight="1" x14ac:dyDescent="0.25">
      <c r="A1025" s="294"/>
      <c r="B1025" s="295"/>
      <c r="C1025" s="313"/>
      <c r="D1025" s="294"/>
      <c r="E1025" s="294"/>
      <c r="F1025" s="294"/>
      <c r="G1025" s="295"/>
      <c r="H1025" s="295"/>
      <c r="I1025" s="295"/>
      <c r="J1025" s="294"/>
      <c r="K1025" s="294"/>
      <c r="L1025" s="294"/>
    </row>
    <row r="1026" spans="1:12" ht="20.100000000000001" customHeight="1" x14ac:dyDescent="0.25">
      <c r="A1026" s="294"/>
      <c r="B1026" s="295"/>
      <c r="C1026" s="313"/>
      <c r="D1026" s="294"/>
      <c r="E1026" s="294"/>
      <c r="F1026" s="294"/>
      <c r="G1026" s="295"/>
      <c r="H1026" s="295"/>
      <c r="I1026" s="295"/>
      <c r="J1026" s="294"/>
      <c r="K1026" s="294"/>
      <c r="L1026" s="294"/>
    </row>
    <row r="1027" spans="1:12" ht="20.100000000000001" customHeight="1" x14ac:dyDescent="0.25">
      <c r="A1027" s="294"/>
      <c r="B1027" s="295"/>
      <c r="C1027" s="313"/>
      <c r="D1027" s="294"/>
      <c r="E1027" s="294"/>
      <c r="F1027" s="294"/>
      <c r="G1027" s="295"/>
      <c r="H1027" s="295"/>
      <c r="I1027" s="295"/>
      <c r="J1027" s="294"/>
      <c r="K1027" s="294"/>
      <c r="L1027" s="294"/>
    </row>
    <row r="1028" spans="1:12" ht="20.100000000000001" customHeight="1" x14ac:dyDescent="0.25">
      <c r="A1028" s="294"/>
      <c r="B1028" s="295"/>
      <c r="C1028" s="313"/>
      <c r="D1028" s="294"/>
      <c r="E1028" s="294"/>
      <c r="F1028" s="294"/>
      <c r="G1028" s="295"/>
      <c r="H1028" s="295"/>
      <c r="I1028" s="295"/>
      <c r="J1028" s="294"/>
      <c r="K1028" s="294"/>
      <c r="L1028" s="294"/>
    </row>
    <row r="1029" spans="1:12" ht="20.100000000000001" customHeight="1" x14ac:dyDescent="0.25">
      <c r="A1029" s="294"/>
      <c r="B1029" s="295"/>
      <c r="C1029" s="313"/>
      <c r="D1029" s="294"/>
      <c r="E1029" s="294"/>
      <c r="F1029" s="294"/>
      <c r="G1029" s="295"/>
      <c r="H1029" s="295"/>
      <c r="I1029" s="295"/>
      <c r="J1029" s="294"/>
      <c r="K1029" s="294"/>
      <c r="L1029" s="294"/>
    </row>
    <row r="1030" spans="1:12" ht="20.100000000000001" customHeight="1" x14ac:dyDescent="0.25">
      <c r="A1030" s="294"/>
      <c r="B1030" s="295"/>
      <c r="C1030" s="313"/>
      <c r="D1030" s="294"/>
      <c r="E1030" s="294"/>
      <c r="F1030" s="294"/>
      <c r="G1030" s="295"/>
      <c r="H1030" s="295"/>
      <c r="I1030" s="295"/>
      <c r="J1030" s="294"/>
      <c r="K1030" s="294"/>
      <c r="L1030" s="294"/>
    </row>
    <row r="1031" spans="1:12" ht="20.100000000000001" customHeight="1" x14ac:dyDescent="0.25">
      <c r="A1031" s="294"/>
      <c r="B1031" s="295"/>
      <c r="C1031" s="313"/>
      <c r="D1031" s="294"/>
      <c r="E1031" s="294"/>
      <c r="F1031" s="294"/>
      <c r="G1031" s="295"/>
      <c r="H1031" s="295"/>
      <c r="I1031" s="295"/>
      <c r="J1031" s="294"/>
      <c r="K1031" s="294"/>
      <c r="L1031" s="294"/>
    </row>
    <row r="1032" spans="1:12" ht="20.100000000000001" customHeight="1" x14ac:dyDescent="0.25">
      <c r="A1032" s="294"/>
      <c r="B1032" s="295"/>
      <c r="C1032" s="313"/>
      <c r="D1032" s="294"/>
      <c r="E1032" s="294"/>
      <c r="F1032" s="294"/>
      <c r="G1032" s="295"/>
      <c r="H1032" s="295"/>
      <c r="I1032" s="295"/>
      <c r="J1032" s="294"/>
      <c r="K1032" s="294"/>
      <c r="L1032" s="294"/>
    </row>
    <row r="1033" spans="1:12" ht="20.100000000000001" customHeight="1" x14ac:dyDescent="0.25">
      <c r="A1033" s="294"/>
      <c r="B1033" s="295"/>
      <c r="C1033" s="313"/>
      <c r="D1033" s="294"/>
      <c r="E1033" s="294"/>
      <c r="F1033" s="294"/>
      <c r="G1033" s="295"/>
      <c r="H1033" s="295"/>
      <c r="I1033" s="295"/>
      <c r="J1033" s="294"/>
      <c r="K1033" s="294"/>
      <c r="L1033" s="294"/>
    </row>
    <row r="1034" spans="1:12" ht="20.100000000000001" customHeight="1" x14ac:dyDescent="0.25">
      <c r="A1034" s="294"/>
      <c r="B1034" s="295"/>
      <c r="C1034" s="313"/>
      <c r="D1034" s="294"/>
      <c r="E1034" s="294"/>
      <c r="F1034" s="294"/>
      <c r="G1034" s="295"/>
      <c r="H1034" s="295"/>
      <c r="I1034" s="295"/>
      <c r="J1034" s="294"/>
      <c r="K1034" s="294"/>
      <c r="L1034" s="294"/>
    </row>
    <row r="1035" spans="1:12" ht="20.100000000000001" customHeight="1" x14ac:dyDescent="0.25">
      <c r="A1035" s="294"/>
      <c r="B1035" s="295"/>
      <c r="C1035" s="313"/>
      <c r="D1035" s="294"/>
      <c r="E1035" s="294"/>
      <c r="F1035" s="294"/>
      <c r="G1035" s="295"/>
      <c r="H1035" s="295"/>
      <c r="I1035" s="295"/>
      <c r="J1035" s="294"/>
      <c r="K1035" s="294"/>
      <c r="L1035" s="294"/>
    </row>
    <row r="1036" spans="1:12" ht="20.100000000000001" customHeight="1" x14ac:dyDescent="0.25">
      <c r="A1036" s="294"/>
      <c r="B1036" s="295"/>
      <c r="C1036" s="313"/>
      <c r="D1036" s="294"/>
      <c r="E1036" s="294"/>
      <c r="F1036" s="294"/>
      <c r="G1036" s="295"/>
      <c r="H1036" s="295"/>
      <c r="I1036" s="295"/>
      <c r="J1036" s="294"/>
      <c r="K1036" s="294"/>
      <c r="L1036" s="294"/>
    </row>
    <row r="1037" spans="1:12" ht="20.100000000000001" customHeight="1" x14ac:dyDescent="0.25">
      <c r="A1037" s="294"/>
      <c r="B1037" s="295"/>
      <c r="C1037" s="313"/>
      <c r="D1037" s="294"/>
      <c r="E1037" s="294"/>
      <c r="F1037" s="294"/>
      <c r="G1037" s="295"/>
      <c r="H1037" s="295"/>
      <c r="I1037" s="295"/>
      <c r="J1037" s="294"/>
      <c r="K1037" s="294"/>
      <c r="L1037" s="294"/>
    </row>
    <row r="1038" spans="1:12" ht="20.100000000000001" customHeight="1" x14ac:dyDescent="0.25">
      <c r="A1038" s="294"/>
      <c r="B1038" s="295"/>
      <c r="C1038" s="313"/>
      <c r="D1038" s="294"/>
      <c r="E1038" s="294"/>
      <c r="F1038" s="294"/>
      <c r="G1038" s="295"/>
      <c r="H1038" s="295"/>
      <c r="I1038" s="295"/>
      <c r="J1038" s="294"/>
      <c r="K1038" s="294"/>
      <c r="L1038" s="294"/>
    </row>
    <row r="1039" spans="1:12" ht="20.100000000000001" customHeight="1" x14ac:dyDescent="0.25">
      <c r="A1039" s="294"/>
      <c r="B1039" s="295"/>
      <c r="C1039" s="313"/>
      <c r="D1039" s="294"/>
      <c r="E1039" s="294"/>
      <c r="F1039" s="294"/>
      <c r="G1039" s="295"/>
      <c r="H1039" s="295"/>
      <c r="I1039" s="295"/>
      <c r="J1039" s="294"/>
      <c r="K1039" s="294"/>
      <c r="L1039" s="294"/>
    </row>
    <row r="1040" spans="1:12" ht="20.100000000000001" customHeight="1" x14ac:dyDescent="0.25">
      <c r="A1040" s="294"/>
      <c r="B1040" s="295"/>
      <c r="C1040" s="313"/>
      <c r="D1040" s="294"/>
      <c r="E1040" s="294"/>
      <c r="F1040" s="294"/>
      <c r="G1040" s="295"/>
      <c r="H1040" s="295"/>
      <c r="I1040" s="295"/>
      <c r="J1040" s="294"/>
      <c r="K1040" s="294"/>
      <c r="L1040" s="294"/>
    </row>
    <row r="1041" spans="1:12" ht="20.100000000000001" customHeight="1" x14ac:dyDescent="0.25">
      <c r="A1041" s="294"/>
      <c r="B1041" s="295"/>
      <c r="C1041" s="313"/>
      <c r="D1041" s="294"/>
      <c r="E1041" s="294"/>
      <c r="F1041" s="294"/>
      <c r="G1041" s="295"/>
      <c r="H1041" s="295"/>
      <c r="I1041" s="295"/>
      <c r="J1041" s="294"/>
      <c r="K1041" s="294"/>
      <c r="L1041" s="294"/>
    </row>
    <row r="1042" spans="1:12" ht="20.100000000000001" customHeight="1" x14ac:dyDescent="0.25">
      <c r="A1042" s="294"/>
      <c r="B1042" s="295"/>
      <c r="C1042" s="313"/>
      <c r="D1042" s="294"/>
      <c r="E1042" s="294"/>
      <c r="F1042" s="294"/>
      <c r="G1042" s="295"/>
      <c r="H1042" s="295"/>
      <c r="I1042" s="295"/>
      <c r="J1042" s="294"/>
      <c r="K1042" s="294"/>
      <c r="L1042" s="294"/>
    </row>
    <row r="1043" spans="1:12" ht="20.100000000000001" customHeight="1" x14ac:dyDescent="0.25">
      <c r="A1043" s="294"/>
      <c r="B1043" s="295"/>
      <c r="C1043" s="313"/>
      <c r="D1043" s="294"/>
      <c r="E1043" s="294"/>
      <c r="F1043" s="294"/>
      <c r="G1043" s="295"/>
      <c r="H1043" s="295"/>
      <c r="I1043" s="295"/>
      <c r="J1043" s="294"/>
      <c r="K1043" s="294"/>
      <c r="L1043" s="294"/>
    </row>
    <row r="1044" spans="1:12" ht="20.100000000000001" customHeight="1" x14ac:dyDescent="0.25">
      <c r="A1044" s="294"/>
      <c r="B1044" s="295"/>
      <c r="C1044" s="313"/>
      <c r="D1044" s="294"/>
      <c r="E1044" s="294"/>
      <c r="F1044" s="294"/>
      <c r="G1044" s="295"/>
      <c r="H1044" s="295"/>
      <c r="I1044" s="295"/>
      <c r="J1044" s="294"/>
      <c r="K1044" s="294"/>
      <c r="L1044" s="294"/>
    </row>
    <row r="1045" spans="1:12" ht="20.100000000000001" customHeight="1" x14ac:dyDescent="0.25">
      <c r="A1045" s="294"/>
      <c r="B1045" s="295"/>
      <c r="C1045" s="313"/>
      <c r="D1045" s="294"/>
      <c r="E1045" s="294"/>
      <c r="F1045" s="294"/>
      <c r="G1045" s="295"/>
      <c r="H1045" s="295"/>
      <c r="I1045" s="295"/>
      <c r="J1045" s="294"/>
      <c r="K1045" s="294"/>
      <c r="L1045" s="294"/>
    </row>
    <row r="1046" spans="1:12" ht="20.100000000000001" customHeight="1" x14ac:dyDescent="0.25">
      <c r="A1046" s="294"/>
      <c r="B1046" s="295"/>
      <c r="C1046" s="313"/>
      <c r="D1046" s="294"/>
      <c r="E1046" s="294"/>
      <c r="F1046" s="294"/>
      <c r="G1046" s="295"/>
      <c r="H1046" s="295"/>
      <c r="I1046" s="295"/>
      <c r="J1046" s="294"/>
      <c r="K1046" s="294"/>
      <c r="L1046" s="294"/>
    </row>
    <row r="1047" spans="1:12" ht="20.100000000000001" customHeight="1" x14ac:dyDescent="0.25">
      <c r="A1047" s="294"/>
      <c r="B1047" s="295"/>
      <c r="C1047" s="313"/>
      <c r="D1047" s="294"/>
      <c r="E1047" s="294"/>
      <c r="F1047" s="294"/>
      <c r="G1047" s="295"/>
      <c r="H1047" s="295"/>
      <c r="I1047" s="295"/>
      <c r="J1047" s="294"/>
      <c r="K1047" s="294"/>
      <c r="L1047" s="294"/>
    </row>
    <row r="1048" spans="1:12" ht="20.100000000000001" customHeight="1" x14ac:dyDescent="0.25">
      <c r="A1048" s="294"/>
      <c r="B1048" s="295"/>
      <c r="C1048" s="313"/>
      <c r="D1048" s="294"/>
      <c r="E1048" s="294"/>
      <c r="F1048" s="294"/>
      <c r="G1048" s="295"/>
      <c r="H1048" s="295"/>
      <c r="I1048" s="295"/>
      <c r="J1048" s="294"/>
      <c r="K1048" s="294"/>
      <c r="L1048" s="294"/>
    </row>
    <row r="1049" spans="1:12" ht="20.100000000000001" customHeight="1" x14ac:dyDescent="0.25">
      <c r="A1049" s="294"/>
      <c r="B1049" s="295"/>
      <c r="C1049" s="313"/>
      <c r="D1049" s="294"/>
      <c r="E1049" s="294"/>
      <c r="F1049" s="294"/>
      <c r="G1049" s="295"/>
      <c r="H1049" s="295"/>
      <c r="I1049" s="295"/>
      <c r="J1049" s="294"/>
      <c r="K1049" s="294"/>
      <c r="L1049" s="294"/>
    </row>
    <row r="1050" spans="1:12" ht="20.100000000000001" customHeight="1" x14ac:dyDescent="0.25">
      <c r="A1050" s="294"/>
      <c r="B1050" s="295"/>
      <c r="C1050" s="313"/>
      <c r="D1050" s="294"/>
      <c r="E1050" s="294"/>
      <c r="F1050" s="294"/>
      <c r="G1050" s="295"/>
      <c r="H1050" s="295"/>
      <c r="I1050" s="295"/>
      <c r="J1050" s="294"/>
      <c r="K1050" s="294"/>
      <c r="L1050" s="294"/>
    </row>
    <row r="1051" spans="1:12" ht="20.100000000000001" customHeight="1" x14ac:dyDescent="0.25">
      <c r="A1051" s="294"/>
      <c r="B1051" s="295"/>
      <c r="C1051" s="313"/>
      <c r="D1051" s="294"/>
      <c r="E1051" s="294"/>
      <c r="F1051" s="294"/>
      <c r="G1051" s="295"/>
      <c r="H1051" s="295"/>
      <c r="I1051" s="295"/>
      <c r="J1051" s="294"/>
      <c r="K1051" s="294"/>
      <c r="L1051" s="294"/>
    </row>
    <row r="1052" spans="1:12" ht="20.100000000000001" customHeight="1" x14ac:dyDescent="0.25">
      <c r="A1052" s="294"/>
      <c r="B1052" s="295"/>
      <c r="C1052" s="313"/>
      <c r="D1052" s="294"/>
      <c r="E1052" s="294"/>
      <c r="F1052" s="294"/>
      <c r="G1052" s="295"/>
      <c r="H1052" s="295"/>
      <c r="I1052" s="295"/>
      <c r="J1052" s="294"/>
      <c r="K1052" s="294"/>
      <c r="L1052" s="294"/>
    </row>
    <row r="1053" spans="1:12" ht="20.100000000000001" customHeight="1" x14ac:dyDescent="0.25">
      <c r="A1053" s="294"/>
      <c r="B1053" s="295"/>
      <c r="C1053" s="313"/>
      <c r="D1053" s="294"/>
      <c r="E1053" s="294"/>
      <c r="F1053" s="294"/>
      <c r="G1053" s="295"/>
      <c r="H1053" s="295"/>
      <c r="I1053" s="295"/>
      <c r="J1053" s="294"/>
      <c r="K1053" s="294"/>
      <c r="L1053" s="294"/>
    </row>
    <row r="1054" spans="1:12" ht="20.100000000000001" customHeight="1" x14ac:dyDescent="0.25">
      <c r="A1054" s="294"/>
      <c r="B1054" s="295"/>
      <c r="C1054" s="313"/>
      <c r="D1054" s="294"/>
      <c r="E1054" s="294"/>
      <c r="F1054" s="294"/>
      <c r="G1054" s="295"/>
      <c r="H1054" s="295"/>
      <c r="I1054" s="295"/>
      <c r="J1054" s="294"/>
      <c r="K1054" s="294"/>
      <c r="L1054" s="294"/>
    </row>
    <row r="1055" spans="1:12" ht="20.100000000000001" customHeight="1" x14ac:dyDescent="0.25">
      <c r="A1055" s="294"/>
      <c r="B1055" s="295"/>
      <c r="C1055" s="313"/>
      <c r="D1055" s="294"/>
      <c r="E1055" s="294"/>
      <c r="F1055" s="294"/>
      <c r="G1055" s="295"/>
      <c r="H1055" s="295"/>
      <c r="I1055" s="295"/>
      <c r="J1055" s="294"/>
      <c r="K1055" s="294"/>
      <c r="L1055" s="294"/>
    </row>
    <row r="1056" spans="1:12" ht="20.100000000000001" customHeight="1" x14ac:dyDescent="0.25">
      <c r="A1056" s="294"/>
      <c r="B1056" s="295"/>
      <c r="C1056" s="313"/>
      <c r="D1056" s="294"/>
      <c r="E1056" s="294"/>
      <c r="F1056" s="294"/>
      <c r="G1056" s="295"/>
      <c r="H1056" s="295"/>
      <c r="I1056" s="295"/>
      <c r="J1056" s="294"/>
      <c r="K1056" s="294"/>
      <c r="L1056" s="294"/>
    </row>
    <row r="1057" spans="1:12" ht="20.100000000000001" customHeight="1" x14ac:dyDescent="0.25">
      <c r="A1057" s="294"/>
      <c r="B1057" s="295"/>
      <c r="C1057" s="313"/>
      <c r="D1057" s="294"/>
      <c r="E1057" s="294"/>
      <c r="F1057" s="294"/>
      <c r="G1057" s="295"/>
      <c r="H1057" s="295"/>
      <c r="I1057" s="295"/>
      <c r="J1057" s="294"/>
      <c r="K1057" s="294"/>
      <c r="L1057" s="294"/>
    </row>
    <row r="1058" spans="1:12" ht="20.100000000000001" customHeight="1" x14ac:dyDescent="0.25">
      <c r="A1058" s="294"/>
      <c r="B1058" s="295"/>
      <c r="C1058" s="313"/>
      <c r="D1058" s="294"/>
      <c r="E1058" s="294"/>
      <c r="F1058" s="294"/>
      <c r="G1058" s="295"/>
      <c r="H1058" s="295"/>
      <c r="I1058" s="295"/>
      <c r="J1058" s="294"/>
      <c r="K1058" s="294"/>
      <c r="L1058" s="294"/>
    </row>
    <row r="1059" spans="1:12" ht="20.100000000000001" customHeight="1" x14ac:dyDescent="0.25">
      <c r="A1059" s="294"/>
      <c r="B1059" s="295"/>
      <c r="C1059" s="313"/>
      <c r="D1059" s="294"/>
      <c r="E1059" s="294"/>
      <c r="F1059" s="294"/>
      <c r="G1059" s="295"/>
      <c r="H1059" s="295"/>
      <c r="I1059" s="295"/>
      <c r="J1059" s="294"/>
      <c r="K1059" s="294"/>
      <c r="L1059" s="294"/>
    </row>
    <row r="1060" spans="1:12" ht="20.100000000000001" customHeight="1" x14ac:dyDescent="0.25">
      <c r="A1060" s="294"/>
      <c r="B1060" s="295"/>
      <c r="C1060" s="313"/>
      <c r="D1060" s="294"/>
      <c r="E1060" s="294"/>
      <c r="F1060" s="294"/>
      <c r="G1060" s="295"/>
      <c r="H1060" s="295"/>
      <c r="I1060" s="295"/>
      <c r="J1060" s="294"/>
      <c r="K1060" s="294"/>
      <c r="L1060" s="294"/>
    </row>
    <row r="1061" spans="1:12" ht="20.100000000000001" customHeight="1" x14ac:dyDescent="0.25">
      <c r="A1061" s="294"/>
      <c r="B1061" s="295"/>
      <c r="C1061" s="313"/>
      <c r="D1061" s="294"/>
      <c r="E1061" s="294"/>
      <c r="F1061" s="294"/>
      <c r="G1061" s="295"/>
      <c r="H1061" s="295"/>
      <c r="I1061" s="295"/>
      <c r="J1061" s="294"/>
      <c r="K1061" s="294"/>
      <c r="L1061" s="294"/>
    </row>
    <row r="1062" spans="1:12" ht="20.100000000000001" customHeight="1" x14ac:dyDescent="0.25">
      <c r="A1062" s="294"/>
      <c r="B1062" s="295"/>
      <c r="C1062" s="313"/>
      <c r="D1062" s="294"/>
      <c r="E1062" s="294"/>
      <c r="F1062" s="294"/>
      <c r="G1062" s="295"/>
      <c r="H1062" s="295"/>
      <c r="I1062" s="295"/>
      <c r="J1062" s="294"/>
      <c r="K1062" s="294"/>
      <c r="L1062" s="294"/>
    </row>
    <row r="1063" spans="1:12" ht="20.100000000000001" customHeight="1" x14ac:dyDescent="0.25">
      <c r="A1063" s="294"/>
      <c r="B1063" s="295"/>
      <c r="C1063" s="313"/>
      <c r="D1063" s="294"/>
      <c r="E1063" s="294"/>
      <c r="F1063" s="294"/>
      <c r="G1063" s="295"/>
      <c r="H1063" s="295"/>
      <c r="I1063" s="295"/>
      <c r="J1063" s="294"/>
      <c r="K1063" s="294"/>
      <c r="L1063" s="294"/>
    </row>
    <row r="1064" spans="1:12" ht="20.100000000000001" customHeight="1" x14ac:dyDescent="0.25">
      <c r="A1064" s="294"/>
      <c r="B1064" s="295"/>
      <c r="C1064" s="313"/>
      <c r="D1064" s="294"/>
      <c r="E1064" s="294"/>
      <c r="F1064" s="294"/>
      <c r="G1064" s="295"/>
      <c r="H1064" s="295"/>
      <c r="I1064" s="295"/>
      <c r="J1064" s="294"/>
      <c r="K1064" s="294"/>
      <c r="L1064" s="294"/>
    </row>
    <row r="1065" spans="1:12" ht="20.100000000000001" customHeight="1" x14ac:dyDescent="0.25">
      <c r="A1065" s="294"/>
      <c r="B1065" s="295"/>
      <c r="C1065" s="313"/>
      <c r="D1065" s="294"/>
      <c r="E1065" s="294"/>
      <c r="F1065" s="294"/>
      <c r="G1065" s="295"/>
      <c r="H1065" s="295"/>
      <c r="I1065" s="295"/>
      <c r="J1065" s="294"/>
      <c r="K1065" s="294"/>
      <c r="L1065" s="294"/>
    </row>
    <row r="1066" spans="1:12" ht="20.100000000000001" customHeight="1" x14ac:dyDescent="0.25">
      <c r="A1066" s="294"/>
      <c r="B1066" s="295"/>
      <c r="C1066" s="313"/>
      <c r="D1066" s="294"/>
      <c r="E1066" s="294"/>
      <c r="F1066" s="294"/>
      <c r="G1066" s="295"/>
      <c r="H1066" s="295"/>
      <c r="I1066" s="295"/>
      <c r="J1066" s="294"/>
      <c r="K1066" s="294"/>
      <c r="L1066" s="294"/>
    </row>
    <row r="1067" spans="1:12" ht="20.100000000000001" customHeight="1" x14ac:dyDescent="0.25">
      <c r="A1067" s="294"/>
      <c r="B1067" s="295"/>
      <c r="C1067" s="313"/>
      <c r="D1067" s="294"/>
      <c r="E1067" s="294"/>
      <c r="F1067" s="294"/>
      <c r="G1067" s="295"/>
      <c r="H1067" s="295"/>
      <c r="I1067" s="295"/>
      <c r="J1067" s="294"/>
      <c r="K1067" s="294"/>
      <c r="L1067" s="294"/>
    </row>
    <row r="1068" spans="1:12" ht="20.100000000000001" customHeight="1" x14ac:dyDescent="0.25">
      <c r="A1068" s="294"/>
      <c r="B1068" s="295"/>
      <c r="C1068" s="313"/>
      <c r="D1068" s="294"/>
      <c r="E1068" s="294"/>
      <c r="F1068" s="294"/>
      <c r="G1068" s="295"/>
      <c r="H1068" s="295"/>
      <c r="I1068" s="295"/>
      <c r="J1068" s="294"/>
      <c r="K1068" s="294"/>
      <c r="L1068" s="294"/>
    </row>
    <row r="1069" spans="1:12" ht="20.100000000000001" customHeight="1" x14ac:dyDescent="0.25">
      <c r="A1069" s="294"/>
      <c r="B1069" s="295"/>
      <c r="C1069" s="313"/>
      <c r="D1069" s="294"/>
      <c r="E1069" s="294"/>
      <c r="F1069" s="294"/>
      <c r="G1069" s="295"/>
      <c r="H1069" s="295"/>
      <c r="I1069" s="295"/>
      <c r="J1069" s="294"/>
      <c r="K1069" s="294"/>
      <c r="L1069" s="294"/>
    </row>
    <row r="1070" spans="1:12" ht="20.100000000000001" customHeight="1" x14ac:dyDescent="0.25">
      <c r="A1070" s="294"/>
      <c r="B1070" s="295"/>
      <c r="C1070" s="313"/>
      <c r="D1070" s="294"/>
      <c r="E1070" s="294"/>
      <c r="F1070" s="294"/>
      <c r="G1070" s="295"/>
      <c r="H1070" s="295"/>
      <c r="I1070" s="295"/>
      <c r="J1070" s="294"/>
      <c r="K1070" s="294"/>
      <c r="L1070" s="294"/>
    </row>
    <row r="1071" spans="1:12" ht="20.100000000000001" customHeight="1" x14ac:dyDescent="0.25">
      <c r="A1071" s="294"/>
      <c r="B1071" s="295"/>
      <c r="C1071" s="313"/>
      <c r="D1071" s="294"/>
      <c r="E1071" s="294"/>
      <c r="F1071" s="294"/>
      <c r="G1071" s="295"/>
      <c r="H1071" s="295"/>
      <c r="I1071" s="295"/>
      <c r="J1071" s="294"/>
      <c r="K1071" s="294"/>
      <c r="L1071" s="294"/>
    </row>
    <row r="1072" spans="1:12" ht="20.100000000000001" customHeight="1" x14ac:dyDescent="0.25">
      <c r="A1072" s="294"/>
      <c r="B1072" s="295"/>
      <c r="C1072" s="313"/>
      <c r="D1072" s="294"/>
      <c r="E1072" s="294"/>
      <c r="F1072" s="294"/>
      <c r="G1072" s="295"/>
      <c r="H1072" s="295"/>
      <c r="I1072" s="295"/>
      <c r="J1072" s="294"/>
      <c r="K1072" s="294"/>
      <c r="L1072" s="294"/>
    </row>
    <row r="1073" spans="1:12" ht="20.100000000000001" customHeight="1" x14ac:dyDescent="0.25">
      <c r="A1073" s="294"/>
      <c r="B1073" s="295"/>
      <c r="C1073" s="313"/>
      <c r="D1073" s="294"/>
      <c r="E1073" s="294"/>
      <c r="F1073" s="294"/>
      <c r="G1073" s="295"/>
      <c r="H1073" s="295"/>
      <c r="I1073" s="295"/>
      <c r="J1073" s="294"/>
      <c r="K1073" s="294"/>
      <c r="L1073" s="294"/>
    </row>
    <row r="1074" spans="1:12" ht="20.100000000000001" customHeight="1" x14ac:dyDescent="0.25">
      <c r="A1074" s="294"/>
      <c r="B1074" s="295"/>
      <c r="C1074" s="313"/>
      <c r="D1074" s="294"/>
      <c r="E1074" s="294"/>
      <c r="F1074" s="294"/>
      <c r="G1074" s="295"/>
      <c r="H1074" s="295"/>
      <c r="I1074" s="295"/>
      <c r="J1074" s="294"/>
      <c r="K1074" s="294"/>
      <c r="L1074" s="294"/>
    </row>
    <row r="1075" spans="1:12" ht="20.100000000000001" customHeight="1" x14ac:dyDescent="0.25">
      <c r="A1075" s="294"/>
      <c r="B1075" s="295"/>
      <c r="C1075" s="313"/>
      <c r="D1075" s="294"/>
      <c r="E1075" s="294"/>
      <c r="F1075" s="294"/>
      <c r="G1075" s="295"/>
      <c r="H1075" s="295"/>
      <c r="I1075" s="295"/>
      <c r="J1075" s="294"/>
      <c r="K1075" s="294"/>
      <c r="L1075" s="294"/>
    </row>
    <row r="1076" spans="1:12" ht="20.100000000000001" customHeight="1" x14ac:dyDescent="0.25">
      <c r="A1076" s="294"/>
      <c r="B1076" s="295"/>
      <c r="C1076" s="313"/>
      <c r="D1076" s="294"/>
      <c r="E1076" s="294"/>
      <c r="F1076" s="294"/>
      <c r="G1076" s="295"/>
      <c r="H1076" s="295"/>
      <c r="I1076" s="295"/>
      <c r="J1076" s="294"/>
      <c r="K1076" s="294"/>
      <c r="L1076" s="294"/>
    </row>
    <row r="1077" spans="1:12" ht="20.100000000000001" customHeight="1" x14ac:dyDescent="0.25">
      <c r="A1077" s="294"/>
      <c r="B1077" s="295"/>
      <c r="C1077" s="313"/>
      <c r="D1077" s="294"/>
      <c r="E1077" s="294"/>
      <c r="F1077" s="294"/>
      <c r="G1077" s="295"/>
      <c r="H1077" s="295"/>
      <c r="I1077" s="295"/>
      <c r="J1077" s="294"/>
      <c r="K1077" s="294"/>
      <c r="L1077" s="294"/>
    </row>
    <row r="1078" spans="1:12" ht="20.100000000000001" customHeight="1" x14ac:dyDescent="0.25">
      <c r="A1078" s="294"/>
      <c r="B1078" s="295"/>
      <c r="C1078" s="313"/>
      <c r="D1078" s="294"/>
      <c r="E1078" s="294"/>
      <c r="F1078" s="294"/>
      <c r="G1078" s="295"/>
      <c r="H1078" s="295"/>
      <c r="I1078" s="295"/>
      <c r="J1078" s="294"/>
      <c r="K1078" s="294"/>
      <c r="L1078" s="294"/>
    </row>
    <row r="1079" spans="1:12" ht="20.100000000000001" customHeight="1" x14ac:dyDescent="0.25">
      <c r="A1079" s="294"/>
      <c r="B1079" s="295"/>
      <c r="C1079" s="313"/>
      <c r="D1079" s="294"/>
      <c r="E1079" s="294"/>
      <c r="F1079" s="294"/>
      <c r="G1079" s="295"/>
      <c r="H1079" s="295"/>
      <c r="I1079" s="295"/>
      <c r="J1079" s="294"/>
      <c r="K1079" s="294"/>
      <c r="L1079" s="294"/>
    </row>
    <row r="1080" spans="1:12" ht="20.100000000000001" customHeight="1" x14ac:dyDescent="0.25">
      <c r="A1080" s="294"/>
      <c r="B1080" s="295"/>
      <c r="C1080" s="313"/>
      <c r="D1080" s="294"/>
      <c r="E1080" s="294"/>
      <c r="F1080" s="294"/>
      <c r="G1080" s="295"/>
      <c r="H1080" s="295"/>
      <c r="I1080" s="295"/>
      <c r="J1080" s="294"/>
      <c r="K1080" s="294"/>
      <c r="L1080" s="294"/>
    </row>
    <row r="1081" spans="1:12" ht="20.100000000000001" customHeight="1" x14ac:dyDescent="0.25">
      <c r="A1081" s="294"/>
      <c r="B1081" s="295"/>
      <c r="C1081" s="313"/>
      <c r="D1081" s="294"/>
      <c r="E1081" s="294"/>
      <c r="F1081" s="294"/>
      <c r="G1081" s="295"/>
      <c r="H1081" s="295"/>
      <c r="I1081" s="295"/>
      <c r="J1081" s="294"/>
      <c r="K1081" s="294"/>
      <c r="L1081" s="294"/>
    </row>
    <row r="1082" spans="1:12" ht="20.100000000000001" customHeight="1" x14ac:dyDescent="0.25">
      <c r="A1082" s="294"/>
      <c r="B1082" s="295"/>
      <c r="C1082" s="313"/>
      <c r="D1082" s="294"/>
      <c r="E1082" s="294"/>
      <c r="F1082" s="294"/>
      <c r="G1082" s="295"/>
      <c r="H1082" s="295"/>
      <c r="I1082" s="295"/>
      <c r="J1082" s="294"/>
      <c r="K1082" s="294"/>
      <c r="L1082" s="294"/>
    </row>
    <row r="1083" spans="1:12" ht="20.100000000000001" customHeight="1" x14ac:dyDescent="0.25">
      <c r="A1083" s="294"/>
      <c r="B1083" s="295"/>
      <c r="C1083" s="313"/>
      <c r="D1083" s="294"/>
      <c r="E1083" s="294"/>
      <c r="F1083" s="294"/>
      <c r="G1083" s="295"/>
      <c r="H1083" s="295"/>
      <c r="I1083" s="295"/>
      <c r="J1083" s="294"/>
      <c r="K1083" s="294"/>
      <c r="L1083" s="294"/>
    </row>
    <row r="1084" spans="1:12" ht="20.100000000000001" customHeight="1" x14ac:dyDescent="0.25">
      <c r="A1084" s="294"/>
      <c r="B1084" s="295"/>
      <c r="C1084" s="313"/>
      <c r="D1084" s="294"/>
      <c r="E1084" s="294"/>
      <c r="F1084" s="294"/>
      <c r="G1084" s="295"/>
      <c r="H1084" s="295"/>
      <c r="I1084" s="295"/>
      <c r="J1084" s="294"/>
      <c r="K1084" s="294"/>
      <c r="L1084" s="294"/>
    </row>
    <row r="1085" spans="1:12" ht="20.100000000000001" customHeight="1" x14ac:dyDescent="0.25">
      <c r="A1085" s="294"/>
      <c r="B1085" s="295"/>
      <c r="C1085" s="313"/>
      <c r="D1085" s="294"/>
      <c r="E1085" s="294"/>
      <c r="F1085" s="294"/>
      <c r="G1085" s="295"/>
      <c r="H1085" s="295"/>
      <c r="I1085" s="295"/>
      <c r="J1085" s="294"/>
      <c r="K1085" s="294"/>
      <c r="L1085" s="294"/>
    </row>
    <row r="1086" spans="1:12" ht="20.100000000000001" customHeight="1" x14ac:dyDescent="0.25">
      <c r="A1086" s="294"/>
      <c r="B1086" s="295"/>
      <c r="C1086" s="313"/>
      <c r="D1086" s="294"/>
      <c r="E1086" s="294"/>
      <c r="F1086" s="294"/>
      <c r="G1086" s="295"/>
      <c r="H1086" s="295"/>
      <c r="I1086" s="295"/>
      <c r="J1086" s="294"/>
      <c r="K1086" s="294"/>
      <c r="L1086" s="294"/>
    </row>
    <row r="1087" spans="1:12" ht="20.100000000000001" customHeight="1" x14ac:dyDescent="0.25">
      <c r="A1087" s="294"/>
      <c r="B1087" s="295"/>
      <c r="C1087" s="313"/>
      <c r="D1087" s="294"/>
      <c r="E1087" s="294"/>
      <c r="F1087" s="294"/>
      <c r="G1087" s="295"/>
      <c r="H1087" s="295"/>
      <c r="I1087" s="295"/>
      <c r="J1087" s="294"/>
      <c r="K1087" s="294"/>
      <c r="L1087" s="294"/>
    </row>
    <row r="1088" spans="1:12" ht="20.100000000000001" customHeight="1" x14ac:dyDescent="0.25">
      <c r="A1088" s="294"/>
      <c r="B1088" s="295"/>
      <c r="C1088" s="313"/>
      <c r="D1088" s="294"/>
      <c r="E1088" s="294"/>
      <c r="F1088" s="294"/>
      <c r="G1088" s="295"/>
      <c r="H1088" s="295"/>
      <c r="I1088" s="295"/>
      <c r="J1088" s="294"/>
      <c r="K1088" s="294"/>
      <c r="L1088" s="294"/>
    </row>
    <row r="1089" spans="1:12" ht="20.100000000000001" customHeight="1" x14ac:dyDescent="0.25">
      <c r="A1089" s="294"/>
      <c r="B1089" s="295"/>
      <c r="C1089" s="313"/>
      <c r="D1089" s="294"/>
      <c r="E1089" s="294"/>
      <c r="F1089" s="294"/>
      <c r="G1089" s="295"/>
      <c r="H1089" s="295"/>
      <c r="I1089" s="295"/>
      <c r="J1089" s="294"/>
      <c r="K1089" s="294"/>
      <c r="L1089" s="294"/>
    </row>
    <row r="1090" spans="1:12" ht="20.100000000000001" customHeight="1" x14ac:dyDescent="0.25">
      <c r="A1090" s="294"/>
      <c r="B1090" s="295"/>
      <c r="C1090" s="313"/>
      <c r="D1090" s="294"/>
      <c r="E1090" s="294"/>
      <c r="F1090" s="294"/>
      <c r="G1090" s="295"/>
      <c r="H1090" s="295"/>
      <c r="I1090" s="295"/>
      <c r="J1090" s="294"/>
      <c r="K1090" s="294"/>
      <c r="L1090" s="294"/>
    </row>
    <row r="1091" spans="1:12" ht="20.100000000000001" customHeight="1" x14ac:dyDescent="0.25">
      <c r="A1091" s="294"/>
      <c r="B1091" s="295"/>
      <c r="C1091" s="313"/>
      <c r="D1091" s="294"/>
      <c r="E1091" s="294"/>
      <c r="F1091" s="294"/>
      <c r="G1091" s="295"/>
      <c r="H1091" s="295"/>
      <c r="I1091" s="295"/>
      <c r="J1091" s="294"/>
      <c r="K1091" s="294"/>
      <c r="L1091" s="294"/>
    </row>
    <row r="1092" spans="1:12" ht="20.100000000000001" customHeight="1" x14ac:dyDescent="0.25">
      <c r="A1092" s="294"/>
      <c r="B1092" s="295"/>
      <c r="C1092" s="313"/>
      <c r="D1092" s="294"/>
      <c r="E1092" s="294"/>
      <c r="F1092" s="294"/>
      <c r="G1092" s="295"/>
      <c r="H1092" s="295"/>
      <c r="I1092" s="295"/>
      <c r="J1092" s="294"/>
      <c r="K1092" s="294"/>
      <c r="L1092" s="294"/>
    </row>
    <row r="1093" spans="1:12" ht="20.100000000000001" customHeight="1" x14ac:dyDescent="0.25">
      <c r="A1093" s="294"/>
      <c r="B1093" s="295"/>
      <c r="C1093" s="313"/>
      <c r="D1093" s="294"/>
      <c r="E1093" s="294"/>
      <c r="F1093" s="294"/>
      <c r="G1093" s="295"/>
      <c r="H1093" s="295"/>
      <c r="I1093" s="295"/>
      <c r="J1093" s="294"/>
      <c r="K1093" s="294"/>
      <c r="L1093" s="294"/>
    </row>
    <row r="1094" spans="1:12" ht="20.100000000000001" customHeight="1" x14ac:dyDescent="0.25">
      <c r="A1094" s="294"/>
      <c r="B1094" s="295"/>
      <c r="C1094" s="313"/>
      <c r="D1094" s="294"/>
      <c r="E1094" s="294"/>
      <c r="F1094" s="294"/>
      <c r="G1094" s="295"/>
      <c r="H1094" s="295"/>
      <c r="I1094" s="295"/>
      <c r="J1094" s="294"/>
      <c r="K1094" s="294"/>
      <c r="L1094" s="294"/>
    </row>
    <row r="1095" spans="1:12" ht="20.100000000000001" customHeight="1" x14ac:dyDescent="0.25">
      <c r="A1095" s="294"/>
      <c r="B1095" s="295"/>
      <c r="C1095" s="313"/>
      <c r="D1095" s="294"/>
      <c r="E1095" s="294"/>
      <c r="F1095" s="294"/>
      <c r="G1095" s="295"/>
      <c r="H1095" s="295"/>
      <c r="I1095" s="295"/>
      <c r="J1095" s="294"/>
      <c r="K1095" s="294"/>
      <c r="L1095" s="294"/>
    </row>
    <row r="1096" spans="1:12" ht="20.100000000000001" customHeight="1" x14ac:dyDescent="0.25">
      <c r="A1096" s="294"/>
      <c r="B1096" s="295"/>
      <c r="C1096" s="313"/>
      <c r="D1096" s="294"/>
      <c r="E1096" s="294"/>
      <c r="F1096" s="294"/>
      <c r="G1096" s="295"/>
      <c r="H1096" s="295"/>
      <c r="I1096" s="295"/>
      <c r="J1096" s="294"/>
      <c r="K1096" s="294"/>
      <c r="L1096" s="294"/>
    </row>
    <row r="1097" spans="1:12" ht="20.100000000000001" customHeight="1" x14ac:dyDescent="0.25">
      <c r="A1097" s="294"/>
      <c r="B1097" s="295"/>
      <c r="C1097" s="313"/>
      <c r="D1097" s="294"/>
      <c r="E1097" s="294"/>
      <c r="F1097" s="294"/>
      <c r="G1097" s="295"/>
      <c r="H1097" s="295"/>
      <c r="I1097" s="295"/>
      <c r="J1097" s="294"/>
      <c r="K1097" s="294"/>
      <c r="L1097" s="294"/>
    </row>
    <row r="1098" spans="1:12" ht="20.100000000000001" customHeight="1" x14ac:dyDescent="0.25">
      <c r="A1098" s="294"/>
      <c r="B1098" s="295"/>
      <c r="C1098" s="313"/>
      <c r="D1098" s="294"/>
      <c r="E1098" s="294"/>
      <c r="F1098" s="294"/>
      <c r="G1098" s="295"/>
      <c r="H1098" s="295"/>
      <c r="I1098" s="295"/>
      <c r="J1098" s="294"/>
      <c r="K1098" s="294"/>
      <c r="L1098" s="294"/>
    </row>
    <row r="1099" spans="1:12" ht="20.100000000000001" customHeight="1" x14ac:dyDescent="0.25">
      <c r="A1099" s="294"/>
      <c r="B1099" s="295"/>
      <c r="C1099" s="313"/>
      <c r="D1099" s="294"/>
      <c r="E1099" s="294"/>
      <c r="F1099" s="294"/>
      <c r="G1099" s="295"/>
      <c r="H1099" s="295"/>
      <c r="I1099" s="295"/>
      <c r="J1099" s="294"/>
      <c r="K1099" s="294"/>
      <c r="L1099" s="294"/>
    </row>
    <row r="1100" spans="1:12" ht="20.100000000000001" customHeight="1" x14ac:dyDescent="0.25">
      <c r="A1100" s="294"/>
      <c r="B1100" s="295"/>
      <c r="C1100" s="313"/>
      <c r="D1100" s="294"/>
      <c r="E1100" s="294"/>
      <c r="F1100" s="294"/>
      <c r="G1100" s="295"/>
      <c r="H1100" s="295"/>
      <c r="I1100" s="295"/>
      <c r="J1100" s="294"/>
      <c r="K1100" s="294"/>
      <c r="L1100" s="294"/>
    </row>
    <row r="1101" spans="1:12" ht="20.100000000000001" customHeight="1" x14ac:dyDescent="0.25">
      <c r="A1101" s="294"/>
      <c r="B1101" s="295"/>
      <c r="C1101" s="313"/>
      <c r="D1101" s="294"/>
      <c r="E1101" s="294"/>
      <c r="F1101" s="294"/>
      <c r="G1101" s="295"/>
      <c r="H1101" s="295"/>
      <c r="I1101" s="295"/>
      <c r="J1101" s="294"/>
      <c r="K1101" s="294"/>
      <c r="L1101" s="294"/>
    </row>
    <row r="1102" spans="1:12" ht="20.100000000000001" customHeight="1" x14ac:dyDescent="0.25">
      <c r="A1102" s="294"/>
      <c r="B1102" s="295"/>
      <c r="C1102" s="313"/>
      <c r="D1102" s="294"/>
      <c r="E1102" s="294"/>
      <c r="F1102" s="294"/>
      <c r="G1102" s="295"/>
      <c r="H1102" s="295"/>
      <c r="I1102" s="295"/>
      <c r="J1102" s="294"/>
      <c r="K1102" s="294"/>
      <c r="L1102" s="294"/>
    </row>
    <row r="1103" spans="1:12" ht="20.100000000000001" customHeight="1" x14ac:dyDescent="0.25">
      <c r="A1103" s="294"/>
      <c r="B1103" s="295"/>
      <c r="C1103" s="313"/>
      <c r="D1103" s="294"/>
      <c r="E1103" s="294"/>
      <c r="F1103" s="294"/>
      <c r="G1103" s="295"/>
      <c r="H1103" s="295"/>
      <c r="I1103" s="295"/>
      <c r="J1103" s="294"/>
      <c r="K1103" s="294"/>
      <c r="L1103" s="294"/>
    </row>
    <row r="1104" spans="1:12" ht="20.100000000000001" customHeight="1" x14ac:dyDescent="0.25">
      <c r="A1104" s="294"/>
      <c r="B1104" s="295"/>
      <c r="C1104" s="313"/>
      <c r="D1104" s="294"/>
      <c r="E1104" s="294"/>
      <c r="F1104" s="294"/>
      <c r="G1104" s="295"/>
      <c r="H1104" s="295"/>
      <c r="I1104" s="295"/>
      <c r="J1104" s="294"/>
      <c r="K1104" s="294"/>
      <c r="L1104" s="294"/>
    </row>
    <row r="1105" spans="1:12" ht="20.100000000000001" customHeight="1" x14ac:dyDescent="0.25">
      <c r="A1105" s="294"/>
      <c r="B1105" s="295"/>
      <c r="C1105" s="313"/>
      <c r="D1105" s="294"/>
      <c r="E1105" s="294"/>
      <c r="F1105" s="294"/>
      <c r="G1105" s="295"/>
      <c r="H1105" s="295"/>
      <c r="I1105" s="295"/>
      <c r="J1105" s="294"/>
      <c r="K1105" s="294"/>
      <c r="L1105" s="294"/>
    </row>
    <row r="1106" spans="1:12" ht="20.100000000000001" customHeight="1" x14ac:dyDescent="0.25">
      <c r="A1106" s="294"/>
      <c r="B1106" s="295"/>
      <c r="C1106" s="313"/>
      <c r="D1106" s="294"/>
      <c r="E1106" s="294"/>
      <c r="F1106" s="294"/>
      <c r="G1106" s="295"/>
      <c r="H1106" s="295"/>
      <c r="I1106" s="295"/>
      <c r="J1106" s="294"/>
      <c r="K1106" s="294"/>
      <c r="L1106" s="294"/>
    </row>
    <row r="1107" spans="1:12" ht="20.100000000000001" customHeight="1" x14ac:dyDescent="0.25">
      <c r="A1107" s="294"/>
      <c r="B1107" s="295"/>
      <c r="C1107" s="313"/>
      <c r="D1107" s="294"/>
      <c r="E1107" s="294"/>
      <c r="F1107" s="294"/>
      <c r="G1107" s="295"/>
      <c r="H1107" s="295"/>
      <c r="I1107" s="295"/>
      <c r="J1107" s="294"/>
      <c r="K1107" s="294"/>
      <c r="L1107" s="294"/>
    </row>
    <row r="1108" spans="1:12" ht="20.100000000000001" customHeight="1" x14ac:dyDescent="0.25">
      <c r="A1108" s="294"/>
      <c r="B1108" s="295"/>
      <c r="C1108" s="313"/>
      <c r="D1108" s="294"/>
      <c r="E1108" s="294"/>
      <c r="F1108" s="294"/>
      <c r="G1108" s="295"/>
      <c r="H1108" s="295"/>
      <c r="I1108" s="295"/>
      <c r="J1108" s="294"/>
      <c r="K1108" s="294"/>
      <c r="L1108" s="294"/>
    </row>
    <row r="1109" spans="1:12" ht="20.100000000000001" customHeight="1" x14ac:dyDescent="0.25">
      <c r="A1109" s="294"/>
      <c r="B1109" s="295"/>
      <c r="C1109" s="313"/>
      <c r="D1109" s="294"/>
      <c r="E1109" s="294"/>
      <c r="F1109" s="294"/>
      <c r="G1109" s="295"/>
      <c r="H1109" s="295"/>
      <c r="I1109" s="295"/>
      <c r="J1109" s="294"/>
      <c r="K1109" s="294"/>
      <c r="L1109" s="294"/>
    </row>
    <row r="1110" spans="1:12" ht="20.100000000000001" customHeight="1" x14ac:dyDescent="0.25">
      <c r="A1110" s="294"/>
      <c r="B1110" s="295"/>
      <c r="C1110" s="313"/>
      <c r="D1110" s="294"/>
      <c r="E1110" s="294"/>
      <c r="F1110" s="294"/>
      <c r="G1110" s="295"/>
      <c r="H1110" s="295"/>
      <c r="I1110" s="295"/>
      <c r="J1110" s="294"/>
      <c r="K1110" s="294"/>
      <c r="L1110" s="294"/>
    </row>
    <row r="1111" spans="1:12" ht="20.100000000000001" customHeight="1" x14ac:dyDescent="0.25">
      <c r="A1111" s="294"/>
      <c r="B1111" s="295"/>
      <c r="C1111" s="313"/>
      <c r="D1111" s="294"/>
      <c r="E1111" s="294"/>
      <c r="F1111" s="294"/>
      <c r="G1111" s="295"/>
      <c r="H1111" s="295"/>
      <c r="I1111" s="295"/>
      <c r="J1111" s="294"/>
      <c r="K1111" s="294"/>
      <c r="L1111" s="294"/>
    </row>
    <row r="1112" spans="1:12" ht="20.100000000000001" customHeight="1" x14ac:dyDescent="0.25">
      <c r="A1112" s="294"/>
      <c r="B1112" s="295"/>
      <c r="C1112" s="313"/>
      <c r="D1112" s="294"/>
      <c r="E1112" s="294"/>
      <c r="F1112" s="294"/>
      <c r="G1112" s="295"/>
      <c r="H1112" s="295"/>
      <c r="I1112" s="295"/>
      <c r="J1112" s="294"/>
      <c r="K1112" s="294"/>
      <c r="L1112" s="294"/>
    </row>
    <row r="1113" spans="1:12" ht="20.100000000000001" customHeight="1" x14ac:dyDescent="0.25">
      <c r="A1113" s="294"/>
      <c r="B1113" s="295"/>
      <c r="C1113" s="313"/>
      <c r="D1113" s="294"/>
      <c r="E1113" s="294"/>
      <c r="F1113" s="294"/>
      <c r="G1113" s="295"/>
      <c r="H1113" s="295"/>
      <c r="I1113" s="295"/>
      <c r="J1113" s="294"/>
      <c r="K1113" s="294"/>
      <c r="L1113" s="294"/>
    </row>
    <row r="1114" spans="1:12" ht="20.100000000000001" customHeight="1" x14ac:dyDescent="0.25">
      <c r="A1114" s="294"/>
      <c r="B1114" s="295"/>
      <c r="C1114" s="313"/>
      <c r="D1114" s="294"/>
      <c r="E1114" s="294"/>
      <c r="F1114" s="294"/>
      <c r="G1114" s="295"/>
      <c r="H1114" s="295"/>
      <c r="I1114" s="295"/>
      <c r="J1114" s="294"/>
      <c r="K1114" s="294"/>
      <c r="L1114" s="294"/>
    </row>
    <row r="1115" spans="1:12" ht="20.100000000000001" customHeight="1" x14ac:dyDescent="0.25">
      <c r="A1115" s="294"/>
      <c r="B1115" s="295"/>
      <c r="C1115" s="313"/>
      <c r="D1115" s="294"/>
      <c r="E1115" s="294"/>
      <c r="F1115" s="294"/>
      <c r="G1115" s="295"/>
      <c r="H1115" s="295"/>
      <c r="I1115" s="295"/>
      <c r="J1115" s="294"/>
      <c r="K1115" s="294"/>
      <c r="L1115" s="294"/>
    </row>
    <row r="1116" spans="1:12" ht="20.100000000000001" customHeight="1" x14ac:dyDescent="0.25">
      <c r="A1116" s="294"/>
      <c r="B1116" s="295"/>
      <c r="C1116" s="313"/>
      <c r="D1116" s="294"/>
      <c r="E1116" s="294"/>
      <c r="F1116" s="294"/>
      <c r="G1116" s="295"/>
      <c r="H1116" s="295"/>
      <c r="I1116" s="295"/>
      <c r="J1116" s="294"/>
      <c r="K1116" s="294"/>
      <c r="L1116" s="294"/>
    </row>
    <row r="1117" spans="1:12" ht="20.100000000000001" customHeight="1" x14ac:dyDescent="0.25">
      <c r="A1117" s="294"/>
      <c r="B1117" s="295"/>
      <c r="C1117" s="313"/>
      <c r="D1117" s="294"/>
      <c r="E1117" s="294"/>
      <c r="F1117" s="294"/>
      <c r="G1117" s="295"/>
      <c r="H1117" s="295"/>
      <c r="I1117" s="295"/>
      <c r="J1117" s="294"/>
      <c r="K1117" s="294"/>
      <c r="L1117" s="294"/>
    </row>
    <row r="1118" spans="1:12" ht="20.100000000000001" customHeight="1" x14ac:dyDescent="0.25">
      <c r="A1118" s="294"/>
      <c r="B1118" s="295"/>
      <c r="C1118" s="313"/>
      <c r="D1118" s="294"/>
      <c r="E1118" s="294"/>
      <c r="F1118" s="294"/>
      <c r="G1118" s="295"/>
      <c r="H1118" s="295"/>
      <c r="I1118" s="295"/>
      <c r="J1118" s="294"/>
      <c r="K1118" s="294"/>
      <c r="L1118" s="294"/>
    </row>
    <row r="1119" spans="1:12" ht="20.100000000000001" customHeight="1" x14ac:dyDescent="0.25">
      <c r="A1119" s="294"/>
      <c r="B1119" s="295"/>
      <c r="C1119" s="313"/>
      <c r="D1119" s="294"/>
      <c r="E1119" s="294"/>
      <c r="F1119" s="294"/>
      <c r="G1119" s="295"/>
      <c r="H1119" s="295"/>
      <c r="I1119" s="295"/>
      <c r="J1119" s="294"/>
      <c r="K1119" s="294"/>
      <c r="L1119" s="294"/>
    </row>
    <row r="1120" spans="1:12" ht="20.100000000000001" customHeight="1" x14ac:dyDescent="0.25">
      <c r="A1120" s="294"/>
      <c r="B1120" s="295"/>
      <c r="C1120" s="313"/>
      <c r="D1120" s="294"/>
      <c r="E1120" s="294"/>
      <c r="F1120" s="294"/>
      <c r="G1120" s="295"/>
      <c r="H1120" s="295"/>
      <c r="I1120" s="295"/>
      <c r="J1120" s="294"/>
      <c r="K1120" s="294"/>
      <c r="L1120" s="294"/>
    </row>
    <row r="1121" spans="1:12" ht="20.100000000000001" customHeight="1" x14ac:dyDescent="0.25">
      <c r="A1121" s="294"/>
      <c r="B1121" s="295"/>
      <c r="C1121" s="313"/>
      <c r="D1121" s="294"/>
      <c r="E1121" s="294"/>
      <c r="F1121" s="294"/>
      <c r="G1121" s="295"/>
      <c r="H1121" s="295"/>
      <c r="I1121" s="295"/>
      <c r="J1121" s="294"/>
      <c r="K1121" s="294"/>
      <c r="L1121" s="294"/>
    </row>
    <row r="1122" spans="1:12" ht="20.100000000000001" customHeight="1" x14ac:dyDescent="0.25">
      <c r="A1122" s="294"/>
      <c r="B1122" s="295"/>
      <c r="C1122" s="313"/>
      <c r="D1122" s="294"/>
      <c r="E1122" s="294"/>
      <c r="F1122" s="294"/>
      <c r="G1122" s="295"/>
      <c r="H1122" s="295"/>
      <c r="I1122" s="295"/>
      <c r="J1122" s="294"/>
      <c r="K1122" s="294"/>
      <c r="L1122" s="294"/>
    </row>
    <row r="1123" spans="1:12" ht="20.100000000000001" customHeight="1" x14ac:dyDescent="0.25">
      <c r="A1123" s="294"/>
      <c r="B1123" s="295"/>
      <c r="C1123" s="313"/>
      <c r="D1123" s="294"/>
      <c r="E1123" s="294"/>
      <c r="F1123" s="294"/>
      <c r="G1123" s="295"/>
      <c r="H1123" s="295"/>
      <c r="I1123" s="295"/>
      <c r="J1123" s="294"/>
      <c r="K1123" s="294"/>
      <c r="L1123" s="294"/>
    </row>
    <row r="1124" spans="1:12" ht="20.100000000000001" customHeight="1" x14ac:dyDescent="0.25">
      <c r="A1124" s="294"/>
      <c r="B1124" s="295"/>
      <c r="C1124" s="313"/>
      <c r="D1124" s="294"/>
      <c r="E1124" s="294"/>
      <c r="F1124" s="294"/>
      <c r="G1124" s="295"/>
      <c r="H1124" s="295"/>
      <c r="I1124" s="295"/>
      <c r="J1124" s="294"/>
      <c r="K1124" s="294"/>
      <c r="L1124" s="294"/>
    </row>
    <row r="1125" spans="1:12" ht="20.100000000000001" customHeight="1" x14ac:dyDescent="0.25">
      <c r="A1125" s="294"/>
      <c r="B1125" s="295"/>
      <c r="C1125" s="313"/>
      <c r="D1125" s="294"/>
      <c r="E1125" s="294"/>
      <c r="F1125" s="294"/>
      <c r="G1125" s="295"/>
      <c r="H1125" s="295"/>
      <c r="I1125" s="295"/>
      <c r="J1125" s="294"/>
      <c r="K1125" s="294"/>
      <c r="L1125" s="294"/>
    </row>
    <row r="1126" spans="1:12" ht="20.100000000000001" customHeight="1" x14ac:dyDescent="0.25">
      <c r="A1126" s="294"/>
      <c r="B1126" s="295"/>
      <c r="C1126" s="313"/>
      <c r="D1126" s="294"/>
      <c r="E1126" s="294"/>
      <c r="F1126" s="294"/>
      <c r="G1126" s="295"/>
      <c r="H1126" s="295"/>
      <c r="I1126" s="295"/>
      <c r="J1126" s="294"/>
      <c r="K1126" s="294"/>
      <c r="L1126" s="294"/>
    </row>
    <row r="1127" spans="1:12" ht="20.100000000000001" customHeight="1" x14ac:dyDescent="0.25">
      <c r="A1127" s="294"/>
      <c r="B1127" s="295"/>
      <c r="C1127" s="313"/>
      <c r="D1127" s="294"/>
      <c r="E1127" s="294"/>
      <c r="F1127" s="294"/>
      <c r="G1127" s="295"/>
      <c r="H1127" s="295"/>
      <c r="I1127" s="295"/>
      <c r="J1127" s="294"/>
      <c r="K1127" s="294"/>
      <c r="L1127" s="294"/>
    </row>
    <row r="1128" spans="1:12" ht="20.100000000000001" customHeight="1" x14ac:dyDescent="0.25">
      <c r="A1128" s="294"/>
      <c r="B1128" s="295"/>
      <c r="C1128" s="313"/>
      <c r="D1128" s="294"/>
      <c r="E1128" s="294"/>
      <c r="F1128" s="294"/>
      <c r="G1128" s="295"/>
      <c r="H1128" s="295"/>
      <c r="I1128" s="295"/>
      <c r="J1128" s="294"/>
      <c r="K1128" s="294"/>
      <c r="L1128" s="294"/>
    </row>
    <row r="1129" spans="1:12" ht="20.100000000000001" customHeight="1" x14ac:dyDescent="0.25">
      <c r="A1129" s="294"/>
      <c r="B1129" s="295"/>
      <c r="C1129" s="313"/>
      <c r="D1129" s="294"/>
      <c r="E1129" s="294"/>
      <c r="F1129" s="294"/>
      <c r="G1129" s="295"/>
      <c r="H1129" s="295"/>
      <c r="I1129" s="295"/>
      <c r="J1129" s="294"/>
      <c r="K1129" s="294"/>
      <c r="L1129" s="294"/>
    </row>
    <row r="1130" spans="1:12" ht="20.100000000000001" customHeight="1" x14ac:dyDescent="0.25">
      <c r="A1130" s="294"/>
      <c r="B1130" s="295"/>
      <c r="C1130" s="313"/>
      <c r="D1130" s="294"/>
      <c r="E1130" s="294"/>
      <c r="F1130" s="294"/>
      <c r="G1130" s="295"/>
      <c r="H1130" s="295"/>
      <c r="I1130" s="295"/>
      <c r="J1130" s="294"/>
      <c r="K1130" s="294"/>
      <c r="L1130" s="294"/>
    </row>
    <row r="1131" spans="1:12" ht="20.100000000000001" customHeight="1" x14ac:dyDescent="0.25">
      <c r="A1131" s="294"/>
      <c r="B1131" s="295"/>
      <c r="C1131" s="313"/>
      <c r="D1131" s="294"/>
      <c r="E1131" s="294"/>
      <c r="F1131" s="294"/>
      <c r="G1131" s="295"/>
      <c r="H1131" s="295"/>
      <c r="I1131" s="295"/>
      <c r="J1131" s="294"/>
      <c r="K1131" s="294"/>
      <c r="L1131" s="294"/>
    </row>
    <row r="1132" spans="1:12" ht="20.100000000000001" customHeight="1" x14ac:dyDescent="0.25">
      <c r="A1132" s="294"/>
      <c r="B1132" s="295"/>
      <c r="C1132" s="313"/>
      <c r="D1132" s="294"/>
      <c r="E1132" s="294"/>
      <c r="F1132" s="294"/>
      <c r="G1132" s="295"/>
      <c r="H1132" s="295"/>
      <c r="I1132" s="295"/>
      <c r="J1132" s="294"/>
      <c r="K1132" s="294"/>
      <c r="L1132" s="294"/>
    </row>
    <row r="1133" spans="1:12" ht="20.100000000000001" customHeight="1" x14ac:dyDescent="0.25">
      <c r="A1133" s="294"/>
      <c r="B1133" s="295"/>
      <c r="C1133" s="313"/>
      <c r="D1133" s="294"/>
      <c r="E1133" s="294"/>
      <c r="F1133" s="294"/>
      <c r="G1133" s="295"/>
      <c r="H1133" s="295"/>
      <c r="I1133" s="295"/>
      <c r="J1133" s="294"/>
      <c r="K1133" s="294"/>
      <c r="L1133" s="294"/>
    </row>
    <row r="1134" spans="1:12" ht="20.100000000000001" customHeight="1" x14ac:dyDescent="0.25">
      <c r="A1134" s="294"/>
      <c r="B1134" s="295"/>
      <c r="C1134" s="313"/>
      <c r="D1134" s="294"/>
      <c r="E1134" s="294"/>
      <c r="F1134" s="294"/>
      <c r="G1134" s="295"/>
      <c r="H1134" s="295"/>
      <c r="I1134" s="295"/>
      <c r="J1134" s="294"/>
      <c r="K1134" s="294"/>
      <c r="L1134" s="294"/>
    </row>
    <row r="1135" spans="1:12" ht="20.100000000000001" customHeight="1" x14ac:dyDescent="0.25">
      <c r="A1135" s="294"/>
      <c r="B1135" s="295"/>
      <c r="C1135" s="313"/>
      <c r="D1135" s="294"/>
      <c r="E1135" s="294"/>
      <c r="F1135" s="294"/>
      <c r="G1135" s="295"/>
      <c r="H1135" s="295"/>
      <c r="I1135" s="295"/>
      <c r="J1135" s="294"/>
      <c r="K1135" s="294"/>
      <c r="L1135" s="294"/>
    </row>
    <row r="1136" spans="1:12" ht="20.100000000000001" customHeight="1" x14ac:dyDescent="0.25">
      <c r="A1136" s="294"/>
      <c r="B1136" s="295"/>
      <c r="C1136" s="313"/>
      <c r="D1136" s="294"/>
      <c r="E1136" s="294"/>
      <c r="F1136" s="294"/>
      <c r="G1136" s="295"/>
      <c r="H1136" s="295"/>
      <c r="I1136" s="295"/>
      <c r="J1136" s="294"/>
      <c r="K1136" s="294"/>
      <c r="L1136" s="294"/>
    </row>
    <row r="1137" spans="1:12" ht="20.100000000000001" customHeight="1" x14ac:dyDescent="0.25">
      <c r="A1137" s="294"/>
      <c r="B1137" s="295"/>
      <c r="C1137" s="313"/>
      <c r="D1137" s="294"/>
      <c r="E1137" s="294"/>
      <c r="F1137" s="294"/>
      <c r="G1137" s="295"/>
      <c r="H1137" s="295"/>
      <c r="I1137" s="295"/>
      <c r="J1137" s="294"/>
      <c r="K1137" s="294"/>
      <c r="L1137" s="294"/>
    </row>
    <row r="1138" spans="1:12" ht="20.100000000000001" customHeight="1" x14ac:dyDescent="0.25">
      <c r="A1138" s="294"/>
      <c r="B1138" s="295"/>
      <c r="C1138" s="313"/>
      <c r="D1138" s="294"/>
      <c r="E1138" s="294"/>
      <c r="F1138" s="294"/>
      <c r="G1138" s="295"/>
      <c r="H1138" s="295"/>
      <c r="I1138" s="295"/>
      <c r="J1138" s="294"/>
      <c r="K1138" s="294"/>
      <c r="L1138" s="294"/>
    </row>
    <row r="1139" spans="1:12" ht="20.100000000000001" customHeight="1" x14ac:dyDescent="0.25">
      <c r="A1139" s="294"/>
      <c r="B1139" s="295"/>
      <c r="C1139" s="313"/>
      <c r="D1139" s="294"/>
      <c r="E1139" s="294"/>
      <c r="F1139" s="294"/>
      <c r="G1139" s="295"/>
      <c r="H1139" s="295"/>
      <c r="I1139" s="295"/>
      <c r="J1139" s="294"/>
      <c r="K1139" s="294"/>
      <c r="L1139" s="294"/>
    </row>
    <row r="1140" spans="1:12" ht="20.100000000000001" customHeight="1" x14ac:dyDescent="0.25">
      <c r="A1140" s="294"/>
      <c r="B1140" s="295"/>
      <c r="C1140" s="313"/>
      <c r="D1140" s="294"/>
      <c r="E1140" s="294"/>
      <c r="F1140" s="294"/>
      <c r="G1140" s="295"/>
      <c r="H1140" s="295"/>
      <c r="I1140" s="295"/>
      <c r="J1140" s="294"/>
      <c r="K1140" s="294"/>
      <c r="L1140" s="294"/>
    </row>
    <row r="1141" spans="1:12" ht="20.100000000000001" customHeight="1" x14ac:dyDescent="0.25">
      <c r="A1141" s="294"/>
      <c r="B1141" s="295"/>
      <c r="C1141" s="313"/>
      <c r="D1141" s="294"/>
      <c r="E1141" s="294"/>
      <c r="F1141" s="294"/>
      <c r="G1141" s="295"/>
      <c r="H1141" s="295"/>
      <c r="I1141" s="295"/>
      <c r="J1141" s="294"/>
      <c r="K1141" s="294"/>
      <c r="L1141" s="294"/>
    </row>
    <row r="1142" spans="1:12" ht="20.100000000000001" customHeight="1" x14ac:dyDescent="0.25">
      <c r="A1142" s="294"/>
      <c r="B1142" s="295"/>
      <c r="C1142" s="313"/>
      <c r="D1142" s="294"/>
      <c r="E1142" s="294"/>
      <c r="F1142" s="294"/>
      <c r="G1142" s="295"/>
      <c r="H1142" s="295"/>
      <c r="I1142" s="295"/>
      <c r="J1142" s="294"/>
      <c r="K1142" s="294"/>
      <c r="L1142" s="294"/>
    </row>
    <row r="1143" spans="1:12" ht="20.100000000000001" customHeight="1" x14ac:dyDescent="0.25">
      <c r="A1143" s="294"/>
      <c r="B1143" s="295"/>
      <c r="C1143" s="313"/>
      <c r="D1143" s="294"/>
      <c r="E1143" s="294"/>
      <c r="F1143" s="294"/>
      <c r="G1143" s="295"/>
      <c r="H1143" s="295"/>
      <c r="I1143" s="295"/>
      <c r="J1143" s="294"/>
      <c r="K1143" s="294"/>
      <c r="L1143" s="294"/>
    </row>
    <row r="1144" spans="1:12" ht="20.100000000000001" customHeight="1" x14ac:dyDescent="0.25">
      <c r="A1144" s="294"/>
      <c r="B1144" s="295"/>
      <c r="C1144" s="313"/>
      <c r="D1144" s="294"/>
      <c r="E1144" s="294"/>
      <c r="F1144" s="294"/>
      <c r="G1144" s="295"/>
      <c r="H1144" s="295"/>
      <c r="I1144" s="295"/>
      <c r="J1144" s="294"/>
      <c r="K1144" s="294"/>
      <c r="L1144" s="294"/>
    </row>
    <row r="1145" spans="1:12" ht="20.100000000000001" customHeight="1" x14ac:dyDescent="0.25">
      <c r="A1145" s="294"/>
      <c r="B1145" s="295"/>
      <c r="C1145" s="313"/>
      <c r="D1145" s="294"/>
      <c r="E1145" s="294"/>
      <c r="F1145" s="294"/>
      <c r="G1145" s="295"/>
      <c r="H1145" s="295"/>
      <c r="I1145" s="295"/>
      <c r="J1145" s="294"/>
      <c r="K1145" s="294"/>
      <c r="L1145" s="294"/>
    </row>
    <row r="1146" spans="1:12" ht="20.100000000000001" customHeight="1" x14ac:dyDescent="0.25">
      <c r="A1146" s="294"/>
      <c r="B1146" s="295"/>
      <c r="C1146" s="313"/>
      <c r="D1146" s="294"/>
      <c r="E1146" s="294"/>
      <c r="F1146" s="294"/>
      <c r="G1146" s="295"/>
      <c r="H1146" s="295"/>
      <c r="I1146" s="295"/>
      <c r="J1146" s="294"/>
      <c r="K1146" s="294"/>
      <c r="L1146" s="294"/>
    </row>
    <row r="1147" spans="1:12" ht="20.100000000000001" customHeight="1" x14ac:dyDescent="0.25">
      <c r="A1147" s="294"/>
      <c r="B1147" s="295"/>
      <c r="C1147" s="313"/>
      <c r="D1147" s="294"/>
      <c r="E1147" s="294"/>
      <c r="F1147" s="294"/>
      <c r="G1147" s="295"/>
      <c r="H1147" s="295"/>
      <c r="I1147" s="295"/>
      <c r="J1147" s="294"/>
      <c r="K1147" s="294"/>
      <c r="L1147" s="294"/>
    </row>
    <row r="1148" spans="1:12" ht="20.100000000000001" customHeight="1" x14ac:dyDescent="0.25">
      <c r="A1148" s="294"/>
      <c r="B1148" s="295"/>
      <c r="C1148" s="313"/>
      <c r="D1148" s="294"/>
      <c r="E1148" s="294"/>
      <c r="F1148" s="294"/>
      <c r="G1148" s="295"/>
      <c r="H1148" s="295"/>
      <c r="I1148" s="295"/>
      <c r="J1148" s="294"/>
      <c r="K1148" s="294"/>
      <c r="L1148" s="294"/>
    </row>
    <row r="1149" spans="1:12" ht="20.100000000000001" customHeight="1" x14ac:dyDescent="0.25">
      <c r="A1149" s="294"/>
      <c r="B1149" s="295"/>
      <c r="C1149" s="313"/>
      <c r="D1149" s="294"/>
      <c r="E1149" s="294"/>
      <c r="F1149" s="294"/>
      <c r="G1149" s="295"/>
      <c r="H1149" s="295"/>
      <c r="I1149" s="295"/>
      <c r="J1149" s="294"/>
      <c r="K1149" s="294"/>
      <c r="L1149" s="294"/>
    </row>
    <row r="1150" spans="1:12" ht="20.100000000000001" customHeight="1" x14ac:dyDescent="0.25">
      <c r="A1150" s="294"/>
      <c r="B1150" s="295"/>
      <c r="C1150" s="313"/>
      <c r="D1150" s="294"/>
      <c r="E1150" s="294"/>
      <c r="F1150" s="294"/>
      <c r="G1150" s="295"/>
      <c r="H1150" s="295"/>
      <c r="I1150" s="295"/>
      <c r="J1150" s="294"/>
      <c r="K1150" s="294"/>
      <c r="L1150" s="294"/>
    </row>
    <row r="1151" spans="1:12" ht="20.100000000000001" customHeight="1" x14ac:dyDescent="0.25">
      <c r="A1151" s="294"/>
      <c r="B1151" s="295"/>
      <c r="C1151" s="313"/>
      <c r="D1151" s="294"/>
      <c r="E1151" s="294"/>
      <c r="F1151" s="294"/>
      <c r="G1151" s="295"/>
      <c r="H1151" s="295"/>
      <c r="I1151" s="295"/>
      <c r="J1151" s="294"/>
      <c r="K1151" s="294"/>
      <c r="L1151" s="294"/>
    </row>
    <row r="1152" spans="1:12" ht="20.100000000000001" customHeight="1" x14ac:dyDescent="0.25">
      <c r="A1152" s="294"/>
      <c r="B1152" s="295"/>
      <c r="C1152" s="313"/>
      <c r="D1152" s="294"/>
      <c r="E1152" s="294"/>
      <c r="F1152" s="294"/>
      <c r="G1152" s="295"/>
      <c r="H1152" s="295"/>
      <c r="I1152" s="295"/>
      <c r="J1152" s="294"/>
      <c r="K1152" s="294"/>
      <c r="L1152" s="294"/>
    </row>
    <row r="1153" spans="1:12" ht="20.100000000000001" customHeight="1" x14ac:dyDescent="0.25">
      <c r="A1153" s="294"/>
      <c r="B1153" s="295"/>
      <c r="C1153" s="313"/>
      <c r="D1153" s="294"/>
      <c r="E1153" s="294"/>
      <c r="F1153" s="294"/>
      <c r="G1153" s="295"/>
      <c r="H1153" s="295"/>
      <c r="I1153" s="295"/>
      <c r="J1153" s="294"/>
      <c r="K1153" s="294"/>
      <c r="L1153" s="294"/>
    </row>
    <row r="1154" spans="1:12" ht="20.100000000000001" customHeight="1" x14ac:dyDescent="0.25">
      <c r="A1154" s="294"/>
      <c r="B1154" s="295"/>
      <c r="C1154" s="313"/>
      <c r="D1154" s="294"/>
      <c r="E1154" s="294"/>
      <c r="F1154" s="294"/>
      <c r="G1154" s="295"/>
      <c r="H1154" s="295"/>
      <c r="I1154" s="295"/>
      <c r="J1154" s="294"/>
      <c r="K1154" s="294"/>
      <c r="L1154" s="294"/>
    </row>
    <row r="1155" spans="1:12" ht="20.100000000000001" customHeight="1" x14ac:dyDescent="0.25">
      <c r="A1155" s="294"/>
      <c r="B1155" s="295"/>
      <c r="C1155" s="313"/>
      <c r="D1155" s="294"/>
      <c r="E1155" s="294"/>
      <c r="F1155" s="294"/>
      <c r="G1155" s="295"/>
      <c r="H1155" s="295"/>
      <c r="I1155" s="295"/>
      <c r="J1155" s="294"/>
      <c r="K1155" s="294"/>
      <c r="L1155" s="294"/>
    </row>
    <row r="1156" spans="1:12" ht="20.100000000000001" customHeight="1" x14ac:dyDescent="0.25">
      <c r="A1156" s="294"/>
      <c r="B1156" s="295"/>
      <c r="C1156" s="313"/>
      <c r="D1156" s="294"/>
      <c r="E1156" s="294"/>
      <c r="F1156" s="294"/>
      <c r="G1156" s="295"/>
      <c r="H1156" s="295"/>
      <c r="I1156" s="295"/>
      <c r="J1156" s="294"/>
      <c r="K1156" s="294"/>
      <c r="L1156" s="294"/>
    </row>
    <row r="1157" spans="1:12" ht="20.100000000000001" customHeight="1" x14ac:dyDescent="0.25">
      <c r="A1157" s="294"/>
      <c r="B1157" s="295"/>
      <c r="C1157" s="313"/>
      <c r="D1157" s="294"/>
      <c r="E1157" s="294"/>
      <c r="F1157" s="294"/>
      <c r="G1157" s="295"/>
      <c r="H1157" s="295"/>
      <c r="I1157" s="295"/>
      <c r="J1157" s="294"/>
      <c r="K1157" s="294"/>
      <c r="L1157" s="294"/>
    </row>
    <row r="1158" spans="1:12" ht="20.100000000000001" customHeight="1" x14ac:dyDescent="0.25">
      <c r="A1158" s="294"/>
      <c r="B1158" s="295"/>
      <c r="C1158" s="313"/>
      <c r="D1158" s="294"/>
      <c r="E1158" s="294"/>
      <c r="F1158" s="294"/>
      <c r="G1158" s="295"/>
      <c r="H1158" s="295"/>
      <c r="I1158" s="295"/>
      <c r="J1158" s="294"/>
      <c r="K1158" s="294"/>
      <c r="L1158" s="294"/>
    </row>
    <row r="1159" spans="1:12" ht="20.100000000000001" customHeight="1" x14ac:dyDescent="0.25">
      <c r="A1159" s="294"/>
      <c r="B1159" s="295"/>
      <c r="C1159" s="313"/>
      <c r="D1159" s="294"/>
      <c r="E1159" s="294"/>
      <c r="F1159" s="294"/>
      <c r="G1159" s="295"/>
      <c r="H1159" s="295"/>
      <c r="I1159" s="295"/>
      <c r="J1159" s="294"/>
      <c r="K1159" s="294"/>
      <c r="L1159" s="294"/>
    </row>
    <row r="1160" spans="1:12" ht="20.100000000000001" customHeight="1" x14ac:dyDescent="0.25">
      <c r="A1160" s="294"/>
      <c r="B1160" s="295"/>
      <c r="C1160" s="313"/>
      <c r="D1160" s="294"/>
      <c r="E1160" s="294"/>
      <c r="F1160" s="294"/>
      <c r="G1160" s="295"/>
      <c r="H1160" s="295"/>
      <c r="I1160" s="295"/>
      <c r="J1160" s="294"/>
      <c r="K1160" s="294"/>
      <c r="L1160" s="294"/>
    </row>
    <row r="1161" spans="1:12" ht="20.100000000000001" customHeight="1" x14ac:dyDescent="0.25">
      <c r="A1161" s="294"/>
      <c r="B1161" s="295"/>
      <c r="C1161" s="313"/>
      <c r="D1161" s="294"/>
      <c r="E1161" s="294"/>
      <c r="F1161" s="294"/>
      <c r="G1161" s="295"/>
      <c r="H1161" s="295"/>
      <c r="I1161" s="295"/>
      <c r="J1161" s="294"/>
      <c r="K1161" s="294"/>
      <c r="L1161" s="294"/>
    </row>
    <row r="1162" spans="1:12" ht="20.100000000000001" customHeight="1" x14ac:dyDescent="0.25">
      <c r="A1162" s="294"/>
      <c r="B1162" s="295"/>
      <c r="C1162" s="313"/>
      <c r="D1162" s="294"/>
      <c r="E1162" s="294"/>
      <c r="F1162" s="294"/>
      <c r="G1162" s="295"/>
      <c r="H1162" s="295"/>
      <c r="I1162" s="295"/>
      <c r="J1162" s="294"/>
      <c r="K1162" s="294"/>
      <c r="L1162" s="294"/>
    </row>
    <row r="1163" spans="1:12" ht="20.100000000000001" customHeight="1" x14ac:dyDescent="0.25">
      <c r="A1163" s="294"/>
      <c r="B1163" s="295"/>
      <c r="C1163" s="313"/>
      <c r="D1163" s="294"/>
      <c r="E1163" s="294"/>
      <c r="F1163" s="294"/>
      <c r="G1163" s="295"/>
      <c r="H1163" s="295"/>
      <c r="I1163" s="295"/>
      <c r="J1163" s="294"/>
      <c r="K1163" s="294"/>
      <c r="L1163" s="294"/>
    </row>
    <row r="1164" spans="1:12" ht="20.100000000000001" customHeight="1" x14ac:dyDescent="0.25">
      <c r="A1164" s="294"/>
      <c r="B1164" s="295"/>
      <c r="C1164" s="313"/>
      <c r="D1164" s="294"/>
      <c r="E1164" s="294"/>
      <c r="F1164" s="294"/>
      <c r="G1164" s="295"/>
      <c r="H1164" s="295"/>
      <c r="I1164" s="295"/>
      <c r="J1164" s="294"/>
      <c r="K1164" s="294"/>
      <c r="L1164" s="294"/>
    </row>
    <row r="1165" spans="1:12" ht="20.100000000000001" customHeight="1" x14ac:dyDescent="0.25">
      <c r="A1165" s="294"/>
      <c r="B1165" s="295"/>
      <c r="C1165" s="313"/>
      <c r="D1165" s="294"/>
      <c r="E1165" s="294"/>
      <c r="F1165" s="294"/>
      <c r="G1165" s="295"/>
      <c r="H1165" s="295"/>
      <c r="I1165" s="295"/>
      <c r="J1165" s="294"/>
      <c r="K1165" s="294"/>
      <c r="L1165" s="294"/>
    </row>
    <row r="1166" spans="1:12" ht="20.100000000000001" customHeight="1" x14ac:dyDescent="0.25">
      <c r="A1166" s="294"/>
      <c r="B1166" s="295"/>
      <c r="C1166" s="313"/>
      <c r="D1166" s="294"/>
      <c r="E1166" s="294"/>
      <c r="F1166" s="294"/>
      <c r="G1166" s="295"/>
      <c r="H1166" s="295"/>
      <c r="I1166" s="295"/>
      <c r="J1166" s="294"/>
      <c r="K1166" s="294"/>
      <c r="L1166" s="294"/>
    </row>
    <row r="1167" spans="1:12" ht="20.100000000000001" customHeight="1" x14ac:dyDescent="0.25">
      <c r="A1167" s="294"/>
      <c r="B1167" s="295"/>
      <c r="C1167" s="313"/>
      <c r="D1167" s="294"/>
      <c r="E1167" s="294"/>
      <c r="F1167" s="294"/>
      <c r="G1167" s="295"/>
      <c r="H1167" s="295"/>
      <c r="I1167" s="295"/>
      <c r="J1167" s="294"/>
      <c r="K1167" s="294"/>
      <c r="L1167" s="294"/>
    </row>
    <row r="1168" spans="1:12" ht="20.100000000000001" customHeight="1" x14ac:dyDescent="0.25">
      <c r="A1168" s="294"/>
      <c r="B1168" s="295"/>
      <c r="C1168" s="313"/>
      <c r="D1168" s="294"/>
      <c r="E1168" s="294"/>
      <c r="F1168" s="294"/>
      <c r="G1168" s="295"/>
      <c r="H1168" s="295"/>
      <c r="I1168" s="295"/>
      <c r="J1168" s="294"/>
      <c r="K1168" s="294"/>
      <c r="L1168" s="294"/>
    </row>
    <row r="1169" spans="1:12" ht="20.100000000000001" customHeight="1" x14ac:dyDescent="0.25">
      <c r="A1169" s="294"/>
      <c r="B1169" s="295"/>
      <c r="C1169" s="313"/>
      <c r="D1169" s="294"/>
      <c r="E1169" s="294"/>
      <c r="F1169" s="294"/>
      <c r="G1169" s="295"/>
      <c r="H1169" s="295"/>
      <c r="I1169" s="295"/>
      <c r="J1169" s="294"/>
      <c r="K1169" s="294"/>
      <c r="L1169" s="294"/>
    </row>
    <row r="1170" spans="1:12" ht="20.100000000000001" customHeight="1" x14ac:dyDescent="0.25">
      <c r="A1170" s="294"/>
      <c r="B1170" s="295"/>
      <c r="C1170" s="313"/>
      <c r="D1170" s="294"/>
      <c r="E1170" s="294"/>
      <c r="F1170" s="294"/>
      <c r="G1170" s="295"/>
      <c r="H1170" s="295"/>
      <c r="I1170" s="295"/>
      <c r="J1170" s="294"/>
      <c r="K1170" s="294"/>
      <c r="L1170" s="294"/>
    </row>
    <row r="1171" spans="1:12" ht="20.100000000000001" customHeight="1" x14ac:dyDescent="0.25">
      <c r="A1171" s="294"/>
      <c r="B1171" s="295"/>
      <c r="C1171" s="313"/>
      <c r="D1171" s="294"/>
      <c r="E1171" s="294"/>
      <c r="F1171" s="294"/>
      <c r="G1171" s="295"/>
      <c r="H1171" s="295"/>
      <c r="I1171" s="295"/>
      <c r="J1171" s="294"/>
      <c r="K1171" s="294"/>
      <c r="L1171" s="294"/>
    </row>
    <row r="1172" spans="1:12" ht="20.100000000000001" customHeight="1" x14ac:dyDescent="0.25">
      <c r="A1172" s="294"/>
      <c r="B1172" s="295"/>
      <c r="C1172" s="313"/>
      <c r="D1172" s="294"/>
      <c r="E1172" s="294"/>
      <c r="F1172" s="294"/>
      <c r="G1172" s="295"/>
      <c r="H1172" s="295"/>
      <c r="I1172" s="295"/>
      <c r="J1172" s="294"/>
      <c r="K1172" s="294"/>
      <c r="L1172" s="294"/>
    </row>
    <row r="1173" spans="1:12" ht="20.100000000000001" customHeight="1" x14ac:dyDescent="0.25">
      <c r="A1173" s="294"/>
      <c r="B1173" s="295"/>
      <c r="C1173" s="313"/>
      <c r="D1173" s="294"/>
      <c r="E1173" s="294"/>
      <c r="F1173" s="294"/>
      <c r="G1173" s="295"/>
      <c r="H1173" s="295"/>
      <c r="I1173" s="295"/>
      <c r="J1173" s="294"/>
      <c r="K1173" s="294"/>
      <c r="L1173" s="294"/>
    </row>
    <row r="1174" spans="1:12" ht="20.100000000000001" customHeight="1" x14ac:dyDescent="0.25">
      <c r="A1174" s="294"/>
      <c r="B1174" s="295"/>
      <c r="C1174" s="313"/>
      <c r="D1174" s="294"/>
      <c r="E1174" s="294"/>
      <c r="F1174" s="294"/>
      <c r="G1174" s="295"/>
      <c r="H1174" s="295"/>
      <c r="I1174" s="295"/>
      <c r="J1174" s="294"/>
      <c r="K1174" s="294"/>
      <c r="L1174" s="294"/>
    </row>
    <row r="1175" spans="1:12" ht="20.100000000000001" customHeight="1" x14ac:dyDescent="0.25">
      <c r="A1175" s="294"/>
      <c r="B1175" s="295"/>
      <c r="C1175" s="313"/>
      <c r="D1175" s="294"/>
      <c r="E1175" s="294"/>
      <c r="F1175" s="294"/>
      <c r="G1175" s="295"/>
      <c r="H1175" s="295"/>
      <c r="I1175" s="295"/>
      <c r="J1175" s="294"/>
      <c r="K1175" s="294"/>
      <c r="L1175" s="294"/>
    </row>
    <row r="1176" spans="1:12" ht="20.100000000000001" customHeight="1" x14ac:dyDescent="0.25">
      <c r="A1176" s="294"/>
      <c r="B1176" s="295"/>
      <c r="C1176" s="313"/>
      <c r="D1176" s="294"/>
      <c r="E1176" s="294"/>
      <c r="F1176" s="294"/>
      <c r="G1176" s="295"/>
      <c r="H1176" s="295"/>
      <c r="I1176" s="295"/>
      <c r="J1176" s="294"/>
      <c r="K1176" s="294"/>
      <c r="L1176" s="294"/>
    </row>
    <row r="1177" spans="1:12" ht="20.100000000000001" customHeight="1" x14ac:dyDescent="0.25">
      <c r="A1177" s="294"/>
      <c r="B1177" s="295"/>
      <c r="C1177" s="313"/>
      <c r="D1177" s="294"/>
      <c r="E1177" s="294"/>
      <c r="F1177" s="294"/>
      <c r="G1177" s="295"/>
      <c r="H1177" s="295"/>
      <c r="I1177" s="295"/>
      <c r="J1177" s="294"/>
      <c r="K1177" s="294"/>
      <c r="L1177" s="294"/>
    </row>
    <row r="1178" spans="1:12" ht="20.100000000000001" customHeight="1" x14ac:dyDescent="0.25">
      <c r="A1178" s="294"/>
      <c r="B1178" s="295"/>
      <c r="C1178" s="313"/>
      <c r="D1178" s="294"/>
      <c r="E1178" s="294"/>
      <c r="F1178" s="294"/>
      <c r="G1178" s="295"/>
      <c r="H1178" s="295"/>
      <c r="I1178" s="295"/>
      <c r="J1178" s="294"/>
      <c r="K1178" s="294"/>
      <c r="L1178" s="294"/>
    </row>
    <row r="1179" spans="1:12" ht="20.100000000000001" customHeight="1" x14ac:dyDescent="0.25">
      <c r="A1179" s="294"/>
      <c r="B1179" s="295"/>
      <c r="C1179" s="313"/>
      <c r="D1179" s="294"/>
      <c r="E1179" s="294"/>
      <c r="F1179" s="294"/>
      <c r="G1179" s="295"/>
      <c r="H1179" s="295"/>
      <c r="I1179" s="295"/>
      <c r="J1179" s="294"/>
      <c r="K1179" s="294"/>
      <c r="L1179" s="294"/>
    </row>
    <row r="1180" spans="1:12" ht="20.100000000000001" customHeight="1" x14ac:dyDescent="0.25">
      <c r="A1180" s="294"/>
      <c r="B1180" s="295"/>
      <c r="C1180" s="313"/>
      <c r="D1180" s="294"/>
      <c r="E1180" s="294"/>
      <c r="F1180" s="294"/>
      <c r="G1180" s="295"/>
      <c r="H1180" s="295"/>
      <c r="I1180" s="295"/>
      <c r="J1180" s="294"/>
      <c r="K1180" s="294"/>
      <c r="L1180" s="294"/>
    </row>
    <row r="1181" spans="1:12" ht="20.100000000000001" customHeight="1" x14ac:dyDescent="0.25">
      <c r="A1181" s="294"/>
      <c r="B1181" s="295"/>
      <c r="C1181" s="313"/>
      <c r="D1181" s="294"/>
      <c r="E1181" s="294"/>
      <c r="F1181" s="294"/>
      <c r="G1181" s="295"/>
      <c r="H1181" s="295"/>
      <c r="I1181" s="295"/>
      <c r="J1181" s="294"/>
      <c r="K1181" s="294"/>
      <c r="L1181" s="294"/>
    </row>
    <row r="1182" spans="1:12" ht="20.100000000000001" customHeight="1" x14ac:dyDescent="0.25">
      <c r="A1182" s="294"/>
      <c r="B1182" s="295"/>
      <c r="C1182" s="313"/>
      <c r="D1182" s="294"/>
      <c r="E1182" s="294"/>
      <c r="F1182" s="294"/>
      <c r="G1182" s="295"/>
      <c r="H1182" s="295"/>
      <c r="I1182" s="295"/>
      <c r="J1182" s="294"/>
      <c r="K1182" s="294"/>
      <c r="L1182" s="294"/>
    </row>
    <row r="1183" spans="1:12" ht="20.100000000000001" customHeight="1" x14ac:dyDescent="0.25">
      <c r="A1183" s="294"/>
      <c r="B1183" s="295"/>
      <c r="C1183" s="313"/>
      <c r="D1183" s="294"/>
      <c r="E1183" s="294"/>
      <c r="F1183" s="294"/>
      <c r="G1183" s="295"/>
      <c r="H1183" s="295"/>
      <c r="I1183" s="295"/>
      <c r="J1183" s="294"/>
      <c r="K1183" s="294"/>
      <c r="L1183" s="294"/>
    </row>
    <row r="1184" spans="1:12" ht="20.100000000000001" customHeight="1" x14ac:dyDescent="0.25">
      <c r="A1184" s="294"/>
      <c r="B1184" s="295"/>
      <c r="C1184" s="313"/>
      <c r="D1184" s="294"/>
      <c r="E1184" s="294"/>
      <c r="F1184" s="294"/>
      <c r="G1184" s="295"/>
      <c r="H1184" s="295"/>
      <c r="I1184" s="295"/>
      <c r="J1184" s="294"/>
      <c r="K1184" s="294"/>
      <c r="L1184" s="294"/>
    </row>
    <row r="1185" spans="1:12" ht="20.100000000000001" customHeight="1" x14ac:dyDescent="0.25">
      <c r="A1185" s="294"/>
      <c r="B1185" s="295"/>
      <c r="C1185" s="313"/>
      <c r="D1185" s="294"/>
      <c r="E1185" s="294"/>
      <c r="F1185" s="294"/>
      <c r="G1185" s="295"/>
      <c r="H1185" s="295"/>
      <c r="I1185" s="295"/>
      <c r="J1185" s="294"/>
      <c r="K1185" s="294"/>
      <c r="L1185" s="294"/>
    </row>
    <row r="1186" spans="1:12" ht="20.100000000000001" customHeight="1" x14ac:dyDescent="0.25">
      <c r="A1186" s="294"/>
      <c r="B1186" s="295"/>
      <c r="C1186" s="313"/>
      <c r="D1186" s="294"/>
      <c r="E1186" s="294"/>
      <c r="F1186" s="294"/>
      <c r="G1186" s="295"/>
      <c r="H1186" s="295"/>
      <c r="I1186" s="295"/>
      <c r="J1186" s="294"/>
      <c r="K1186" s="294"/>
      <c r="L1186" s="294"/>
    </row>
    <row r="1187" spans="1:12" ht="20.100000000000001" customHeight="1" x14ac:dyDescent="0.25">
      <c r="A1187" s="294"/>
      <c r="B1187" s="295"/>
      <c r="C1187" s="313"/>
      <c r="D1187" s="294"/>
      <c r="E1187" s="294"/>
      <c r="F1187" s="294"/>
      <c r="G1187" s="295"/>
      <c r="H1187" s="295"/>
      <c r="I1187" s="295"/>
      <c r="J1187" s="294"/>
      <c r="K1187" s="294"/>
      <c r="L1187" s="294"/>
    </row>
    <row r="1188" spans="1:12" ht="20.100000000000001" customHeight="1" x14ac:dyDescent="0.25">
      <c r="A1188" s="294"/>
      <c r="B1188" s="295"/>
      <c r="C1188" s="313"/>
      <c r="D1188" s="294"/>
      <c r="E1188" s="294"/>
      <c r="F1188" s="294"/>
      <c r="G1188" s="295"/>
      <c r="H1188" s="295"/>
      <c r="I1188" s="295"/>
      <c r="J1188" s="294"/>
      <c r="K1188" s="294"/>
      <c r="L1188" s="294"/>
    </row>
    <row r="1189" spans="1:12" ht="20.100000000000001" customHeight="1" x14ac:dyDescent="0.25">
      <c r="A1189" s="294"/>
      <c r="B1189" s="295"/>
      <c r="C1189" s="313"/>
      <c r="D1189" s="294"/>
      <c r="E1189" s="294"/>
      <c r="F1189" s="294"/>
      <c r="G1189" s="295"/>
      <c r="H1189" s="295"/>
      <c r="I1189" s="295"/>
      <c r="J1189" s="294"/>
      <c r="K1189" s="294"/>
      <c r="L1189" s="294"/>
    </row>
    <row r="1190" spans="1:12" ht="20.100000000000001" customHeight="1" x14ac:dyDescent="0.25">
      <c r="A1190" s="294"/>
      <c r="B1190" s="295"/>
      <c r="C1190" s="313"/>
      <c r="D1190" s="294"/>
      <c r="E1190" s="294"/>
      <c r="F1190" s="294"/>
      <c r="G1190" s="295"/>
      <c r="H1190" s="295"/>
      <c r="I1190" s="295"/>
      <c r="J1190" s="294"/>
      <c r="K1190" s="294"/>
      <c r="L1190" s="294"/>
    </row>
    <row r="1191" spans="1:12" ht="20.100000000000001" customHeight="1" x14ac:dyDescent="0.25">
      <c r="A1191" s="294"/>
      <c r="B1191" s="295"/>
      <c r="C1191" s="313"/>
      <c r="D1191" s="294"/>
      <c r="E1191" s="294"/>
      <c r="F1191" s="294"/>
      <c r="G1191" s="295"/>
      <c r="H1191" s="295"/>
      <c r="I1191" s="295"/>
      <c r="J1191" s="294"/>
      <c r="K1191" s="294"/>
      <c r="L1191" s="294"/>
    </row>
    <row r="1192" spans="1:12" ht="20.100000000000001" customHeight="1" x14ac:dyDescent="0.25">
      <c r="A1192" s="294"/>
      <c r="B1192" s="295"/>
      <c r="C1192" s="313"/>
      <c r="D1192" s="294"/>
      <c r="E1192" s="294"/>
      <c r="F1192" s="294"/>
      <c r="G1192" s="295"/>
      <c r="H1192" s="295"/>
      <c r="I1192" s="295"/>
      <c r="J1192" s="294"/>
      <c r="K1192" s="294"/>
      <c r="L1192" s="294"/>
    </row>
    <row r="1193" spans="1:12" ht="20.100000000000001" customHeight="1" x14ac:dyDescent="0.25">
      <c r="A1193" s="294"/>
      <c r="B1193" s="295"/>
      <c r="C1193" s="313"/>
      <c r="D1193" s="294"/>
      <c r="E1193" s="294"/>
      <c r="F1193" s="294"/>
      <c r="G1193" s="295"/>
      <c r="H1193" s="295"/>
      <c r="I1193" s="295"/>
      <c r="J1193" s="294"/>
      <c r="K1193" s="294"/>
      <c r="L1193" s="294"/>
    </row>
    <row r="1194" spans="1:12" ht="20.100000000000001" customHeight="1" x14ac:dyDescent="0.25">
      <c r="A1194" s="294"/>
      <c r="B1194" s="295"/>
      <c r="C1194" s="313"/>
      <c r="D1194" s="294"/>
      <c r="E1194" s="294"/>
      <c r="F1194" s="294"/>
      <c r="G1194" s="295"/>
      <c r="H1194" s="295"/>
      <c r="I1194" s="295"/>
      <c r="J1194" s="294"/>
      <c r="K1194" s="294"/>
      <c r="L1194" s="294"/>
    </row>
    <row r="1195" spans="1:12" ht="20.100000000000001" customHeight="1" x14ac:dyDescent="0.25">
      <c r="A1195" s="294"/>
      <c r="B1195" s="295"/>
      <c r="C1195" s="313"/>
      <c r="D1195" s="294"/>
      <c r="E1195" s="294"/>
      <c r="F1195" s="294"/>
      <c r="G1195" s="295"/>
      <c r="H1195" s="295"/>
      <c r="I1195" s="295"/>
      <c r="J1195" s="294"/>
      <c r="K1195" s="294"/>
      <c r="L1195" s="294"/>
    </row>
    <row r="1196" spans="1:12" ht="20.100000000000001" customHeight="1" x14ac:dyDescent="0.25">
      <c r="A1196" s="294"/>
      <c r="B1196" s="295"/>
      <c r="C1196" s="313"/>
      <c r="D1196" s="294"/>
      <c r="E1196" s="294"/>
      <c r="F1196" s="294"/>
      <c r="G1196" s="295"/>
      <c r="H1196" s="295"/>
      <c r="I1196" s="295"/>
      <c r="J1196" s="294"/>
      <c r="K1196" s="294"/>
      <c r="L1196" s="294"/>
    </row>
    <row r="1197" spans="1:12" ht="20.100000000000001" customHeight="1" x14ac:dyDescent="0.25">
      <c r="A1197" s="294"/>
      <c r="B1197" s="295"/>
      <c r="C1197" s="313"/>
      <c r="D1197" s="294"/>
      <c r="E1197" s="294"/>
      <c r="F1197" s="294"/>
      <c r="G1197" s="295"/>
      <c r="H1197" s="295"/>
      <c r="I1197" s="295"/>
      <c r="J1197" s="294"/>
      <c r="K1197" s="294"/>
      <c r="L1197" s="294"/>
    </row>
    <row r="1198" spans="1:12" ht="20.100000000000001" customHeight="1" x14ac:dyDescent="0.25">
      <c r="A1198" s="294"/>
      <c r="B1198" s="295"/>
      <c r="C1198" s="313"/>
      <c r="D1198" s="294"/>
      <c r="E1198" s="294"/>
      <c r="F1198" s="294"/>
      <c r="G1198" s="295"/>
      <c r="H1198" s="295"/>
      <c r="I1198" s="295"/>
      <c r="J1198" s="294"/>
      <c r="K1198" s="294"/>
      <c r="L1198" s="294"/>
    </row>
    <row r="1199" spans="1:12" ht="20.100000000000001" customHeight="1" x14ac:dyDescent="0.25">
      <c r="A1199" s="294"/>
      <c r="B1199" s="295"/>
      <c r="C1199" s="313"/>
      <c r="D1199" s="294"/>
      <c r="E1199" s="294"/>
      <c r="F1199" s="294"/>
      <c r="G1199" s="295"/>
      <c r="H1199" s="295"/>
      <c r="I1199" s="295"/>
      <c r="J1199" s="294"/>
      <c r="K1199" s="294"/>
      <c r="L1199" s="294"/>
    </row>
    <row r="1200" spans="1:12" ht="20.100000000000001" customHeight="1" x14ac:dyDescent="0.25">
      <c r="A1200" s="294"/>
      <c r="B1200" s="295"/>
      <c r="C1200" s="313"/>
      <c r="D1200" s="294"/>
      <c r="E1200" s="294"/>
      <c r="F1200" s="294"/>
      <c r="G1200" s="295"/>
      <c r="H1200" s="295"/>
      <c r="I1200" s="295"/>
      <c r="J1200" s="294"/>
      <c r="K1200" s="294"/>
      <c r="L1200" s="294"/>
    </row>
    <row r="1201" spans="1:12" ht="20.100000000000001" customHeight="1" x14ac:dyDescent="0.25">
      <c r="A1201" s="294"/>
      <c r="B1201" s="295"/>
      <c r="C1201" s="313"/>
      <c r="D1201" s="294"/>
      <c r="E1201" s="294"/>
      <c r="F1201" s="294"/>
      <c r="G1201" s="295"/>
      <c r="H1201" s="295"/>
      <c r="I1201" s="295"/>
      <c r="J1201" s="294"/>
      <c r="K1201" s="294"/>
      <c r="L1201" s="294"/>
    </row>
    <row r="1202" spans="1:12" ht="20.100000000000001" customHeight="1" x14ac:dyDescent="0.25">
      <c r="A1202" s="294"/>
      <c r="B1202" s="295"/>
      <c r="C1202" s="313"/>
      <c r="D1202" s="294"/>
      <c r="E1202" s="294"/>
      <c r="F1202" s="294"/>
      <c r="G1202" s="295"/>
      <c r="H1202" s="295"/>
      <c r="I1202" s="295"/>
      <c r="J1202" s="294"/>
      <c r="K1202" s="294"/>
      <c r="L1202" s="294"/>
    </row>
    <row r="1203" spans="1:12" ht="20.100000000000001" customHeight="1" x14ac:dyDescent="0.25">
      <c r="A1203" s="294"/>
      <c r="B1203" s="295"/>
      <c r="C1203" s="313"/>
      <c r="D1203" s="294"/>
      <c r="E1203" s="294"/>
      <c r="F1203" s="294"/>
      <c r="G1203" s="295"/>
      <c r="H1203" s="295"/>
      <c r="I1203" s="295"/>
      <c r="J1203" s="294"/>
      <c r="K1203" s="294"/>
      <c r="L1203" s="294"/>
    </row>
    <row r="1204" spans="1:12" ht="20.100000000000001" customHeight="1" x14ac:dyDescent="0.25">
      <c r="A1204" s="294"/>
      <c r="B1204" s="295"/>
      <c r="C1204" s="313"/>
      <c r="D1204" s="294"/>
      <c r="E1204" s="294"/>
      <c r="F1204" s="294"/>
      <c r="G1204" s="295"/>
      <c r="H1204" s="295"/>
      <c r="I1204" s="295"/>
      <c r="J1204" s="294"/>
      <c r="K1204" s="294"/>
      <c r="L1204" s="294"/>
    </row>
    <row r="1205" spans="1:12" ht="20.100000000000001" customHeight="1" x14ac:dyDescent="0.25">
      <c r="A1205" s="294"/>
      <c r="B1205" s="295"/>
      <c r="C1205" s="313"/>
      <c r="D1205" s="294"/>
      <c r="E1205" s="294"/>
      <c r="F1205" s="294"/>
      <c r="G1205" s="295"/>
      <c r="H1205" s="295"/>
      <c r="I1205" s="295"/>
      <c r="J1205" s="294"/>
      <c r="K1205" s="294"/>
      <c r="L1205" s="294"/>
    </row>
    <row r="1206" spans="1:12" ht="20.100000000000001" customHeight="1" x14ac:dyDescent="0.25">
      <c r="A1206" s="294"/>
      <c r="B1206" s="295"/>
      <c r="C1206" s="313"/>
      <c r="D1206" s="294"/>
      <c r="E1206" s="294"/>
      <c r="F1206" s="294"/>
      <c r="G1206" s="295"/>
      <c r="H1206" s="295"/>
      <c r="I1206" s="295"/>
      <c r="J1206" s="294"/>
      <c r="K1206" s="294"/>
      <c r="L1206" s="294"/>
    </row>
    <row r="1207" spans="1:12" ht="20.100000000000001" customHeight="1" x14ac:dyDescent="0.25">
      <c r="A1207" s="294"/>
      <c r="B1207" s="295"/>
      <c r="C1207" s="313"/>
      <c r="D1207" s="294"/>
      <c r="E1207" s="294"/>
      <c r="F1207" s="294"/>
      <c r="G1207" s="295"/>
      <c r="H1207" s="295"/>
      <c r="I1207" s="295"/>
      <c r="J1207" s="294"/>
      <c r="K1207" s="294"/>
      <c r="L1207" s="294"/>
    </row>
    <row r="1208" spans="1:12" ht="20.100000000000001" customHeight="1" x14ac:dyDescent="0.25">
      <c r="A1208" s="294"/>
      <c r="B1208" s="295"/>
      <c r="C1208" s="313"/>
      <c r="D1208" s="294"/>
      <c r="E1208" s="294"/>
      <c r="F1208" s="294"/>
      <c r="G1208" s="295"/>
      <c r="H1208" s="295"/>
      <c r="I1208" s="295"/>
      <c r="J1208" s="294"/>
      <c r="K1208" s="294"/>
      <c r="L1208" s="294"/>
    </row>
    <row r="1209" spans="1:12" ht="20.100000000000001" customHeight="1" x14ac:dyDescent="0.25">
      <c r="A1209" s="294"/>
      <c r="B1209" s="295"/>
      <c r="C1209" s="313"/>
      <c r="D1209" s="294"/>
      <c r="E1209" s="294"/>
      <c r="F1209" s="294"/>
      <c r="G1209" s="295"/>
      <c r="H1209" s="295"/>
      <c r="I1209" s="295"/>
      <c r="J1209" s="294"/>
      <c r="K1209" s="294"/>
      <c r="L1209" s="294"/>
    </row>
    <row r="1210" spans="1:12" ht="20.100000000000001" customHeight="1" x14ac:dyDescent="0.25">
      <c r="A1210" s="294"/>
      <c r="B1210" s="295"/>
      <c r="C1210" s="313"/>
      <c r="D1210" s="294"/>
      <c r="E1210" s="294"/>
      <c r="F1210" s="294"/>
      <c r="G1210" s="295"/>
      <c r="H1210" s="295"/>
      <c r="I1210" s="295"/>
      <c r="J1210" s="294"/>
      <c r="K1210" s="294"/>
      <c r="L1210" s="294"/>
    </row>
    <row r="1211" spans="1:12" ht="20.100000000000001" customHeight="1" x14ac:dyDescent="0.25">
      <c r="A1211" s="294"/>
      <c r="B1211" s="295"/>
      <c r="C1211" s="313"/>
      <c r="D1211" s="294"/>
      <c r="E1211" s="294"/>
      <c r="F1211" s="294"/>
      <c r="G1211" s="295"/>
      <c r="H1211" s="295"/>
      <c r="I1211" s="295"/>
      <c r="J1211" s="294"/>
      <c r="K1211" s="294"/>
      <c r="L1211" s="294"/>
    </row>
    <row r="1212" spans="1:12" ht="20.100000000000001" customHeight="1" x14ac:dyDescent="0.25">
      <c r="A1212" s="294"/>
      <c r="B1212" s="295"/>
      <c r="C1212" s="313"/>
      <c r="D1212" s="294"/>
      <c r="E1212" s="294"/>
      <c r="F1212" s="294"/>
      <c r="G1212" s="295"/>
      <c r="H1212" s="295"/>
      <c r="I1212" s="295"/>
      <c r="J1212" s="294"/>
      <c r="K1212" s="294"/>
      <c r="L1212" s="294"/>
    </row>
    <row r="1213" spans="1:12" ht="20.100000000000001" customHeight="1" x14ac:dyDescent="0.25">
      <c r="A1213" s="294"/>
      <c r="B1213" s="295"/>
      <c r="C1213" s="313"/>
      <c r="D1213" s="294"/>
      <c r="E1213" s="294"/>
      <c r="F1213" s="294"/>
      <c r="G1213" s="295"/>
      <c r="H1213" s="295"/>
      <c r="I1213" s="295"/>
      <c r="J1213" s="294"/>
      <c r="K1213" s="294"/>
      <c r="L1213" s="294"/>
    </row>
    <row r="1214" spans="1:12" ht="20.100000000000001" customHeight="1" x14ac:dyDescent="0.25">
      <c r="A1214" s="294"/>
      <c r="B1214" s="295"/>
      <c r="C1214" s="313"/>
      <c r="D1214" s="294"/>
      <c r="E1214" s="294"/>
      <c r="F1214" s="294"/>
      <c r="G1214" s="295"/>
      <c r="H1214" s="295"/>
      <c r="I1214" s="295"/>
      <c r="J1214" s="294"/>
      <c r="K1214" s="294"/>
      <c r="L1214" s="294"/>
    </row>
    <row r="1215" spans="1:12" ht="20.100000000000001" customHeight="1" x14ac:dyDescent="0.25">
      <c r="A1215" s="294"/>
      <c r="B1215" s="295"/>
      <c r="C1215" s="313"/>
      <c r="D1215" s="294"/>
      <c r="E1215" s="294"/>
      <c r="F1215" s="294"/>
      <c r="G1215" s="295"/>
      <c r="H1215" s="295"/>
      <c r="I1215" s="295"/>
      <c r="J1215" s="294"/>
      <c r="K1215" s="294"/>
      <c r="L1215" s="294"/>
    </row>
    <row r="1216" spans="1:12" ht="20.100000000000001" customHeight="1" x14ac:dyDescent="0.25">
      <c r="A1216" s="294"/>
      <c r="B1216" s="295"/>
      <c r="C1216" s="313"/>
      <c r="D1216" s="294"/>
      <c r="E1216" s="294"/>
      <c r="F1216" s="294"/>
      <c r="G1216" s="295"/>
      <c r="H1216" s="295"/>
      <c r="I1216" s="295"/>
      <c r="J1216" s="294"/>
      <c r="K1216" s="294"/>
      <c r="L1216" s="294"/>
    </row>
    <row r="1217" spans="1:12" ht="20.100000000000001" customHeight="1" x14ac:dyDescent="0.25">
      <c r="A1217" s="294"/>
      <c r="B1217" s="295"/>
      <c r="C1217" s="313"/>
      <c r="D1217" s="294"/>
      <c r="E1217" s="294"/>
      <c r="F1217" s="294"/>
      <c r="G1217" s="295"/>
      <c r="H1217" s="295"/>
      <c r="I1217" s="295"/>
      <c r="J1217" s="294"/>
      <c r="K1217" s="294"/>
      <c r="L1217" s="294"/>
    </row>
    <row r="1218" spans="1:12" ht="20.100000000000001" customHeight="1" x14ac:dyDescent="0.25">
      <c r="A1218" s="294"/>
      <c r="B1218" s="295"/>
      <c r="C1218" s="313"/>
      <c r="D1218" s="294"/>
      <c r="E1218" s="294"/>
      <c r="F1218" s="294"/>
      <c r="G1218" s="295"/>
      <c r="H1218" s="295"/>
      <c r="I1218" s="295"/>
      <c r="J1218" s="294"/>
      <c r="K1218" s="294"/>
      <c r="L1218" s="294"/>
    </row>
    <row r="1219" spans="1:12" ht="20.100000000000001" customHeight="1" x14ac:dyDescent="0.25">
      <c r="A1219" s="294"/>
      <c r="B1219" s="295"/>
      <c r="C1219" s="313"/>
      <c r="D1219" s="294"/>
      <c r="E1219" s="294"/>
      <c r="F1219" s="294"/>
      <c r="G1219" s="295"/>
      <c r="H1219" s="295"/>
      <c r="I1219" s="295"/>
      <c r="J1219" s="294"/>
      <c r="K1219" s="294"/>
      <c r="L1219" s="294"/>
    </row>
    <row r="1220" spans="1:12" ht="20.100000000000001" customHeight="1" x14ac:dyDescent="0.25">
      <c r="A1220" s="294"/>
      <c r="B1220" s="295"/>
      <c r="C1220" s="313"/>
      <c r="D1220" s="294"/>
      <c r="E1220" s="294"/>
      <c r="F1220" s="294"/>
      <c r="G1220" s="295"/>
      <c r="H1220" s="295"/>
      <c r="I1220" s="295"/>
      <c r="J1220" s="294"/>
      <c r="K1220" s="294"/>
      <c r="L1220" s="294"/>
    </row>
    <row r="1221" spans="1:12" ht="20.100000000000001" customHeight="1" x14ac:dyDescent="0.25">
      <c r="A1221" s="294"/>
      <c r="B1221" s="295"/>
      <c r="C1221" s="313"/>
      <c r="D1221" s="294"/>
      <c r="E1221" s="294"/>
      <c r="F1221" s="294"/>
      <c r="G1221" s="295"/>
      <c r="H1221" s="295"/>
      <c r="I1221" s="295"/>
      <c r="J1221" s="294"/>
      <c r="K1221" s="294"/>
      <c r="L1221" s="294"/>
    </row>
    <row r="1222" spans="1:12" ht="20.100000000000001" customHeight="1" x14ac:dyDescent="0.25">
      <c r="A1222" s="294"/>
      <c r="B1222" s="295"/>
      <c r="C1222" s="313"/>
      <c r="D1222" s="294"/>
      <c r="E1222" s="294"/>
      <c r="F1222" s="294"/>
      <c r="G1222" s="295"/>
      <c r="H1222" s="295"/>
      <c r="I1222" s="295"/>
      <c r="J1222" s="294"/>
      <c r="K1222" s="294"/>
      <c r="L1222" s="294"/>
    </row>
    <row r="1223" spans="1:12" ht="20.100000000000001" customHeight="1" x14ac:dyDescent="0.25">
      <c r="A1223" s="294"/>
      <c r="B1223" s="295"/>
      <c r="C1223" s="313"/>
      <c r="D1223" s="294"/>
      <c r="E1223" s="294"/>
      <c r="F1223" s="294"/>
      <c r="G1223" s="295"/>
      <c r="H1223" s="295"/>
      <c r="I1223" s="295"/>
      <c r="J1223" s="294"/>
      <c r="K1223" s="294"/>
      <c r="L1223" s="294"/>
    </row>
    <row r="1224" spans="1:12" ht="20.100000000000001" customHeight="1" x14ac:dyDescent="0.25">
      <c r="A1224" s="294"/>
      <c r="B1224" s="295"/>
      <c r="C1224" s="313"/>
      <c r="D1224" s="294"/>
      <c r="E1224" s="294"/>
      <c r="F1224" s="294"/>
      <c r="G1224" s="295"/>
      <c r="H1224" s="295"/>
      <c r="I1224" s="295"/>
      <c r="J1224" s="294"/>
      <c r="K1224" s="294"/>
      <c r="L1224" s="294"/>
    </row>
    <row r="1225" spans="1:12" ht="20.100000000000001" customHeight="1" x14ac:dyDescent="0.25">
      <c r="A1225" s="294"/>
      <c r="B1225" s="295"/>
      <c r="C1225" s="313"/>
      <c r="D1225" s="294"/>
      <c r="E1225" s="294"/>
      <c r="F1225" s="294"/>
      <c r="G1225" s="295"/>
      <c r="H1225" s="295"/>
      <c r="I1225" s="295"/>
      <c r="J1225" s="294"/>
      <c r="K1225" s="294"/>
      <c r="L1225" s="294"/>
    </row>
    <row r="1226" spans="1:12" ht="20.100000000000001" customHeight="1" x14ac:dyDescent="0.25">
      <c r="A1226" s="294"/>
      <c r="B1226" s="295"/>
      <c r="C1226" s="313"/>
      <c r="D1226" s="294"/>
      <c r="E1226" s="294"/>
      <c r="F1226" s="294"/>
      <c r="G1226" s="295"/>
      <c r="H1226" s="295"/>
      <c r="I1226" s="295"/>
      <c r="J1226" s="294"/>
      <c r="K1226" s="294"/>
      <c r="L1226" s="294"/>
    </row>
    <row r="1227" spans="1:12" ht="20.100000000000001" customHeight="1" x14ac:dyDescent="0.25">
      <c r="A1227" s="294"/>
      <c r="B1227" s="295"/>
      <c r="C1227" s="313"/>
      <c r="D1227" s="294"/>
      <c r="E1227" s="294"/>
      <c r="F1227" s="294"/>
      <c r="G1227" s="295"/>
      <c r="H1227" s="295"/>
      <c r="I1227" s="295"/>
      <c r="J1227" s="294"/>
      <c r="K1227" s="294"/>
      <c r="L1227" s="294"/>
    </row>
    <row r="1228" spans="1:12" ht="20.100000000000001" customHeight="1" x14ac:dyDescent="0.25">
      <c r="A1228" s="294"/>
      <c r="B1228" s="295"/>
      <c r="C1228" s="313"/>
      <c r="D1228" s="294"/>
      <c r="E1228" s="294"/>
      <c r="F1228" s="294"/>
      <c r="G1228" s="295"/>
      <c r="H1228" s="295"/>
      <c r="I1228" s="295"/>
      <c r="J1228" s="294"/>
      <c r="K1228" s="294"/>
      <c r="L1228" s="294"/>
    </row>
    <row r="1229" spans="1:12" ht="20.100000000000001" customHeight="1" x14ac:dyDescent="0.25">
      <c r="A1229" s="294"/>
      <c r="B1229" s="295"/>
      <c r="C1229" s="313"/>
      <c r="D1229" s="294"/>
      <c r="E1229" s="294"/>
      <c r="F1229" s="294"/>
      <c r="G1229" s="295"/>
      <c r="H1229" s="295"/>
      <c r="I1229" s="295"/>
      <c r="J1229" s="294"/>
      <c r="K1229" s="294"/>
      <c r="L1229" s="294"/>
    </row>
    <row r="1230" spans="1:12" ht="20.100000000000001" customHeight="1" x14ac:dyDescent="0.25">
      <c r="A1230" s="294"/>
      <c r="B1230" s="295"/>
      <c r="C1230" s="313"/>
      <c r="D1230" s="294"/>
      <c r="E1230" s="294"/>
      <c r="F1230" s="294"/>
      <c r="G1230" s="295"/>
      <c r="H1230" s="295"/>
      <c r="I1230" s="295"/>
      <c r="J1230" s="294"/>
      <c r="K1230" s="294"/>
      <c r="L1230" s="294"/>
    </row>
    <row r="1231" spans="1:12" ht="20.100000000000001" customHeight="1" x14ac:dyDescent="0.25">
      <c r="A1231" s="294"/>
      <c r="B1231" s="295"/>
      <c r="C1231" s="313"/>
      <c r="D1231" s="294"/>
      <c r="E1231" s="294"/>
      <c r="F1231" s="294"/>
      <c r="G1231" s="295"/>
      <c r="H1231" s="295"/>
      <c r="I1231" s="295"/>
      <c r="J1231" s="294"/>
      <c r="K1231" s="294"/>
      <c r="L1231" s="294"/>
    </row>
    <row r="1232" spans="1:12" ht="20.100000000000001" customHeight="1" x14ac:dyDescent="0.25">
      <c r="A1232" s="294"/>
      <c r="B1232" s="295"/>
      <c r="C1232" s="313"/>
      <c r="D1232" s="294"/>
      <c r="E1232" s="294"/>
      <c r="F1232" s="294"/>
      <c r="G1232" s="295"/>
      <c r="H1232" s="295"/>
      <c r="I1232" s="295"/>
      <c r="J1232" s="294"/>
      <c r="K1232" s="294"/>
      <c r="L1232" s="294"/>
    </row>
    <row r="1233" spans="1:12" ht="20.100000000000001" customHeight="1" x14ac:dyDescent="0.25">
      <c r="A1233" s="294"/>
      <c r="B1233" s="295"/>
      <c r="C1233" s="313"/>
      <c r="D1233" s="294"/>
      <c r="E1233" s="294"/>
      <c r="F1233" s="294"/>
      <c r="G1233" s="295"/>
      <c r="H1233" s="295"/>
      <c r="I1233" s="295"/>
      <c r="J1233" s="294"/>
      <c r="K1233" s="294"/>
      <c r="L1233" s="294"/>
    </row>
    <row r="1234" spans="1:12" ht="20.100000000000001" customHeight="1" x14ac:dyDescent="0.25">
      <c r="A1234" s="294"/>
      <c r="B1234" s="295"/>
      <c r="C1234" s="313"/>
      <c r="D1234" s="294"/>
      <c r="E1234" s="294"/>
      <c r="F1234" s="294"/>
      <c r="G1234" s="295"/>
      <c r="H1234" s="295"/>
      <c r="I1234" s="295"/>
      <c r="J1234" s="294"/>
      <c r="K1234" s="294"/>
      <c r="L1234" s="294"/>
    </row>
    <row r="1235" spans="1:12" ht="20.100000000000001" customHeight="1" x14ac:dyDescent="0.25">
      <c r="A1235" s="294"/>
      <c r="B1235" s="295"/>
      <c r="C1235" s="313"/>
      <c r="D1235" s="294"/>
      <c r="E1235" s="294"/>
      <c r="F1235" s="294"/>
      <c r="G1235" s="295"/>
      <c r="H1235" s="295"/>
      <c r="I1235" s="295"/>
      <c r="J1235" s="294"/>
      <c r="K1235" s="294"/>
      <c r="L1235" s="294"/>
    </row>
    <row r="1236" spans="1:12" ht="20.100000000000001" customHeight="1" x14ac:dyDescent="0.25">
      <c r="A1236" s="294"/>
      <c r="B1236" s="295"/>
      <c r="C1236" s="313"/>
      <c r="D1236" s="294"/>
      <c r="E1236" s="294"/>
      <c r="F1236" s="294"/>
      <c r="G1236" s="295"/>
      <c r="H1236" s="295"/>
      <c r="I1236" s="295"/>
      <c r="J1236" s="294"/>
      <c r="K1236" s="294"/>
      <c r="L1236" s="294"/>
    </row>
    <row r="1237" spans="1:12" ht="20.100000000000001" customHeight="1" x14ac:dyDescent="0.25">
      <c r="A1237" s="294"/>
      <c r="B1237" s="295"/>
      <c r="C1237" s="313"/>
      <c r="D1237" s="294"/>
      <c r="E1237" s="294"/>
      <c r="F1237" s="294"/>
      <c r="G1237" s="295"/>
      <c r="H1237" s="295"/>
      <c r="I1237" s="295"/>
      <c r="J1237" s="294"/>
      <c r="K1237" s="294"/>
      <c r="L1237" s="294"/>
    </row>
    <row r="1238" spans="1:12" ht="20.100000000000001" customHeight="1" x14ac:dyDescent="0.25">
      <c r="A1238" s="294"/>
      <c r="B1238" s="295"/>
      <c r="C1238" s="313"/>
      <c r="D1238" s="294"/>
      <c r="E1238" s="294"/>
      <c r="F1238" s="294"/>
      <c r="G1238" s="295"/>
      <c r="H1238" s="295"/>
      <c r="I1238" s="295"/>
      <c r="J1238" s="294"/>
      <c r="K1238" s="294"/>
      <c r="L1238" s="294"/>
    </row>
    <row r="1239" spans="1:12" ht="20.100000000000001" customHeight="1" x14ac:dyDescent="0.25">
      <c r="A1239" s="294"/>
      <c r="B1239" s="295"/>
      <c r="C1239" s="313"/>
      <c r="D1239" s="294"/>
      <c r="E1239" s="294"/>
      <c r="F1239" s="294"/>
      <c r="G1239" s="295"/>
      <c r="H1239" s="295"/>
      <c r="I1239" s="295"/>
      <c r="J1239" s="294"/>
      <c r="K1239" s="294"/>
      <c r="L1239" s="294"/>
    </row>
    <row r="1240" spans="1:12" ht="20.100000000000001" customHeight="1" x14ac:dyDescent="0.25">
      <c r="A1240" s="294"/>
      <c r="B1240" s="295"/>
      <c r="C1240" s="313"/>
      <c r="D1240" s="294"/>
      <c r="E1240" s="294"/>
      <c r="F1240" s="294"/>
      <c r="G1240" s="295"/>
      <c r="H1240" s="295"/>
      <c r="I1240" s="295"/>
      <c r="J1240" s="294"/>
      <c r="K1240" s="294"/>
      <c r="L1240" s="294"/>
    </row>
    <row r="1241" spans="1:12" ht="20.100000000000001" customHeight="1" x14ac:dyDescent="0.25">
      <c r="A1241" s="294"/>
      <c r="B1241" s="295"/>
      <c r="C1241" s="313"/>
      <c r="D1241" s="294"/>
      <c r="E1241" s="294"/>
      <c r="F1241" s="294"/>
      <c r="G1241" s="295"/>
      <c r="H1241" s="295"/>
      <c r="I1241" s="295"/>
      <c r="J1241" s="294"/>
      <c r="K1241" s="294"/>
      <c r="L1241" s="294"/>
    </row>
    <row r="1242" spans="1:12" ht="20.100000000000001" customHeight="1" x14ac:dyDescent="0.25">
      <c r="A1242" s="294"/>
      <c r="B1242" s="295"/>
      <c r="C1242" s="313"/>
      <c r="D1242" s="294"/>
      <c r="E1242" s="294"/>
      <c r="F1242" s="294"/>
      <c r="G1242" s="295"/>
      <c r="H1242" s="295"/>
      <c r="I1242" s="295"/>
      <c r="J1242" s="294"/>
      <c r="K1242" s="294"/>
      <c r="L1242" s="294"/>
    </row>
    <row r="1243" spans="1:12" ht="20.100000000000001" customHeight="1" x14ac:dyDescent="0.25">
      <c r="A1243" s="294"/>
      <c r="B1243" s="295"/>
      <c r="C1243" s="313"/>
      <c r="D1243" s="294"/>
      <c r="E1243" s="294"/>
      <c r="F1243" s="294"/>
      <c r="G1243" s="295"/>
      <c r="H1243" s="295"/>
      <c r="I1243" s="295"/>
      <c r="J1243" s="294"/>
      <c r="K1243" s="294"/>
      <c r="L1243" s="294"/>
    </row>
    <row r="1244" spans="1:12" ht="20.100000000000001" customHeight="1" x14ac:dyDescent="0.25">
      <c r="A1244" s="294"/>
      <c r="B1244" s="295"/>
      <c r="C1244" s="313"/>
      <c r="D1244" s="294"/>
      <c r="E1244" s="294"/>
      <c r="F1244" s="294"/>
      <c r="G1244" s="295"/>
      <c r="H1244" s="295"/>
      <c r="I1244" s="295"/>
      <c r="J1244" s="294"/>
      <c r="K1244" s="294"/>
      <c r="L1244" s="294"/>
    </row>
    <row r="1245" spans="1:12" ht="20.100000000000001" customHeight="1" x14ac:dyDescent="0.25">
      <c r="A1245" s="294"/>
      <c r="B1245" s="295"/>
      <c r="C1245" s="313"/>
      <c r="D1245" s="294"/>
      <c r="E1245" s="294"/>
      <c r="F1245" s="294"/>
      <c r="G1245" s="295"/>
      <c r="H1245" s="295"/>
      <c r="I1245" s="295"/>
      <c r="J1245" s="294"/>
      <c r="K1245" s="294"/>
      <c r="L1245" s="294"/>
    </row>
    <row r="1246" spans="1:12" ht="20.100000000000001" customHeight="1" x14ac:dyDescent="0.25">
      <c r="A1246" s="294"/>
      <c r="B1246" s="295"/>
      <c r="C1246" s="313"/>
      <c r="D1246" s="294"/>
      <c r="E1246" s="294"/>
      <c r="F1246" s="294"/>
      <c r="G1246" s="295"/>
      <c r="H1246" s="295"/>
      <c r="I1246" s="295"/>
      <c r="J1246" s="294"/>
      <c r="K1246" s="294"/>
      <c r="L1246" s="294"/>
    </row>
    <row r="1247" spans="1:12" ht="20.100000000000001" customHeight="1" x14ac:dyDescent="0.25">
      <c r="A1247" s="294"/>
      <c r="B1247" s="295"/>
      <c r="C1247" s="313"/>
      <c r="D1247" s="294"/>
      <c r="E1247" s="294"/>
      <c r="F1247" s="294"/>
      <c r="G1247" s="295"/>
      <c r="H1247" s="295"/>
      <c r="I1247" s="295"/>
      <c r="J1247" s="294"/>
      <c r="K1247" s="294"/>
      <c r="L1247" s="294"/>
    </row>
    <row r="1248" spans="1:12" ht="20.100000000000001" customHeight="1" x14ac:dyDescent="0.25">
      <c r="A1248" s="294"/>
      <c r="B1248" s="295"/>
      <c r="C1248" s="313"/>
      <c r="D1248" s="294"/>
      <c r="E1248" s="294"/>
      <c r="F1248" s="294"/>
      <c r="G1248" s="295"/>
      <c r="H1248" s="295"/>
      <c r="I1248" s="295"/>
      <c r="J1248" s="294"/>
      <c r="K1248" s="294"/>
      <c r="L1248" s="294"/>
    </row>
    <row r="1249" spans="1:12" ht="20.100000000000001" customHeight="1" x14ac:dyDescent="0.25">
      <c r="A1249" s="294"/>
      <c r="B1249" s="295"/>
      <c r="C1249" s="313"/>
      <c r="D1249" s="294"/>
      <c r="E1249" s="294"/>
      <c r="F1249" s="294"/>
      <c r="G1249" s="295"/>
      <c r="H1249" s="295"/>
      <c r="I1249" s="295"/>
      <c r="J1249" s="294"/>
      <c r="K1249" s="294"/>
      <c r="L1249" s="294"/>
    </row>
    <row r="1250" spans="1:12" ht="20.100000000000001" customHeight="1" x14ac:dyDescent="0.25">
      <c r="A1250" s="294"/>
      <c r="B1250" s="295"/>
      <c r="C1250" s="313"/>
      <c r="D1250" s="294"/>
      <c r="E1250" s="294"/>
      <c r="F1250" s="294"/>
      <c r="G1250" s="295"/>
      <c r="H1250" s="295"/>
      <c r="I1250" s="295"/>
      <c r="J1250" s="294"/>
      <c r="K1250" s="294"/>
      <c r="L1250" s="294"/>
    </row>
    <row r="1251" spans="1:12" ht="20.100000000000001" customHeight="1" x14ac:dyDescent="0.25">
      <c r="A1251" s="294"/>
      <c r="B1251" s="295"/>
      <c r="C1251" s="313"/>
      <c r="D1251" s="294"/>
      <c r="E1251" s="294"/>
      <c r="F1251" s="294"/>
      <c r="G1251" s="295"/>
      <c r="H1251" s="295"/>
      <c r="I1251" s="295"/>
      <c r="J1251" s="294"/>
      <c r="K1251" s="294"/>
      <c r="L1251" s="294"/>
    </row>
    <row r="1252" spans="1:12" ht="20.100000000000001" customHeight="1" x14ac:dyDescent="0.25">
      <c r="A1252" s="294"/>
      <c r="B1252" s="295"/>
      <c r="C1252" s="313"/>
      <c r="D1252" s="294"/>
      <c r="E1252" s="294"/>
      <c r="F1252" s="294"/>
      <c r="G1252" s="295"/>
      <c r="H1252" s="295"/>
      <c r="I1252" s="295"/>
      <c r="J1252" s="294"/>
      <c r="K1252" s="294"/>
      <c r="L1252" s="294"/>
    </row>
    <row r="1253" spans="1:12" ht="20.100000000000001" customHeight="1" x14ac:dyDescent="0.25">
      <c r="A1253" s="294"/>
      <c r="B1253" s="295"/>
      <c r="C1253" s="313"/>
      <c r="D1253" s="294"/>
      <c r="E1253" s="294"/>
      <c r="F1253" s="294"/>
      <c r="G1253" s="295"/>
      <c r="H1253" s="295"/>
      <c r="I1253" s="295"/>
      <c r="J1253" s="294"/>
      <c r="K1253" s="294"/>
      <c r="L1253" s="294"/>
    </row>
    <row r="1254" spans="1:12" ht="20.100000000000001" customHeight="1" x14ac:dyDescent="0.25">
      <c r="A1254" s="294"/>
      <c r="B1254" s="295"/>
      <c r="C1254" s="313"/>
      <c r="D1254" s="294"/>
      <c r="E1254" s="294"/>
      <c r="F1254" s="294"/>
      <c r="G1254" s="295"/>
      <c r="H1254" s="295"/>
      <c r="I1254" s="295"/>
      <c r="J1254" s="294"/>
      <c r="K1254" s="294"/>
      <c r="L1254" s="294"/>
    </row>
    <row r="1255" spans="1:12" ht="20.100000000000001" customHeight="1" x14ac:dyDescent="0.25">
      <c r="A1255" s="294"/>
      <c r="B1255" s="295"/>
      <c r="C1255" s="313"/>
      <c r="D1255" s="294"/>
      <c r="E1255" s="294"/>
      <c r="F1255" s="294"/>
      <c r="G1255" s="295"/>
      <c r="H1255" s="295"/>
      <c r="I1255" s="295"/>
      <c r="J1255" s="294"/>
      <c r="K1255" s="294"/>
      <c r="L1255" s="294"/>
    </row>
    <row r="1256" spans="1:12" ht="20.100000000000001" customHeight="1" x14ac:dyDescent="0.25">
      <c r="A1256" s="294"/>
      <c r="B1256" s="295"/>
      <c r="C1256" s="313"/>
      <c r="D1256" s="294"/>
      <c r="E1256" s="294"/>
      <c r="F1256" s="294"/>
      <c r="G1256" s="295"/>
      <c r="H1256" s="295"/>
      <c r="I1256" s="295"/>
      <c r="J1256" s="294"/>
      <c r="K1256" s="294"/>
      <c r="L1256" s="294"/>
    </row>
    <row r="1257" spans="1:12" ht="20.100000000000001" customHeight="1" x14ac:dyDescent="0.25">
      <c r="A1257" s="294"/>
      <c r="B1257" s="295"/>
      <c r="C1257" s="313"/>
      <c r="D1257" s="294"/>
      <c r="E1257" s="294"/>
      <c r="F1257" s="294"/>
      <c r="G1257" s="295"/>
      <c r="H1257" s="295"/>
      <c r="I1257" s="295"/>
      <c r="J1257" s="294"/>
      <c r="K1257" s="294"/>
      <c r="L1257" s="294"/>
    </row>
    <row r="1258" spans="1:12" ht="20.100000000000001" customHeight="1" x14ac:dyDescent="0.25">
      <c r="A1258" s="294"/>
      <c r="B1258" s="295"/>
      <c r="C1258" s="313"/>
      <c r="D1258" s="294"/>
      <c r="E1258" s="294"/>
      <c r="F1258" s="294"/>
      <c r="G1258" s="295"/>
      <c r="H1258" s="295"/>
      <c r="I1258" s="295"/>
      <c r="J1258" s="294"/>
      <c r="K1258" s="294"/>
      <c r="L1258" s="294"/>
    </row>
    <row r="1259" spans="1:12" ht="20.100000000000001" customHeight="1" x14ac:dyDescent="0.25">
      <c r="A1259" s="294"/>
      <c r="B1259" s="295"/>
      <c r="C1259" s="313"/>
      <c r="D1259" s="294"/>
      <c r="E1259" s="294"/>
      <c r="F1259" s="294"/>
      <c r="G1259" s="295"/>
      <c r="H1259" s="295"/>
      <c r="I1259" s="295"/>
      <c r="J1259" s="294"/>
      <c r="K1259" s="294"/>
      <c r="L1259" s="294"/>
    </row>
    <row r="1260" spans="1:12" ht="20.100000000000001" customHeight="1" x14ac:dyDescent="0.25">
      <c r="A1260" s="294"/>
      <c r="B1260" s="295"/>
      <c r="C1260" s="313"/>
      <c r="D1260" s="294"/>
      <c r="E1260" s="294"/>
      <c r="F1260" s="294"/>
      <c r="G1260" s="295"/>
      <c r="H1260" s="295"/>
      <c r="I1260" s="295"/>
      <c r="J1260" s="294"/>
      <c r="K1260" s="294"/>
      <c r="L1260" s="294"/>
    </row>
    <row r="1261" spans="1:12" ht="20.100000000000001" customHeight="1" x14ac:dyDescent="0.25">
      <c r="A1261" s="294"/>
      <c r="B1261" s="295"/>
      <c r="C1261" s="313"/>
      <c r="D1261" s="294"/>
      <c r="E1261" s="294"/>
      <c r="F1261" s="294"/>
      <c r="G1261" s="295"/>
      <c r="H1261" s="295"/>
      <c r="I1261" s="295"/>
      <c r="J1261" s="294"/>
      <c r="K1261" s="294"/>
      <c r="L1261" s="294"/>
    </row>
    <row r="1262" spans="1:12" ht="20.100000000000001" customHeight="1" x14ac:dyDescent="0.25">
      <c r="A1262" s="294"/>
      <c r="B1262" s="295"/>
      <c r="C1262" s="313"/>
      <c r="D1262" s="294"/>
      <c r="E1262" s="294"/>
      <c r="F1262" s="294"/>
      <c r="G1262" s="295"/>
      <c r="H1262" s="295"/>
      <c r="I1262" s="295"/>
      <c r="J1262" s="294"/>
      <c r="K1262" s="294"/>
      <c r="L1262" s="294"/>
    </row>
    <row r="1263" spans="1:12" ht="20.100000000000001" customHeight="1" x14ac:dyDescent="0.25">
      <c r="A1263" s="294"/>
      <c r="B1263" s="295"/>
      <c r="C1263" s="313"/>
      <c r="D1263" s="294"/>
      <c r="E1263" s="294"/>
      <c r="F1263" s="294"/>
      <c r="G1263" s="295"/>
      <c r="H1263" s="295"/>
      <c r="I1263" s="295"/>
      <c r="J1263" s="294"/>
      <c r="K1263" s="294"/>
      <c r="L1263" s="294"/>
    </row>
    <row r="1264" spans="1:12" ht="20.100000000000001" customHeight="1" x14ac:dyDescent="0.25">
      <c r="A1264" s="294"/>
      <c r="B1264" s="295"/>
      <c r="C1264" s="313"/>
      <c r="D1264" s="294"/>
      <c r="E1264" s="294"/>
      <c r="F1264" s="294"/>
      <c r="G1264" s="295"/>
      <c r="H1264" s="295"/>
      <c r="I1264" s="295"/>
      <c r="J1264" s="294"/>
      <c r="K1264" s="294"/>
      <c r="L1264" s="294"/>
    </row>
    <row r="1265" spans="1:12" ht="20.100000000000001" customHeight="1" x14ac:dyDescent="0.25">
      <c r="A1265" s="294"/>
      <c r="B1265" s="295"/>
      <c r="C1265" s="313"/>
      <c r="D1265" s="294"/>
      <c r="E1265" s="294"/>
      <c r="F1265" s="294"/>
      <c r="G1265" s="295"/>
      <c r="H1265" s="295"/>
      <c r="I1265" s="295"/>
      <c r="J1265" s="294"/>
      <c r="K1265" s="294"/>
      <c r="L1265" s="294"/>
    </row>
    <row r="1266" spans="1:12" ht="20.100000000000001" customHeight="1" x14ac:dyDescent="0.25">
      <c r="A1266" s="294"/>
      <c r="B1266" s="295"/>
      <c r="C1266" s="313"/>
      <c r="D1266" s="294"/>
      <c r="E1266" s="294"/>
      <c r="F1266" s="294"/>
      <c r="G1266" s="295"/>
      <c r="H1266" s="295"/>
      <c r="I1266" s="295"/>
      <c r="J1266" s="294"/>
      <c r="K1266" s="294"/>
      <c r="L1266" s="294"/>
    </row>
    <row r="1267" spans="1:12" ht="20.100000000000001" customHeight="1" x14ac:dyDescent="0.25">
      <c r="A1267" s="294"/>
      <c r="B1267" s="295"/>
      <c r="C1267" s="313"/>
      <c r="D1267" s="294"/>
      <c r="E1267" s="294"/>
      <c r="F1267" s="294"/>
      <c r="G1267" s="295"/>
      <c r="H1267" s="295"/>
      <c r="I1267" s="295"/>
      <c r="J1267" s="294"/>
      <c r="K1267" s="294"/>
      <c r="L1267" s="294"/>
    </row>
    <row r="1268" spans="1:12" ht="20.100000000000001" customHeight="1" x14ac:dyDescent="0.25">
      <c r="A1268" s="294"/>
      <c r="B1268" s="295"/>
      <c r="C1268" s="313"/>
      <c r="D1268" s="294"/>
      <c r="E1268" s="294"/>
      <c r="F1268" s="294"/>
      <c r="G1268" s="295"/>
      <c r="H1268" s="295"/>
      <c r="I1268" s="295"/>
      <c r="J1268" s="294"/>
      <c r="K1268" s="294"/>
      <c r="L1268" s="294"/>
    </row>
    <row r="1269" spans="1:12" ht="20.100000000000001" customHeight="1" x14ac:dyDescent="0.25">
      <c r="A1269" s="294"/>
      <c r="B1269" s="295"/>
      <c r="C1269" s="313"/>
      <c r="D1269" s="294"/>
      <c r="E1269" s="294"/>
      <c r="F1269" s="294"/>
      <c r="G1269" s="295"/>
      <c r="H1269" s="295"/>
      <c r="I1269" s="295"/>
      <c r="J1269" s="294"/>
      <c r="K1269" s="294"/>
      <c r="L1269" s="294"/>
    </row>
    <row r="1270" spans="1:12" ht="20.100000000000001" customHeight="1" x14ac:dyDescent="0.25">
      <c r="A1270" s="294"/>
      <c r="B1270" s="295"/>
      <c r="C1270" s="313"/>
      <c r="D1270" s="294"/>
      <c r="E1270" s="294"/>
      <c r="F1270" s="294"/>
      <c r="G1270" s="295"/>
      <c r="H1270" s="295"/>
      <c r="I1270" s="295"/>
      <c r="J1270" s="294"/>
      <c r="K1270" s="294"/>
      <c r="L1270" s="294"/>
    </row>
    <row r="1271" spans="1:12" ht="20.100000000000001" customHeight="1" x14ac:dyDescent="0.25">
      <c r="A1271" s="294"/>
      <c r="B1271" s="295"/>
      <c r="C1271" s="313"/>
      <c r="D1271" s="294"/>
      <c r="E1271" s="294"/>
      <c r="F1271" s="294"/>
      <c r="G1271" s="295"/>
      <c r="H1271" s="295"/>
      <c r="I1271" s="295"/>
      <c r="J1271" s="294"/>
      <c r="K1271" s="294"/>
      <c r="L1271" s="294"/>
    </row>
    <row r="1272" spans="1:12" ht="20.100000000000001" customHeight="1" x14ac:dyDescent="0.25">
      <c r="A1272" s="294"/>
      <c r="B1272" s="295"/>
      <c r="C1272" s="313"/>
      <c r="D1272" s="294"/>
      <c r="E1272" s="294"/>
      <c r="F1272" s="294"/>
      <c r="G1272" s="295"/>
      <c r="H1272" s="295"/>
      <c r="I1272" s="295"/>
      <c r="J1272" s="294"/>
      <c r="K1272" s="294"/>
      <c r="L1272" s="294"/>
    </row>
    <row r="1273" spans="1:12" ht="20.100000000000001" customHeight="1" x14ac:dyDescent="0.25">
      <c r="A1273" s="294"/>
      <c r="B1273" s="295"/>
      <c r="C1273" s="313"/>
      <c r="D1273" s="294"/>
      <c r="E1273" s="294"/>
      <c r="F1273" s="294"/>
      <c r="G1273" s="295"/>
      <c r="H1273" s="295"/>
      <c r="I1273" s="295"/>
      <c r="J1273" s="294"/>
      <c r="K1273" s="294"/>
      <c r="L1273" s="294"/>
    </row>
    <row r="1274" spans="1:12" ht="20.100000000000001" customHeight="1" x14ac:dyDescent="0.25">
      <c r="A1274" s="294"/>
      <c r="B1274" s="295"/>
      <c r="C1274" s="313"/>
      <c r="D1274" s="294"/>
      <c r="E1274" s="294"/>
      <c r="F1274" s="294"/>
      <c r="G1274" s="295"/>
      <c r="H1274" s="295"/>
      <c r="I1274" s="295"/>
      <c r="J1274" s="294"/>
      <c r="K1274" s="294"/>
      <c r="L1274" s="294"/>
    </row>
    <row r="1275" spans="1:12" ht="20.100000000000001" customHeight="1" x14ac:dyDescent="0.25">
      <c r="A1275" s="294"/>
      <c r="B1275" s="295"/>
      <c r="C1275" s="313"/>
      <c r="D1275" s="294"/>
      <c r="E1275" s="294"/>
      <c r="F1275" s="294"/>
      <c r="G1275" s="295"/>
      <c r="H1275" s="295"/>
      <c r="I1275" s="295"/>
      <c r="J1275" s="294"/>
      <c r="K1275" s="294"/>
      <c r="L1275" s="294"/>
    </row>
    <row r="1276" spans="1:12" ht="20.100000000000001" customHeight="1" x14ac:dyDescent="0.25">
      <c r="A1276" s="294"/>
      <c r="B1276" s="295"/>
      <c r="C1276" s="313"/>
      <c r="D1276" s="294"/>
      <c r="E1276" s="294"/>
      <c r="F1276" s="294"/>
      <c r="G1276" s="295"/>
      <c r="H1276" s="295"/>
      <c r="I1276" s="295"/>
      <c r="J1276" s="294"/>
      <c r="K1276" s="294"/>
      <c r="L1276" s="294"/>
    </row>
    <row r="1277" spans="1:12" ht="20.100000000000001" customHeight="1" x14ac:dyDescent="0.25">
      <c r="A1277" s="294"/>
      <c r="B1277" s="295"/>
      <c r="C1277" s="313"/>
      <c r="D1277" s="294"/>
      <c r="E1277" s="294"/>
      <c r="F1277" s="294"/>
      <c r="G1277" s="295"/>
      <c r="H1277" s="295"/>
      <c r="I1277" s="295"/>
      <c r="J1277" s="294"/>
      <c r="K1277" s="294"/>
      <c r="L1277" s="294"/>
    </row>
    <row r="1278" spans="1:12" ht="20.100000000000001" customHeight="1" x14ac:dyDescent="0.25">
      <c r="A1278" s="294"/>
      <c r="B1278" s="295"/>
      <c r="C1278" s="313"/>
      <c r="D1278" s="294"/>
      <c r="E1278" s="294"/>
      <c r="F1278" s="294"/>
      <c r="G1278" s="295"/>
      <c r="H1278" s="295"/>
      <c r="I1278" s="295"/>
      <c r="J1278" s="294"/>
      <c r="K1278" s="294"/>
      <c r="L1278" s="294"/>
    </row>
    <row r="1279" spans="1:12" ht="20.100000000000001" customHeight="1" x14ac:dyDescent="0.25">
      <c r="A1279" s="294"/>
      <c r="B1279" s="295"/>
      <c r="C1279" s="313"/>
      <c r="D1279" s="294"/>
      <c r="E1279" s="294"/>
      <c r="F1279" s="294"/>
      <c r="G1279" s="295"/>
      <c r="H1279" s="295"/>
      <c r="I1279" s="295"/>
      <c r="J1279" s="294"/>
      <c r="K1279" s="294"/>
      <c r="L1279" s="294"/>
    </row>
    <row r="1280" spans="1:12" ht="20.100000000000001" customHeight="1" x14ac:dyDescent="0.25">
      <c r="A1280" s="294"/>
      <c r="B1280" s="295"/>
      <c r="C1280" s="313"/>
      <c r="D1280" s="294"/>
      <c r="E1280" s="294"/>
      <c r="F1280" s="294"/>
      <c r="G1280" s="295"/>
      <c r="H1280" s="295"/>
      <c r="I1280" s="295"/>
      <c r="J1280" s="294"/>
      <c r="K1280" s="294"/>
      <c r="L1280" s="294"/>
    </row>
    <row r="1281" spans="1:12" ht="20.100000000000001" customHeight="1" x14ac:dyDescent="0.25">
      <c r="A1281" s="294"/>
      <c r="B1281" s="295"/>
      <c r="C1281" s="313"/>
      <c r="D1281" s="294"/>
      <c r="E1281" s="294"/>
      <c r="F1281" s="294"/>
      <c r="G1281" s="295"/>
      <c r="H1281" s="295"/>
      <c r="I1281" s="295"/>
      <c r="J1281" s="294"/>
      <c r="K1281" s="294"/>
      <c r="L1281" s="294"/>
    </row>
    <row r="1282" spans="1:12" ht="20.100000000000001" customHeight="1" x14ac:dyDescent="0.25">
      <c r="A1282" s="294"/>
      <c r="B1282" s="295"/>
      <c r="C1282" s="313"/>
      <c r="D1282" s="294"/>
      <c r="E1282" s="294"/>
      <c r="F1282" s="294"/>
      <c r="G1282" s="295"/>
      <c r="H1282" s="295"/>
      <c r="I1282" s="295"/>
      <c r="J1282" s="294"/>
      <c r="K1282" s="294"/>
      <c r="L1282" s="294"/>
    </row>
    <row r="1283" spans="1:12" ht="20.100000000000001" customHeight="1" x14ac:dyDescent="0.25">
      <c r="A1283" s="294"/>
      <c r="B1283" s="295"/>
      <c r="C1283" s="313"/>
      <c r="D1283" s="294"/>
      <c r="E1283" s="294"/>
      <c r="F1283" s="294"/>
      <c r="G1283" s="295"/>
      <c r="H1283" s="295"/>
      <c r="I1283" s="295"/>
      <c r="J1283" s="294"/>
      <c r="K1283" s="294"/>
      <c r="L1283" s="294"/>
    </row>
    <row r="1284" spans="1:12" ht="20.100000000000001" customHeight="1" x14ac:dyDescent="0.25">
      <c r="A1284" s="294"/>
      <c r="B1284" s="295"/>
      <c r="C1284" s="313"/>
      <c r="D1284" s="294"/>
      <c r="E1284" s="294"/>
      <c r="F1284" s="294"/>
      <c r="G1284" s="295"/>
      <c r="H1284" s="295"/>
      <c r="I1284" s="295"/>
      <c r="J1284" s="294"/>
      <c r="K1284" s="294"/>
      <c r="L1284" s="294"/>
    </row>
    <row r="1285" spans="1:12" ht="20.100000000000001" customHeight="1" x14ac:dyDescent="0.25">
      <c r="A1285" s="294"/>
      <c r="B1285" s="295"/>
      <c r="C1285" s="313"/>
      <c r="D1285" s="294"/>
      <c r="E1285" s="294"/>
      <c r="F1285" s="294"/>
      <c r="G1285" s="295"/>
      <c r="H1285" s="295"/>
      <c r="I1285" s="295"/>
      <c r="J1285" s="294"/>
      <c r="K1285" s="294"/>
      <c r="L1285" s="294"/>
    </row>
    <row r="1286" spans="1:12" ht="20.100000000000001" customHeight="1" x14ac:dyDescent="0.25">
      <c r="A1286" s="294"/>
      <c r="B1286" s="295"/>
      <c r="C1286" s="313"/>
      <c r="D1286" s="294"/>
      <c r="E1286" s="294"/>
      <c r="F1286" s="294"/>
      <c r="G1286" s="295"/>
      <c r="H1286" s="295"/>
      <c r="I1286" s="295"/>
      <c r="J1286" s="294"/>
      <c r="K1286" s="294"/>
      <c r="L1286" s="294"/>
    </row>
    <row r="1287" spans="1:12" ht="20.100000000000001" customHeight="1" x14ac:dyDescent="0.25">
      <c r="A1287" s="294"/>
      <c r="B1287" s="295"/>
      <c r="C1287" s="313"/>
      <c r="D1287" s="294"/>
      <c r="E1287" s="294"/>
      <c r="F1287" s="294"/>
      <c r="G1287" s="295"/>
      <c r="H1287" s="295"/>
      <c r="I1287" s="295"/>
      <c r="J1287" s="294"/>
      <c r="K1287" s="294"/>
      <c r="L1287" s="294"/>
    </row>
    <row r="1288" spans="1:12" ht="20.100000000000001" customHeight="1" x14ac:dyDescent="0.25">
      <c r="A1288" s="294"/>
      <c r="B1288" s="295"/>
      <c r="C1288" s="313"/>
      <c r="D1288" s="294"/>
      <c r="E1288" s="294"/>
      <c r="F1288" s="294"/>
      <c r="G1288" s="295"/>
      <c r="H1288" s="295"/>
      <c r="I1288" s="295"/>
      <c r="J1288" s="294"/>
      <c r="K1288" s="294"/>
      <c r="L1288" s="294"/>
    </row>
    <row r="1289" spans="1:12" ht="20.100000000000001" customHeight="1" x14ac:dyDescent="0.25">
      <c r="A1289" s="294"/>
      <c r="B1289" s="295"/>
      <c r="C1289" s="313"/>
      <c r="D1289" s="294"/>
      <c r="E1289" s="294"/>
      <c r="F1289" s="294"/>
      <c r="G1289" s="295"/>
      <c r="H1289" s="295"/>
      <c r="I1289" s="295"/>
      <c r="J1289" s="294"/>
      <c r="K1289" s="294"/>
      <c r="L1289" s="294"/>
    </row>
    <row r="1290" spans="1:12" ht="20.100000000000001" customHeight="1" x14ac:dyDescent="0.25">
      <c r="A1290" s="294"/>
      <c r="B1290" s="295"/>
      <c r="C1290" s="313"/>
      <c r="D1290" s="294"/>
      <c r="E1290" s="294"/>
      <c r="F1290" s="294"/>
      <c r="G1290" s="295"/>
      <c r="H1290" s="295"/>
      <c r="I1290" s="295"/>
      <c r="J1290" s="294"/>
      <c r="K1290" s="294"/>
      <c r="L1290" s="294"/>
    </row>
    <row r="1291" spans="1:12" ht="20.100000000000001" customHeight="1" x14ac:dyDescent="0.25">
      <c r="A1291" s="294"/>
      <c r="B1291" s="295"/>
      <c r="C1291" s="313"/>
      <c r="D1291" s="294"/>
      <c r="E1291" s="294"/>
      <c r="F1291" s="294"/>
      <c r="G1291" s="295"/>
      <c r="H1291" s="295"/>
      <c r="I1291" s="295"/>
      <c r="J1291" s="294"/>
      <c r="K1291" s="294"/>
      <c r="L1291" s="294"/>
    </row>
    <row r="1292" spans="1:12" ht="20.100000000000001" customHeight="1" x14ac:dyDescent="0.25">
      <c r="A1292" s="294"/>
      <c r="B1292" s="295"/>
      <c r="C1292" s="313"/>
      <c r="D1292" s="294"/>
      <c r="E1292" s="294"/>
      <c r="F1292" s="294"/>
      <c r="G1292" s="295"/>
      <c r="H1292" s="295"/>
      <c r="I1292" s="295"/>
      <c r="J1292" s="294"/>
      <c r="K1292" s="294"/>
      <c r="L1292" s="294"/>
    </row>
    <row r="1293" spans="1:12" ht="20.100000000000001" customHeight="1" x14ac:dyDescent="0.25">
      <c r="A1293" s="294"/>
      <c r="B1293" s="295"/>
      <c r="C1293" s="313"/>
      <c r="D1293" s="294"/>
      <c r="E1293" s="294"/>
      <c r="F1293" s="294"/>
      <c r="G1293" s="295"/>
      <c r="H1293" s="295"/>
      <c r="I1293" s="295"/>
      <c r="J1293" s="294"/>
      <c r="K1293" s="294"/>
      <c r="L1293" s="294"/>
    </row>
    <row r="1294" spans="1:12" ht="20.100000000000001" customHeight="1" x14ac:dyDescent="0.25">
      <c r="A1294" s="294"/>
      <c r="B1294" s="295"/>
      <c r="C1294" s="313"/>
      <c r="D1294" s="294"/>
      <c r="E1294" s="294"/>
      <c r="F1294" s="294"/>
      <c r="G1294" s="295"/>
      <c r="H1294" s="295"/>
      <c r="I1294" s="295"/>
      <c r="J1294" s="294"/>
      <c r="K1294" s="294"/>
      <c r="L1294" s="294"/>
    </row>
    <row r="1295" spans="1:12" ht="20.100000000000001" customHeight="1" x14ac:dyDescent="0.25">
      <c r="A1295" s="294"/>
      <c r="B1295" s="295"/>
      <c r="C1295" s="313"/>
      <c r="D1295" s="294"/>
      <c r="E1295" s="294"/>
      <c r="F1295" s="294"/>
      <c r="G1295" s="295"/>
      <c r="H1295" s="295"/>
      <c r="I1295" s="295"/>
      <c r="J1295" s="294"/>
      <c r="K1295" s="294"/>
      <c r="L1295" s="294"/>
    </row>
    <row r="1296" spans="1:12" ht="20.100000000000001" customHeight="1" x14ac:dyDescent="0.25">
      <c r="A1296" s="294"/>
      <c r="B1296" s="295"/>
      <c r="C1296" s="313"/>
      <c r="D1296" s="294"/>
      <c r="E1296" s="294"/>
      <c r="F1296" s="294"/>
      <c r="G1296" s="295"/>
      <c r="H1296" s="295"/>
      <c r="I1296" s="295"/>
      <c r="J1296" s="294"/>
      <c r="K1296" s="294"/>
      <c r="L1296" s="294"/>
    </row>
    <row r="1297" spans="1:12" ht="20.100000000000001" customHeight="1" x14ac:dyDescent="0.25">
      <c r="A1297" s="294"/>
      <c r="B1297" s="295"/>
      <c r="C1297" s="313"/>
      <c r="D1297" s="294"/>
      <c r="E1297" s="294"/>
      <c r="F1297" s="294"/>
      <c r="G1297" s="295"/>
      <c r="H1297" s="295"/>
      <c r="I1297" s="295"/>
      <c r="J1297" s="294"/>
      <c r="K1297" s="294"/>
      <c r="L1297" s="294"/>
    </row>
    <row r="1298" spans="1:12" ht="20.100000000000001" customHeight="1" x14ac:dyDescent="0.25">
      <c r="A1298" s="294"/>
      <c r="B1298" s="295"/>
      <c r="C1298" s="313"/>
      <c r="D1298" s="294"/>
      <c r="E1298" s="294"/>
      <c r="F1298" s="294"/>
      <c r="G1298" s="295"/>
      <c r="H1298" s="295"/>
      <c r="I1298" s="295"/>
      <c r="J1298" s="294"/>
      <c r="K1298" s="294"/>
      <c r="L1298" s="294"/>
    </row>
    <row r="1299" spans="1:12" ht="20.100000000000001" customHeight="1" x14ac:dyDescent="0.25">
      <c r="A1299" s="294"/>
      <c r="B1299" s="295"/>
      <c r="C1299" s="313"/>
      <c r="D1299" s="294"/>
      <c r="E1299" s="294"/>
      <c r="F1299" s="294"/>
      <c r="G1299" s="295"/>
      <c r="H1299" s="295"/>
      <c r="I1299" s="295"/>
      <c r="J1299" s="294"/>
      <c r="K1299" s="294"/>
      <c r="L1299" s="294"/>
    </row>
    <row r="1300" spans="1:12" ht="20.100000000000001" customHeight="1" x14ac:dyDescent="0.25">
      <c r="A1300" s="294"/>
      <c r="B1300" s="295"/>
      <c r="C1300" s="313"/>
      <c r="D1300" s="294"/>
      <c r="E1300" s="294"/>
      <c r="F1300" s="294"/>
      <c r="G1300" s="295"/>
      <c r="H1300" s="295"/>
      <c r="I1300" s="295"/>
      <c r="J1300" s="294"/>
      <c r="K1300" s="294"/>
      <c r="L1300" s="294"/>
    </row>
    <row r="1301" spans="1:12" ht="20.100000000000001" customHeight="1" x14ac:dyDescent="0.25">
      <c r="A1301" s="294"/>
      <c r="B1301" s="295"/>
      <c r="C1301" s="313"/>
      <c r="D1301" s="294"/>
      <c r="E1301" s="294"/>
      <c r="F1301" s="294"/>
      <c r="G1301" s="295"/>
      <c r="H1301" s="295"/>
      <c r="I1301" s="295"/>
      <c r="J1301" s="294"/>
      <c r="K1301" s="294"/>
      <c r="L1301" s="294"/>
    </row>
    <row r="1302" spans="1:12" ht="20.100000000000001" customHeight="1" x14ac:dyDescent="0.25">
      <c r="A1302" s="294"/>
      <c r="B1302" s="295"/>
      <c r="C1302" s="313"/>
      <c r="D1302" s="294"/>
      <c r="E1302" s="294"/>
      <c r="F1302" s="294"/>
      <c r="G1302" s="295"/>
      <c r="H1302" s="295"/>
      <c r="I1302" s="295"/>
      <c r="J1302" s="294"/>
      <c r="K1302" s="294"/>
      <c r="L1302" s="294"/>
    </row>
    <row r="1303" spans="1:12" ht="20.100000000000001" customHeight="1" x14ac:dyDescent="0.25">
      <c r="A1303" s="294"/>
      <c r="B1303" s="295"/>
      <c r="C1303" s="313"/>
      <c r="D1303" s="294"/>
      <c r="E1303" s="294"/>
      <c r="F1303" s="294"/>
      <c r="G1303" s="295"/>
      <c r="H1303" s="295"/>
      <c r="I1303" s="295"/>
      <c r="J1303" s="294"/>
      <c r="K1303" s="294"/>
      <c r="L1303" s="294"/>
    </row>
    <row r="1304" spans="1:12" ht="20.100000000000001" customHeight="1" x14ac:dyDescent="0.25">
      <c r="A1304" s="294"/>
      <c r="B1304" s="295"/>
      <c r="C1304" s="313"/>
      <c r="D1304" s="294"/>
      <c r="E1304" s="294"/>
      <c r="F1304" s="294"/>
      <c r="G1304" s="295"/>
      <c r="H1304" s="295"/>
      <c r="I1304" s="295"/>
      <c r="J1304" s="294"/>
      <c r="K1304" s="294"/>
      <c r="L1304" s="294"/>
    </row>
    <row r="1305" spans="1:12" ht="20.100000000000001" customHeight="1" x14ac:dyDescent="0.25">
      <c r="A1305" s="294"/>
      <c r="B1305" s="295"/>
      <c r="C1305" s="313"/>
      <c r="D1305" s="294"/>
      <c r="E1305" s="294"/>
      <c r="F1305" s="294"/>
      <c r="G1305" s="295"/>
      <c r="H1305" s="295"/>
      <c r="I1305" s="295"/>
      <c r="J1305" s="294"/>
      <c r="K1305" s="294"/>
      <c r="L1305" s="294"/>
    </row>
    <row r="1306" spans="1:12" ht="20.100000000000001" customHeight="1" x14ac:dyDescent="0.25">
      <c r="A1306" s="294"/>
      <c r="B1306" s="295"/>
      <c r="C1306" s="313"/>
      <c r="D1306" s="294"/>
      <c r="E1306" s="294"/>
      <c r="F1306" s="294"/>
      <c r="G1306" s="295"/>
      <c r="H1306" s="295"/>
      <c r="I1306" s="295"/>
      <c r="J1306" s="294"/>
      <c r="K1306" s="294"/>
      <c r="L1306" s="294"/>
    </row>
    <row r="1307" spans="1:12" ht="20.100000000000001" customHeight="1" x14ac:dyDescent="0.25">
      <c r="A1307" s="294"/>
      <c r="B1307" s="295"/>
      <c r="C1307" s="313"/>
      <c r="D1307" s="294"/>
      <c r="E1307" s="294"/>
      <c r="F1307" s="294"/>
      <c r="G1307" s="295"/>
      <c r="H1307" s="295"/>
      <c r="I1307" s="295"/>
      <c r="J1307" s="294"/>
      <c r="K1307" s="294"/>
      <c r="L1307" s="294"/>
    </row>
    <row r="1308" spans="1:12" ht="20.100000000000001" customHeight="1" x14ac:dyDescent="0.25">
      <c r="A1308" s="294"/>
      <c r="B1308" s="295"/>
      <c r="C1308" s="313"/>
      <c r="D1308" s="294"/>
      <c r="E1308" s="294"/>
      <c r="F1308" s="294"/>
      <c r="G1308" s="295"/>
      <c r="H1308" s="295"/>
      <c r="I1308" s="295"/>
      <c r="J1308" s="294"/>
      <c r="K1308" s="294"/>
      <c r="L1308" s="294"/>
    </row>
    <row r="1309" spans="1:12" ht="20.100000000000001" customHeight="1" x14ac:dyDescent="0.25">
      <c r="A1309" s="294"/>
      <c r="B1309" s="295"/>
      <c r="C1309" s="313"/>
      <c r="D1309" s="294"/>
      <c r="E1309" s="294"/>
      <c r="F1309" s="294"/>
      <c r="G1309" s="295"/>
      <c r="H1309" s="295"/>
      <c r="I1309" s="295"/>
      <c r="J1309" s="294"/>
      <c r="K1309" s="294"/>
      <c r="L1309" s="294"/>
    </row>
    <row r="1310" spans="1:12" ht="20.100000000000001" customHeight="1" x14ac:dyDescent="0.25">
      <c r="A1310" s="294"/>
      <c r="B1310" s="295"/>
      <c r="C1310" s="313"/>
      <c r="D1310" s="294"/>
      <c r="E1310" s="294"/>
      <c r="F1310" s="294"/>
      <c r="G1310" s="295"/>
      <c r="H1310" s="295"/>
      <c r="I1310" s="295"/>
      <c r="J1310" s="294"/>
      <c r="K1310" s="294"/>
      <c r="L1310" s="294"/>
    </row>
    <row r="1311" spans="1:12" ht="20.100000000000001" customHeight="1" x14ac:dyDescent="0.25">
      <c r="A1311" s="294"/>
      <c r="B1311" s="295"/>
      <c r="C1311" s="313"/>
      <c r="D1311" s="294"/>
      <c r="E1311" s="294"/>
      <c r="F1311" s="294"/>
      <c r="G1311" s="295"/>
      <c r="H1311" s="295"/>
      <c r="I1311" s="295"/>
      <c r="J1311" s="294"/>
      <c r="K1311" s="294"/>
      <c r="L1311" s="294"/>
    </row>
    <row r="1312" spans="1:12" ht="20.100000000000001" customHeight="1" x14ac:dyDescent="0.25">
      <c r="A1312" s="294"/>
      <c r="B1312" s="295"/>
      <c r="C1312" s="313"/>
      <c r="D1312" s="294"/>
      <c r="E1312" s="294"/>
      <c r="F1312" s="294"/>
      <c r="G1312" s="295"/>
      <c r="H1312" s="295"/>
      <c r="I1312" s="295"/>
      <c r="J1312" s="294"/>
      <c r="K1312" s="294"/>
      <c r="L1312" s="294"/>
    </row>
    <row r="1313" spans="1:12" ht="20.100000000000001" customHeight="1" x14ac:dyDescent="0.25">
      <c r="A1313" s="294"/>
      <c r="B1313" s="295"/>
      <c r="C1313" s="313"/>
      <c r="D1313" s="294"/>
      <c r="E1313" s="294"/>
      <c r="F1313" s="294"/>
      <c r="G1313" s="295"/>
      <c r="H1313" s="295"/>
      <c r="I1313" s="295"/>
      <c r="J1313" s="294"/>
      <c r="K1313" s="294"/>
      <c r="L1313" s="294"/>
    </row>
    <row r="1314" spans="1:12" ht="20.100000000000001" customHeight="1" x14ac:dyDescent="0.25">
      <c r="A1314" s="294"/>
      <c r="B1314" s="295"/>
      <c r="C1314" s="313"/>
      <c r="D1314" s="294"/>
      <c r="E1314" s="294"/>
      <c r="F1314" s="294"/>
      <c r="G1314" s="295"/>
      <c r="H1314" s="295"/>
      <c r="I1314" s="295"/>
      <c r="J1314" s="294"/>
      <c r="K1314" s="294"/>
      <c r="L1314" s="294"/>
    </row>
    <row r="1315" spans="1:12" ht="20.100000000000001" customHeight="1" x14ac:dyDescent="0.25">
      <c r="A1315" s="294"/>
      <c r="B1315" s="295"/>
      <c r="C1315" s="313"/>
      <c r="D1315" s="294"/>
      <c r="E1315" s="294"/>
      <c r="F1315" s="294"/>
      <c r="G1315" s="295"/>
      <c r="H1315" s="295"/>
      <c r="I1315" s="295"/>
      <c r="J1315" s="294"/>
      <c r="K1315" s="294"/>
      <c r="L1315" s="294"/>
    </row>
    <row r="1316" spans="1:12" ht="20.100000000000001" customHeight="1" x14ac:dyDescent="0.25">
      <c r="A1316" s="294"/>
      <c r="B1316" s="295"/>
      <c r="C1316" s="313"/>
      <c r="D1316" s="294"/>
      <c r="E1316" s="294"/>
      <c r="F1316" s="294"/>
      <c r="G1316" s="295"/>
      <c r="H1316" s="295"/>
      <c r="I1316" s="295"/>
      <c r="J1316" s="294"/>
      <c r="K1316" s="294"/>
      <c r="L1316" s="294"/>
    </row>
    <row r="1317" spans="1:12" ht="20.100000000000001" customHeight="1" x14ac:dyDescent="0.25">
      <c r="A1317" s="294"/>
      <c r="B1317" s="295"/>
      <c r="C1317" s="313"/>
      <c r="D1317" s="294"/>
      <c r="E1317" s="294"/>
      <c r="F1317" s="294"/>
      <c r="G1317" s="295"/>
      <c r="H1317" s="295"/>
      <c r="I1317" s="295"/>
      <c r="J1317" s="294"/>
      <c r="K1317" s="294"/>
      <c r="L1317" s="294"/>
    </row>
    <row r="1318" spans="1:12" ht="20.100000000000001" customHeight="1" x14ac:dyDescent="0.25">
      <c r="A1318" s="294"/>
      <c r="B1318" s="295"/>
      <c r="C1318" s="313"/>
      <c r="D1318" s="294"/>
      <c r="E1318" s="294"/>
      <c r="F1318" s="294"/>
      <c r="G1318" s="295"/>
      <c r="H1318" s="295"/>
      <c r="I1318" s="295"/>
      <c r="J1318" s="294"/>
      <c r="K1318" s="294"/>
      <c r="L1318" s="294"/>
    </row>
    <row r="1319" spans="1:12" ht="20.100000000000001" customHeight="1" x14ac:dyDescent="0.25">
      <c r="A1319" s="294"/>
      <c r="B1319" s="295"/>
      <c r="C1319" s="313"/>
      <c r="D1319" s="294"/>
      <c r="E1319" s="294"/>
      <c r="F1319" s="294"/>
      <c r="G1319" s="295"/>
      <c r="H1319" s="295"/>
      <c r="I1319" s="295"/>
      <c r="J1319" s="294"/>
      <c r="K1319" s="294"/>
      <c r="L1319" s="294"/>
    </row>
    <row r="1320" spans="1:12" ht="20.100000000000001" customHeight="1" x14ac:dyDescent="0.25">
      <c r="A1320" s="294"/>
      <c r="B1320" s="295"/>
      <c r="C1320" s="313"/>
      <c r="D1320" s="294"/>
      <c r="E1320" s="294"/>
      <c r="F1320" s="294"/>
      <c r="G1320" s="295"/>
      <c r="H1320" s="295"/>
      <c r="I1320" s="295"/>
      <c r="J1320" s="294"/>
      <c r="K1320" s="294"/>
      <c r="L1320" s="294"/>
    </row>
    <row r="1321" spans="1:12" ht="20.100000000000001" customHeight="1" x14ac:dyDescent="0.25">
      <c r="A1321" s="294"/>
      <c r="B1321" s="295"/>
      <c r="C1321" s="313"/>
      <c r="D1321" s="294"/>
      <c r="E1321" s="294"/>
      <c r="F1321" s="294"/>
      <c r="G1321" s="295"/>
      <c r="H1321" s="295"/>
      <c r="I1321" s="295"/>
      <c r="J1321" s="294"/>
      <c r="K1321" s="294"/>
      <c r="L1321" s="294"/>
    </row>
    <row r="1322" spans="1:12" ht="20.100000000000001" customHeight="1" x14ac:dyDescent="0.25">
      <c r="A1322" s="294"/>
      <c r="B1322" s="295"/>
      <c r="C1322" s="313"/>
      <c r="D1322" s="294"/>
      <c r="E1322" s="294"/>
      <c r="F1322" s="294"/>
      <c r="G1322" s="295"/>
      <c r="H1322" s="295"/>
      <c r="I1322" s="295"/>
      <c r="J1322" s="294"/>
      <c r="K1322" s="294"/>
      <c r="L1322" s="294"/>
    </row>
    <row r="1323" spans="1:12" ht="20.100000000000001" customHeight="1" x14ac:dyDescent="0.25">
      <c r="A1323" s="294"/>
      <c r="B1323" s="295"/>
      <c r="C1323" s="313"/>
      <c r="D1323" s="294"/>
      <c r="E1323" s="294"/>
      <c r="F1323" s="294"/>
      <c r="G1323" s="295"/>
      <c r="H1323" s="295"/>
      <c r="I1323" s="295"/>
      <c r="J1323" s="294"/>
      <c r="K1323" s="294"/>
      <c r="L1323" s="294"/>
    </row>
    <row r="1324" spans="1:12" ht="20.100000000000001" customHeight="1" x14ac:dyDescent="0.25">
      <c r="A1324" s="294"/>
      <c r="B1324" s="295"/>
      <c r="C1324" s="313"/>
      <c r="D1324" s="294"/>
      <c r="E1324" s="294"/>
      <c r="F1324" s="294"/>
      <c r="G1324" s="295"/>
      <c r="H1324" s="295"/>
      <c r="I1324" s="295"/>
      <c r="J1324" s="294"/>
      <c r="K1324" s="294"/>
      <c r="L1324" s="294"/>
    </row>
    <row r="1325" spans="1:12" ht="20.100000000000001" customHeight="1" x14ac:dyDescent="0.25">
      <c r="A1325" s="294"/>
      <c r="B1325" s="295"/>
      <c r="C1325" s="313"/>
      <c r="D1325" s="294"/>
      <c r="E1325" s="294"/>
      <c r="F1325" s="294"/>
      <c r="G1325" s="295"/>
      <c r="H1325" s="295"/>
      <c r="I1325" s="295"/>
      <c r="J1325" s="294"/>
      <c r="K1325" s="294"/>
      <c r="L1325" s="294"/>
    </row>
    <row r="1326" spans="1:12" ht="20.100000000000001" customHeight="1" x14ac:dyDescent="0.25">
      <c r="A1326" s="294"/>
      <c r="B1326" s="295"/>
      <c r="C1326" s="313"/>
      <c r="D1326" s="294"/>
      <c r="E1326" s="294"/>
      <c r="F1326" s="294"/>
      <c r="G1326" s="295"/>
      <c r="H1326" s="295"/>
      <c r="I1326" s="295"/>
      <c r="J1326" s="294"/>
      <c r="K1326" s="294"/>
      <c r="L1326" s="294"/>
    </row>
    <row r="1327" spans="1:12" ht="20.100000000000001" customHeight="1" x14ac:dyDescent="0.25">
      <c r="A1327" s="294"/>
      <c r="B1327" s="295"/>
      <c r="C1327" s="313"/>
      <c r="D1327" s="294"/>
      <c r="E1327" s="294"/>
      <c r="F1327" s="294"/>
      <c r="G1327" s="295"/>
      <c r="H1327" s="295"/>
      <c r="I1327" s="295"/>
      <c r="J1327" s="294"/>
      <c r="K1327" s="294"/>
      <c r="L1327" s="294"/>
    </row>
    <row r="1328" spans="1:12" ht="20.100000000000001" customHeight="1" x14ac:dyDescent="0.25">
      <c r="A1328" s="294"/>
      <c r="B1328" s="295"/>
      <c r="C1328" s="313"/>
      <c r="D1328" s="294"/>
      <c r="E1328" s="294"/>
      <c r="F1328" s="294"/>
      <c r="G1328" s="295"/>
      <c r="H1328" s="295"/>
      <c r="I1328" s="295"/>
      <c r="J1328" s="294"/>
      <c r="K1328" s="294"/>
      <c r="L1328" s="294"/>
    </row>
    <row r="1329" spans="1:12" ht="20.100000000000001" customHeight="1" x14ac:dyDescent="0.25">
      <c r="A1329" s="294"/>
      <c r="B1329" s="295"/>
      <c r="C1329" s="313"/>
      <c r="D1329" s="294"/>
      <c r="E1329" s="294"/>
      <c r="F1329" s="294"/>
      <c r="G1329" s="295"/>
      <c r="H1329" s="295"/>
      <c r="I1329" s="295"/>
      <c r="J1329" s="294"/>
      <c r="K1329" s="294"/>
      <c r="L1329" s="294"/>
    </row>
    <row r="1330" spans="1:12" ht="20.100000000000001" customHeight="1" x14ac:dyDescent="0.25">
      <c r="A1330" s="294"/>
      <c r="B1330" s="295"/>
      <c r="C1330" s="313"/>
      <c r="D1330" s="294"/>
      <c r="E1330" s="294"/>
      <c r="F1330" s="294"/>
      <c r="G1330" s="295"/>
      <c r="H1330" s="295"/>
      <c r="I1330" s="295"/>
      <c r="J1330" s="294"/>
      <c r="K1330" s="294"/>
      <c r="L1330" s="294"/>
    </row>
    <row r="1331" spans="1:12" ht="20.100000000000001" customHeight="1" x14ac:dyDescent="0.25">
      <c r="A1331" s="294"/>
      <c r="B1331" s="295"/>
      <c r="C1331" s="313"/>
      <c r="D1331" s="294"/>
      <c r="E1331" s="294"/>
      <c r="F1331" s="294"/>
      <c r="G1331" s="295"/>
      <c r="H1331" s="295"/>
      <c r="I1331" s="295"/>
      <c r="J1331" s="294"/>
      <c r="K1331" s="294"/>
      <c r="L1331" s="294"/>
    </row>
    <row r="1332" spans="1:12" ht="20.100000000000001" customHeight="1" x14ac:dyDescent="0.25">
      <c r="A1332" s="294"/>
      <c r="B1332" s="295"/>
      <c r="C1332" s="313"/>
      <c r="D1332" s="294"/>
      <c r="E1332" s="294"/>
      <c r="F1332" s="294"/>
      <c r="G1332" s="295"/>
      <c r="H1332" s="295"/>
      <c r="I1332" s="295"/>
      <c r="J1332" s="294"/>
      <c r="K1332" s="294"/>
      <c r="L1332" s="294"/>
    </row>
    <row r="1333" spans="1:12" ht="20.100000000000001" customHeight="1" x14ac:dyDescent="0.25">
      <c r="A1333" s="294"/>
      <c r="B1333" s="295"/>
      <c r="C1333" s="313"/>
      <c r="D1333" s="294"/>
      <c r="E1333" s="294"/>
      <c r="F1333" s="294"/>
      <c r="G1333" s="295"/>
      <c r="H1333" s="295"/>
      <c r="I1333" s="295"/>
      <c r="J1333" s="294"/>
      <c r="K1333" s="294"/>
      <c r="L1333" s="294"/>
    </row>
    <row r="1334" spans="1:12" ht="20.100000000000001" customHeight="1" x14ac:dyDescent="0.25">
      <c r="A1334" s="294"/>
      <c r="B1334" s="295"/>
      <c r="C1334" s="313"/>
      <c r="D1334" s="294"/>
      <c r="E1334" s="294"/>
      <c r="F1334" s="294"/>
      <c r="G1334" s="295"/>
      <c r="H1334" s="295"/>
      <c r="I1334" s="295"/>
      <c r="J1334" s="294"/>
      <c r="K1334" s="294"/>
      <c r="L1334" s="294"/>
    </row>
    <row r="1335" spans="1:12" ht="20.100000000000001" customHeight="1" x14ac:dyDescent="0.25">
      <c r="A1335" s="294"/>
      <c r="B1335" s="295"/>
      <c r="C1335" s="313"/>
      <c r="D1335" s="294"/>
      <c r="E1335" s="294"/>
      <c r="F1335" s="294"/>
      <c r="G1335" s="295"/>
      <c r="H1335" s="295"/>
      <c r="I1335" s="295"/>
      <c r="J1335" s="294"/>
      <c r="K1335" s="294"/>
      <c r="L1335" s="294"/>
    </row>
    <row r="1336" spans="1:12" ht="20.100000000000001" customHeight="1" x14ac:dyDescent="0.25">
      <c r="A1336" s="294"/>
      <c r="B1336" s="295"/>
      <c r="C1336" s="313"/>
      <c r="D1336" s="294"/>
      <c r="E1336" s="294"/>
      <c r="F1336" s="294"/>
      <c r="G1336" s="295"/>
      <c r="H1336" s="295"/>
      <c r="I1336" s="295"/>
      <c r="J1336" s="294"/>
      <c r="K1336" s="294"/>
      <c r="L1336" s="294"/>
    </row>
    <row r="1337" spans="1:12" ht="20.100000000000001" customHeight="1" x14ac:dyDescent="0.25">
      <c r="A1337" s="294"/>
      <c r="B1337" s="295"/>
      <c r="C1337" s="313"/>
      <c r="D1337" s="294"/>
      <c r="E1337" s="294"/>
      <c r="F1337" s="294"/>
      <c r="G1337" s="295"/>
      <c r="H1337" s="295"/>
      <c r="I1337" s="295"/>
      <c r="J1337" s="294"/>
      <c r="K1337" s="294"/>
      <c r="L1337" s="294"/>
    </row>
    <row r="1338" spans="1:12" ht="20.100000000000001" customHeight="1" x14ac:dyDescent="0.25">
      <c r="A1338" s="294"/>
      <c r="B1338" s="295"/>
      <c r="C1338" s="313"/>
      <c r="D1338" s="294"/>
      <c r="E1338" s="294"/>
      <c r="F1338" s="294"/>
      <c r="G1338" s="295"/>
      <c r="H1338" s="295"/>
      <c r="I1338" s="295"/>
      <c r="J1338" s="294"/>
      <c r="K1338" s="294"/>
      <c r="L1338" s="294"/>
    </row>
    <row r="1339" spans="1:12" ht="20.100000000000001" customHeight="1" x14ac:dyDescent="0.25">
      <c r="A1339" s="294"/>
      <c r="B1339" s="295"/>
      <c r="C1339" s="313"/>
      <c r="D1339" s="294"/>
      <c r="E1339" s="294"/>
      <c r="F1339" s="294"/>
      <c r="G1339" s="295"/>
      <c r="H1339" s="295"/>
      <c r="I1339" s="295"/>
      <c r="J1339" s="294"/>
      <c r="K1339" s="294"/>
      <c r="L1339" s="294"/>
    </row>
    <row r="1340" spans="1:12" ht="20.100000000000001" customHeight="1" x14ac:dyDescent="0.25">
      <c r="A1340" s="294"/>
      <c r="B1340" s="295"/>
      <c r="C1340" s="313"/>
      <c r="D1340" s="294"/>
      <c r="E1340" s="294"/>
      <c r="F1340" s="294"/>
      <c r="G1340" s="295"/>
      <c r="H1340" s="295"/>
      <c r="I1340" s="295"/>
      <c r="J1340" s="294"/>
      <c r="K1340" s="294"/>
      <c r="L1340" s="294"/>
    </row>
    <row r="1341" spans="1:12" ht="20.100000000000001" customHeight="1" x14ac:dyDescent="0.25">
      <c r="A1341" s="294"/>
      <c r="B1341" s="295"/>
      <c r="C1341" s="313"/>
      <c r="D1341" s="294"/>
      <c r="E1341" s="294"/>
      <c r="F1341" s="294"/>
      <c r="G1341" s="295"/>
      <c r="H1341" s="295"/>
      <c r="I1341" s="295"/>
      <c r="J1341" s="294"/>
      <c r="K1341" s="294"/>
      <c r="L1341" s="294"/>
    </row>
    <row r="1342" spans="1:12" ht="20.100000000000001" customHeight="1" x14ac:dyDescent="0.25">
      <c r="A1342" s="294"/>
      <c r="B1342" s="295"/>
      <c r="C1342" s="313"/>
      <c r="D1342" s="294"/>
      <c r="E1342" s="294"/>
      <c r="F1342" s="294"/>
      <c r="G1342" s="295"/>
      <c r="H1342" s="295"/>
      <c r="I1342" s="295"/>
      <c r="J1342" s="294"/>
      <c r="K1342" s="294"/>
      <c r="L1342" s="294"/>
    </row>
    <row r="1343" spans="1:12" ht="20.100000000000001" customHeight="1" x14ac:dyDescent="0.25">
      <c r="A1343" s="294"/>
      <c r="B1343" s="295"/>
      <c r="C1343" s="313"/>
      <c r="D1343" s="294"/>
      <c r="E1343" s="294"/>
      <c r="F1343" s="294"/>
      <c r="G1343" s="295"/>
      <c r="H1343" s="295"/>
      <c r="I1343" s="295"/>
      <c r="J1343" s="294"/>
      <c r="K1343" s="294"/>
      <c r="L1343" s="294"/>
    </row>
    <row r="1344" spans="1:12" ht="20.100000000000001" customHeight="1" x14ac:dyDescent="0.25">
      <c r="A1344" s="294"/>
      <c r="B1344" s="295"/>
      <c r="C1344" s="313"/>
      <c r="D1344" s="294"/>
      <c r="E1344" s="294"/>
      <c r="F1344" s="294"/>
      <c r="G1344" s="295"/>
      <c r="H1344" s="295"/>
      <c r="I1344" s="295"/>
      <c r="J1344" s="294"/>
      <c r="K1344" s="294"/>
      <c r="L1344" s="294"/>
    </row>
    <row r="1345" spans="1:12" ht="20.100000000000001" customHeight="1" x14ac:dyDescent="0.25">
      <c r="A1345" s="294"/>
      <c r="B1345" s="295"/>
      <c r="C1345" s="313"/>
      <c r="D1345" s="294"/>
      <c r="E1345" s="294"/>
      <c r="F1345" s="294"/>
      <c r="G1345" s="295"/>
      <c r="H1345" s="295"/>
      <c r="I1345" s="295"/>
      <c r="J1345" s="294"/>
      <c r="K1345" s="294"/>
      <c r="L1345" s="294"/>
    </row>
    <row r="1346" spans="1:12" ht="20.100000000000001" customHeight="1" x14ac:dyDescent="0.25">
      <c r="A1346" s="294"/>
      <c r="B1346" s="295"/>
      <c r="C1346" s="313"/>
      <c r="D1346" s="294"/>
      <c r="E1346" s="294"/>
      <c r="F1346" s="294"/>
      <c r="G1346" s="295"/>
      <c r="H1346" s="295"/>
      <c r="I1346" s="295"/>
      <c r="J1346" s="294"/>
      <c r="K1346" s="294"/>
      <c r="L1346" s="294"/>
    </row>
    <row r="1347" spans="1:12" ht="20.100000000000001" customHeight="1" x14ac:dyDescent="0.25">
      <c r="A1347" s="294"/>
      <c r="B1347" s="295"/>
      <c r="C1347" s="313"/>
      <c r="D1347" s="294"/>
      <c r="E1347" s="294"/>
      <c r="F1347" s="294"/>
      <c r="G1347" s="295"/>
      <c r="H1347" s="295"/>
      <c r="I1347" s="295"/>
      <c r="J1347" s="294"/>
      <c r="K1347" s="294"/>
      <c r="L1347" s="294"/>
    </row>
    <row r="1348" spans="1:12" ht="20.100000000000001" customHeight="1" x14ac:dyDescent="0.25">
      <c r="A1348" s="294"/>
      <c r="B1348" s="295"/>
      <c r="C1348" s="313"/>
      <c r="D1348" s="294"/>
      <c r="E1348" s="294"/>
      <c r="F1348" s="294"/>
      <c r="G1348" s="295"/>
      <c r="H1348" s="295"/>
      <c r="I1348" s="295"/>
      <c r="J1348" s="294"/>
      <c r="K1348" s="294"/>
      <c r="L1348" s="294"/>
    </row>
    <row r="1349" spans="1:12" ht="20.100000000000001" customHeight="1" x14ac:dyDescent="0.25">
      <c r="A1349" s="294"/>
      <c r="B1349" s="295"/>
      <c r="C1349" s="313"/>
      <c r="D1349" s="294"/>
      <c r="E1349" s="294"/>
      <c r="F1349" s="294"/>
      <c r="G1349" s="295"/>
      <c r="H1349" s="295"/>
      <c r="I1349" s="295"/>
      <c r="J1349" s="294"/>
      <c r="K1349" s="294"/>
      <c r="L1349" s="294"/>
    </row>
    <row r="1350" spans="1:12" ht="20.100000000000001" customHeight="1" x14ac:dyDescent="0.25">
      <c r="A1350" s="294"/>
      <c r="B1350" s="295"/>
      <c r="C1350" s="313"/>
      <c r="D1350" s="294"/>
      <c r="E1350" s="294"/>
      <c r="F1350" s="294"/>
      <c r="G1350" s="295"/>
      <c r="H1350" s="295"/>
      <c r="I1350" s="295"/>
      <c r="J1350" s="294"/>
      <c r="K1350" s="294"/>
      <c r="L1350" s="294"/>
    </row>
    <row r="1351" spans="1:12" ht="20.100000000000001" customHeight="1" x14ac:dyDescent="0.25">
      <c r="A1351" s="294"/>
      <c r="B1351" s="295"/>
      <c r="C1351" s="313"/>
      <c r="D1351" s="294"/>
      <c r="E1351" s="294"/>
      <c r="F1351" s="294"/>
      <c r="G1351" s="295"/>
      <c r="H1351" s="295"/>
      <c r="I1351" s="295"/>
      <c r="J1351" s="294"/>
      <c r="K1351" s="294"/>
      <c r="L1351" s="294"/>
    </row>
    <row r="1352" spans="1:12" ht="20.100000000000001" customHeight="1" x14ac:dyDescent="0.25">
      <c r="A1352" s="294"/>
      <c r="B1352" s="295"/>
      <c r="C1352" s="313"/>
      <c r="D1352" s="294"/>
      <c r="E1352" s="294"/>
      <c r="F1352" s="294"/>
      <c r="G1352" s="295"/>
      <c r="H1352" s="295"/>
      <c r="I1352" s="295"/>
      <c r="J1352" s="294"/>
      <c r="K1352" s="294"/>
      <c r="L1352" s="294"/>
    </row>
    <row r="1353" spans="1:12" ht="20.100000000000001" customHeight="1" x14ac:dyDescent="0.25">
      <c r="A1353" s="294"/>
      <c r="B1353" s="295"/>
      <c r="C1353" s="313"/>
      <c r="D1353" s="294"/>
      <c r="E1353" s="294"/>
      <c r="F1353" s="294"/>
      <c r="G1353" s="295"/>
      <c r="H1353" s="295"/>
      <c r="I1353" s="295"/>
      <c r="J1353" s="294"/>
      <c r="K1353" s="294"/>
      <c r="L1353" s="294"/>
    </row>
    <row r="1354" spans="1:12" ht="20.100000000000001" customHeight="1" x14ac:dyDescent="0.25">
      <c r="A1354" s="294"/>
      <c r="B1354" s="295"/>
      <c r="C1354" s="313"/>
      <c r="D1354" s="294"/>
      <c r="E1354" s="294"/>
      <c r="F1354" s="294"/>
      <c r="G1354" s="295"/>
      <c r="H1354" s="295"/>
      <c r="I1354" s="295"/>
      <c r="J1354" s="294"/>
      <c r="K1354" s="294"/>
      <c r="L1354" s="294"/>
    </row>
    <row r="1355" spans="1:12" ht="20.100000000000001" customHeight="1" x14ac:dyDescent="0.25">
      <c r="A1355" s="294"/>
      <c r="B1355" s="295"/>
      <c r="C1355" s="313"/>
      <c r="D1355" s="294"/>
      <c r="E1355" s="294"/>
      <c r="F1355" s="294"/>
      <c r="G1355" s="295"/>
      <c r="H1355" s="295"/>
      <c r="I1355" s="295"/>
      <c r="J1355" s="294"/>
      <c r="K1355" s="294"/>
      <c r="L1355" s="294"/>
    </row>
    <row r="1356" spans="1:12" ht="20.100000000000001" customHeight="1" x14ac:dyDescent="0.25">
      <c r="A1356" s="294"/>
      <c r="B1356" s="295"/>
      <c r="C1356" s="313"/>
      <c r="D1356" s="294"/>
      <c r="E1356" s="294"/>
      <c r="F1356" s="294"/>
      <c r="G1356" s="295"/>
      <c r="H1356" s="295"/>
      <c r="I1356" s="295"/>
      <c r="J1356" s="294"/>
      <c r="K1356" s="294"/>
      <c r="L1356" s="294"/>
    </row>
    <row r="1357" spans="1:12" ht="20.100000000000001" customHeight="1" x14ac:dyDescent="0.25">
      <c r="A1357" s="294"/>
      <c r="B1357" s="295"/>
      <c r="C1357" s="313"/>
      <c r="D1357" s="294"/>
      <c r="E1357" s="294"/>
      <c r="F1357" s="294"/>
      <c r="G1357" s="295"/>
      <c r="H1357" s="295"/>
      <c r="I1357" s="295"/>
      <c r="J1357" s="294"/>
      <c r="K1357" s="294"/>
      <c r="L1357" s="294"/>
    </row>
    <row r="1358" spans="1:12" ht="20.100000000000001" customHeight="1" x14ac:dyDescent="0.25">
      <c r="A1358" s="294"/>
      <c r="B1358" s="295"/>
      <c r="C1358" s="313"/>
      <c r="D1358" s="294"/>
      <c r="E1358" s="294"/>
      <c r="F1358" s="294"/>
      <c r="G1358" s="295"/>
      <c r="H1358" s="295"/>
      <c r="I1358" s="295"/>
      <c r="J1358" s="294"/>
      <c r="K1358" s="294"/>
      <c r="L1358" s="294"/>
    </row>
    <row r="1359" spans="1:12" ht="20.100000000000001" customHeight="1" x14ac:dyDescent="0.25">
      <c r="A1359" s="294"/>
      <c r="B1359" s="295"/>
      <c r="C1359" s="313"/>
      <c r="D1359" s="294"/>
      <c r="E1359" s="294"/>
      <c r="F1359" s="294"/>
      <c r="G1359" s="295"/>
      <c r="H1359" s="295"/>
      <c r="I1359" s="295"/>
      <c r="J1359" s="294"/>
      <c r="K1359" s="294"/>
      <c r="L1359" s="294"/>
    </row>
    <row r="1360" spans="1:12" ht="20.100000000000001" customHeight="1" x14ac:dyDescent="0.25">
      <c r="A1360" s="294"/>
      <c r="B1360" s="295"/>
      <c r="C1360" s="313"/>
      <c r="D1360" s="294"/>
      <c r="E1360" s="294"/>
      <c r="F1360" s="294"/>
      <c r="G1360" s="295"/>
      <c r="H1360" s="295"/>
      <c r="I1360" s="295"/>
      <c r="J1360" s="294"/>
      <c r="K1360" s="294"/>
      <c r="L1360" s="294"/>
    </row>
    <row r="1361" spans="1:12" ht="20.100000000000001" customHeight="1" x14ac:dyDescent="0.25">
      <c r="A1361" s="294"/>
      <c r="B1361" s="295"/>
      <c r="C1361" s="313"/>
      <c r="D1361" s="294"/>
      <c r="E1361" s="294"/>
      <c r="F1361" s="294"/>
      <c r="G1361" s="295"/>
      <c r="H1361" s="295"/>
      <c r="I1361" s="295"/>
      <c r="J1361" s="294"/>
      <c r="K1361" s="294"/>
      <c r="L1361" s="294"/>
    </row>
    <row r="1362" spans="1:12" ht="20.100000000000001" customHeight="1" x14ac:dyDescent="0.25">
      <c r="A1362" s="294"/>
      <c r="B1362" s="295"/>
      <c r="C1362" s="313"/>
      <c r="D1362" s="294"/>
      <c r="E1362" s="294"/>
      <c r="F1362" s="294"/>
      <c r="G1362" s="295"/>
      <c r="H1362" s="295"/>
      <c r="I1362" s="295"/>
      <c r="J1362" s="294"/>
      <c r="K1362" s="294"/>
      <c r="L1362" s="294"/>
    </row>
    <row r="1363" spans="1:12" ht="20.100000000000001" customHeight="1" x14ac:dyDescent="0.25">
      <c r="A1363" s="294"/>
      <c r="B1363" s="295"/>
      <c r="C1363" s="313"/>
      <c r="D1363" s="294"/>
      <c r="E1363" s="294"/>
      <c r="F1363" s="294"/>
      <c r="G1363" s="295"/>
      <c r="H1363" s="295"/>
      <c r="I1363" s="295"/>
      <c r="J1363" s="294"/>
      <c r="K1363" s="294"/>
      <c r="L1363" s="294"/>
    </row>
    <row r="1364" spans="1:12" ht="20.100000000000001" customHeight="1" x14ac:dyDescent="0.25">
      <c r="A1364" s="294"/>
      <c r="B1364" s="295"/>
      <c r="C1364" s="313"/>
      <c r="D1364" s="294"/>
      <c r="E1364" s="294"/>
      <c r="F1364" s="294"/>
      <c r="G1364" s="295"/>
      <c r="H1364" s="295"/>
      <c r="I1364" s="295"/>
      <c r="J1364" s="294"/>
      <c r="K1364" s="294"/>
      <c r="L1364" s="294"/>
    </row>
    <row r="1365" spans="1:12" ht="20.100000000000001" customHeight="1" x14ac:dyDescent="0.25">
      <c r="A1365" s="294"/>
      <c r="B1365" s="295"/>
      <c r="C1365" s="313"/>
      <c r="D1365" s="294"/>
      <c r="E1365" s="294"/>
      <c r="F1365" s="294"/>
      <c r="G1365" s="295"/>
      <c r="H1365" s="295"/>
      <c r="I1365" s="295"/>
      <c r="J1365" s="294"/>
      <c r="K1365" s="294"/>
      <c r="L1365" s="294"/>
    </row>
    <row r="1366" spans="1:12" ht="20.100000000000001" customHeight="1" x14ac:dyDescent="0.25">
      <c r="A1366" s="294"/>
      <c r="B1366" s="295"/>
      <c r="C1366" s="313"/>
      <c r="D1366" s="294"/>
      <c r="E1366" s="294"/>
      <c r="F1366" s="294"/>
      <c r="G1366" s="295"/>
      <c r="H1366" s="295"/>
      <c r="I1366" s="295"/>
      <c r="J1366" s="294"/>
      <c r="K1366" s="294"/>
      <c r="L1366" s="294"/>
    </row>
    <row r="1367" spans="1:12" ht="20.100000000000001" customHeight="1" x14ac:dyDescent="0.25">
      <c r="A1367" s="294"/>
      <c r="B1367" s="295"/>
      <c r="C1367" s="313"/>
      <c r="D1367" s="294"/>
      <c r="E1367" s="294"/>
      <c r="F1367" s="294"/>
      <c r="G1367" s="295"/>
      <c r="H1367" s="295"/>
      <c r="I1367" s="295"/>
      <c r="J1367" s="294"/>
      <c r="K1367" s="294"/>
      <c r="L1367" s="294"/>
    </row>
    <row r="1368" spans="1:12" ht="20.100000000000001" customHeight="1" x14ac:dyDescent="0.25">
      <c r="A1368" s="294"/>
      <c r="B1368" s="295"/>
      <c r="C1368" s="313"/>
      <c r="D1368" s="294"/>
      <c r="E1368" s="294"/>
      <c r="F1368" s="294"/>
      <c r="G1368" s="295"/>
      <c r="H1368" s="295"/>
      <c r="I1368" s="295"/>
      <c r="J1368" s="294"/>
      <c r="K1368" s="294"/>
      <c r="L1368" s="294"/>
    </row>
    <row r="1369" spans="1:12" ht="20.100000000000001" customHeight="1" x14ac:dyDescent="0.25">
      <c r="A1369" s="294"/>
      <c r="B1369" s="295"/>
      <c r="C1369" s="313"/>
      <c r="D1369" s="294"/>
      <c r="E1369" s="294"/>
      <c r="F1369" s="294"/>
      <c r="G1369" s="295"/>
      <c r="H1369" s="295"/>
      <c r="I1369" s="295"/>
      <c r="J1369" s="294"/>
      <c r="K1369" s="294"/>
      <c r="L1369" s="294"/>
    </row>
    <row r="1370" spans="1:12" ht="20.100000000000001" customHeight="1" x14ac:dyDescent="0.25">
      <c r="A1370" s="294"/>
      <c r="B1370" s="295"/>
      <c r="C1370" s="313"/>
      <c r="D1370" s="294"/>
      <c r="E1370" s="294"/>
      <c r="F1370" s="294"/>
      <c r="G1370" s="295"/>
      <c r="H1370" s="295"/>
      <c r="I1370" s="295"/>
      <c r="J1370" s="294"/>
      <c r="K1370" s="294"/>
      <c r="L1370" s="294"/>
    </row>
    <row r="1371" spans="1:12" ht="20.100000000000001" customHeight="1" x14ac:dyDescent="0.25">
      <c r="A1371" s="294"/>
      <c r="B1371" s="295"/>
      <c r="C1371" s="313"/>
      <c r="D1371" s="294"/>
      <c r="E1371" s="294"/>
      <c r="F1371" s="294"/>
      <c r="G1371" s="295"/>
      <c r="H1371" s="295"/>
      <c r="I1371" s="295"/>
      <c r="J1371" s="294"/>
      <c r="K1371" s="294"/>
      <c r="L1371" s="294"/>
    </row>
    <row r="1372" spans="1:12" ht="20.100000000000001" customHeight="1" x14ac:dyDescent="0.25">
      <c r="A1372" s="294"/>
      <c r="B1372" s="295"/>
      <c r="C1372" s="313"/>
      <c r="D1372" s="294"/>
      <c r="E1372" s="294"/>
      <c r="F1372" s="294"/>
      <c r="G1372" s="295"/>
      <c r="H1372" s="295"/>
      <c r="I1372" s="295"/>
      <c r="J1372" s="294"/>
      <c r="K1372" s="294"/>
      <c r="L1372" s="294"/>
    </row>
    <row r="1373" spans="1:12" ht="20.100000000000001" customHeight="1" x14ac:dyDescent="0.25">
      <c r="A1373" s="294"/>
      <c r="B1373" s="295"/>
      <c r="C1373" s="313"/>
      <c r="D1373" s="294"/>
      <c r="E1373" s="294"/>
      <c r="F1373" s="294"/>
      <c r="G1373" s="295"/>
      <c r="H1373" s="295"/>
      <c r="I1373" s="295"/>
      <c r="J1373" s="294"/>
      <c r="K1373" s="294"/>
      <c r="L1373" s="294"/>
    </row>
    <row r="1374" spans="1:12" ht="20.100000000000001" customHeight="1" x14ac:dyDescent="0.25">
      <c r="A1374" s="294"/>
      <c r="B1374" s="295"/>
      <c r="C1374" s="313"/>
      <c r="D1374" s="294"/>
      <c r="E1374" s="294"/>
      <c r="F1374" s="294"/>
      <c r="G1374" s="295"/>
      <c r="H1374" s="295"/>
      <c r="I1374" s="295"/>
      <c r="J1374" s="294"/>
      <c r="K1374" s="294"/>
      <c r="L1374" s="294"/>
    </row>
    <row r="1375" spans="1:12" ht="20.100000000000001" customHeight="1" x14ac:dyDescent="0.25">
      <c r="A1375" s="294"/>
      <c r="B1375" s="295"/>
      <c r="C1375" s="313"/>
      <c r="D1375" s="294"/>
      <c r="E1375" s="294"/>
      <c r="F1375" s="294"/>
      <c r="G1375" s="295"/>
      <c r="H1375" s="295"/>
      <c r="I1375" s="295"/>
      <c r="J1375" s="294"/>
      <c r="K1375" s="294"/>
      <c r="L1375" s="294"/>
    </row>
    <row r="1376" spans="1:12" ht="20.100000000000001" customHeight="1" x14ac:dyDescent="0.25">
      <c r="A1376" s="294"/>
      <c r="B1376" s="295"/>
      <c r="C1376" s="313"/>
      <c r="D1376" s="294"/>
      <c r="E1376" s="294"/>
      <c r="F1376" s="294"/>
      <c r="G1376" s="295"/>
      <c r="H1376" s="295"/>
      <c r="I1376" s="295"/>
      <c r="J1376" s="294"/>
      <c r="K1376" s="294"/>
      <c r="L1376" s="294"/>
    </row>
    <row r="1377" spans="1:12" ht="20.100000000000001" customHeight="1" x14ac:dyDescent="0.25">
      <c r="A1377" s="294"/>
      <c r="B1377" s="295"/>
      <c r="C1377" s="313"/>
      <c r="D1377" s="294"/>
      <c r="E1377" s="294"/>
      <c r="F1377" s="294"/>
      <c r="G1377" s="295"/>
      <c r="H1377" s="295"/>
      <c r="I1377" s="295"/>
      <c r="J1377" s="294"/>
      <c r="K1377" s="294"/>
      <c r="L1377" s="294"/>
    </row>
    <row r="1378" spans="1:12" ht="20.100000000000001" customHeight="1" x14ac:dyDescent="0.25">
      <c r="A1378" s="294"/>
      <c r="B1378" s="295"/>
      <c r="C1378" s="313"/>
      <c r="D1378" s="294"/>
      <c r="E1378" s="294"/>
      <c r="F1378" s="294"/>
      <c r="G1378" s="295"/>
      <c r="H1378" s="295"/>
      <c r="I1378" s="295"/>
      <c r="J1378" s="294"/>
      <c r="K1378" s="294"/>
      <c r="L1378" s="294"/>
    </row>
    <row r="1379" spans="1:12" ht="20.100000000000001" customHeight="1" x14ac:dyDescent="0.25">
      <c r="A1379" s="294"/>
      <c r="B1379" s="295"/>
      <c r="C1379" s="313"/>
      <c r="D1379" s="294"/>
      <c r="E1379" s="294"/>
      <c r="F1379" s="294"/>
      <c r="G1379" s="295"/>
      <c r="H1379" s="295"/>
      <c r="I1379" s="295"/>
      <c r="J1379" s="294"/>
      <c r="K1379" s="294"/>
      <c r="L1379" s="294"/>
    </row>
    <row r="1380" spans="1:12" ht="20.100000000000001" customHeight="1" x14ac:dyDescent="0.25">
      <c r="A1380" s="294"/>
      <c r="B1380" s="295"/>
      <c r="C1380" s="313"/>
      <c r="D1380" s="294"/>
      <c r="E1380" s="294"/>
      <c r="F1380" s="294"/>
      <c r="G1380" s="295"/>
      <c r="H1380" s="295"/>
      <c r="I1380" s="295"/>
      <c r="J1380" s="294"/>
      <c r="K1380" s="294"/>
      <c r="L1380" s="294"/>
    </row>
    <row r="1381" spans="1:12" ht="20.100000000000001" customHeight="1" x14ac:dyDescent="0.25">
      <c r="A1381" s="294"/>
      <c r="B1381" s="295"/>
      <c r="C1381" s="313"/>
      <c r="D1381" s="294"/>
      <c r="E1381" s="294"/>
      <c r="F1381" s="294"/>
      <c r="G1381" s="295"/>
      <c r="H1381" s="295"/>
      <c r="I1381" s="295"/>
      <c r="J1381" s="294"/>
      <c r="K1381" s="294"/>
      <c r="L1381" s="294"/>
    </row>
    <row r="1382" spans="1:12" ht="20.100000000000001" customHeight="1" x14ac:dyDescent="0.25">
      <c r="A1382" s="294"/>
      <c r="B1382" s="295"/>
      <c r="C1382" s="313"/>
      <c r="D1382" s="294"/>
      <c r="E1382" s="294"/>
      <c r="F1382" s="294"/>
      <c r="G1382" s="295"/>
      <c r="H1382" s="295"/>
      <c r="I1382" s="295"/>
      <c r="J1382" s="294"/>
      <c r="K1382" s="294"/>
      <c r="L1382" s="294"/>
    </row>
    <row r="1383" spans="1:12" ht="20.100000000000001" customHeight="1" x14ac:dyDescent="0.25">
      <c r="A1383" s="294"/>
      <c r="B1383" s="295"/>
      <c r="C1383" s="313"/>
      <c r="D1383" s="294"/>
      <c r="E1383" s="294"/>
      <c r="F1383" s="294"/>
      <c r="G1383" s="295"/>
      <c r="H1383" s="295"/>
      <c r="I1383" s="295"/>
      <c r="J1383" s="294"/>
      <c r="K1383" s="294"/>
      <c r="L1383" s="294"/>
    </row>
    <row r="1384" spans="1:12" ht="20.100000000000001" customHeight="1" x14ac:dyDescent="0.25">
      <c r="A1384" s="294"/>
      <c r="B1384" s="295"/>
      <c r="C1384" s="313"/>
      <c r="D1384" s="294"/>
      <c r="E1384" s="294"/>
      <c r="F1384" s="294"/>
      <c r="G1384" s="295"/>
      <c r="H1384" s="295"/>
      <c r="I1384" s="295"/>
      <c r="J1384" s="294"/>
      <c r="K1384" s="294"/>
      <c r="L1384" s="294"/>
    </row>
    <row r="1385" spans="1:12" ht="20.100000000000001" customHeight="1" x14ac:dyDescent="0.25">
      <c r="A1385" s="294"/>
      <c r="B1385" s="295"/>
      <c r="C1385" s="313"/>
      <c r="D1385" s="294"/>
      <c r="E1385" s="294"/>
      <c r="F1385" s="294"/>
      <c r="G1385" s="295"/>
      <c r="H1385" s="295"/>
      <c r="I1385" s="295"/>
      <c r="J1385" s="294"/>
      <c r="K1385" s="294"/>
      <c r="L1385" s="294"/>
    </row>
    <row r="1386" spans="1:12" ht="20.100000000000001" customHeight="1" x14ac:dyDescent="0.25">
      <c r="A1386" s="294"/>
      <c r="B1386" s="295"/>
      <c r="C1386" s="313"/>
      <c r="D1386" s="294"/>
      <c r="E1386" s="294"/>
      <c r="F1386" s="294"/>
      <c r="G1386" s="295"/>
      <c r="H1386" s="295"/>
      <c r="I1386" s="295"/>
      <c r="J1386" s="294"/>
      <c r="K1386" s="294"/>
      <c r="L1386" s="294"/>
    </row>
    <row r="1387" spans="1:12" ht="20.100000000000001" customHeight="1" x14ac:dyDescent="0.25">
      <c r="A1387" s="294"/>
      <c r="B1387" s="295"/>
      <c r="C1387" s="313"/>
      <c r="D1387" s="294"/>
      <c r="E1387" s="294"/>
      <c r="F1387" s="294"/>
      <c r="G1387" s="295"/>
      <c r="H1387" s="295"/>
      <c r="I1387" s="295"/>
      <c r="J1387" s="294"/>
      <c r="K1387" s="294"/>
      <c r="L1387" s="294"/>
    </row>
    <row r="1388" spans="1:12" ht="20.100000000000001" customHeight="1" x14ac:dyDescent="0.25">
      <c r="A1388" s="294"/>
      <c r="B1388" s="295"/>
      <c r="C1388" s="313"/>
      <c r="D1388" s="294"/>
      <c r="E1388" s="294"/>
      <c r="F1388" s="294"/>
      <c r="G1388" s="295"/>
      <c r="H1388" s="295"/>
      <c r="I1388" s="295"/>
      <c r="J1388" s="294"/>
      <c r="K1388" s="294"/>
      <c r="L1388" s="294"/>
    </row>
    <row r="1389" spans="1:12" ht="20.100000000000001" customHeight="1" x14ac:dyDescent="0.25">
      <c r="A1389" s="294"/>
      <c r="B1389" s="295"/>
      <c r="C1389" s="313"/>
      <c r="D1389" s="294"/>
      <c r="E1389" s="294"/>
      <c r="F1389" s="294"/>
      <c r="G1389" s="295"/>
      <c r="H1389" s="295"/>
      <c r="I1389" s="295"/>
      <c r="J1389" s="294"/>
      <c r="K1389" s="294"/>
      <c r="L1389" s="294"/>
    </row>
    <row r="1390" spans="1:12" ht="20.100000000000001" customHeight="1" x14ac:dyDescent="0.25">
      <c r="A1390" s="294"/>
      <c r="B1390" s="295"/>
      <c r="C1390" s="313"/>
      <c r="D1390" s="294"/>
      <c r="E1390" s="294"/>
      <c r="F1390" s="294"/>
      <c r="G1390" s="295"/>
      <c r="H1390" s="295"/>
      <c r="I1390" s="295"/>
      <c r="J1390" s="294"/>
      <c r="K1390" s="294"/>
      <c r="L1390" s="294"/>
    </row>
    <row r="1391" spans="1:12" ht="20.100000000000001" customHeight="1" x14ac:dyDescent="0.25">
      <c r="A1391" s="294"/>
      <c r="B1391" s="295"/>
      <c r="C1391" s="313"/>
      <c r="D1391" s="294"/>
      <c r="E1391" s="294"/>
      <c r="F1391" s="294"/>
      <c r="G1391" s="295"/>
      <c r="H1391" s="295"/>
      <c r="I1391" s="295"/>
      <c r="J1391" s="294"/>
      <c r="K1391" s="294"/>
      <c r="L1391" s="294"/>
    </row>
    <row r="1392" spans="1:12" ht="20.100000000000001" customHeight="1" x14ac:dyDescent="0.25">
      <c r="A1392" s="294"/>
      <c r="B1392" s="295"/>
      <c r="C1392" s="313"/>
      <c r="D1392" s="294"/>
      <c r="E1392" s="294"/>
      <c r="F1392" s="294"/>
      <c r="G1392" s="295"/>
      <c r="H1392" s="295"/>
      <c r="I1392" s="295"/>
      <c r="J1392" s="294"/>
      <c r="K1392" s="294"/>
      <c r="L1392" s="294"/>
    </row>
    <row r="1393" spans="1:12" ht="20.100000000000001" customHeight="1" x14ac:dyDescent="0.25">
      <c r="A1393" s="294"/>
      <c r="B1393" s="295"/>
      <c r="C1393" s="313"/>
      <c r="D1393" s="294"/>
      <c r="E1393" s="294"/>
      <c r="F1393" s="294"/>
      <c r="G1393" s="295"/>
      <c r="H1393" s="295"/>
      <c r="I1393" s="295"/>
      <c r="J1393" s="294"/>
      <c r="K1393" s="294"/>
      <c r="L1393" s="294"/>
    </row>
    <row r="1394" spans="1:12" ht="20.100000000000001" customHeight="1" x14ac:dyDescent="0.25">
      <c r="A1394" s="294"/>
      <c r="B1394" s="295"/>
      <c r="C1394" s="313"/>
      <c r="D1394" s="294"/>
      <c r="E1394" s="294"/>
      <c r="F1394" s="294"/>
      <c r="G1394" s="295"/>
      <c r="H1394" s="295"/>
      <c r="I1394" s="295"/>
      <c r="J1394" s="294"/>
      <c r="K1394" s="294"/>
      <c r="L1394" s="294"/>
    </row>
    <row r="1395" spans="1:12" ht="20.100000000000001" customHeight="1" x14ac:dyDescent="0.25">
      <c r="A1395" s="294"/>
      <c r="B1395" s="295"/>
      <c r="C1395" s="313"/>
      <c r="D1395" s="294"/>
      <c r="E1395" s="294"/>
      <c r="F1395" s="294"/>
      <c r="G1395" s="295"/>
      <c r="H1395" s="295"/>
      <c r="I1395" s="295"/>
      <c r="J1395" s="294"/>
      <c r="K1395" s="294"/>
      <c r="L1395" s="294"/>
    </row>
    <row r="1396" spans="1:12" ht="20.100000000000001" customHeight="1" x14ac:dyDescent="0.25">
      <c r="A1396" s="294"/>
      <c r="B1396" s="295"/>
      <c r="C1396" s="313"/>
      <c r="D1396" s="294"/>
      <c r="E1396" s="294"/>
      <c r="F1396" s="294"/>
      <c r="G1396" s="295"/>
      <c r="H1396" s="295"/>
      <c r="I1396" s="295"/>
      <c r="J1396" s="294"/>
      <c r="K1396" s="294"/>
      <c r="L1396" s="294"/>
    </row>
    <row r="1397" spans="1:12" ht="20.100000000000001" customHeight="1" x14ac:dyDescent="0.25">
      <c r="A1397" s="294"/>
      <c r="B1397" s="295"/>
      <c r="C1397" s="313"/>
      <c r="D1397" s="294"/>
      <c r="E1397" s="294"/>
      <c r="F1397" s="294"/>
      <c r="G1397" s="295"/>
      <c r="H1397" s="295"/>
      <c r="I1397" s="295"/>
      <c r="J1397" s="294"/>
      <c r="K1397" s="294"/>
      <c r="L1397" s="294"/>
    </row>
    <row r="1398" spans="1:12" ht="20.100000000000001" customHeight="1" x14ac:dyDescent="0.25">
      <c r="A1398" s="294"/>
      <c r="B1398" s="295"/>
      <c r="C1398" s="313"/>
      <c r="D1398" s="294"/>
      <c r="E1398" s="294"/>
      <c r="F1398" s="294"/>
      <c r="G1398" s="295"/>
      <c r="H1398" s="295"/>
      <c r="I1398" s="295"/>
      <c r="J1398" s="294"/>
      <c r="K1398" s="294"/>
      <c r="L1398" s="294"/>
    </row>
    <row r="1399" spans="1:12" ht="20.100000000000001" customHeight="1" x14ac:dyDescent="0.25">
      <c r="A1399" s="294"/>
      <c r="B1399" s="295"/>
      <c r="C1399" s="313"/>
      <c r="D1399" s="294"/>
      <c r="E1399" s="294"/>
      <c r="F1399" s="294"/>
      <c r="G1399" s="295"/>
      <c r="H1399" s="295"/>
      <c r="I1399" s="295"/>
      <c r="J1399" s="294"/>
      <c r="K1399" s="294"/>
      <c r="L1399" s="294"/>
    </row>
    <row r="1400" spans="1:12" ht="20.100000000000001" customHeight="1" x14ac:dyDescent="0.25">
      <c r="A1400" s="294"/>
      <c r="B1400" s="295"/>
      <c r="C1400" s="313"/>
      <c r="D1400" s="294"/>
      <c r="E1400" s="294"/>
      <c r="F1400" s="294"/>
      <c r="G1400" s="295"/>
      <c r="H1400" s="295"/>
      <c r="I1400" s="295"/>
      <c r="J1400" s="294"/>
      <c r="K1400" s="294"/>
      <c r="L1400" s="294"/>
    </row>
    <row r="1401" spans="1:12" ht="20.100000000000001" customHeight="1" x14ac:dyDescent="0.25">
      <c r="A1401" s="294"/>
      <c r="B1401" s="295"/>
      <c r="C1401" s="313"/>
      <c r="D1401" s="294"/>
      <c r="E1401" s="294"/>
      <c r="F1401" s="294"/>
      <c r="G1401" s="295"/>
      <c r="H1401" s="295"/>
      <c r="I1401" s="295"/>
      <c r="J1401" s="294"/>
      <c r="K1401" s="294"/>
      <c r="L1401" s="294"/>
    </row>
    <row r="1402" spans="1:12" ht="20.100000000000001" customHeight="1" x14ac:dyDescent="0.25">
      <c r="A1402" s="294"/>
      <c r="B1402" s="295"/>
      <c r="C1402" s="313"/>
      <c r="D1402" s="294"/>
      <c r="E1402" s="294"/>
      <c r="F1402" s="294"/>
      <c r="G1402" s="295"/>
      <c r="H1402" s="295"/>
      <c r="I1402" s="295"/>
      <c r="J1402" s="294"/>
      <c r="K1402" s="294"/>
      <c r="L1402" s="294"/>
    </row>
    <row r="1403" spans="1:12" ht="20.100000000000001" customHeight="1" x14ac:dyDescent="0.25">
      <c r="A1403" s="294"/>
      <c r="B1403" s="295"/>
      <c r="C1403" s="313"/>
      <c r="D1403" s="294"/>
      <c r="E1403" s="294"/>
      <c r="F1403" s="294"/>
      <c r="G1403" s="295"/>
      <c r="H1403" s="295"/>
      <c r="I1403" s="295"/>
      <c r="J1403" s="294"/>
      <c r="K1403" s="294"/>
      <c r="L1403" s="294"/>
    </row>
    <row r="1404" spans="1:12" ht="20.100000000000001" customHeight="1" x14ac:dyDescent="0.25">
      <c r="A1404" s="294"/>
      <c r="B1404" s="295"/>
      <c r="C1404" s="313"/>
      <c r="D1404" s="294"/>
      <c r="E1404" s="294"/>
      <c r="F1404" s="294"/>
      <c r="G1404" s="295"/>
      <c r="H1404" s="295"/>
      <c r="I1404" s="295"/>
      <c r="J1404" s="294"/>
      <c r="K1404" s="294"/>
      <c r="L1404" s="294"/>
    </row>
    <row r="1405" spans="1:12" ht="20.100000000000001" customHeight="1" x14ac:dyDescent="0.25">
      <c r="A1405" s="294"/>
      <c r="B1405" s="295"/>
      <c r="C1405" s="313"/>
      <c r="D1405" s="294"/>
      <c r="E1405" s="294"/>
      <c r="F1405" s="294"/>
      <c r="G1405" s="295"/>
      <c r="H1405" s="295"/>
      <c r="I1405" s="295"/>
      <c r="J1405" s="294"/>
      <c r="K1405" s="294"/>
      <c r="L1405" s="294"/>
    </row>
    <row r="1406" spans="1:12" ht="20.100000000000001" customHeight="1" x14ac:dyDescent="0.25">
      <c r="A1406" s="294"/>
      <c r="B1406" s="295"/>
      <c r="C1406" s="313"/>
      <c r="D1406" s="294"/>
      <c r="E1406" s="294"/>
      <c r="F1406" s="294"/>
      <c r="G1406" s="295"/>
      <c r="H1406" s="295"/>
      <c r="I1406" s="295"/>
      <c r="J1406" s="294"/>
      <c r="K1406" s="294"/>
      <c r="L1406" s="294"/>
    </row>
    <row r="1407" spans="1:12" ht="20.100000000000001" customHeight="1" x14ac:dyDescent="0.25">
      <c r="A1407" s="294"/>
      <c r="B1407" s="295"/>
      <c r="C1407" s="313"/>
      <c r="D1407" s="294"/>
      <c r="E1407" s="294"/>
      <c r="F1407" s="294"/>
      <c r="G1407" s="295"/>
      <c r="H1407" s="295"/>
      <c r="I1407" s="295"/>
      <c r="J1407" s="294"/>
      <c r="K1407" s="294"/>
      <c r="L1407" s="294"/>
    </row>
    <row r="1408" spans="1:12" ht="20.100000000000001" customHeight="1" x14ac:dyDescent="0.25">
      <c r="A1408" s="294"/>
      <c r="B1408" s="295"/>
      <c r="C1408" s="313"/>
      <c r="D1408" s="294"/>
      <c r="E1408" s="294"/>
      <c r="F1408" s="294"/>
      <c r="G1408" s="295"/>
      <c r="H1408" s="295"/>
      <c r="I1408" s="295"/>
      <c r="J1408" s="294"/>
      <c r="K1408" s="294"/>
      <c r="L1408" s="294"/>
    </row>
    <row r="1409" spans="1:12" ht="20.100000000000001" customHeight="1" x14ac:dyDescent="0.25">
      <c r="A1409" s="294"/>
      <c r="B1409" s="295"/>
      <c r="C1409" s="313"/>
      <c r="D1409" s="294"/>
      <c r="E1409" s="294"/>
      <c r="F1409" s="294"/>
      <c r="G1409" s="295"/>
      <c r="H1409" s="295"/>
      <c r="I1409" s="295"/>
      <c r="J1409" s="294"/>
      <c r="K1409" s="294"/>
      <c r="L1409" s="294"/>
    </row>
    <row r="1410" spans="1:12" ht="20.100000000000001" customHeight="1" x14ac:dyDescent="0.25">
      <c r="A1410" s="294"/>
      <c r="B1410" s="295"/>
      <c r="C1410" s="313"/>
      <c r="D1410" s="294"/>
      <c r="E1410" s="294"/>
      <c r="F1410" s="294"/>
      <c r="G1410" s="295"/>
      <c r="H1410" s="295"/>
      <c r="I1410" s="295"/>
      <c r="J1410" s="294"/>
      <c r="K1410" s="294"/>
      <c r="L1410" s="294"/>
    </row>
    <row r="1411" spans="1:12" ht="20.100000000000001" customHeight="1" x14ac:dyDescent="0.25">
      <c r="A1411" s="294"/>
      <c r="B1411" s="295"/>
      <c r="C1411" s="313"/>
      <c r="D1411" s="294"/>
      <c r="E1411" s="294"/>
      <c r="F1411" s="294"/>
      <c r="G1411" s="295"/>
      <c r="H1411" s="295"/>
      <c r="I1411" s="295"/>
      <c r="J1411" s="294"/>
      <c r="K1411" s="294"/>
      <c r="L1411" s="294"/>
    </row>
    <row r="1412" spans="1:12" ht="20.100000000000001" customHeight="1" x14ac:dyDescent="0.25">
      <c r="A1412" s="294"/>
      <c r="B1412" s="295"/>
      <c r="C1412" s="313"/>
      <c r="D1412" s="294"/>
      <c r="E1412" s="294"/>
      <c r="F1412" s="294"/>
      <c r="G1412" s="295"/>
      <c r="H1412" s="295"/>
      <c r="I1412" s="295"/>
      <c r="J1412" s="294"/>
      <c r="K1412" s="294"/>
      <c r="L1412" s="294"/>
    </row>
    <row r="1413" spans="1:12" ht="20.100000000000001" customHeight="1" x14ac:dyDescent="0.25">
      <c r="A1413" s="294"/>
      <c r="B1413" s="295"/>
      <c r="C1413" s="313"/>
      <c r="D1413" s="294"/>
      <c r="E1413" s="294"/>
      <c r="F1413" s="294"/>
      <c r="G1413" s="295"/>
      <c r="H1413" s="295"/>
      <c r="I1413" s="295"/>
      <c r="J1413" s="294"/>
      <c r="K1413" s="294"/>
      <c r="L1413" s="294"/>
    </row>
    <row r="1414" spans="1:12" ht="20.100000000000001" customHeight="1" x14ac:dyDescent="0.25">
      <c r="A1414" s="294"/>
      <c r="B1414" s="295"/>
      <c r="C1414" s="313"/>
      <c r="D1414" s="294"/>
      <c r="E1414" s="294"/>
      <c r="F1414" s="294"/>
      <c r="G1414" s="295"/>
      <c r="H1414" s="295"/>
      <c r="I1414" s="295"/>
      <c r="J1414" s="294"/>
      <c r="K1414" s="294"/>
      <c r="L1414" s="294"/>
    </row>
    <row r="1415" spans="1:12" ht="20.100000000000001" customHeight="1" x14ac:dyDescent="0.25">
      <c r="A1415" s="294"/>
      <c r="B1415" s="295"/>
      <c r="C1415" s="313"/>
      <c r="D1415" s="294"/>
      <c r="E1415" s="294"/>
      <c r="F1415" s="294"/>
      <c r="G1415" s="295"/>
      <c r="H1415" s="295"/>
      <c r="I1415" s="295"/>
      <c r="J1415" s="294"/>
      <c r="K1415" s="294"/>
      <c r="L1415" s="294"/>
    </row>
    <row r="1416" spans="1:12" ht="20.100000000000001" customHeight="1" x14ac:dyDescent="0.25">
      <c r="A1416" s="294"/>
      <c r="B1416" s="295"/>
      <c r="C1416" s="313"/>
      <c r="D1416" s="294"/>
      <c r="E1416" s="294"/>
      <c r="F1416" s="294"/>
      <c r="G1416" s="295"/>
      <c r="H1416" s="295"/>
      <c r="I1416" s="295"/>
      <c r="J1416" s="294"/>
      <c r="K1416" s="294"/>
      <c r="L1416" s="294"/>
    </row>
    <row r="1417" spans="1:12" ht="20.100000000000001" customHeight="1" x14ac:dyDescent="0.25">
      <c r="A1417" s="294"/>
      <c r="B1417" s="295"/>
      <c r="C1417" s="313"/>
      <c r="D1417" s="294"/>
      <c r="E1417" s="294"/>
      <c r="F1417" s="294"/>
      <c r="G1417" s="295"/>
      <c r="H1417" s="295"/>
      <c r="I1417" s="295"/>
      <c r="J1417" s="294"/>
      <c r="K1417" s="294"/>
      <c r="L1417" s="294"/>
    </row>
    <row r="1418" spans="1:12" ht="20.100000000000001" customHeight="1" x14ac:dyDescent="0.25">
      <c r="A1418" s="294"/>
      <c r="B1418" s="295"/>
      <c r="C1418" s="313"/>
      <c r="D1418" s="294"/>
      <c r="E1418" s="294"/>
      <c r="F1418" s="294"/>
      <c r="G1418" s="295"/>
      <c r="H1418" s="295"/>
      <c r="I1418" s="295"/>
      <c r="J1418" s="294"/>
      <c r="K1418" s="294"/>
      <c r="L1418" s="294"/>
    </row>
    <row r="1419" spans="1:12" ht="20.100000000000001" customHeight="1" x14ac:dyDescent="0.25">
      <c r="A1419" s="294"/>
      <c r="B1419" s="295"/>
      <c r="C1419" s="313"/>
      <c r="D1419" s="294"/>
      <c r="E1419" s="294"/>
      <c r="F1419" s="294"/>
      <c r="G1419" s="295"/>
      <c r="H1419" s="295"/>
      <c r="I1419" s="295"/>
      <c r="J1419" s="294"/>
      <c r="K1419" s="294"/>
      <c r="L1419" s="294"/>
    </row>
    <row r="1420" spans="1:12" ht="20.100000000000001" customHeight="1" x14ac:dyDescent="0.25">
      <c r="A1420" s="294"/>
      <c r="B1420" s="295"/>
      <c r="C1420" s="313"/>
      <c r="D1420" s="294"/>
      <c r="E1420" s="294"/>
      <c r="F1420" s="294"/>
      <c r="G1420" s="295"/>
      <c r="H1420" s="295"/>
      <c r="I1420" s="295"/>
      <c r="J1420" s="294"/>
      <c r="K1420" s="294"/>
      <c r="L1420" s="294"/>
    </row>
    <row r="1421" spans="1:12" ht="20.100000000000001" customHeight="1" x14ac:dyDescent="0.25">
      <c r="A1421" s="294"/>
      <c r="B1421" s="295"/>
      <c r="C1421" s="313"/>
      <c r="D1421" s="294"/>
      <c r="E1421" s="294"/>
      <c r="F1421" s="294"/>
      <c r="G1421" s="295"/>
      <c r="H1421" s="295"/>
      <c r="I1421" s="295"/>
      <c r="J1421" s="294"/>
      <c r="K1421" s="294"/>
      <c r="L1421" s="294"/>
    </row>
    <row r="1422" spans="1:12" ht="20.100000000000001" customHeight="1" x14ac:dyDescent="0.25">
      <c r="A1422" s="294"/>
      <c r="B1422" s="295"/>
      <c r="C1422" s="313"/>
      <c r="D1422" s="294"/>
      <c r="E1422" s="294"/>
      <c r="F1422" s="294"/>
      <c r="G1422" s="295"/>
      <c r="H1422" s="295"/>
      <c r="I1422" s="295"/>
      <c r="J1422" s="294"/>
      <c r="K1422" s="294"/>
      <c r="L1422" s="294"/>
    </row>
    <row r="1423" spans="1:12" ht="20.100000000000001" customHeight="1" x14ac:dyDescent="0.25">
      <c r="A1423" s="294"/>
      <c r="B1423" s="295"/>
      <c r="C1423" s="313"/>
      <c r="D1423" s="294"/>
      <c r="E1423" s="294"/>
      <c r="F1423" s="294"/>
      <c r="G1423" s="295"/>
      <c r="H1423" s="295"/>
      <c r="I1423" s="295"/>
      <c r="J1423" s="294"/>
      <c r="K1423" s="294"/>
      <c r="L1423" s="294"/>
    </row>
    <row r="1424" spans="1:12" ht="20.100000000000001" customHeight="1" x14ac:dyDescent="0.25">
      <c r="A1424" s="294"/>
      <c r="B1424" s="295"/>
      <c r="C1424" s="313"/>
      <c r="D1424" s="294"/>
      <c r="E1424" s="294"/>
      <c r="F1424" s="294"/>
      <c r="G1424" s="295"/>
      <c r="H1424" s="295"/>
      <c r="I1424" s="295"/>
      <c r="J1424" s="294"/>
      <c r="K1424" s="294"/>
      <c r="L1424" s="294"/>
    </row>
    <row r="1425" spans="1:12" ht="20.100000000000001" customHeight="1" x14ac:dyDescent="0.25">
      <c r="A1425" s="294"/>
      <c r="B1425" s="295"/>
      <c r="C1425" s="313"/>
      <c r="D1425" s="294"/>
      <c r="E1425" s="294"/>
      <c r="F1425" s="294"/>
      <c r="G1425" s="295"/>
      <c r="H1425" s="295"/>
      <c r="I1425" s="295"/>
      <c r="J1425" s="294"/>
      <c r="K1425" s="294"/>
      <c r="L1425" s="294"/>
    </row>
    <row r="1426" spans="1:12" ht="20.100000000000001" customHeight="1" x14ac:dyDescent="0.25">
      <c r="A1426" s="294"/>
      <c r="B1426" s="295"/>
      <c r="C1426" s="313"/>
      <c r="D1426" s="294"/>
      <c r="E1426" s="294"/>
      <c r="F1426" s="294"/>
      <c r="G1426" s="295"/>
      <c r="H1426" s="295"/>
      <c r="I1426" s="295"/>
      <c r="J1426" s="294"/>
      <c r="K1426" s="294"/>
      <c r="L1426" s="294"/>
    </row>
    <row r="1427" spans="1:12" ht="20.100000000000001" customHeight="1" x14ac:dyDescent="0.25">
      <c r="A1427" s="294"/>
      <c r="B1427" s="295"/>
      <c r="C1427" s="313"/>
      <c r="D1427" s="294"/>
      <c r="E1427" s="294"/>
      <c r="F1427" s="294"/>
      <c r="G1427" s="295"/>
      <c r="H1427" s="295"/>
      <c r="I1427" s="295"/>
      <c r="J1427" s="294"/>
      <c r="K1427" s="294"/>
      <c r="L1427" s="294"/>
    </row>
    <row r="1428" spans="1:12" ht="20.100000000000001" customHeight="1" x14ac:dyDescent="0.25">
      <c r="A1428" s="294"/>
      <c r="B1428" s="295"/>
      <c r="C1428" s="313"/>
      <c r="D1428" s="294"/>
      <c r="E1428" s="294"/>
      <c r="F1428" s="294"/>
      <c r="G1428" s="295"/>
      <c r="H1428" s="295"/>
      <c r="I1428" s="295"/>
      <c r="J1428" s="294"/>
      <c r="K1428" s="294"/>
      <c r="L1428" s="294"/>
    </row>
    <row r="1429" spans="1:12" ht="20.100000000000001" customHeight="1" x14ac:dyDescent="0.25">
      <c r="A1429" s="294"/>
      <c r="B1429" s="295"/>
      <c r="C1429" s="313"/>
      <c r="D1429" s="294"/>
      <c r="E1429" s="294"/>
      <c r="F1429" s="294"/>
      <c r="G1429" s="295"/>
      <c r="H1429" s="295"/>
      <c r="I1429" s="295"/>
      <c r="J1429" s="294"/>
      <c r="K1429" s="294"/>
      <c r="L1429" s="294"/>
    </row>
    <row r="1430" spans="1:12" ht="20.100000000000001" customHeight="1" x14ac:dyDescent="0.25">
      <c r="A1430" s="294"/>
      <c r="B1430" s="295"/>
      <c r="C1430" s="313"/>
      <c r="D1430" s="294"/>
      <c r="E1430" s="294"/>
      <c r="F1430" s="294"/>
      <c r="G1430" s="295"/>
      <c r="H1430" s="295"/>
      <c r="I1430" s="295"/>
      <c r="J1430" s="294"/>
      <c r="K1430" s="294"/>
      <c r="L1430" s="294"/>
    </row>
    <row r="1431" spans="1:12" ht="20.100000000000001" customHeight="1" x14ac:dyDescent="0.25">
      <c r="A1431" s="294"/>
      <c r="B1431" s="295"/>
      <c r="C1431" s="313"/>
      <c r="D1431" s="294"/>
      <c r="E1431" s="294"/>
      <c r="F1431" s="294"/>
      <c r="G1431" s="295"/>
      <c r="H1431" s="295"/>
      <c r="I1431" s="295"/>
      <c r="J1431" s="294"/>
      <c r="K1431" s="294"/>
      <c r="L1431" s="294"/>
    </row>
    <row r="1432" spans="1:12" ht="20.100000000000001" customHeight="1" x14ac:dyDescent="0.25">
      <c r="A1432" s="294"/>
      <c r="B1432" s="295"/>
      <c r="C1432" s="313"/>
      <c r="D1432" s="294"/>
      <c r="E1432" s="294"/>
      <c r="F1432" s="294"/>
      <c r="G1432" s="295"/>
      <c r="H1432" s="295"/>
      <c r="I1432" s="295"/>
      <c r="J1432" s="294"/>
      <c r="K1432" s="294"/>
      <c r="L1432" s="294"/>
    </row>
    <row r="1433" spans="1:12" ht="20.100000000000001" customHeight="1" x14ac:dyDescent="0.25">
      <c r="A1433" s="294"/>
      <c r="B1433" s="295"/>
      <c r="C1433" s="313"/>
      <c r="D1433" s="294"/>
      <c r="E1433" s="294"/>
      <c r="F1433" s="294"/>
      <c r="G1433" s="295"/>
      <c r="H1433" s="295"/>
      <c r="I1433" s="295"/>
      <c r="J1433" s="294"/>
      <c r="K1433" s="294"/>
      <c r="L1433" s="294"/>
    </row>
    <row r="1434" spans="1:12" ht="20.100000000000001" customHeight="1" x14ac:dyDescent="0.25">
      <c r="A1434" s="294"/>
      <c r="B1434" s="295"/>
      <c r="C1434" s="313"/>
      <c r="D1434" s="294"/>
      <c r="E1434" s="294"/>
      <c r="F1434" s="294"/>
      <c r="G1434" s="295"/>
      <c r="H1434" s="295"/>
      <c r="I1434" s="295"/>
      <c r="J1434" s="294"/>
      <c r="K1434" s="294"/>
      <c r="L1434" s="294"/>
    </row>
    <row r="1435" spans="1:12" ht="20.100000000000001" customHeight="1" x14ac:dyDescent="0.25">
      <c r="A1435" s="294"/>
      <c r="B1435" s="295"/>
      <c r="C1435" s="313"/>
      <c r="D1435" s="294"/>
      <c r="E1435" s="294"/>
      <c r="F1435" s="294"/>
      <c r="G1435" s="295"/>
      <c r="H1435" s="295"/>
      <c r="I1435" s="295"/>
      <c r="J1435" s="294"/>
      <c r="K1435" s="294"/>
      <c r="L1435" s="294"/>
    </row>
    <row r="1436" spans="1:12" ht="20.100000000000001" customHeight="1" x14ac:dyDescent="0.25">
      <c r="A1436" s="294"/>
      <c r="B1436" s="295"/>
      <c r="C1436" s="313"/>
      <c r="D1436" s="294"/>
      <c r="E1436" s="294"/>
      <c r="F1436" s="294"/>
      <c r="G1436" s="295"/>
      <c r="H1436" s="295"/>
      <c r="I1436" s="295"/>
      <c r="J1436" s="294"/>
      <c r="K1436" s="294"/>
      <c r="L1436" s="294"/>
    </row>
    <row r="1437" spans="1:12" ht="20.100000000000001" customHeight="1" x14ac:dyDescent="0.25">
      <c r="A1437" s="294"/>
      <c r="B1437" s="295"/>
      <c r="C1437" s="313"/>
      <c r="D1437" s="294"/>
      <c r="E1437" s="294"/>
      <c r="F1437" s="294"/>
      <c r="G1437" s="295"/>
      <c r="H1437" s="295"/>
      <c r="I1437" s="295"/>
      <c r="J1437" s="294"/>
      <c r="K1437" s="294"/>
      <c r="L1437" s="294"/>
    </row>
    <row r="1438" spans="1:12" ht="20.100000000000001" customHeight="1" x14ac:dyDescent="0.25">
      <c r="A1438" s="294"/>
      <c r="B1438" s="295"/>
      <c r="C1438" s="313"/>
      <c r="D1438" s="294"/>
      <c r="E1438" s="294"/>
      <c r="F1438" s="294"/>
      <c r="G1438" s="295"/>
      <c r="H1438" s="295"/>
      <c r="I1438" s="295"/>
      <c r="J1438" s="294"/>
      <c r="K1438" s="294"/>
      <c r="L1438" s="294"/>
    </row>
    <row r="1439" spans="1:12" ht="20.100000000000001" customHeight="1" x14ac:dyDescent="0.25">
      <c r="A1439" s="294"/>
      <c r="B1439" s="295"/>
      <c r="C1439" s="313"/>
      <c r="D1439" s="294"/>
      <c r="E1439" s="294"/>
      <c r="F1439" s="294"/>
      <c r="G1439" s="295"/>
      <c r="H1439" s="295"/>
      <c r="I1439" s="295"/>
      <c r="J1439" s="294"/>
      <c r="K1439" s="294"/>
      <c r="L1439" s="294"/>
    </row>
    <row r="1440" spans="1:12" ht="20.100000000000001" customHeight="1" x14ac:dyDescent="0.25">
      <c r="A1440" s="294"/>
      <c r="B1440" s="295"/>
      <c r="C1440" s="313"/>
      <c r="D1440" s="294"/>
      <c r="E1440" s="294"/>
      <c r="F1440" s="294"/>
      <c r="G1440" s="295"/>
      <c r="H1440" s="295"/>
      <c r="I1440" s="295"/>
      <c r="J1440" s="294"/>
      <c r="K1440" s="294"/>
      <c r="L1440" s="294"/>
    </row>
    <row r="1441" spans="1:12" ht="20.100000000000001" customHeight="1" x14ac:dyDescent="0.25">
      <c r="A1441" s="294"/>
      <c r="B1441" s="295"/>
      <c r="C1441" s="313"/>
      <c r="D1441" s="294"/>
      <c r="E1441" s="294"/>
      <c r="F1441" s="294"/>
      <c r="G1441" s="295"/>
      <c r="H1441" s="295"/>
      <c r="I1441" s="295"/>
      <c r="J1441" s="294"/>
      <c r="K1441" s="294"/>
      <c r="L1441" s="294"/>
    </row>
    <row r="1442" spans="1:12" ht="20.100000000000001" customHeight="1" x14ac:dyDescent="0.25">
      <c r="A1442" s="294"/>
      <c r="B1442" s="295"/>
      <c r="C1442" s="313"/>
      <c r="D1442" s="294"/>
      <c r="E1442" s="294"/>
      <c r="F1442" s="294"/>
      <c r="G1442" s="295"/>
      <c r="H1442" s="295"/>
      <c r="I1442" s="295"/>
      <c r="J1442" s="294"/>
      <c r="K1442" s="294"/>
      <c r="L1442" s="294"/>
    </row>
    <row r="1443" spans="1:12" ht="20.100000000000001" customHeight="1" x14ac:dyDescent="0.25">
      <c r="A1443" s="294"/>
      <c r="B1443" s="295"/>
      <c r="C1443" s="313"/>
      <c r="D1443" s="294"/>
      <c r="E1443" s="294"/>
      <c r="F1443" s="294"/>
      <c r="G1443" s="295"/>
      <c r="H1443" s="295"/>
      <c r="I1443" s="295"/>
      <c r="J1443" s="294"/>
      <c r="K1443" s="294"/>
      <c r="L1443" s="294"/>
    </row>
    <row r="1444" spans="1:12" ht="20.100000000000001" customHeight="1" x14ac:dyDescent="0.25">
      <c r="A1444" s="294"/>
      <c r="B1444" s="295"/>
      <c r="C1444" s="313"/>
      <c r="D1444" s="294"/>
      <c r="E1444" s="294"/>
      <c r="F1444" s="294"/>
      <c r="G1444" s="295"/>
      <c r="H1444" s="295"/>
      <c r="I1444" s="295"/>
      <c r="J1444" s="294"/>
      <c r="K1444" s="294"/>
      <c r="L1444" s="294"/>
    </row>
    <row r="1445" spans="1:12" ht="20.100000000000001" customHeight="1" x14ac:dyDescent="0.25">
      <c r="A1445" s="294"/>
      <c r="B1445" s="295"/>
      <c r="C1445" s="313"/>
      <c r="D1445" s="294"/>
      <c r="E1445" s="294"/>
      <c r="F1445" s="294"/>
      <c r="G1445" s="295"/>
      <c r="H1445" s="295"/>
      <c r="I1445" s="295"/>
      <c r="J1445" s="294"/>
      <c r="K1445" s="294"/>
      <c r="L1445" s="294"/>
    </row>
    <row r="1446" spans="1:12" ht="20.100000000000001" customHeight="1" x14ac:dyDescent="0.25">
      <c r="A1446" s="294"/>
      <c r="B1446" s="295"/>
      <c r="C1446" s="313"/>
      <c r="D1446" s="294"/>
      <c r="E1446" s="294"/>
      <c r="F1446" s="294"/>
      <c r="G1446" s="295"/>
      <c r="H1446" s="295"/>
      <c r="I1446" s="295"/>
      <c r="J1446" s="294"/>
      <c r="K1446" s="294"/>
      <c r="L1446" s="294"/>
    </row>
    <row r="1447" spans="1:12" ht="20.100000000000001" customHeight="1" x14ac:dyDescent="0.25">
      <c r="A1447" s="294"/>
      <c r="B1447" s="295"/>
      <c r="C1447" s="313"/>
      <c r="D1447" s="294"/>
      <c r="E1447" s="294"/>
      <c r="F1447" s="294"/>
      <c r="G1447" s="295"/>
      <c r="H1447" s="295"/>
      <c r="I1447" s="295"/>
      <c r="J1447" s="294"/>
      <c r="K1447" s="294"/>
      <c r="L1447" s="294"/>
    </row>
    <row r="1448" spans="1:12" ht="20.100000000000001" customHeight="1" x14ac:dyDescent="0.25">
      <c r="A1448" s="294"/>
      <c r="B1448" s="295"/>
      <c r="C1448" s="313"/>
      <c r="D1448" s="294"/>
      <c r="E1448" s="294"/>
      <c r="F1448" s="294"/>
      <c r="G1448" s="295"/>
      <c r="H1448" s="295"/>
      <c r="I1448" s="295"/>
      <c r="J1448" s="294"/>
      <c r="K1448" s="294"/>
      <c r="L1448" s="294"/>
    </row>
    <row r="1449" spans="1:12" ht="20.100000000000001" customHeight="1" x14ac:dyDescent="0.25">
      <c r="A1449" s="294"/>
      <c r="B1449" s="295"/>
      <c r="C1449" s="313"/>
      <c r="D1449" s="294"/>
      <c r="E1449" s="294"/>
      <c r="F1449" s="294"/>
      <c r="G1449" s="295"/>
      <c r="H1449" s="295"/>
      <c r="I1449" s="295"/>
      <c r="J1449" s="294"/>
      <c r="K1449" s="294"/>
      <c r="L1449" s="294"/>
    </row>
    <row r="1450" spans="1:12" ht="20.100000000000001" customHeight="1" x14ac:dyDescent="0.25">
      <c r="A1450" s="294"/>
      <c r="B1450" s="295"/>
      <c r="C1450" s="313"/>
      <c r="D1450" s="294"/>
      <c r="E1450" s="294"/>
      <c r="F1450" s="294"/>
      <c r="G1450" s="295"/>
      <c r="H1450" s="295"/>
      <c r="I1450" s="295"/>
      <c r="J1450" s="294"/>
      <c r="K1450" s="294"/>
      <c r="L1450" s="294"/>
    </row>
    <row r="1451" spans="1:12" ht="20.100000000000001" customHeight="1" x14ac:dyDescent="0.25">
      <c r="A1451" s="294"/>
      <c r="B1451" s="295"/>
      <c r="C1451" s="313"/>
      <c r="D1451" s="294"/>
      <c r="E1451" s="294"/>
      <c r="F1451" s="294"/>
      <c r="G1451" s="295"/>
      <c r="H1451" s="295"/>
      <c r="I1451" s="295"/>
      <c r="J1451" s="294"/>
      <c r="K1451" s="294"/>
      <c r="L1451" s="294"/>
    </row>
    <row r="1452" spans="1:12" ht="20.100000000000001" customHeight="1" x14ac:dyDescent="0.25">
      <c r="A1452" s="294"/>
      <c r="B1452" s="295"/>
      <c r="C1452" s="313"/>
      <c r="D1452" s="294"/>
      <c r="E1452" s="294"/>
      <c r="F1452" s="294"/>
      <c r="G1452" s="295"/>
      <c r="H1452" s="295"/>
      <c r="I1452" s="295"/>
      <c r="J1452" s="294"/>
      <c r="K1452" s="294"/>
      <c r="L1452" s="294"/>
    </row>
    <row r="1453" spans="1:12" ht="20.100000000000001" customHeight="1" x14ac:dyDescent="0.25">
      <c r="A1453" s="294"/>
      <c r="B1453" s="295"/>
      <c r="C1453" s="313"/>
      <c r="D1453" s="294"/>
      <c r="E1453" s="294"/>
      <c r="F1453" s="294"/>
      <c r="G1453" s="295"/>
      <c r="H1453" s="295"/>
      <c r="I1453" s="295"/>
      <c r="J1453" s="294"/>
      <c r="K1453" s="294"/>
      <c r="L1453" s="294"/>
    </row>
    <row r="1454" spans="1:12" ht="20.100000000000001" customHeight="1" x14ac:dyDescent="0.25">
      <c r="A1454" s="294"/>
      <c r="B1454" s="295"/>
      <c r="C1454" s="313"/>
      <c r="D1454" s="294"/>
      <c r="E1454" s="294"/>
      <c r="F1454" s="294"/>
      <c r="G1454" s="295"/>
      <c r="H1454" s="295"/>
      <c r="I1454" s="295"/>
      <c r="J1454" s="294"/>
      <c r="K1454" s="294"/>
      <c r="L1454" s="294"/>
    </row>
    <row r="1455" spans="1:12" ht="20.100000000000001" customHeight="1" x14ac:dyDescent="0.25">
      <c r="A1455" s="294"/>
      <c r="B1455" s="295"/>
      <c r="C1455" s="313"/>
      <c r="D1455" s="294"/>
      <c r="E1455" s="294"/>
      <c r="F1455" s="294"/>
      <c r="G1455" s="295"/>
      <c r="H1455" s="295"/>
      <c r="I1455" s="295"/>
      <c r="J1455" s="294"/>
      <c r="K1455" s="294"/>
      <c r="L1455" s="294"/>
    </row>
    <row r="1456" spans="1:12" ht="20.100000000000001" customHeight="1" x14ac:dyDescent="0.25">
      <c r="A1456" s="294"/>
      <c r="B1456" s="295"/>
      <c r="C1456" s="313"/>
      <c r="D1456" s="294"/>
      <c r="E1456" s="294"/>
      <c r="F1456" s="294"/>
      <c r="G1456" s="295"/>
      <c r="H1456" s="295"/>
      <c r="I1456" s="295"/>
      <c r="J1456" s="294"/>
      <c r="K1456" s="294"/>
      <c r="L1456" s="294"/>
    </row>
    <row r="1457" spans="1:12" ht="20.100000000000001" customHeight="1" x14ac:dyDescent="0.25">
      <c r="A1457" s="294"/>
      <c r="B1457" s="295"/>
      <c r="C1457" s="313"/>
      <c r="D1457" s="294"/>
      <c r="E1457" s="294"/>
      <c r="F1457" s="294"/>
      <c r="G1457" s="295"/>
      <c r="H1457" s="295"/>
      <c r="I1457" s="295"/>
      <c r="J1457" s="294"/>
      <c r="K1457" s="294"/>
      <c r="L1457" s="294"/>
    </row>
    <row r="1458" spans="1:12" ht="20.100000000000001" customHeight="1" x14ac:dyDescent="0.25">
      <c r="A1458" s="294"/>
      <c r="B1458" s="295"/>
      <c r="C1458" s="313"/>
      <c r="D1458" s="294"/>
      <c r="E1458" s="294"/>
      <c r="F1458" s="294"/>
      <c r="G1458" s="295"/>
      <c r="H1458" s="295"/>
      <c r="I1458" s="295"/>
      <c r="J1458" s="294"/>
      <c r="K1458" s="294"/>
      <c r="L1458" s="294"/>
    </row>
    <row r="1459" spans="1:12" ht="20.100000000000001" customHeight="1" x14ac:dyDescent="0.25">
      <c r="A1459" s="294"/>
      <c r="B1459" s="295"/>
      <c r="C1459" s="313"/>
      <c r="D1459" s="294"/>
      <c r="E1459" s="294"/>
      <c r="F1459" s="294"/>
      <c r="G1459" s="295"/>
      <c r="H1459" s="295"/>
      <c r="I1459" s="295"/>
      <c r="J1459" s="294"/>
      <c r="K1459" s="294"/>
      <c r="L1459" s="294"/>
    </row>
    <row r="1460" spans="1:12" ht="20.100000000000001" customHeight="1" x14ac:dyDescent="0.25">
      <c r="A1460" s="294"/>
      <c r="B1460" s="295"/>
      <c r="C1460" s="313"/>
      <c r="D1460" s="294"/>
      <c r="E1460" s="294"/>
      <c r="F1460" s="294"/>
      <c r="G1460" s="295"/>
      <c r="H1460" s="295"/>
      <c r="I1460" s="295"/>
      <c r="J1460" s="294"/>
      <c r="K1460" s="294"/>
      <c r="L1460" s="294"/>
    </row>
    <row r="1461" spans="1:12" ht="20.100000000000001" customHeight="1" x14ac:dyDescent="0.25">
      <c r="A1461" s="294"/>
      <c r="B1461" s="295"/>
      <c r="C1461" s="313"/>
      <c r="D1461" s="294"/>
      <c r="E1461" s="294"/>
      <c r="F1461" s="294"/>
      <c r="G1461" s="295"/>
      <c r="H1461" s="295"/>
      <c r="I1461" s="295"/>
      <c r="J1461" s="294"/>
      <c r="K1461" s="294"/>
      <c r="L1461" s="294"/>
    </row>
    <row r="1462" spans="1:12" ht="20.100000000000001" customHeight="1" x14ac:dyDescent="0.25">
      <c r="A1462" s="294"/>
      <c r="B1462" s="295"/>
      <c r="C1462" s="313"/>
      <c r="D1462" s="294"/>
      <c r="E1462" s="294"/>
      <c r="F1462" s="294"/>
      <c r="G1462" s="295"/>
      <c r="H1462" s="295"/>
      <c r="I1462" s="295"/>
      <c r="J1462" s="294"/>
      <c r="K1462" s="294"/>
      <c r="L1462" s="294"/>
    </row>
    <row r="1463" spans="1:12" ht="20.100000000000001" customHeight="1" x14ac:dyDescent="0.25">
      <c r="A1463" s="294"/>
      <c r="B1463" s="295"/>
      <c r="C1463" s="313"/>
      <c r="D1463" s="294"/>
      <c r="E1463" s="294"/>
      <c r="F1463" s="294"/>
      <c r="G1463" s="295"/>
      <c r="H1463" s="295"/>
      <c r="I1463" s="295"/>
      <c r="J1463" s="294"/>
      <c r="K1463" s="294"/>
      <c r="L1463" s="294"/>
    </row>
    <row r="1464" spans="1:12" ht="20.100000000000001" customHeight="1" x14ac:dyDescent="0.25">
      <c r="A1464" s="294"/>
      <c r="B1464" s="295"/>
      <c r="C1464" s="313"/>
      <c r="D1464" s="294"/>
      <c r="E1464" s="294"/>
      <c r="F1464" s="294"/>
      <c r="G1464" s="295"/>
      <c r="H1464" s="295"/>
      <c r="I1464" s="295"/>
      <c r="J1464" s="294"/>
      <c r="K1464" s="294"/>
      <c r="L1464" s="294"/>
    </row>
    <row r="1465" spans="1:12" ht="20.100000000000001" customHeight="1" x14ac:dyDescent="0.25">
      <c r="A1465" s="294"/>
      <c r="B1465" s="295"/>
      <c r="C1465" s="313"/>
      <c r="D1465" s="294"/>
      <c r="E1465" s="294"/>
      <c r="F1465" s="294"/>
      <c r="G1465" s="295"/>
      <c r="H1465" s="295"/>
      <c r="I1465" s="295"/>
      <c r="J1465" s="294"/>
      <c r="K1465" s="294"/>
      <c r="L1465" s="294"/>
    </row>
    <row r="1466" spans="1:12" ht="20.100000000000001" customHeight="1" x14ac:dyDescent="0.25">
      <c r="A1466" s="294"/>
      <c r="B1466" s="295"/>
      <c r="C1466" s="313"/>
      <c r="D1466" s="294"/>
      <c r="E1466" s="294"/>
      <c r="F1466" s="294"/>
      <c r="G1466" s="295"/>
      <c r="H1466" s="295"/>
      <c r="I1466" s="295"/>
      <c r="J1466" s="294"/>
      <c r="K1466" s="294"/>
      <c r="L1466" s="294"/>
    </row>
    <row r="1467" spans="1:12" ht="20.100000000000001" customHeight="1" x14ac:dyDescent="0.25">
      <c r="A1467" s="294"/>
      <c r="B1467" s="295"/>
      <c r="C1467" s="313"/>
      <c r="D1467" s="294"/>
      <c r="E1467" s="294"/>
      <c r="F1467" s="294"/>
      <c r="G1467" s="295"/>
      <c r="H1467" s="295"/>
      <c r="I1467" s="295"/>
      <c r="J1467" s="294"/>
      <c r="K1467" s="294"/>
      <c r="L1467" s="294"/>
    </row>
    <row r="1468" spans="1:12" ht="20.100000000000001" customHeight="1" x14ac:dyDescent="0.25">
      <c r="A1468" s="294"/>
      <c r="B1468" s="295"/>
      <c r="C1468" s="313"/>
      <c r="D1468" s="294"/>
      <c r="E1468" s="294"/>
      <c r="F1468" s="294"/>
      <c r="G1468" s="295"/>
      <c r="H1468" s="295"/>
      <c r="I1468" s="295"/>
      <c r="J1468" s="294"/>
      <c r="K1468" s="294"/>
      <c r="L1468" s="294"/>
    </row>
    <row r="1469" spans="1:12" ht="20.100000000000001" customHeight="1" x14ac:dyDescent="0.25">
      <c r="A1469" s="294"/>
      <c r="B1469" s="295"/>
      <c r="C1469" s="313"/>
      <c r="D1469" s="294"/>
      <c r="E1469" s="294"/>
      <c r="F1469" s="294"/>
      <c r="G1469" s="295"/>
      <c r="H1469" s="295"/>
      <c r="I1469" s="295"/>
      <c r="J1469" s="294"/>
      <c r="K1469" s="294"/>
      <c r="L1469" s="294"/>
    </row>
    <row r="1470" spans="1:12" ht="20.100000000000001" customHeight="1" x14ac:dyDescent="0.25">
      <c r="A1470" s="294"/>
      <c r="B1470" s="295"/>
      <c r="C1470" s="313"/>
      <c r="D1470" s="294"/>
      <c r="E1470" s="294"/>
      <c r="F1470" s="294"/>
      <c r="G1470" s="295"/>
      <c r="H1470" s="295"/>
      <c r="I1470" s="295"/>
      <c r="J1470" s="294"/>
      <c r="K1470" s="294"/>
      <c r="L1470" s="294"/>
    </row>
    <row r="1471" spans="1:12" ht="20.100000000000001" customHeight="1" x14ac:dyDescent="0.25">
      <c r="A1471" s="294"/>
      <c r="B1471" s="295"/>
      <c r="C1471" s="313"/>
      <c r="D1471" s="294"/>
      <c r="E1471" s="294"/>
      <c r="F1471" s="294"/>
      <c r="G1471" s="295"/>
      <c r="H1471" s="295"/>
      <c r="I1471" s="295"/>
      <c r="J1471" s="294"/>
      <c r="K1471" s="294"/>
      <c r="L1471" s="294"/>
    </row>
    <row r="1472" spans="1:12" ht="20.100000000000001" customHeight="1" x14ac:dyDescent="0.25">
      <c r="A1472" s="294"/>
      <c r="B1472" s="295"/>
      <c r="C1472" s="313"/>
      <c r="D1472" s="294"/>
      <c r="E1472" s="294"/>
      <c r="F1472" s="294"/>
      <c r="G1472" s="295"/>
      <c r="H1472" s="295"/>
      <c r="I1472" s="295"/>
      <c r="J1472" s="294"/>
      <c r="K1472" s="294"/>
      <c r="L1472" s="294"/>
    </row>
    <row r="1473" spans="1:12" ht="20.100000000000001" customHeight="1" x14ac:dyDescent="0.25">
      <c r="A1473" s="294"/>
      <c r="B1473" s="295"/>
      <c r="C1473" s="313"/>
      <c r="D1473" s="294"/>
      <c r="E1473" s="294"/>
      <c r="F1473" s="294"/>
      <c r="G1473" s="295"/>
      <c r="H1473" s="295"/>
      <c r="I1473" s="295"/>
      <c r="J1473" s="294"/>
      <c r="K1473" s="294"/>
      <c r="L1473" s="294"/>
    </row>
    <row r="1474" spans="1:12" ht="20.100000000000001" customHeight="1" x14ac:dyDescent="0.25">
      <c r="A1474" s="294"/>
      <c r="B1474" s="295"/>
      <c r="C1474" s="313"/>
      <c r="D1474" s="294"/>
      <c r="E1474" s="294"/>
      <c r="F1474" s="294"/>
      <c r="G1474" s="295"/>
      <c r="H1474" s="295"/>
      <c r="I1474" s="295"/>
      <c r="J1474" s="294"/>
      <c r="K1474" s="294"/>
      <c r="L1474" s="294"/>
    </row>
    <row r="1475" spans="1:12" ht="20.100000000000001" customHeight="1" x14ac:dyDescent="0.25">
      <c r="A1475" s="294"/>
      <c r="B1475" s="295"/>
      <c r="C1475" s="313"/>
      <c r="D1475" s="294"/>
      <c r="E1475" s="294"/>
      <c r="F1475" s="294"/>
      <c r="G1475" s="295"/>
      <c r="H1475" s="295"/>
      <c r="I1475" s="295"/>
      <c r="J1475" s="294"/>
      <c r="K1475" s="294"/>
      <c r="L1475" s="294"/>
    </row>
    <row r="1476" spans="1:12" ht="20.100000000000001" customHeight="1" x14ac:dyDescent="0.25">
      <c r="A1476" s="294"/>
      <c r="B1476" s="295"/>
      <c r="C1476" s="313"/>
      <c r="D1476" s="294"/>
      <c r="E1476" s="294"/>
      <c r="F1476" s="294"/>
      <c r="G1476" s="295"/>
      <c r="H1476" s="295"/>
      <c r="I1476" s="295"/>
      <c r="J1476" s="294"/>
      <c r="K1476" s="294"/>
      <c r="L1476" s="294"/>
    </row>
    <row r="1477" spans="1:12" ht="20.100000000000001" customHeight="1" x14ac:dyDescent="0.25">
      <c r="A1477" s="294"/>
      <c r="B1477" s="295"/>
      <c r="C1477" s="313"/>
      <c r="D1477" s="294"/>
      <c r="E1477" s="294"/>
      <c r="F1477" s="294"/>
      <c r="G1477" s="295"/>
      <c r="H1477" s="295"/>
      <c r="I1477" s="295"/>
      <c r="J1477" s="294"/>
      <c r="K1477" s="294"/>
      <c r="L1477" s="294"/>
    </row>
    <row r="1478" spans="1:12" ht="20.100000000000001" customHeight="1" x14ac:dyDescent="0.25">
      <c r="A1478" s="294"/>
      <c r="B1478" s="295"/>
      <c r="C1478" s="313"/>
      <c r="D1478" s="294"/>
      <c r="E1478" s="294"/>
      <c r="F1478" s="294"/>
      <c r="G1478" s="295"/>
      <c r="H1478" s="295"/>
      <c r="I1478" s="295"/>
      <c r="J1478" s="294"/>
      <c r="K1478" s="294"/>
      <c r="L1478" s="294"/>
    </row>
    <row r="1479" spans="1:12" ht="20.100000000000001" customHeight="1" x14ac:dyDescent="0.25">
      <c r="A1479" s="294"/>
      <c r="B1479" s="295"/>
      <c r="C1479" s="313"/>
      <c r="D1479" s="294"/>
      <c r="E1479" s="294"/>
      <c r="F1479" s="294"/>
      <c r="G1479" s="295"/>
      <c r="H1479" s="295"/>
      <c r="I1479" s="295"/>
      <c r="J1479" s="294"/>
      <c r="K1479" s="294"/>
      <c r="L1479" s="294"/>
    </row>
    <row r="1480" spans="1:12" ht="20.100000000000001" customHeight="1" x14ac:dyDescent="0.25">
      <c r="A1480" s="294"/>
      <c r="B1480" s="295"/>
      <c r="C1480" s="313"/>
      <c r="D1480" s="294"/>
      <c r="E1480" s="294"/>
      <c r="F1480" s="294"/>
      <c r="G1480" s="295"/>
      <c r="H1480" s="295"/>
      <c r="I1480" s="295"/>
      <c r="J1480" s="294"/>
      <c r="K1480" s="294"/>
      <c r="L1480" s="294"/>
    </row>
    <row r="1481" spans="1:12" ht="20.100000000000001" customHeight="1" x14ac:dyDescent="0.25">
      <c r="A1481" s="294"/>
      <c r="B1481" s="295"/>
      <c r="C1481" s="313"/>
      <c r="D1481" s="294"/>
      <c r="E1481" s="294"/>
      <c r="F1481" s="294"/>
      <c r="G1481" s="295"/>
      <c r="H1481" s="295"/>
      <c r="I1481" s="295"/>
      <c r="J1481" s="294"/>
      <c r="K1481" s="294"/>
      <c r="L1481" s="294"/>
    </row>
    <row r="1482" spans="1:12" ht="20.100000000000001" customHeight="1" x14ac:dyDescent="0.25">
      <c r="A1482" s="294"/>
      <c r="B1482" s="295"/>
      <c r="C1482" s="313"/>
      <c r="D1482" s="294"/>
      <c r="E1482" s="294"/>
      <c r="F1482" s="294"/>
      <c r="G1482" s="295"/>
      <c r="H1482" s="295"/>
      <c r="I1482" s="295"/>
      <c r="J1482" s="294"/>
      <c r="K1482" s="294"/>
      <c r="L1482" s="294"/>
    </row>
    <row r="1483" spans="1:12" ht="20.100000000000001" customHeight="1" x14ac:dyDescent="0.25">
      <c r="A1483" s="294"/>
      <c r="B1483" s="295"/>
      <c r="C1483" s="313"/>
      <c r="D1483" s="294"/>
      <c r="E1483" s="294"/>
      <c r="F1483" s="294"/>
      <c r="G1483" s="295"/>
      <c r="H1483" s="295"/>
      <c r="I1483" s="295"/>
      <c r="J1483" s="294"/>
      <c r="K1483" s="294"/>
      <c r="L1483" s="294"/>
    </row>
    <row r="1484" spans="1:12" ht="20.100000000000001" customHeight="1" x14ac:dyDescent="0.25">
      <c r="A1484" s="294"/>
      <c r="B1484" s="295"/>
      <c r="C1484" s="313"/>
      <c r="D1484" s="294"/>
      <c r="E1484" s="294"/>
      <c r="F1484" s="294"/>
      <c r="G1484" s="295"/>
      <c r="H1484" s="295"/>
      <c r="I1484" s="295"/>
      <c r="J1484" s="294"/>
      <c r="K1484" s="294"/>
      <c r="L1484" s="294"/>
    </row>
    <row r="1485" spans="1:12" ht="20.100000000000001" customHeight="1" x14ac:dyDescent="0.25">
      <c r="A1485" s="294"/>
      <c r="B1485" s="295"/>
      <c r="C1485" s="313"/>
      <c r="D1485" s="294"/>
      <c r="E1485" s="294"/>
      <c r="F1485" s="294"/>
      <c r="G1485" s="295"/>
      <c r="H1485" s="295"/>
      <c r="I1485" s="295"/>
      <c r="J1485" s="294"/>
      <c r="K1485" s="294"/>
      <c r="L1485" s="294"/>
    </row>
    <row r="1486" spans="1:12" ht="20.100000000000001" customHeight="1" x14ac:dyDescent="0.25">
      <c r="A1486" s="294"/>
      <c r="B1486" s="295"/>
      <c r="C1486" s="313"/>
      <c r="D1486" s="294"/>
      <c r="E1486" s="294"/>
      <c r="F1486" s="294"/>
      <c r="G1486" s="295"/>
      <c r="H1486" s="295"/>
      <c r="I1486" s="295"/>
      <c r="J1486" s="294"/>
      <c r="K1486" s="294"/>
      <c r="L1486" s="294"/>
    </row>
    <row r="1487" spans="1:12" ht="20.100000000000001" customHeight="1" x14ac:dyDescent="0.25">
      <c r="A1487" s="294"/>
      <c r="B1487" s="295"/>
      <c r="C1487" s="313"/>
      <c r="D1487" s="294"/>
      <c r="E1487" s="294"/>
      <c r="F1487" s="294"/>
      <c r="G1487" s="295"/>
      <c r="H1487" s="295"/>
      <c r="I1487" s="295"/>
      <c r="J1487" s="294"/>
      <c r="K1487" s="294"/>
      <c r="L1487" s="294"/>
    </row>
    <row r="1488" spans="1:12" ht="20.100000000000001" customHeight="1" x14ac:dyDescent="0.25">
      <c r="A1488" s="294"/>
      <c r="B1488" s="295"/>
      <c r="C1488" s="313"/>
      <c r="D1488" s="294"/>
      <c r="E1488" s="294"/>
      <c r="F1488" s="294"/>
      <c r="G1488" s="295"/>
      <c r="H1488" s="295"/>
      <c r="I1488" s="295"/>
      <c r="J1488" s="294"/>
      <c r="K1488" s="294"/>
      <c r="L1488" s="294"/>
    </row>
    <row r="1489" spans="1:12" ht="20.100000000000001" customHeight="1" x14ac:dyDescent="0.25">
      <c r="A1489" s="294"/>
      <c r="B1489" s="295"/>
      <c r="C1489" s="313"/>
      <c r="D1489" s="294"/>
      <c r="E1489" s="294"/>
      <c r="F1489" s="294"/>
      <c r="G1489" s="295"/>
      <c r="H1489" s="295"/>
      <c r="I1489" s="295"/>
      <c r="J1489" s="294"/>
      <c r="K1489" s="294"/>
      <c r="L1489" s="294"/>
    </row>
    <row r="1490" spans="1:12" ht="20.100000000000001" customHeight="1" x14ac:dyDescent="0.25">
      <c r="A1490" s="294"/>
      <c r="B1490" s="295"/>
      <c r="C1490" s="313"/>
      <c r="D1490" s="294"/>
      <c r="E1490" s="294"/>
      <c r="F1490" s="294"/>
      <c r="G1490" s="295"/>
      <c r="H1490" s="295"/>
      <c r="I1490" s="295"/>
      <c r="J1490" s="294"/>
      <c r="K1490" s="294"/>
      <c r="L1490" s="294"/>
    </row>
    <row r="1491" spans="1:12" ht="20.100000000000001" customHeight="1" x14ac:dyDescent="0.25">
      <c r="A1491" s="294"/>
      <c r="B1491" s="295"/>
      <c r="C1491" s="313"/>
      <c r="D1491" s="294"/>
      <c r="E1491" s="294"/>
      <c r="F1491" s="294"/>
      <c r="G1491" s="295"/>
      <c r="H1491" s="295"/>
      <c r="I1491" s="295"/>
      <c r="J1491" s="294"/>
      <c r="K1491" s="294"/>
      <c r="L1491" s="294"/>
    </row>
    <row r="1492" spans="1:12" ht="20.100000000000001" customHeight="1" x14ac:dyDescent="0.25">
      <c r="A1492" s="294"/>
      <c r="B1492" s="295"/>
      <c r="C1492" s="313"/>
      <c r="D1492" s="294"/>
      <c r="E1492" s="294"/>
      <c r="F1492" s="294"/>
      <c r="G1492" s="295"/>
      <c r="H1492" s="295"/>
      <c r="I1492" s="295"/>
      <c r="J1492" s="294"/>
      <c r="K1492" s="294"/>
      <c r="L1492" s="294"/>
    </row>
    <row r="1493" spans="1:12" ht="20.100000000000001" customHeight="1" x14ac:dyDescent="0.25">
      <c r="A1493" s="294"/>
      <c r="B1493" s="295"/>
      <c r="C1493" s="313"/>
      <c r="D1493" s="294"/>
      <c r="E1493" s="294"/>
      <c r="F1493" s="294"/>
      <c r="G1493" s="295"/>
      <c r="H1493" s="295"/>
      <c r="I1493" s="295"/>
      <c r="J1493" s="294"/>
      <c r="K1493" s="294"/>
      <c r="L1493" s="294"/>
    </row>
    <row r="1494" spans="1:12" ht="20.100000000000001" customHeight="1" x14ac:dyDescent="0.25">
      <c r="A1494" s="294"/>
      <c r="B1494" s="295"/>
      <c r="C1494" s="313"/>
      <c r="D1494" s="294"/>
      <c r="E1494" s="294"/>
      <c r="F1494" s="294"/>
      <c r="G1494" s="295"/>
      <c r="H1494" s="295"/>
      <c r="I1494" s="295"/>
      <c r="J1494" s="294"/>
      <c r="K1494" s="294"/>
      <c r="L1494" s="294"/>
    </row>
    <row r="1495" spans="1:12" ht="20.100000000000001" customHeight="1" x14ac:dyDescent="0.25">
      <c r="A1495" s="294"/>
      <c r="B1495" s="295"/>
      <c r="C1495" s="313"/>
      <c r="D1495" s="294"/>
      <c r="E1495" s="294"/>
      <c r="F1495" s="294"/>
      <c r="G1495" s="295"/>
      <c r="H1495" s="295"/>
      <c r="I1495" s="295"/>
      <c r="J1495" s="294"/>
      <c r="K1495" s="294"/>
      <c r="L1495" s="294"/>
    </row>
    <row r="1496" spans="1:12" ht="20.100000000000001" customHeight="1" x14ac:dyDescent="0.25">
      <c r="A1496" s="294"/>
      <c r="B1496" s="295"/>
      <c r="C1496" s="313"/>
      <c r="D1496" s="294"/>
      <c r="E1496" s="294"/>
      <c r="F1496" s="294"/>
      <c r="G1496" s="295"/>
      <c r="H1496" s="295"/>
      <c r="I1496" s="295"/>
      <c r="J1496" s="294"/>
      <c r="K1496" s="294"/>
      <c r="L1496" s="294"/>
    </row>
    <row r="1497" spans="1:12" ht="20.100000000000001" customHeight="1" x14ac:dyDescent="0.25">
      <c r="A1497" s="294"/>
      <c r="B1497" s="295"/>
      <c r="C1497" s="313"/>
      <c r="D1497" s="294"/>
      <c r="E1497" s="294"/>
      <c r="F1497" s="294"/>
      <c r="G1497" s="295"/>
      <c r="H1497" s="295"/>
      <c r="I1497" s="295"/>
      <c r="J1497" s="294"/>
      <c r="K1497" s="294"/>
      <c r="L1497" s="294"/>
    </row>
    <row r="1498" spans="1:12" ht="20.100000000000001" customHeight="1" x14ac:dyDescent="0.25">
      <c r="A1498" s="294"/>
      <c r="B1498" s="295"/>
      <c r="C1498" s="313"/>
      <c r="D1498" s="294"/>
      <c r="E1498" s="294"/>
      <c r="F1498" s="294"/>
      <c r="G1498" s="295"/>
      <c r="H1498" s="295"/>
      <c r="I1498" s="295"/>
      <c r="J1498" s="294"/>
      <c r="K1498" s="294"/>
      <c r="L1498" s="294"/>
    </row>
    <row r="1499" spans="1:12" ht="20.100000000000001" customHeight="1" x14ac:dyDescent="0.25">
      <c r="A1499" s="294"/>
      <c r="B1499" s="295"/>
      <c r="C1499" s="313"/>
      <c r="D1499" s="294"/>
      <c r="E1499" s="294"/>
      <c r="F1499" s="294"/>
      <c r="G1499" s="295"/>
      <c r="H1499" s="295"/>
      <c r="I1499" s="295"/>
      <c r="J1499" s="294"/>
      <c r="K1499" s="294"/>
      <c r="L1499" s="294"/>
    </row>
    <row r="1500" spans="1:12" ht="20.100000000000001" customHeight="1" x14ac:dyDescent="0.25">
      <c r="A1500" s="294"/>
      <c r="B1500" s="295"/>
      <c r="C1500" s="313"/>
      <c r="D1500" s="294"/>
      <c r="E1500" s="294"/>
      <c r="F1500" s="294"/>
      <c r="G1500" s="295"/>
      <c r="H1500" s="295"/>
      <c r="I1500" s="295"/>
      <c r="J1500" s="294"/>
      <c r="K1500" s="294"/>
      <c r="L1500" s="294"/>
    </row>
    <row r="1501" spans="1:12" ht="20.100000000000001" customHeight="1" x14ac:dyDescent="0.25">
      <c r="A1501" s="294"/>
      <c r="B1501" s="295"/>
      <c r="C1501" s="313"/>
      <c r="D1501" s="294"/>
      <c r="E1501" s="294"/>
      <c r="F1501" s="294"/>
      <c r="G1501" s="295"/>
      <c r="H1501" s="295"/>
      <c r="I1501" s="295"/>
      <c r="J1501" s="294"/>
      <c r="K1501" s="294"/>
      <c r="L1501" s="294"/>
    </row>
    <row r="1502" spans="1:12" ht="20.100000000000001" customHeight="1" x14ac:dyDescent="0.25">
      <c r="A1502" s="294"/>
      <c r="B1502" s="295"/>
      <c r="C1502" s="313"/>
      <c r="D1502" s="294"/>
      <c r="E1502" s="294"/>
      <c r="F1502" s="294"/>
      <c r="G1502" s="295"/>
      <c r="H1502" s="295"/>
      <c r="I1502" s="295"/>
      <c r="J1502" s="294"/>
      <c r="K1502" s="294"/>
      <c r="L1502" s="294"/>
    </row>
    <row r="1503" spans="1:12" ht="20.100000000000001" customHeight="1" x14ac:dyDescent="0.25">
      <c r="A1503" s="294"/>
      <c r="B1503" s="295"/>
      <c r="C1503" s="313"/>
      <c r="D1503" s="294"/>
      <c r="E1503" s="294"/>
      <c r="F1503" s="294"/>
      <c r="G1503" s="295"/>
      <c r="H1503" s="295"/>
      <c r="I1503" s="295"/>
      <c r="J1503" s="294"/>
      <c r="K1503" s="294"/>
      <c r="L1503" s="294"/>
    </row>
    <row r="1504" spans="1:12" ht="20.100000000000001" customHeight="1" x14ac:dyDescent="0.25">
      <c r="A1504" s="294"/>
      <c r="B1504" s="295"/>
      <c r="C1504" s="313"/>
      <c r="D1504" s="294"/>
      <c r="E1504" s="294"/>
      <c r="F1504" s="294"/>
      <c r="G1504" s="295"/>
      <c r="H1504" s="295"/>
      <c r="I1504" s="295"/>
      <c r="J1504" s="294"/>
      <c r="K1504" s="294"/>
      <c r="L1504" s="294"/>
    </row>
    <row r="1505" spans="1:12" ht="20.100000000000001" customHeight="1" x14ac:dyDescent="0.25">
      <c r="A1505" s="294"/>
      <c r="B1505" s="295"/>
      <c r="C1505" s="313"/>
      <c r="D1505" s="294"/>
      <c r="E1505" s="294"/>
      <c r="F1505" s="294"/>
      <c r="G1505" s="295"/>
      <c r="H1505" s="295"/>
      <c r="I1505" s="295"/>
      <c r="J1505" s="294"/>
      <c r="K1505" s="294"/>
      <c r="L1505" s="294"/>
    </row>
    <row r="1506" spans="1:12" ht="20.100000000000001" customHeight="1" x14ac:dyDescent="0.25">
      <c r="A1506" s="294"/>
      <c r="B1506" s="295"/>
      <c r="C1506" s="313"/>
      <c r="D1506" s="294"/>
      <c r="E1506" s="294"/>
      <c r="F1506" s="294"/>
      <c r="G1506" s="295"/>
      <c r="H1506" s="295"/>
      <c r="I1506" s="295"/>
      <c r="J1506" s="294"/>
      <c r="K1506" s="294"/>
      <c r="L1506" s="294"/>
    </row>
    <row r="1507" spans="1:12" ht="20.100000000000001" customHeight="1" x14ac:dyDescent="0.25">
      <c r="A1507" s="294"/>
      <c r="B1507" s="295"/>
      <c r="C1507" s="313"/>
      <c r="D1507" s="294"/>
      <c r="E1507" s="294"/>
      <c r="F1507" s="294"/>
      <c r="G1507" s="295"/>
      <c r="H1507" s="295"/>
      <c r="I1507" s="295"/>
      <c r="J1507" s="294"/>
      <c r="K1507" s="294"/>
      <c r="L1507" s="294"/>
    </row>
    <row r="1508" spans="1:12" ht="20.100000000000001" customHeight="1" x14ac:dyDescent="0.25">
      <c r="A1508" s="294"/>
      <c r="B1508" s="295"/>
      <c r="C1508" s="313"/>
      <c r="D1508" s="294"/>
      <c r="E1508" s="294"/>
      <c r="F1508" s="294"/>
      <c r="G1508" s="295"/>
      <c r="H1508" s="295"/>
      <c r="I1508" s="295"/>
      <c r="J1508" s="294"/>
      <c r="K1508" s="294"/>
      <c r="L1508" s="294"/>
    </row>
    <row r="1509" spans="1:12" ht="20.100000000000001" customHeight="1" x14ac:dyDescent="0.25">
      <c r="A1509" s="294"/>
      <c r="B1509" s="295"/>
      <c r="C1509" s="313"/>
      <c r="D1509" s="294"/>
      <c r="E1509" s="294"/>
      <c r="F1509" s="294"/>
      <c r="G1509" s="295"/>
      <c r="H1509" s="295"/>
      <c r="I1509" s="295"/>
      <c r="J1509" s="294"/>
      <c r="K1509" s="294"/>
      <c r="L1509" s="294"/>
    </row>
    <row r="1510" spans="1:12" ht="20.100000000000001" customHeight="1" x14ac:dyDescent="0.25">
      <c r="A1510" s="294"/>
      <c r="B1510" s="295"/>
      <c r="C1510" s="313"/>
      <c r="D1510" s="294"/>
      <c r="E1510" s="294"/>
      <c r="F1510" s="294"/>
      <c r="G1510" s="295"/>
      <c r="H1510" s="295"/>
      <c r="I1510" s="295"/>
      <c r="J1510" s="294"/>
      <c r="K1510" s="294"/>
      <c r="L1510" s="294"/>
    </row>
    <row r="1511" spans="1:12" ht="20.100000000000001" customHeight="1" x14ac:dyDescent="0.25">
      <c r="A1511" s="294"/>
      <c r="B1511" s="295"/>
      <c r="C1511" s="313"/>
      <c r="D1511" s="294"/>
      <c r="E1511" s="294"/>
      <c r="F1511" s="294"/>
      <c r="G1511" s="295"/>
      <c r="H1511" s="295"/>
      <c r="I1511" s="295"/>
      <c r="J1511" s="294"/>
      <c r="K1511" s="294"/>
      <c r="L1511" s="294"/>
    </row>
    <row r="1512" spans="1:12" ht="20.100000000000001" customHeight="1" x14ac:dyDescent="0.25">
      <c r="A1512" s="294"/>
      <c r="B1512" s="295"/>
      <c r="C1512" s="313"/>
      <c r="D1512" s="294"/>
      <c r="E1512" s="294"/>
      <c r="F1512" s="294"/>
      <c r="G1512" s="295"/>
      <c r="H1512" s="295"/>
      <c r="I1512" s="295"/>
      <c r="J1512" s="294"/>
      <c r="K1512" s="294"/>
      <c r="L1512" s="294"/>
    </row>
    <row r="1513" spans="1:12" ht="20.100000000000001" customHeight="1" x14ac:dyDescent="0.25">
      <c r="A1513" s="294"/>
      <c r="B1513" s="295"/>
      <c r="C1513" s="313"/>
      <c r="D1513" s="294"/>
      <c r="E1513" s="294"/>
      <c r="F1513" s="294"/>
      <c r="G1513" s="295"/>
      <c r="H1513" s="295"/>
      <c r="I1513" s="295"/>
      <c r="J1513" s="294"/>
      <c r="K1513" s="294"/>
      <c r="L1513" s="294"/>
    </row>
    <row r="1514" spans="1:12" ht="20.100000000000001" customHeight="1" x14ac:dyDescent="0.25">
      <c r="A1514" s="294"/>
      <c r="B1514" s="295"/>
      <c r="C1514" s="313"/>
      <c r="D1514" s="294"/>
      <c r="E1514" s="294"/>
      <c r="F1514" s="294"/>
      <c r="G1514" s="295"/>
      <c r="H1514" s="295"/>
      <c r="I1514" s="295"/>
      <c r="J1514" s="294"/>
      <c r="K1514" s="294"/>
      <c r="L1514" s="294"/>
    </row>
    <row r="1515" spans="1:12" ht="20.100000000000001" customHeight="1" x14ac:dyDescent="0.25">
      <c r="A1515" s="294"/>
      <c r="B1515" s="295"/>
      <c r="C1515" s="313"/>
      <c r="D1515" s="294"/>
      <c r="E1515" s="294"/>
      <c r="F1515" s="294"/>
      <c r="G1515" s="295"/>
      <c r="H1515" s="295"/>
      <c r="I1515" s="295"/>
      <c r="J1515" s="294"/>
      <c r="K1515" s="294"/>
      <c r="L1515" s="294"/>
    </row>
    <row r="1516" spans="1:12" ht="20.100000000000001" customHeight="1" x14ac:dyDescent="0.25">
      <c r="A1516" s="294"/>
      <c r="B1516" s="295"/>
      <c r="C1516" s="313"/>
      <c r="D1516" s="294"/>
      <c r="E1516" s="294"/>
      <c r="F1516" s="294"/>
      <c r="G1516" s="295"/>
      <c r="H1516" s="295"/>
      <c r="I1516" s="295"/>
      <c r="J1516" s="294"/>
      <c r="K1516" s="294"/>
      <c r="L1516" s="294"/>
    </row>
    <row r="1517" spans="1:12" ht="20.100000000000001" customHeight="1" x14ac:dyDescent="0.25">
      <c r="A1517" s="294"/>
      <c r="B1517" s="295"/>
      <c r="C1517" s="313"/>
      <c r="D1517" s="294"/>
      <c r="E1517" s="294"/>
      <c r="F1517" s="294"/>
      <c r="G1517" s="295"/>
      <c r="H1517" s="295"/>
      <c r="I1517" s="295"/>
      <c r="J1517" s="294"/>
      <c r="K1517" s="294"/>
      <c r="L1517" s="294"/>
    </row>
    <row r="1518" spans="1:12" ht="20.100000000000001" customHeight="1" x14ac:dyDescent="0.25">
      <c r="A1518" s="294"/>
      <c r="B1518" s="295"/>
      <c r="C1518" s="313"/>
      <c r="D1518" s="294"/>
      <c r="E1518" s="294"/>
      <c r="F1518" s="294"/>
      <c r="G1518" s="295"/>
      <c r="H1518" s="295"/>
      <c r="I1518" s="295"/>
      <c r="J1518" s="294"/>
      <c r="K1518" s="294"/>
      <c r="L1518" s="294"/>
    </row>
    <row r="1519" spans="1:12" ht="20.100000000000001" customHeight="1" x14ac:dyDescent="0.25">
      <c r="A1519" s="294"/>
      <c r="B1519" s="295"/>
      <c r="C1519" s="313"/>
      <c r="D1519" s="294"/>
      <c r="E1519" s="294"/>
      <c r="F1519" s="294"/>
      <c r="G1519" s="295"/>
      <c r="H1519" s="295"/>
      <c r="I1519" s="295"/>
      <c r="J1519" s="294"/>
      <c r="K1519" s="294"/>
      <c r="L1519" s="294"/>
    </row>
    <row r="1520" spans="1:12" ht="20.100000000000001" customHeight="1" x14ac:dyDescent="0.25">
      <c r="A1520" s="294"/>
      <c r="B1520" s="295"/>
      <c r="C1520" s="313"/>
      <c r="D1520" s="294"/>
      <c r="E1520" s="294"/>
      <c r="F1520" s="294"/>
      <c r="G1520" s="295"/>
      <c r="H1520" s="295"/>
      <c r="I1520" s="295"/>
      <c r="J1520" s="294"/>
      <c r="K1520" s="294"/>
      <c r="L1520" s="294"/>
    </row>
    <row r="1521" spans="1:12" ht="20.100000000000001" customHeight="1" x14ac:dyDescent="0.25">
      <c r="A1521" s="294"/>
      <c r="B1521" s="295"/>
      <c r="C1521" s="313"/>
      <c r="D1521" s="294"/>
      <c r="E1521" s="294"/>
      <c r="F1521" s="294"/>
      <c r="G1521" s="295"/>
      <c r="H1521" s="295"/>
      <c r="I1521" s="295"/>
      <c r="J1521" s="294"/>
      <c r="K1521" s="294"/>
      <c r="L1521" s="294"/>
    </row>
    <row r="1522" spans="1:12" ht="20.100000000000001" customHeight="1" x14ac:dyDescent="0.25">
      <c r="A1522" s="294"/>
      <c r="B1522" s="295"/>
      <c r="C1522" s="313"/>
      <c r="D1522" s="294"/>
      <c r="E1522" s="294"/>
      <c r="F1522" s="294"/>
      <c r="G1522" s="295"/>
      <c r="H1522" s="295"/>
      <c r="I1522" s="295"/>
      <c r="J1522" s="294"/>
      <c r="K1522" s="294"/>
      <c r="L1522" s="294"/>
    </row>
    <row r="1523" spans="1:12" ht="20.100000000000001" customHeight="1" x14ac:dyDescent="0.25">
      <c r="A1523" s="294"/>
      <c r="B1523" s="295"/>
      <c r="C1523" s="313"/>
      <c r="D1523" s="294"/>
      <c r="E1523" s="294"/>
      <c r="F1523" s="294"/>
      <c r="G1523" s="295"/>
      <c r="H1523" s="295"/>
      <c r="I1523" s="295"/>
      <c r="J1523" s="294"/>
      <c r="K1523" s="294"/>
      <c r="L1523" s="294"/>
    </row>
    <row r="1524" spans="1:12" ht="20.100000000000001" customHeight="1" x14ac:dyDescent="0.25">
      <c r="A1524" s="294"/>
      <c r="B1524" s="295"/>
      <c r="C1524" s="313"/>
      <c r="D1524" s="294"/>
      <c r="E1524" s="294"/>
      <c r="F1524" s="294"/>
      <c r="G1524" s="295"/>
      <c r="H1524" s="295"/>
      <c r="I1524" s="295"/>
      <c r="J1524" s="294"/>
      <c r="K1524" s="294"/>
      <c r="L1524" s="294"/>
    </row>
    <row r="1525" spans="1:12" ht="20.100000000000001" customHeight="1" x14ac:dyDescent="0.25">
      <c r="A1525" s="294"/>
      <c r="B1525" s="295"/>
      <c r="C1525" s="313"/>
      <c r="D1525" s="294"/>
      <c r="E1525" s="294"/>
      <c r="F1525" s="294"/>
      <c r="G1525" s="295"/>
      <c r="H1525" s="295"/>
      <c r="I1525" s="295"/>
      <c r="J1525" s="294"/>
      <c r="K1525" s="294"/>
      <c r="L1525" s="294"/>
    </row>
    <row r="1526" spans="1:12" ht="20.100000000000001" customHeight="1" x14ac:dyDescent="0.25">
      <c r="A1526" s="294"/>
      <c r="B1526" s="295"/>
      <c r="C1526" s="313"/>
      <c r="D1526" s="294"/>
      <c r="E1526" s="294"/>
      <c r="F1526" s="294"/>
      <c r="G1526" s="295"/>
      <c r="H1526" s="295"/>
      <c r="I1526" s="295"/>
      <c r="J1526" s="294"/>
      <c r="K1526" s="294"/>
      <c r="L1526" s="294"/>
    </row>
    <row r="1527" spans="1:12" ht="20.100000000000001" customHeight="1" x14ac:dyDescent="0.25">
      <c r="A1527" s="294"/>
      <c r="B1527" s="295"/>
      <c r="C1527" s="313"/>
      <c r="D1527" s="294"/>
      <c r="E1527" s="294"/>
      <c r="F1527" s="294"/>
      <c r="G1527" s="295"/>
      <c r="H1527" s="295"/>
      <c r="I1527" s="295"/>
      <c r="J1527" s="294"/>
      <c r="K1527" s="294"/>
      <c r="L1527" s="294"/>
    </row>
    <row r="1528" spans="1:12" ht="20.100000000000001" customHeight="1" x14ac:dyDescent="0.25">
      <c r="A1528" s="294"/>
      <c r="B1528" s="295"/>
      <c r="C1528" s="313"/>
      <c r="D1528" s="294"/>
      <c r="E1528" s="294"/>
      <c r="F1528" s="294"/>
      <c r="G1528" s="295"/>
      <c r="H1528" s="295"/>
      <c r="I1528" s="295"/>
      <c r="J1528" s="294"/>
      <c r="K1528" s="294"/>
      <c r="L1528" s="294"/>
    </row>
    <row r="1529" spans="1:12" ht="20.100000000000001" customHeight="1" x14ac:dyDescent="0.25">
      <c r="A1529" s="294"/>
      <c r="B1529" s="295"/>
      <c r="C1529" s="313"/>
      <c r="D1529" s="294"/>
      <c r="E1529" s="294"/>
      <c r="F1529" s="294"/>
      <c r="G1529" s="295"/>
      <c r="H1529" s="295"/>
      <c r="I1529" s="295"/>
      <c r="J1529" s="294"/>
      <c r="K1529" s="294"/>
      <c r="L1529" s="294"/>
    </row>
    <row r="1530" spans="1:12" ht="20.100000000000001" customHeight="1" x14ac:dyDescent="0.25">
      <c r="A1530" s="294"/>
      <c r="B1530" s="295"/>
      <c r="C1530" s="313"/>
      <c r="D1530" s="294"/>
      <c r="E1530" s="294"/>
      <c r="F1530" s="294"/>
      <c r="G1530" s="295"/>
      <c r="H1530" s="295"/>
      <c r="I1530" s="295"/>
      <c r="J1530" s="294"/>
      <c r="K1530" s="294"/>
      <c r="L1530" s="294"/>
    </row>
    <row r="1531" spans="1:12" ht="20.100000000000001" customHeight="1" x14ac:dyDescent="0.25">
      <c r="A1531" s="294"/>
      <c r="B1531" s="295"/>
      <c r="C1531" s="313"/>
      <c r="D1531" s="294"/>
      <c r="E1531" s="294"/>
      <c r="F1531" s="294"/>
      <c r="G1531" s="295"/>
      <c r="H1531" s="295"/>
      <c r="I1531" s="295"/>
      <c r="J1531" s="294"/>
      <c r="K1531" s="294"/>
      <c r="L1531" s="294"/>
    </row>
    <row r="1532" spans="1:12" ht="20.100000000000001" customHeight="1" x14ac:dyDescent="0.25">
      <c r="A1532" s="294"/>
      <c r="B1532" s="295"/>
      <c r="C1532" s="313"/>
      <c r="D1532" s="294"/>
      <c r="E1532" s="294"/>
      <c r="F1532" s="294"/>
      <c r="G1532" s="295"/>
      <c r="H1532" s="295"/>
      <c r="I1532" s="295"/>
      <c r="J1532" s="294"/>
      <c r="K1532" s="294"/>
      <c r="L1532" s="294"/>
    </row>
    <row r="1533" spans="1:12" ht="20.100000000000001" customHeight="1" x14ac:dyDescent="0.25">
      <c r="A1533" s="294"/>
      <c r="B1533" s="295"/>
      <c r="C1533" s="313"/>
      <c r="D1533" s="294"/>
      <c r="E1533" s="294"/>
      <c r="F1533" s="294"/>
      <c r="G1533" s="295"/>
      <c r="H1533" s="295"/>
      <c r="I1533" s="295"/>
      <c r="J1533" s="294"/>
      <c r="K1533" s="294"/>
      <c r="L1533" s="294"/>
    </row>
    <row r="1534" spans="1:12" ht="20.100000000000001" customHeight="1" x14ac:dyDescent="0.25">
      <c r="A1534" s="294"/>
      <c r="B1534" s="295"/>
      <c r="C1534" s="313"/>
      <c r="D1534" s="294"/>
      <c r="E1534" s="294"/>
      <c r="F1534" s="294"/>
      <c r="G1534" s="295"/>
      <c r="H1534" s="295"/>
      <c r="I1534" s="295"/>
      <c r="J1534" s="294"/>
      <c r="K1534" s="294"/>
      <c r="L1534" s="294"/>
    </row>
    <row r="1535" spans="1:12" ht="20.100000000000001" customHeight="1" x14ac:dyDescent="0.25">
      <c r="A1535" s="294"/>
      <c r="B1535" s="295"/>
      <c r="C1535" s="313"/>
      <c r="D1535" s="294"/>
      <c r="E1535" s="294"/>
      <c r="F1535" s="294"/>
      <c r="G1535" s="295"/>
      <c r="H1535" s="295"/>
      <c r="I1535" s="295"/>
      <c r="J1535" s="294"/>
      <c r="K1535" s="294"/>
      <c r="L1535" s="294"/>
    </row>
    <row r="1536" spans="1:12" ht="20.100000000000001" customHeight="1" x14ac:dyDescent="0.25">
      <c r="A1536" s="294"/>
      <c r="B1536" s="295"/>
      <c r="C1536" s="313"/>
      <c r="D1536" s="294"/>
      <c r="E1536" s="294"/>
      <c r="F1536" s="294"/>
      <c r="G1536" s="295"/>
      <c r="H1536" s="295"/>
      <c r="I1536" s="295"/>
      <c r="J1536" s="294"/>
      <c r="K1536" s="294"/>
      <c r="L1536" s="294"/>
    </row>
    <row r="1537" spans="1:12" ht="20.100000000000001" customHeight="1" x14ac:dyDescent="0.25">
      <c r="A1537" s="294"/>
      <c r="B1537" s="295"/>
      <c r="C1537" s="313"/>
      <c r="D1537" s="294"/>
      <c r="E1537" s="294"/>
      <c r="F1537" s="294"/>
      <c r="G1537" s="295"/>
      <c r="H1537" s="295"/>
      <c r="I1537" s="295"/>
      <c r="J1537" s="294"/>
      <c r="K1537" s="294"/>
      <c r="L1537" s="294"/>
    </row>
    <row r="1538" spans="1:12" ht="20.100000000000001" customHeight="1" x14ac:dyDescent="0.25">
      <c r="A1538" s="294"/>
      <c r="B1538" s="295"/>
      <c r="C1538" s="313"/>
      <c r="D1538" s="294"/>
      <c r="E1538" s="294"/>
      <c r="F1538" s="294"/>
      <c r="G1538" s="295"/>
      <c r="H1538" s="295"/>
      <c r="I1538" s="295"/>
      <c r="J1538" s="294"/>
      <c r="K1538" s="294"/>
      <c r="L1538" s="294"/>
    </row>
    <row r="1539" spans="1:12" ht="20.100000000000001" customHeight="1" x14ac:dyDescent="0.25">
      <c r="A1539" s="294"/>
      <c r="B1539" s="295"/>
      <c r="C1539" s="313"/>
      <c r="D1539" s="294"/>
      <c r="E1539" s="294"/>
      <c r="F1539" s="294"/>
      <c r="G1539" s="295"/>
      <c r="H1539" s="295"/>
      <c r="I1539" s="295"/>
      <c r="J1539" s="294"/>
      <c r="K1539" s="294"/>
      <c r="L1539" s="294"/>
    </row>
    <row r="1540" spans="1:12" ht="20.100000000000001" customHeight="1" x14ac:dyDescent="0.25">
      <c r="A1540" s="294"/>
      <c r="B1540" s="295"/>
      <c r="C1540" s="313"/>
      <c r="D1540" s="294"/>
      <c r="E1540" s="294"/>
      <c r="F1540" s="294"/>
      <c r="G1540" s="295"/>
      <c r="H1540" s="295"/>
      <c r="I1540" s="295"/>
      <c r="J1540" s="294"/>
      <c r="K1540" s="294"/>
      <c r="L1540" s="294"/>
    </row>
    <row r="1541" spans="1:12" ht="20.100000000000001" customHeight="1" x14ac:dyDescent="0.25">
      <c r="A1541" s="294"/>
      <c r="B1541" s="295"/>
      <c r="C1541" s="313"/>
      <c r="D1541" s="294"/>
      <c r="E1541" s="294"/>
      <c r="F1541" s="294"/>
      <c r="G1541" s="295"/>
      <c r="H1541" s="295"/>
      <c r="I1541" s="295"/>
      <c r="J1541" s="294"/>
      <c r="K1541" s="294"/>
      <c r="L1541" s="294"/>
    </row>
    <row r="1542" spans="1:12" ht="20.100000000000001" customHeight="1" x14ac:dyDescent="0.25">
      <c r="A1542" s="294"/>
      <c r="B1542" s="295"/>
      <c r="C1542" s="313"/>
      <c r="D1542" s="294"/>
      <c r="E1542" s="294"/>
      <c r="F1542" s="294"/>
      <c r="G1542" s="295"/>
      <c r="H1542" s="295"/>
      <c r="I1542" s="295"/>
      <c r="J1542" s="294"/>
      <c r="K1542" s="294"/>
      <c r="L1542" s="294"/>
    </row>
    <row r="1543" spans="1:12" ht="20.100000000000001" customHeight="1" x14ac:dyDescent="0.25">
      <c r="A1543" s="294"/>
      <c r="B1543" s="295"/>
      <c r="C1543" s="313"/>
      <c r="D1543" s="294"/>
      <c r="E1543" s="294"/>
      <c r="F1543" s="294"/>
      <c r="G1543" s="295"/>
      <c r="H1543" s="295"/>
      <c r="I1543" s="295"/>
      <c r="J1543" s="294"/>
      <c r="K1543" s="294"/>
      <c r="L1543" s="294"/>
    </row>
    <row r="1544" spans="1:12" ht="20.100000000000001" customHeight="1" x14ac:dyDescent="0.25">
      <c r="A1544" s="294"/>
      <c r="B1544" s="295"/>
      <c r="C1544" s="313"/>
      <c r="D1544" s="294"/>
      <c r="E1544" s="294"/>
      <c r="F1544" s="294"/>
      <c r="G1544" s="295"/>
      <c r="H1544" s="295"/>
      <c r="I1544" s="295"/>
      <c r="J1544" s="294"/>
      <c r="K1544" s="294"/>
      <c r="L1544" s="294"/>
    </row>
    <row r="1545" spans="1:12" ht="20.100000000000001" customHeight="1" x14ac:dyDescent="0.25">
      <c r="A1545" s="294"/>
      <c r="B1545" s="295"/>
      <c r="C1545" s="313"/>
      <c r="D1545" s="294"/>
      <c r="E1545" s="294"/>
      <c r="F1545" s="294"/>
      <c r="G1545" s="295"/>
      <c r="H1545" s="295"/>
      <c r="I1545" s="295"/>
      <c r="J1545" s="294"/>
      <c r="K1545" s="294"/>
      <c r="L1545" s="294"/>
    </row>
    <row r="1546" spans="1:12" ht="20.100000000000001" customHeight="1" x14ac:dyDescent="0.25">
      <c r="A1546" s="294"/>
      <c r="B1546" s="295"/>
      <c r="C1546" s="313"/>
      <c r="D1546" s="294"/>
      <c r="E1546" s="294"/>
      <c r="F1546" s="294"/>
      <c r="G1546" s="295"/>
      <c r="H1546" s="295"/>
      <c r="I1546" s="295"/>
      <c r="J1546" s="294"/>
      <c r="K1546" s="294"/>
      <c r="L1546" s="294"/>
    </row>
    <row r="1547" spans="1:12" ht="20.100000000000001" customHeight="1" x14ac:dyDescent="0.25">
      <c r="A1547" s="294"/>
      <c r="B1547" s="295"/>
      <c r="C1547" s="313"/>
      <c r="D1547" s="294"/>
      <c r="E1547" s="294"/>
      <c r="F1547" s="294"/>
      <c r="G1547" s="295"/>
      <c r="H1547" s="295"/>
      <c r="I1547" s="295"/>
      <c r="J1547" s="294"/>
      <c r="K1547" s="294"/>
      <c r="L1547" s="294"/>
    </row>
    <row r="1548" spans="1:12" ht="20.100000000000001" customHeight="1" x14ac:dyDescent="0.25">
      <c r="A1548" s="294"/>
      <c r="B1548" s="295"/>
      <c r="C1548" s="313"/>
      <c r="D1548" s="294"/>
      <c r="E1548" s="294"/>
      <c r="F1548" s="294"/>
      <c r="G1548" s="295"/>
      <c r="H1548" s="295"/>
      <c r="I1548" s="295"/>
      <c r="J1548" s="294"/>
      <c r="K1548" s="294"/>
      <c r="L1548" s="294"/>
    </row>
    <row r="1549" spans="1:12" ht="20.100000000000001" customHeight="1" x14ac:dyDescent="0.25">
      <c r="A1549" s="294"/>
      <c r="B1549" s="295"/>
      <c r="C1549" s="313"/>
      <c r="D1549" s="294"/>
      <c r="E1549" s="294"/>
      <c r="F1549" s="294"/>
      <c r="G1549" s="295"/>
      <c r="H1549" s="295"/>
      <c r="I1549" s="295"/>
      <c r="J1549" s="294"/>
      <c r="K1549" s="294"/>
      <c r="L1549" s="294"/>
    </row>
    <row r="1550" spans="1:12" ht="20.100000000000001" customHeight="1" x14ac:dyDescent="0.25">
      <c r="A1550" s="294"/>
      <c r="B1550" s="295"/>
      <c r="C1550" s="313"/>
      <c r="D1550" s="294"/>
      <c r="E1550" s="294"/>
      <c r="F1550" s="294"/>
      <c r="G1550" s="295"/>
      <c r="H1550" s="295"/>
      <c r="I1550" s="295"/>
      <c r="J1550" s="294"/>
      <c r="K1550" s="294"/>
      <c r="L1550" s="294"/>
    </row>
    <row r="1551" spans="1:12" ht="20.100000000000001" customHeight="1" x14ac:dyDescent="0.25">
      <c r="A1551" s="294"/>
      <c r="B1551" s="295"/>
      <c r="C1551" s="313"/>
      <c r="D1551" s="294"/>
      <c r="E1551" s="294"/>
      <c r="F1551" s="294"/>
      <c r="G1551" s="295"/>
      <c r="H1551" s="295"/>
      <c r="I1551" s="295"/>
      <c r="J1551" s="294"/>
      <c r="K1551" s="294"/>
      <c r="L1551" s="294"/>
    </row>
    <row r="1552" spans="1:12" ht="20.100000000000001" customHeight="1" x14ac:dyDescent="0.25">
      <c r="A1552" s="294"/>
      <c r="B1552" s="295"/>
      <c r="C1552" s="313"/>
      <c r="D1552" s="294"/>
      <c r="E1552" s="294"/>
      <c r="F1552" s="294"/>
      <c r="G1552" s="295"/>
      <c r="H1552" s="295"/>
      <c r="I1552" s="295"/>
      <c r="J1552" s="294"/>
      <c r="K1552" s="294"/>
      <c r="L1552" s="294"/>
    </row>
    <row r="1553" spans="1:12" ht="20.100000000000001" customHeight="1" x14ac:dyDescent="0.25">
      <c r="A1553" s="294"/>
      <c r="B1553" s="295"/>
      <c r="C1553" s="313"/>
      <c r="D1553" s="294"/>
      <c r="E1553" s="294"/>
      <c r="F1553" s="294"/>
      <c r="G1553" s="295"/>
      <c r="H1553" s="295"/>
      <c r="I1553" s="295"/>
      <c r="J1553" s="294"/>
      <c r="K1553" s="294"/>
      <c r="L1553" s="294"/>
    </row>
    <row r="1554" spans="1:12" ht="20.100000000000001" customHeight="1" x14ac:dyDescent="0.25">
      <c r="A1554" s="294"/>
      <c r="B1554" s="295"/>
      <c r="C1554" s="313"/>
      <c r="D1554" s="294"/>
      <c r="E1554" s="294"/>
      <c r="F1554" s="294"/>
      <c r="G1554" s="295"/>
      <c r="H1554" s="295"/>
      <c r="I1554" s="295"/>
      <c r="J1554" s="294"/>
      <c r="K1554" s="294"/>
      <c r="L1554" s="294"/>
    </row>
    <row r="1555" spans="1:12" ht="20.100000000000001" customHeight="1" x14ac:dyDescent="0.25">
      <c r="A1555" s="294"/>
      <c r="B1555" s="295"/>
      <c r="C1555" s="313"/>
      <c r="D1555" s="294"/>
      <c r="E1555" s="294"/>
      <c r="F1555" s="294"/>
      <c r="G1555" s="295"/>
      <c r="H1555" s="295"/>
      <c r="I1555" s="295"/>
      <c r="J1555" s="294"/>
      <c r="K1555" s="294"/>
      <c r="L1555" s="294"/>
    </row>
    <row r="1556" spans="1:12" ht="20.100000000000001" customHeight="1" x14ac:dyDescent="0.25">
      <c r="A1556" s="294"/>
      <c r="B1556" s="295"/>
      <c r="C1556" s="313"/>
      <c r="D1556" s="294"/>
      <c r="E1556" s="294"/>
      <c r="F1556" s="294"/>
      <c r="G1556" s="295"/>
      <c r="H1556" s="295"/>
      <c r="I1556" s="295"/>
      <c r="J1556" s="294"/>
      <c r="K1556" s="294"/>
      <c r="L1556" s="294"/>
    </row>
    <row r="1557" spans="1:12" ht="20.100000000000001" customHeight="1" x14ac:dyDescent="0.25">
      <c r="A1557" s="294"/>
      <c r="B1557" s="295"/>
      <c r="C1557" s="313"/>
      <c r="D1557" s="294"/>
      <c r="E1557" s="294"/>
      <c r="F1557" s="294"/>
      <c r="G1557" s="295"/>
      <c r="H1557" s="295"/>
      <c r="I1557" s="295"/>
      <c r="J1557" s="294"/>
      <c r="K1557" s="294"/>
      <c r="L1557" s="294"/>
    </row>
    <row r="1558" spans="1:12" ht="20.100000000000001" customHeight="1" x14ac:dyDescent="0.25">
      <c r="A1558" s="294"/>
      <c r="B1558" s="295"/>
      <c r="C1558" s="313"/>
      <c r="D1558" s="294"/>
      <c r="E1558" s="294"/>
      <c r="F1558" s="294"/>
      <c r="G1558" s="295"/>
      <c r="H1558" s="295"/>
      <c r="I1558" s="295"/>
      <c r="J1558" s="294"/>
      <c r="K1558" s="294"/>
      <c r="L1558" s="294"/>
    </row>
    <row r="1559" spans="1:12" ht="20.100000000000001" customHeight="1" x14ac:dyDescent="0.25">
      <c r="A1559" s="294"/>
      <c r="B1559" s="295"/>
      <c r="C1559" s="313"/>
      <c r="D1559" s="294"/>
      <c r="E1559" s="294"/>
      <c r="F1559" s="294"/>
      <c r="G1559" s="295"/>
      <c r="H1559" s="295"/>
      <c r="I1559" s="295"/>
      <c r="J1559" s="294"/>
      <c r="K1559" s="294"/>
      <c r="L1559" s="294"/>
    </row>
    <row r="1560" spans="1:12" ht="20.100000000000001" customHeight="1" x14ac:dyDescent="0.25">
      <c r="A1560" s="294"/>
      <c r="B1560" s="295"/>
      <c r="C1560" s="313"/>
      <c r="D1560" s="294"/>
      <c r="E1560" s="294"/>
      <c r="F1560" s="294"/>
      <c r="G1560" s="295"/>
      <c r="H1560" s="295"/>
      <c r="I1560" s="295"/>
      <c r="J1560" s="294"/>
      <c r="K1560" s="294"/>
      <c r="L1560" s="294"/>
    </row>
    <row r="1561" spans="1:12" ht="20.100000000000001" customHeight="1" x14ac:dyDescent="0.25">
      <c r="A1561" s="294"/>
      <c r="B1561" s="295"/>
      <c r="C1561" s="313"/>
      <c r="D1561" s="294"/>
      <c r="E1561" s="294"/>
      <c r="F1561" s="294"/>
      <c r="G1561" s="295"/>
      <c r="H1561" s="295"/>
      <c r="I1561" s="295"/>
      <c r="J1561" s="294"/>
      <c r="K1561" s="294"/>
      <c r="L1561" s="294"/>
    </row>
    <row r="1562" spans="1:12" ht="20.100000000000001" customHeight="1" x14ac:dyDescent="0.25">
      <c r="A1562" s="294"/>
      <c r="B1562" s="295"/>
      <c r="C1562" s="313"/>
      <c r="D1562" s="294"/>
      <c r="E1562" s="294"/>
      <c r="F1562" s="294"/>
      <c r="G1562" s="295"/>
      <c r="H1562" s="295"/>
      <c r="I1562" s="295"/>
      <c r="J1562" s="294"/>
      <c r="K1562" s="294"/>
      <c r="L1562" s="294"/>
    </row>
    <row r="1563" spans="1:12" ht="20.100000000000001" customHeight="1" x14ac:dyDescent="0.25">
      <c r="A1563" s="294"/>
      <c r="B1563" s="295"/>
      <c r="C1563" s="313"/>
      <c r="D1563" s="294"/>
      <c r="E1563" s="294"/>
      <c r="F1563" s="294"/>
      <c r="G1563" s="295"/>
      <c r="H1563" s="295"/>
      <c r="I1563" s="295"/>
      <c r="J1563" s="294"/>
      <c r="K1563" s="294"/>
      <c r="L1563" s="294"/>
    </row>
    <row r="1564" spans="1:12" ht="20.100000000000001" customHeight="1" x14ac:dyDescent="0.25">
      <c r="A1564" s="294"/>
      <c r="B1564" s="295"/>
      <c r="C1564" s="313"/>
      <c r="D1564" s="294"/>
      <c r="E1564" s="294"/>
      <c r="F1564" s="294"/>
      <c r="G1564" s="295"/>
      <c r="H1564" s="295"/>
      <c r="I1564" s="295"/>
      <c r="J1564" s="294"/>
      <c r="K1564" s="294"/>
      <c r="L1564" s="294"/>
    </row>
    <row r="1565" spans="1:12" ht="20.100000000000001" customHeight="1" x14ac:dyDescent="0.25">
      <c r="A1565" s="294"/>
      <c r="B1565" s="295"/>
      <c r="C1565" s="313"/>
      <c r="D1565" s="294"/>
      <c r="E1565" s="294"/>
      <c r="F1565" s="294"/>
      <c r="G1565" s="295"/>
      <c r="H1565" s="295"/>
      <c r="I1565" s="295"/>
      <c r="J1565" s="294"/>
      <c r="K1565" s="294"/>
      <c r="L1565" s="294"/>
    </row>
    <row r="1566" spans="1:12" ht="20.100000000000001" customHeight="1" x14ac:dyDescent="0.25">
      <c r="A1566" s="294"/>
      <c r="B1566" s="295"/>
      <c r="C1566" s="313"/>
      <c r="D1566" s="294"/>
      <c r="E1566" s="294"/>
      <c r="F1566" s="294"/>
      <c r="G1566" s="295"/>
      <c r="H1566" s="295"/>
      <c r="I1566" s="295"/>
      <c r="J1566" s="294"/>
      <c r="K1566" s="294"/>
      <c r="L1566" s="294"/>
    </row>
    <row r="1567" spans="1:12" ht="20.100000000000001" customHeight="1" x14ac:dyDescent="0.25">
      <c r="A1567" s="294"/>
      <c r="B1567" s="295"/>
      <c r="C1567" s="313"/>
      <c r="D1567" s="294"/>
      <c r="E1567" s="294"/>
      <c r="F1567" s="294"/>
      <c r="G1567" s="295"/>
      <c r="H1567" s="295"/>
      <c r="I1567" s="295"/>
      <c r="J1567" s="294"/>
      <c r="K1567" s="294"/>
      <c r="L1567" s="294"/>
    </row>
    <row r="1568" spans="1:12" ht="20.100000000000001" customHeight="1" x14ac:dyDescent="0.25">
      <c r="A1568" s="294"/>
      <c r="B1568" s="295"/>
      <c r="C1568" s="313"/>
      <c r="D1568" s="294"/>
      <c r="E1568" s="294"/>
      <c r="F1568" s="294"/>
      <c r="G1568" s="295"/>
      <c r="H1568" s="295"/>
      <c r="I1568" s="295"/>
      <c r="J1568" s="294"/>
      <c r="K1568" s="294"/>
      <c r="L1568" s="294"/>
    </row>
    <row r="1569" spans="1:12" ht="20.100000000000001" customHeight="1" x14ac:dyDescent="0.25">
      <c r="A1569" s="294"/>
      <c r="B1569" s="295"/>
      <c r="C1569" s="313"/>
      <c r="D1569" s="294"/>
      <c r="E1569" s="294"/>
      <c r="F1569" s="294"/>
      <c r="G1569" s="295"/>
      <c r="H1569" s="295"/>
      <c r="I1569" s="295"/>
      <c r="J1569" s="294"/>
      <c r="K1569" s="294"/>
      <c r="L1569" s="294"/>
    </row>
    <row r="1570" spans="1:12" ht="20.100000000000001" customHeight="1" x14ac:dyDescent="0.25">
      <c r="A1570" s="294"/>
      <c r="B1570" s="295"/>
      <c r="C1570" s="313"/>
      <c r="D1570" s="294"/>
      <c r="E1570" s="294"/>
      <c r="F1570" s="294"/>
      <c r="G1570" s="295"/>
      <c r="H1570" s="295"/>
      <c r="I1570" s="295"/>
      <c r="J1570" s="294"/>
      <c r="K1570" s="294"/>
      <c r="L1570" s="294"/>
    </row>
    <row r="1571" spans="1:12" ht="20.100000000000001" customHeight="1" x14ac:dyDescent="0.25">
      <c r="A1571" s="294"/>
      <c r="B1571" s="295"/>
      <c r="C1571" s="313"/>
      <c r="D1571" s="294"/>
      <c r="E1571" s="294"/>
      <c r="F1571" s="294"/>
      <c r="G1571" s="295"/>
      <c r="H1571" s="295"/>
      <c r="I1571" s="295"/>
      <c r="J1571" s="294"/>
      <c r="K1571" s="294"/>
      <c r="L1571" s="294"/>
    </row>
    <row r="1572" spans="1:12" ht="20.100000000000001" customHeight="1" x14ac:dyDescent="0.25">
      <c r="A1572" s="294"/>
      <c r="B1572" s="295"/>
      <c r="C1572" s="313"/>
      <c r="D1572" s="294"/>
      <c r="E1572" s="294"/>
      <c r="F1572" s="294"/>
      <c r="G1572" s="295"/>
      <c r="H1572" s="295"/>
      <c r="I1572" s="295"/>
      <c r="J1572" s="294"/>
      <c r="K1572" s="294"/>
      <c r="L1572" s="294"/>
    </row>
    <row r="1573" spans="1:12" ht="20.100000000000001" customHeight="1" x14ac:dyDescent="0.25">
      <c r="A1573" s="294"/>
      <c r="B1573" s="295"/>
      <c r="C1573" s="313"/>
      <c r="D1573" s="294"/>
      <c r="E1573" s="294"/>
      <c r="F1573" s="294"/>
      <c r="G1573" s="295"/>
      <c r="H1573" s="295"/>
      <c r="I1573" s="295"/>
      <c r="J1573" s="294"/>
      <c r="K1573" s="294"/>
      <c r="L1573" s="294"/>
    </row>
    <row r="1574" spans="1:12" ht="20.100000000000001" customHeight="1" x14ac:dyDescent="0.25">
      <c r="A1574" s="294"/>
      <c r="B1574" s="295"/>
      <c r="C1574" s="313"/>
      <c r="D1574" s="294"/>
      <c r="E1574" s="294"/>
      <c r="F1574" s="294"/>
      <c r="G1574" s="295"/>
      <c r="H1574" s="295"/>
      <c r="I1574" s="295"/>
      <c r="J1574" s="294"/>
      <c r="K1574" s="294"/>
      <c r="L1574" s="294"/>
    </row>
    <row r="1575" spans="1:12" ht="20.100000000000001" customHeight="1" x14ac:dyDescent="0.25">
      <c r="A1575" s="294"/>
      <c r="B1575" s="295"/>
      <c r="C1575" s="313"/>
      <c r="D1575" s="294"/>
      <c r="E1575" s="294"/>
      <c r="F1575" s="294"/>
      <c r="G1575" s="295"/>
      <c r="H1575" s="295"/>
      <c r="I1575" s="295"/>
      <c r="J1575" s="294"/>
      <c r="K1575" s="294"/>
      <c r="L1575" s="294"/>
    </row>
    <row r="1576" spans="1:12" ht="20.100000000000001" customHeight="1" x14ac:dyDescent="0.25">
      <c r="A1576" s="294"/>
      <c r="B1576" s="295"/>
      <c r="C1576" s="313"/>
      <c r="D1576" s="294"/>
      <c r="E1576" s="294"/>
      <c r="F1576" s="294"/>
      <c r="G1576" s="295"/>
      <c r="H1576" s="295"/>
      <c r="I1576" s="295"/>
      <c r="J1576" s="294"/>
      <c r="K1576" s="294"/>
      <c r="L1576" s="294"/>
    </row>
    <row r="1577" spans="1:12" ht="20.100000000000001" customHeight="1" x14ac:dyDescent="0.25">
      <c r="A1577" s="294"/>
      <c r="B1577" s="295"/>
      <c r="C1577" s="313"/>
      <c r="D1577" s="294"/>
      <c r="E1577" s="294"/>
      <c r="F1577" s="294"/>
      <c r="G1577" s="295"/>
      <c r="H1577" s="295"/>
      <c r="I1577" s="295"/>
      <c r="J1577" s="294"/>
      <c r="K1577" s="294"/>
      <c r="L1577" s="294"/>
    </row>
    <row r="1578" spans="1:12" ht="20.100000000000001" customHeight="1" x14ac:dyDescent="0.25">
      <c r="A1578" s="294"/>
      <c r="B1578" s="295"/>
      <c r="C1578" s="313"/>
      <c r="D1578" s="294"/>
      <c r="E1578" s="294"/>
      <c r="F1578" s="294"/>
      <c r="G1578" s="295"/>
      <c r="H1578" s="295"/>
      <c r="I1578" s="295"/>
      <c r="J1578" s="294"/>
      <c r="K1578" s="294"/>
      <c r="L1578" s="294"/>
    </row>
    <row r="1579" spans="1:12" ht="20.100000000000001" customHeight="1" x14ac:dyDescent="0.25">
      <c r="A1579" s="294"/>
      <c r="B1579" s="295"/>
      <c r="C1579" s="313"/>
      <c r="D1579" s="294"/>
      <c r="E1579" s="294"/>
      <c r="F1579" s="294"/>
      <c r="G1579" s="295"/>
      <c r="H1579" s="295"/>
      <c r="I1579" s="295"/>
      <c r="J1579" s="294"/>
      <c r="K1579" s="294"/>
      <c r="L1579" s="294"/>
    </row>
    <row r="1580" spans="1:12" ht="20.100000000000001" customHeight="1" x14ac:dyDescent="0.25">
      <c r="A1580" s="294"/>
      <c r="B1580" s="295"/>
      <c r="C1580" s="313"/>
      <c r="D1580" s="294"/>
      <c r="E1580" s="294"/>
      <c r="F1580" s="294"/>
      <c r="G1580" s="295"/>
      <c r="H1580" s="295"/>
      <c r="I1580" s="295"/>
      <c r="J1580" s="294"/>
      <c r="K1580" s="294"/>
      <c r="L1580" s="294"/>
    </row>
    <row r="1581" spans="1:12" ht="20.100000000000001" customHeight="1" x14ac:dyDescent="0.25">
      <c r="A1581" s="294"/>
      <c r="B1581" s="295"/>
      <c r="C1581" s="313"/>
      <c r="D1581" s="294"/>
      <c r="E1581" s="294"/>
      <c r="F1581" s="294"/>
      <c r="G1581" s="295"/>
      <c r="H1581" s="295"/>
      <c r="I1581" s="295"/>
      <c r="J1581" s="294"/>
      <c r="K1581" s="294"/>
      <c r="L1581" s="294"/>
    </row>
    <row r="1582" spans="1:12" ht="20.100000000000001" customHeight="1" x14ac:dyDescent="0.25">
      <c r="A1582" s="294"/>
      <c r="B1582" s="295"/>
      <c r="C1582" s="313"/>
      <c r="D1582" s="294"/>
      <c r="E1582" s="294"/>
      <c r="F1582" s="294"/>
      <c r="G1582" s="295"/>
      <c r="H1582" s="295"/>
      <c r="I1582" s="295"/>
      <c r="J1582" s="294"/>
      <c r="K1582" s="294"/>
      <c r="L1582" s="294"/>
    </row>
    <row r="1583" spans="1:12" ht="20.100000000000001" customHeight="1" x14ac:dyDescent="0.25">
      <c r="A1583" s="294"/>
      <c r="B1583" s="295"/>
      <c r="C1583" s="313"/>
      <c r="D1583" s="294"/>
      <c r="E1583" s="294"/>
      <c r="F1583" s="294"/>
      <c r="G1583" s="295"/>
      <c r="H1583" s="295"/>
      <c r="I1583" s="295"/>
      <c r="J1583" s="294"/>
      <c r="K1583" s="294"/>
      <c r="L1583" s="294"/>
    </row>
    <row r="1584" spans="1:12" ht="20.100000000000001" customHeight="1" x14ac:dyDescent="0.25">
      <c r="A1584" s="294"/>
      <c r="B1584" s="295"/>
      <c r="C1584" s="313"/>
      <c r="D1584" s="294"/>
      <c r="E1584" s="294"/>
      <c r="F1584" s="294"/>
      <c r="G1584" s="295"/>
      <c r="H1584" s="295"/>
      <c r="I1584" s="295"/>
      <c r="J1584" s="294"/>
      <c r="K1584" s="294"/>
      <c r="L1584" s="294"/>
    </row>
    <row r="1585" spans="1:12" ht="20.100000000000001" customHeight="1" x14ac:dyDescent="0.25">
      <c r="A1585" s="294"/>
      <c r="B1585" s="295"/>
      <c r="C1585" s="313"/>
      <c r="D1585" s="294"/>
      <c r="E1585" s="294"/>
      <c r="F1585" s="294"/>
      <c r="G1585" s="295"/>
      <c r="H1585" s="295"/>
      <c r="I1585" s="295"/>
      <c r="J1585" s="294"/>
      <c r="K1585" s="294"/>
      <c r="L1585" s="294"/>
    </row>
    <row r="1586" spans="1:12" ht="20.100000000000001" customHeight="1" x14ac:dyDescent="0.25">
      <c r="A1586" s="294"/>
      <c r="B1586" s="295"/>
      <c r="C1586" s="313"/>
      <c r="D1586" s="294"/>
      <c r="E1586" s="294"/>
      <c r="F1586" s="294"/>
      <c r="G1586" s="295"/>
      <c r="H1586" s="295"/>
      <c r="I1586" s="295"/>
      <c r="J1586" s="294"/>
      <c r="K1586" s="294"/>
      <c r="L1586" s="294"/>
    </row>
    <row r="1587" spans="1:12" ht="20.100000000000001" customHeight="1" x14ac:dyDescent="0.25">
      <c r="A1587" s="294"/>
      <c r="B1587" s="295"/>
      <c r="C1587" s="313"/>
      <c r="D1587" s="294"/>
      <c r="E1587" s="294"/>
      <c r="F1587" s="294"/>
      <c r="G1587" s="295"/>
      <c r="H1587" s="295"/>
      <c r="I1587" s="295"/>
      <c r="J1587" s="294"/>
      <c r="K1587" s="294"/>
      <c r="L1587" s="294"/>
    </row>
    <row r="1588" spans="1:12" ht="20.100000000000001" customHeight="1" x14ac:dyDescent="0.25">
      <c r="A1588" s="294"/>
      <c r="B1588" s="295"/>
      <c r="C1588" s="313"/>
      <c r="D1588" s="294"/>
      <c r="E1588" s="294"/>
      <c r="F1588" s="294"/>
      <c r="G1588" s="295"/>
      <c r="H1588" s="295"/>
      <c r="I1588" s="295"/>
      <c r="J1588" s="294"/>
      <c r="K1588" s="294"/>
      <c r="L1588" s="294"/>
    </row>
    <row r="1589" spans="1:12" ht="20.100000000000001" customHeight="1" x14ac:dyDescent="0.25">
      <c r="A1589" s="294"/>
      <c r="B1589" s="295"/>
      <c r="C1589" s="313"/>
      <c r="D1589" s="294"/>
      <c r="E1589" s="294"/>
      <c r="F1589" s="294"/>
      <c r="G1589" s="295"/>
      <c r="H1589" s="295"/>
      <c r="I1589" s="295"/>
      <c r="J1589" s="294"/>
      <c r="K1589" s="294"/>
      <c r="L1589" s="294"/>
    </row>
    <row r="1590" spans="1:12" ht="20.100000000000001" customHeight="1" x14ac:dyDescent="0.25">
      <c r="A1590" s="294"/>
      <c r="B1590" s="295"/>
      <c r="C1590" s="313"/>
      <c r="D1590" s="294"/>
      <c r="E1590" s="294"/>
      <c r="F1590" s="294"/>
      <c r="G1590" s="295"/>
      <c r="H1590" s="295"/>
      <c r="I1590" s="295"/>
      <c r="J1590" s="294"/>
      <c r="K1590" s="294"/>
      <c r="L1590" s="294"/>
    </row>
    <row r="1591" spans="1:12" ht="20.100000000000001" customHeight="1" x14ac:dyDescent="0.25">
      <c r="A1591" s="294"/>
      <c r="B1591" s="295"/>
      <c r="C1591" s="313"/>
      <c r="D1591" s="294"/>
      <c r="E1591" s="294"/>
      <c r="F1591" s="294"/>
      <c r="G1591" s="295"/>
      <c r="H1591" s="295"/>
      <c r="I1591" s="295"/>
      <c r="J1591" s="294"/>
      <c r="K1591" s="294"/>
      <c r="L1591" s="294"/>
    </row>
    <row r="1592" spans="1:12" ht="20.100000000000001" customHeight="1" x14ac:dyDescent="0.25">
      <c r="A1592" s="294"/>
      <c r="B1592" s="295"/>
      <c r="C1592" s="313"/>
      <c r="D1592" s="294"/>
      <c r="E1592" s="294"/>
      <c r="F1592" s="294"/>
      <c r="G1592" s="295"/>
      <c r="H1592" s="295"/>
      <c r="I1592" s="295"/>
      <c r="J1592" s="294"/>
      <c r="K1592" s="294"/>
      <c r="L1592" s="294"/>
    </row>
    <row r="1593" spans="1:12" ht="20.100000000000001" customHeight="1" x14ac:dyDescent="0.25">
      <c r="A1593" s="294"/>
      <c r="B1593" s="295"/>
      <c r="C1593" s="313"/>
      <c r="D1593" s="294"/>
      <c r="E1593" s="294"/>
      <c r="F1593" s="294"/>
      <c r="G1593" s="295"/>
      <c r="H1593" s="295"/>
      <c r="I1593" s="295"/>
      <c r="J1593" s="294"/>
      <c r="K1593" s="294"/>
      <c r="L1593" s="294"/>
    </row>
    <row r="1594" spans="1:12" ht="20.100000000000001" customHeight="1" x14ac:dyDescent="0.25">
      <c r="A1594" s="294"/>
      <c r="B1594" s="295"/>
      <c r="C1594" s="313"/>
      <c r="D1594" s="294"/>
      <c r="E1594" s="294"/>
      <c r="F1594" s="294"/>
      <c r="G1594" s="295"/>
      <c r="H1594" s="295"/>
      <c r="I1594" s="295"/>
      <c r="J1594" s="294"/>
      <c r="K1594" s="294"/>
      <c r="L1594" s="294"/>
    </row>
    <row r="1595" spans="1:12" ht="20.100000000000001" customHeight="1" x14ac:dyDescent="0.25">
      <c r="A1595" s="294"/>
      <c r="B1595" s="295"/>
      <c r="C1595" s="313"/>
      <c r="D1595" s="294"/>
      <c r="E1595" s="294"/>
      <c r="F1595" s="294"/>
      <c r="G1595" s="295"/>
      <c r="H1595" s="295"/>
      <c r="I1595" s="295"/>
      <c r="J1595" s="294"/>
      <c r="K1595" s="294"/>
      <c r="L1595" s="294"/>
    </row>
    <row r="1596" spans="1:12" ht="20.100000000000001" customHeight="1" x14ac:dyDescent="0.25">
      <c r="A1596" s="294"/>
      <c r="B1596" s="295"/>
      <c r="C1596" s="313"/>
      <c r="D1596" s="294"/>
      <c r="E1596" s="294"/>
      <c r="F1596" s="294"/>
      <c r="G1596" s="295"/>
      <c r="H1596" s="295"/>
      <c r="I1596" s="295"/>
      <c r="J1596" s="294"/>
      <c r="K1596" s="294"/>
      <c r="L1596" s="294"/>
    </row>
    <row r="1597" spans="1:12" ht="20.100000000000001" customHeight="1" x14ac:dyDescent="0.25">
      <c r="A1597" s="294"/>
      <c r="B1597" s="295"/>
      <c r="C1597" s="313"/>
      <c r="D1597" s="294"/>
      <c r="E1597" s="294"/>
      <c r="F1597" s="294"/>
      <c r="G1597" s="295"/>
      <c r="H1597" s="295"/>
      <c r="I1597" s="295"/>
      <c r="J1597" s="294"/>
      <c r="K1597" s="294"/>
      <c r="L1597" s="294"/>
    </row>
    <row r="1598" spans="1:12" ht="20.100000000000001" customHeight="1" x14ac:dyDescent="0.25">
      <c r="A1598" s="294"/>
      <c r="B1598" s="295"/>
      <c r="C1598" s="313"/>
      <c r="D1598" s="294"/>
      <c r="E1598" s="294"/>
      <c r="F1598" s="294"/>
      <c r="G1598" s="295"/>
      <c r="H1598" s="295"/>
      <c r="I1598" s="295"/>
      <c r="J1598" s="294"/>
      <c r="K1598" s="294"/>
      <c r="L1598" s="294"/>
    </row>
    <row r="1599" spans="1:12" ht="20.100000000000001" customHeight="1" x14ac:dyDescent="0.25">
      <c r="A1599" s="294"/>
      <c r="B1599" s="295"/>
      <c r="C1599" s="313"/>
      <c r="D1599" s="294"/>
      <c r="E1599" s="294"/>
      <c r="F1599" s="294"/>
      <c r="G1599" s="295"/>
      <c r="H1599" s="295"/>
      <c r="I1599" s="295"/>
      <c r="J1599" s="294"/>
      <c r="K1599" s="294"/>
      <c r="L1599" s="294"/>
    </row>
    <row r="1600" spans="1:12" ht="20.100000000000001" customHeight="1" x14ac:dyDescent="0.25">
      <c r="A1600" s="294"/>
      <c r="B1600" s="295"/>
      <c r="C1600" s="313"/>
      <c r="D1600" s="294"/>
      <c r="E1600" s="294"/>
      <c r="F1600" s="294"/>
      <c r="G1600" s="295"/>
      <c r="H1600" s="295"/>
      <c r="I1600" s="295"/>
      <c r="J1600" s="294"/>
      <c r="K1600" s="294"/>
      <c r="L1600" s="294"/>
    </row>
    <row r="1601" spans="1:12" ht="20.100000000000001" customHeight="1" x14ac:dyDescent="0.25">
      <c r="A1601" s="294"/>
      <c r="B1601" s="295"/>
      <c r="C1601" s="313"/>
      <c r="D1601" s="294"/>
      <c r="E1601" s="294"/>
      <c r="F1601" s="294"/>
      <c r="G1601" s="295"/>
      <c r="H1601" s="295"/>
      <c r="I1601" s="295"/>
      <c r="J1601" s="294"/>
      <c r="K1601" s="294"/>
      <c r="L1601" s="294"/>
    </row>
    <row r="1602" spans="1:12" ht="20.100000000000001" customHeight="1" x14ac:dyDescent="0.25">
      <c r="A1602" s="294"/>
      <c r="B1602" s="295"/>
      <c r="C1602" s="313"/>
      <c r="D1602" s="294"/>
      <c r="E1602" s="294"/>
      <c r="F1602" s="294"/>
      <c r="G1602" s="295"/>
      <c r="H1602" s="295"/>
      <c r="I1602" s="295"/>
      <c r="J1602" s="294"/>
      <c r="K1602" s="294"/>
      <c r="L1602" s="294"/>
    </row>
    <row r="1603" spans="1:12" ht="20.100000000000001" customHeight="1" x14ac:dyDescent="0.25">
      <c r="A1603" s="294"/>
      <c r="B1603" s="295"/>
      <c r="C1603" s="313"/>
      <c r="D1603" s="294"/>
      <c r="E1603" s="294"/>
      <c r="F1603" s="294"/>
      <c r="G1603" s="295"/>
      <c r="H1603" s="295"/>
      <c r="I1603" s="295"/>
      <c r="J1603" s="294"/>
      <c r="K1603" s="294"/>
      <c r="L1603" s="294"/>
    </row>
    <row r="1604" spans="1:12" ht="20.100000000000001" customHeight="1" x14ac:dyDescent="0.25">
      <c r="A1604" s="294"/>
      <c r="B1604" s="295"/>
      <c r="C1604" s="313"/>
      <c r="D1604" s="294"/>
      <c r="E1604" s="294"/>
      <c r="F1604" s="294"/>
      <c r="G1604" s="295"/>
      <c r="H1604" s="295"/>
      <c r="I1604" s="295"/>
      <c r="J1604" s="294"/>
      <c r="K1604" s="294"/>
      <c r="L1604" s="294"/>
    </row>
    <row r="1605" spans="1:12" ht="20.100000000000001" customHeight="1" x14ac:dyDescent="0.25">
      <c r="A1605" s="294"/>
      <c r="B1605" s="295"/>
      <c r="C1605" s="313"/>
      <c r="D1605" s="294"/>
      <c r="E1605" s="294"/>
      <c r="F1605" s="294"/>
      <c r="G1605" s="295"/>
      <c r="H1605" s="295"/>
      <c r="I1605" s="295"/>
      <c r="J1605" s="294"/>
      <c r="K1605" s="294"/>
      <c r="L1605" s="294"/>
    </row>
    <row r="1606" spans="1:12" ht="20.100000000000001" customHeight="1" x14ac:dyDescent="0.25">
      <c r="A1606" s="294"/>
      <c r="B1606" s="295"/>
      <c r="C1606" s="313"/>
      <c r="D1606" s="294"/>
      <c r="E1606" s="294"/>
      <c r="F1606" s="294"/>
      <c r="G1606" s="295"/>
      <c r="H1606" s="295"/>
      <c r="I1606" s="295"/>
      <c r="J1606" s="294"/>
      <c r="K1606" s="294"/>
      <c r="L1606" s="294"/>
    </row>
    <row r="1607" spans="1:12" ht="20.100000000000001" customHeight="1" x14ac:dyDescent="0.25">
      <c r="A1607" s="294"/>
      <c r="B1607" s="295"/>
      <c r="C1607" s="313"/>
      <c r="D1607" s="294"/>
      <c r="E1607" s="294"/>
      <c r="F1607" s="294"/>
      <c r="G1607" s="295"/>
      <c r="H1607" s="295"/>
      <c r="I1607" s="295"/>
      <c r="J1607" s="294"/>
      <c r="K1607" s="294"/>
      <c r="L1607" s="294"/>
    </row>
    <row r="1608" spans="1:12" ht="20.100000000000001" customHeight="1" x14ac:dyDescent="0.25">
      <c r="A1608" s="294"/>
      <c r="B1608" s="295"/>
      <c r="C1608" s="313"/>
      <c r="D1608" s="294"/>
      <c r="E1608" s="294"/>
      <c r="F1608" s="294"/>
      <c r="G1608" s="295"/>
      <c r="H1608" s="295"/>
      <c r="I1608" s="295"/>
      <c r="J1608" s="294"/>
      <c r="K1608" s="294"/>
      <c r="L1608" s="294"/>
    </row>
    <row r="1609" spans="1:12" ht="20.100000000000001" customHeight="1" x14ac:dyDescent="0.25">
      <c r="A1609" s="294"/>
      <c r="B1609" s="295"/>
      <c r="C1609" s="313"/>
      <c r="D1609" s="294"/>
      <c r="E1609" s="294"/>
      <c r="F1609" s="294"/>
      <c r="G1609" s="295"/>
      <c r="H1609" s="295"/>
      <c r="I1609" s="295"/>
      <c r="J1609" s="294"/>
      <c r="K1609" s="294"/>
      <c r="L1609" s="294"/>
    </row>
    <row r="1610" spans="1:12" ht="20.100000000000001" customHeight="1" x14ac:dyDescent="0.25">
      <c r="A1610" s="294"/>
      <c r="B1610" s="295"/>
      <c r="C1610" s="313"/>
      <c r="D1610" s="294"/>
      <c r="E1610" s="294"/>
      <c r="F1610" s="294"/>
      <c r="G1610" s="295"/>
      <c r="H1610" s="295"/>
      <c r="I1610" s="295"/>
      <c r="J1610" s="294"/>
      <c r="K1610" s="294"/>
      <c r="L1610" s="294"/>
    </row>
    <row r="1611" spans="1:12" ht="20.100000000000001" customHeight="1" x14ac:dyDescent="0.25">
      <c r="A1611" s="294"/>
      <c r="B1611" s="295"/>
      <c r="C1611" s="313"/>
      <c r="D1611" s="294"/>
      <c r="E1611" s="294"/>
      <c r="F1611" s="294"/>
      <c r="G1611" s="295"/>
      <c r="H1611" s="295"/>
      <c r="I1611" s="295"/>
      <c r="J1611" s="294"/>
      <c r="K1611" s="294"/>
      <c r="L1611" s="294"/>
    </row>
    <row r="1612" spans="1:12" ht="20.100000000000001" customHeight="1" x14ac:dyDescent="0.25">
      <c r="A1612" s="294"/>
      <c r="B1612" s="295"/>
      <c r="C1612" s="313"/>
      <c r="D1612" s="294"/>
      <c r="E1612" s="294"/>
      <c r="F1612" s="294"/>
      <c r="G1612" s="295"/>
      <c r="H1612" s="295"/>
      <c r="I1612" s="295"/>
      <c r="J1612" s="294"/>
      <c r="K1612" s="294"/>
      <c r="L1612" s="294"/>
    </row>
    <row r="1613" spans="1:12" ht="20.100000000000001" customHeight="1" x14ac:dyDescent="0.25">
      <c r="A1613" s="294"/>
      <c r="B1613" s="295"/>
      <c r="C1613" s="313"/>
      <c r="D1613" s="294"/>
      <c r="E1613" s="294"/>
      <c r="F1613" s="294"/>
      <c r="G1613" s="295"/>
      <c r="H1613" s="295"/>
      <c r="I1613" s="295"/>
      <c r="J1613" s="294"/>
      <c r="K1613" s="294"/>
      <c r="L1613" s="294"/>
    </row>
    <row r="1614" spans="1:12" ht="20.100000000000001" customHeight="1" x14ac:dyDescent="0.25">
      <c r="A1614" s="294"/>
      <c r="B1614" s="295"/>
      <c r="C1614" s="313"/>
      <c r="D1614" s="294"/>
      <c r="E1614" s="294"/>
      <c r="F1614" s="294"/>
      <c r="G1614" s="295"/>
      <c r="H1614" s="295"/>
      <c r="I1614" s="295"/>
      <c r="J1614" s="294"/>
      <c r="K1614" s="294"/>
      <c r="L1614" s="294"/>
    </row>
    <row r="1615" spans="1:12" ht="20.100000000000001" customHeight="1" x14ac:dyDescent="0.25">
      <c r="A1615" s="294"/>
      <c r="B1615" s="295"/>
      <c r="C1615" s="313"/>
      <c r="D1615" s="294"/>
      <c r="E1615" s="294"/>
      <c r="F1615" s="294"/>
      <c r="G1615" s="295"/>
      <c r="H1615" s="295"/>
      <c r="I1615" s="295"/>
      <c r="J1615" s="294"/>
      <c r="K1615" s="294"/>
      <c r="L1615" s="294"/>
    </row>
    <row r="1616" spans="1:12" ht="20.100000000000001" customHeight="1" x14ac:dyDescent="0.25">
      <c r="A1616" s="294"/>
      <c r="B1616" s="295"/>
      <c r="C1616" s="313"/>
      <c r="D1616" s="294"/>
      <c r="E1616" s="294"/>
      <c r="F1616" s="294"/>
      <c r="G1616" s="295"/>
      <c r="H1616" s="295"/>
      <c r="I1616" s="295"/>
      <c r="J1616" s="294"/>
      <c r="K1616" s="294"/>
      <c r="L1616" s="294"/>
    </row>
    <row r="1617" spans="1:12" ht="20.100000000000001" customHeight="1" x14ac:dyDescent="0.25">
      <c r="A1617" s="294"/>
      <c r="B1617" s="295"/>
      <c r="C1617" s="313"/>
      <c r="D1617" s="294"/>
      <c r="E1617" s="294"/>
      <c r="F1617" s="294"/>
      <c r="G1617" s="295"/>
      <c r="H1617" s="295"/>
      <c r="I1617" s="295"/>
      <c r="J1617" s="294"/>
      <c r="K1617" s="294"/>
      <c r="L1617" s="294"/>
    </row>
    <row r="1618" spans="1:12" ht="20.100000000000001" customHeight="1" x14ac:dyDescent="0.25">
      <c r="A1618" s="294"/>
      <c r="B1618" s="295"/>
      <c r="C1618" s="313"/>
      <c r="D1618" s="294"/>
      <c r="E1618" s="294"/>
      <c r="F1618" s="294"/>
      <c r="G1618" s="295"/>
      <c r="H1618" s="295"/>
      <c r="I1618" s="295"/>
      <c r="J1618" s="294"/>
      <c r="K1618" s="294"/>
      <c r="L1618" s="294"/>
    </row>
    <row r="1619" spans="1:12" ht="20.100000000000001" customHeight="1" x14ac:dyDescent="0.25">
      <c r="A1619" s="294"/>
      <c r="B1619" s="295"/>
      <c r="C1619" s="313"/>
      <c r="D1619" s="294"/>
      <c r="E1619" s="294"/>
      <c r="F1619" s="294"/>
      <c r="G1619" s="295"/>
      <c r="H1619" s="295"/>
      <c r="I1619" s="295"/>
      <c r="J1619" s="294"/>
      <c r="K1619" s="294"/>
      <c r="L1619" s="294"/>
    </row>
    <row r="1620" spans="1:12" ht="20.100000000000001" customHeight="1" x14ac:dyDescent="0.25">
      <c r="A1620" s="294"/>
      <c r="B1620" s="295"/>
      <c r="C1620" s="313"/>
      <c r="D1620" s="294"/>
      <c r="E1620" s="294"/>
      <c r="F1620" s="294"/>
      <c r="G1620" s="295"/>
      <c r="H1620" s="295"/>
      <c r="I1620" s="295"/>
      <c r="J1620" s="294"/>
      <c r="K1620" s="294"/>
      <c r="L1620" s="294"/>
    </row>
    <row r="1621" spans="1:12" ht="20.100000000000001" customHeight="1" x14ac:dyDescent="0.25">
      <c r="A1621" s="294"/>
      <c r="B1621" s="295"/>
      <c r="C1621" s="313"/>
      <c r="D1621" s="294"/>
      <c r="E1621" s="294"/>
      <c r="F1621" s="294"/>
      <c r="G1621" s="295"/>
      <c r="H1621" s="295"/>
      <c r="I1621" s="295"/>
      <c r="J1621" s="294"/>
      <c r="K1621" s="294"/>
      <c r="L1621" s="294"/>
    </row>
    <row r="1622" spans="1:12" ht="20.100000000000001" customHeight="1" x14ac:dyDescent="0.25">
      <c r="A1622" s="294"/>
      <c r="B1622" s="295"/>
      <c r="C1622" s="313"/>
      <c r="D1622" s="294"/>
      <c r="E1622" s="294"/>
      <c r="F1622" s="294"/>
      <c r="G1622" s="295"/>
      <c r="H1622" s="295"/>
      <c r="I1622" s="295"/>
      <c r="J1622" s="294"/>
      <c r="K1622" s="294"/>
      <c r="L1622" s="294"/>
    </row>
    <row r="1623" spans="1:12" ht="20.100000000000001" customHeight="1" x14ac:dyDescent="0.25">
      <c r="A1623" s="294"/>
      <c r="B1623" s="295"/>
      <c r="C1623" s="313"/>
      <c r="D1623" s="294"/>
      <c r="E1623" s="294"/>
      <c r="F1623" s="294"/>
      <c r="G1623" s="295"/>
      <c r="H1623" s="295"/>
      <c r="I1623" s="295"/>
      <c r="J1623" s="294"/>
      <c r="K1623" s="294"/>
      <c r="L1623" s="294"/>
    </row>
    <row r="1624" spans="1:12" ht="20.100000000000001" customHeight="1" x14ac:dyDescent="0.25">
      <c r="A1624" s="294"/>
      <c r="B1624" s="295"/>
      <c r="C1624" s="313"/>
      <c r="D1624" s="294"/>
      <c r="E1624" s="294"/>
      <c r="F1624" s="294"/>
      <c r="G1624" s="295"/>
      <c r="H1624" s="295"/>
      <c r="I1624" s="295"/>
      <c r="J1624" s="294"/>
      <c r="K1624" s="294"/>
      <c r="L1624" s="294"/>
    </row>
    <row r="1625" spans="1:12" ht="20.100000000000001" customHeight="1" x14ac:dyDescent="0.25">
      <c r="A1625" s="294"/>
      <c r="B1625" s="295"/>
      <c r="C1625" s="313"/>
      <c r="D1625" s="294"/>
      <c r="E1625" s="294"/>
      <c r="F1625" s="294"/>
      <c r="G1625" s="295"/>
      <c r="H1625" s="295"/>
      <c r="I1625" s="295"/>
      <c r="J1625" s="294"/>
      <c r="K1625" s="294"/>
      <c r="L1625" s="294"/>
    </row>
    <row r="1626" spans="1:12" ht="20.100000000000001" customHeight="1" x14ac:dyDescent="0.25">
      <c r="A1626" s="294"/>
      <c r="B1626" s="295"/>
      <c r="C1626" s="313"/>
      <c r="D1626" s="294"/>
      <c r="E1626" s="294"/>
      <c r="F1626" s="294"/>
      <c r="G1626" s="295"/>
      <c r="H1626" s="295"/>
      <c r="I1626" s="295"/>
      <c r="J1626" s="294"/>
      <c r="K1626" s="294"/>
      <c r="L1626" s="294"/>
    </row>
    <row r="1627" spans="1:12" ht="20.100000000000001" customHeight="1" x14ac:dyDescent="0.25">
      <c r="A1627" s="294"/>
      <c r="B1627" s="295"/>
      <c r="C1627" s="313"/>
      <c r="D1627" s="294"/>
      <c r="E1627" s="294"/>
      <c r="F1627" s="294"/>
      <c r="G1627" s="295"/>
      <c r="H1627" s="295"/>
      <c r="I1627" s="295"/>
      <c r="J1627" s="294"/>
      <c r="K1627" s="294"/>
      <c r="L1627" s="294"/>
    </row>
    <row r="1628" spans="1:12" ht="20.100000000000001" customHeight="1" x14ac:dyDescent="0.25">
      <c r="A1628" s="294"/>
      <c r="B1628" s="295"/>
      <c r="C1628" s="313"/>
      <c r="D1628" s="294"/>
      <c r="E1628" s="294"/>
      <c r="F1628" s="294"/>
      <c r="G1628" s="295"/>
      <c r="H1628" s="295"/>
      <c r="I1628" s="295"/>
      <c r="J1628" s="294"/>
      <c r="K1628" s="294"/>
      <c r="L1628" s="294"/>
    </row>
    <row r="1629" spans="1:12" ht="20.100000000000001" customHeight="1" x14ac:dyDescent="0.25">
      <c r="A1629" s="294"/>
      <c r="B1629" s="295"/>
      <c r="C1629" s="313"/>
      <c r="D1629" s="294"/>
      <c r="E1629" s="294"/>
      <c r="F1629" s="294"/>
      <c r="G1629" s="295"/>
      <c r="H1629" s="295"/>
      <c r="I1629" s="295"/>
      <c r="J1629" s="294"/>
      <c r="K1629" s="294"/>
      <c r="L1629" s="294"/>
    </row>
    <row r="1630" spans="1:12" ht="20.100000000000001" customHeight="1" x14ac:dyDescent="0.25">
      <c r="A1630" s="294"/>
      <c r="B1630" s="295"/>
      <c r="C1630" s="313"/>
      <c r="D1630" s="294"/>
      <c r="E1630" s="294"/>
      <c r="F1630" s="294"/>
      <c r="G1630" s="295"/>
      <c r="H1630" s="295"/>
      <c r="I1630" s="295"/>
      <c r="J1630" s="294"/>
      <c r="K1630" s="294"/>
      <c r="L1630" s="294"/>
    </row>
    <row r="1631" spans="1:12" ht="20.100000000000001" customHeight="1" x14ac:dyDescent="0.25">
      <c r="A1631" s="294"/>
      <c r="B1631" s="295"/>
      <c r="C1631" s="313"/>
      <c r="D1631" s="294"/>
      <c r="E1631" s="294"/>
      <c r="F1631" s="294"/>
      <c r="G1631" s="295"/>
      <c r="H1631" s="295"/>
      <c r="I1631" s="295"/>
      <c r="J1631" s="294"/>
      <c r="K1631" s="294"/>
      <c r="L1631" s="294"/>
    </row>
    <row r="1632" spans="1:12" ht="20.100000000000001" customHeight="1" x14ac:dyDescent="0.25">
      <c r="A1632" s="294"/>
      <c r="B1632" s="295"/>
      <c r="C1632" s="313"/>
      <c r="D1632" s="294"/>
      <c r="E1632" s="294"/>
      <c r="F1632" s="294"/>
      <c r="G1632" s="295"/>
      <c r="H1632" s="295"/>
      <c r="I1632" s="295"/>
      <c r="J1632" s="294"/>
      <c r="K1632" s="294"/>
      <c r="L1632" s="294"/>
    </row>
    <row r="1633" spans="1:12" ht="20.100000000000001" customHeight="1" x14ac:dyDescent="0.25">
      <c r="A1633" s="294"/>
      <c r="B1633" s="295"/>
      <c r="C1633" s="313"/>
      <c r="D1633" s="294"/>
      <c r="E1633" s="294"/>
      <c r="F1633" s="294"/>
      <c r="G1633" s="295"/>
      <c r="H1633" s="295"/>
      <c r="I1633" s="295"/>
      <c r="J1633" s="294"/>
      <c r="K1633" s="294"/>
      <c r="L1633" s="294"/>
    </row>
    <row r="1634" spans="1:12" ht="20.100000000000001" customHeight="1" x14ac:dyDescent="0.25">
      <c r="A1634" s="294"/>
      <c r="B1634" s="295"/>
      <c r="C1634" s="313"/>
      <c r="D1634" s="294"/>
      <c r="E1634" s="294"/>
      <c r="F1634" s="294"/>
      <c r="G1634" s="295"/>
      <c r="H1634" s="295"/>
      <c r="I1634" s="295"/>
      <c r="J1634" s="294"/>
      <c r="K1634" s="294"/>
      <c r="L1634" s="294"/>
    </row>
    <row r="1635" spans="1:12" ht="20.100000000000001" customHeight="1" x14ac:dyDescent="0.25">
      <c r="A1635" s="294"/>
      <c r="B1635" s="295"/>
      <c r="C1635" s="313"/>
      <c r="D1635" s="294"/>
      <c r="E1635" s="294"/>
      <c r="F1635" s="294"/>
      <c r="G1635" s="295"/>
      <c r="H1635" s="295"/>
      <c r="I1635" s="295"/>
      <c r="J1635" s="294"/>
      <c r="K1635" s="294"/>
      <c r="L1635" s="294"/>
    </row>
    <row r="1636" spans="1:12" ht="20.100000000000001" customHeight="1" x14ac:dyDescent="0.25">
      <c r="A1636" s="294"/>
      <c r="B1636" s="295"/>
      <c r="C1636" s="313"/>
      <c r="D1636" s="294"/>
      <c r="E1636" s="294"/>
      <c r="F1636" s="294"/>
      <c r="G1636" s="295"/>
      <c r="H1636" s="295"/>
      <c r="I1636" s="295"/>
      <c r="J1636" s="294"/>
      <c r="K1636" s="294"/>
      <c r="L1636" s="294"/>
    </row>
    <row r="1637" spans="1:12" ht="20.100000000000001" customHeight="1" x14ac:dyDescent="0.25">
      <c r="A1637" s="294"/>
      <c r="B1637" s="295"/>
      <c r="C1637" s="313"/>
      <c r="D1637" s="294"/>
      <c r="E1637" s="294"/>
      <c r="F1637" s="294"/>
      <c r="G1637" s="295"/>
      <c r="H1637" s="295"/>
      <c r="I1637" s="295"/>
      <c r="J1637" s="294"/>
      <c r="K1637" s="294"/>
      <c r="L1637" s="294"/>
    </row>
    <row r="1638" spans="1:12" ht="20.100000000000001" customHeight="1" x14ac:dyDescent="0.25">
      <c r="A1638" s="294"/>
      <c r="B1638" s="295"/>
      <c r="C1638" s="313"/>
      <c r="D1638" s="294"/>
      <c r="E1638" s="294"/>
      <c r="F1638" s="294"/>
      <c r="G1638" s="295"/>
      <c r="H1638" s="295"/>
      <c r="I1638" s="295"/>
      <c r="J1638" s="294"/>
      <c r="K1638" s="294"/>
      <c r="L1638" s="294"/>
    </row>
    <row r="1639" spans="1:12" ht="20.100000000000001" customHeight="1" x14ac:dyDescent="0.25">
      <c r="A1639" s="294"/>
      <c r="B1639" s="295"/>
      <c r="C1639" s="313"/>
      <c r="D1639" s="294"/>
      <c r="E1639" s="294"/>
      <c r="F1639" s="294"/>
      <c r="G1639" s="295"/>
      <c r="H1639" s="295"/>
      <c r="I1639" s="295"/>
      <c r="J1639" s="294"/>
      <c r="K1639" s="294"/>
      <c r="L1639" s="294"/>
    </row>
    <row r="1640" spans="1:12" ht="20.100000000000001" customHeight="1" x14ac:dyDescent="0.25">
      <c r="A1640" s="294"/>
      <c r="B1640" s="295"/>
      <c r="C1640" s="313"/>
      <c r="D1640" s="294"/>
      <c r="E1640" s="294"/>
      <c r="F1640" s="294"/>
      <c r="G1640" s="295"/>
      <c r="H1640" s="295"/>
      <c r="I1640" s="295"/>
      <c r="J1640" s="294"/>
      <c r="K1640" s="294"/>
      <c r="L1640" s="294"/>
    </row>
    <row r="1641" spans="1:12" ht="20.100000000000001" customHeight="1" x14ac:dyDescent="0.25">
      <c r="A1641" s="294"/>
      <c r="B1641" s="295"/>
      <c r="C1641" s="313"/>
      <c r="D1641" s="294"/>
      <c r="E1641" s="294"/>
      <c r="F1641" s="294"/>
      <c r="G1641" s="295"/>
      <c r="H1641" s="295"/>
      <c r="I1641" s="295"/>
      <c r="J1641" s="294"/>
      <c r="K1641" s="294"/>
      <c r="L1641" s="294"/>
    </row>
    <row r="1642" spans="1:12" ht="20.100000000000001" customHeight="1" x14ac:dyDescent="0.25">
      <c r="A1642" s="294"/>
      <c r="B1642" s="295"/>
      <c r="C1642" s="313"/>
      <c r="D1642" s="294"/>
      <c r="E1642" s="294"/>
      <c r="F1642" s="294"/>
      <c r="G1642" s="295"/>
      <c r="H1642" s="295"/>
      <c r="I1642" s="295"/>
      <c r="J1642" s="294"/>
      <c r="K1642" s="294"/>
      <c r="L1642" s="294"/>
    </row>
    <row r="1643" spans="1:12" ht="20.100000000000001" customHeight="1" x14ac:dyDescent="0.25">
      <c r="A1643" s="294"/>
      <c r="B1643" s="295"/>
      <c r="C1643" s="313"/>
      <c r="D1643" s="294"/>
      <c r="E1643" s="294"/>
      <c r="F1643" s="294"/>
      <c r="G1643" s="295"/>
      <c r="H1643" s="295"/>
      <c r="I1643" s="295"/>
      <c r="J1643" s="294"/>
      <c r="K1643" s="294"/>
      <c r="L1643" s="294"/>
    </row>
    <row r="1644" spans="1:12" ht="20.100000000000001" customHeight="1" x14ac:dyDescent="0.25">
      <c r="A1644" s="294"/>
      <c r="B1644" s="295"/>
      <c r="C1644" s="313"/>
      <c r="D1644" s="294"/>
      <c r="E1644" s="294"/>
      <c r="F1644" s="294"/>
      <c r="G1644" s="295"/>
      <c r="H1644" s="295"/>
      <c r="I1644" s="295"/>
      <c r="J1644" s="294"/>
      <c r="K1644" s="294"/>
      <c r="L1644" s="294"/>
    </row>
    <row r="1645" spans="1:12" ht="20.100000000000001" customHeight="1" x14ac:dyDescent="0.25">
      <c r="A1645" s="294"/>
      <c r="B1645" s="295"/>
      <c r="C1645" s="313"/>
      <c r="D1645" s="294"/>
      <c r="E1645" s="294"/>
      <c r="F1645" s="294"/>
      <c r="G1645" s="295"/>
      <c r="H1645" s="295"/>
      <c r="I1645" s="295"/>
      <c r="J1645" s="294"/>
      <c r="K1645" s="294"/>
      <c r="L1645" s="294"/>
    </row>
    <row r="1646" spans="1:12" ht="20.100000000000001" customHeight="1" x14ac:dyDescent="0.25">
      <c r="A1646" s="294"/>
      <c r="B1646" s="295"/>
      <c r="C1646" s="313"/>
      <c r="D1646" s="294"/>
      <c r="E1646" s="294"/>
      <c r="F1646" s="294"/>
      <c r="G1646" s="295"/>
      <c r="H1646" s="295"/>
      <c r="I1646" s="295"/>
      <c r="J1646" s="294"/>
      <c r="K1646" s="294"/>
      <c r="L1646" s="294"/>
    </row>
    <row r="1647" spans="1:12" ht="20.100000000000001" customHeight="1" x14ac:dyDescent="0.25">
      <c r="A1647" s="294"/>
      <c r="B1647" s="295"/>
      <c r="C1647" s="313"/>
      <c r="D1647" s="294"/>
      <c r="E1647" s="294"/>
      <c r="F1647" s="294"/>
      <c r="G1647" s="295"/>
      <c r="H1647" s="295"/>
      <c r="I1647" s="295"/>
      <c r="J1647" s="294"/>
      <c r="K1647" s="294"/>
      <c r="L1647" s="294"/>
    </row>
    <row r="1648" spans="1:12" ht="20.100000000000001" customHeight="1" x14ac:dyDescent="0.25">
      <c r="A1648" s="294"/>
      <c r="B1648" s="295"/>
      <c r="C1648" s="313"/>
      <c r="D1648" s="294"/>
      <c r="E1648" s="294"/>
      <c r="F1648" s="294"/>
      <c r="G1648" s="295"/>
      <c r="H1648" s="295"/>
      <c r="I1648" s="295"/>
      <c r="J1648" s="294"/>
      <c r="K1648" s="294"/>
      <c r="L1648" s="294"/>
    </row>
    <row r="1649" spans="1:12" ht="20.100000000000001" customHeight="1" x14ac:dyDescent="0.25">
      <c r="A1649" s="294"/>
      <c r="B1649" s="295"/>
      <c r="C1649" s="313"/>
      <c r="D1649" s="294"/>
      <c r="E1649" s="294"/>
      <c r="F1649" s="294"/>
      <c r="G1649" s="295"/>
      <c r="H1649" s="295"/>
      <c r="I1649" s="295"/>
      <c r="J1649" s="294"/>
      <c r="K1649" s="294"/>
      <c r="L1649" s="294"/>
    </row>
    <row r="1650" spans="1:12" ht="20.100000000000001" customHeight="1" x14ac:dyDescent="0.25">
      <c r="A1650" s="294"/>
      <c r="B1650" s="295"/>
      <c r="C1650" s="313"/>
      <c r="D1650" s="294"/>
      <c r="E1650" s="294"/>
      <c r="F1650" s="294"/>
      <c r="G1650" s="295"/>
      <c r="H1650" s="295"/>
      <c r="I1650" s="295"/>
      <c r="J1650" s="294"/>
      <c r="K1650" s="294"/>
      <c r="L1650" s="294"/>
    </row>
    <row r="1651" spans="1:12" ht="20.100000000000001" customHeight="1" x14ac:dyDescent="0.25">
      <c r="A1651" s="294"/>
      <c r="B1651" s="295"/>
      <c r="C1651" s="313"/>
      <c r="D1651" s="294"/>
      <c r="E1651" s="294"/>
      <c r="F1651" s="294"/>
      <c r="G1651" s="295"/>
      <c r="H1651" s="295"/>
      <c r="I1651" s="295"/>
      <c r="J1651" s="294"/>
      <c r="K1651" s="294"/>
      <c r="L1651" s="294"/>
    </row>
    <row r="1652" spans="1:12" ht="20.100000000000001" customHeight="1" x14ac:dyDescent="0.25">
      <c r="A1652" s="294"/>
      <c r="B1652" s="295"/>
      <c r="C1652" s="313"/>
      <c r="D1652" s="294"/>
      <c r="E1652" s="294"/>
      <c r="F1652" s="294"/>
      <c r="G1652" s="295"/>
      <c r="H1652" s="295"/>
      <c r="I1652" s="295"/>
      <c r="J1652" s="294"/>
      <c r="K1652" s="294"/>
      <c r="L1652" s="294"/>
    </row>
    <row r="1653" spans="1:12" ht="20.100000000000001" customHeight="1" x14ac:dyDescent="0.25">
      <c r="A1653" s="294"/>
      <c r="B1653" s="295"/>
      <c r="C1653" s="313"/>
      <c r="D1653" s="294"/>
      <c r="E1653" s="294"/>
      <c r="F1653" s="294"/>
      <c r="G1653" s="295"/>
      <c r="H1653" s="295"/>
      <c r="I1653" s="295"/>
      <c r="J1653" s="294"/>
      <c r="K1653" s="294"/>
      <c r="L1653" s="294"/>
    </row>
    <row r="1654" spans="1:12" ht="20.100000000000001" customHeight="1" x14ac:dyDescent="0.25">
      <c r="A1654" s="294"/>
      <c r="B1654" s="295"/>
      <c r="C1654" s="313"/>
      <c r="D1654" s="294"/>
      <c r="E1654" s="294"/>
      <c r="F1654" s="294"/>
      <c r="G1654" s="295"/>
      <c r="H1654" s="295"/>
      <c r="I1654" s="295"/>
      <c r="J1654" s="294"/>
      <c r="K1654" s="294"/>
      <c r="L1654" s="294"/>
    </row>
    <row r="1655" spans="1:12" ht="20.100000000000001" customHeight="1" x14ac:dyDescent="0.25">
      <c r="A1655" s="294"/>
      <c r="B1655" s="295"/>
      <c r="C1655" s="313"/>
      <c r="D1655" s="294"/>
      <c r="E1655" s="294"/>
      <c r="F1655" s="294"/>
      <c r="G1655" s="295"/>
      <c r="H1655" s="295"/>
      <c r="I1655" s="295"/>
      <c r="J1655" s="294"/>
      <c r="K1655" s="294"/>
      <c r="L1655" s="294"/>
    </row>
    <row r="1656" spans="1:12" ht="20.100000000000001" customHeight="1" x14ac:dyDescent="0.25">
      <c r="A1656" s="294"/>
      <c r="B1656" s="295"/>
      <c r="C1656" s="313"/>
      <c r="D1656" s="294"/>
      <c r="E1656" s="294"/>
      <c r="F1656" s="294"/>
      <c r="G1656" s="295"/>
      <c r="H1656" s="295"/>
      <c r="I1656" s="295"/>
      <c r="J1656" s="294"/>
      <c r="K1656" s="294"/>
      <c r="L1656" s="294"/>
    </row>
    <row r="1657" spans="1:12" ht="20.100000000000001" customHeight="1" x14ac:dyDescent="0.25">
      <c r="A1657" s="294"/>
      <c r="B1657" s="295"/>
      <c r="C1657" s="313"/>
      <c r="D1657" s="294"/>
      <c r="E1657" s="294"/>
      <c r="F1657" s="294"/>
      <c r="G1657" s="295"/>
      <c r="H1657" s="295"/>
      <c r="I1657" s="295"/>
      <c r="J1657" s="294"/>
      <c r="K1657" s="294"/>
      <c r="L1657" s="294"/>
    </row>
    <row r="1658" spans="1:12" ht="20.100000000000001" customHeight="1" x14ac:dyDescent="0.25">
      <c r="A1658" s="294"/>
      <c r="B1658" s="295"/>
      <c r="C1658" s="313"/>
      <c r="D1658" s="294"/>
      <c r="E1658" s="294"/>
      <c r="F1658" s="294"/>
      <c r="G1658" s="295"/>
      <c r="H1658" s="295"/>
      <c r="I1658" s="295"/>
      <c r="J1658" s="294"/>
      <c r="K1658" s="294"/>
      <c r="L1658" s="294"/>
    </row>
    <row r="1659" spans="1:12" ht="20.100000000000001" customHeight="1" x14ac:dyDescent="0.25">
      <c r="A1659" s="294"/>
      <c r="B1659" s="295"/>
      <c r="C1659" s="313"/>
      <c r="D1659" s="294"/>
      <c r="E1659" s="294"/>
      <c r="F1659" s="294"/>
      <c r="G1659" s="295"/>
      <c r="H1659" s="295"/>
      <c r="I1659" s="295"/>
      <c r="J1659" s="294"/>
      <c r="K1659" s="294"/>
      <c r="L1659" s="294"/>
    </row>
    <row r="1660" spans="1:12" ht="20.100000000000001" customHeight="1" x14ac:dyDescent="0.25">
      <c r="A1660" s="294"/>
      <c r="B1660" s="295"/>
      <c r="C1660" s="313"/>
      <c r="D1660" s="294"/>
      <c r="E1660" s="294"/>
      <c r="F1660" s="294"/>
      <c r="G1660" s="295"/>
      <c r="H1660" s="295"/>
      <c r="I1660" s="295"/>
      <c r="J1660" s="294"/>
      <c r="K1660" s="294"/>
      <c r="L1660" s="294"/>
    </row>
    <row r="1661" spans="1:12" ht="20.100000000000001" customHeight="1" x14ac:dyDescent="0.25">
      <c r="A1661" s="294"/>
      <c r="B1661" s="295"/>
      <c r="C1661" s="313"/>
      <c r="D1661" s="294"/>
      <c r="E1661" s="294"/>
      <c r="F1661" s="294"/>
      <c r="G1661" s="295"/>
      <c r="H1661" s="295"/>
      <c r="I1661" s="295"/>
      <c r="J1661" s="294"/>
      <c r="K1661" s="294"/>
      <c r="L1661" s="294"/>
    </row>
    <row r="1662" spans="1:12" ht="20.100000000000001" customHeight="1" x14ac:dyDescent="0.25">
      <c r="A1662" s="294"/>
      <c r="B1662" s="295"/>
      <c r="C1662" s="313"/>
      <c r="D1662" s="294"/>
      <c r="E1662" s="294"/>
      <c r="F1662" s="294"/>
      <c r="G1662" s="295"/>
      <c r="H1662" s="295"/>
      <c r="I1662" s="295"/>
      <c r="J1662" s="294"/>
      <c r="K1662" s="294"/>
      <c r="L1662" s="294"/>
    </row>
    <row r="1663" spans="1:12" ht="20.100000000000001" customHeight="1" x14ac:dyDescent="0.25">
      <c r="A1663" s="294"/>
      <c r="B1663" s="295"/>
      <c r="C1663" s="313"/>
      <c r="D1663" s="294"/>
      <c r="E1663" s="294"/>
      <c r="F1663" s="294"/>
      <c r="G1663" s="295"/>
      <c r="H1663" s="295"/>
      <c r="I1663" s="295"/>
      <c r="J1663" s="294"/>
      <c r="K1663" s="294"/>
      <c r="L1663" s="294"/>
    </row>
    <row r="1664" spans="1:12" ht="20.100000000000001" customHeight="1" x14ac:dyDescent="0.25">
      <c r="A1664" s="294"/>
      <c r="B1664" s="295"/>
      <c r="C1664" s="313"/>
      <c r="D1664" s="294"/>
      <c r="E1664" s="294"/>
      <c r="F1664" s="294"/>
      <c r="G1664" s="295"/>
      <c r="H1664" s="295"/>
      <c r="I1664" s="295"/>
      <c r="J1664" s="294"/>
      <c r="K1664" s="294"/>
      <c r="L1664" s="294"/>
    </row>
    <row r="1665" spans="1:12" ht="20.100000000000001" customHeight="1" x14ac:dyDescent="0.25">
      <c r="A1665" s="294"/>
      <c r="B1665" s="295"/>
      <c r="C1665" s="313"/>
      <c r="D1665" s="294"/>
      <c r="E1665" s="294"/>
      <c r="F1665" s="294"/>
      <c r="G1665" s="295"/>
      <c r="H1665" s="295"/>
      <c r="I1665" s="295"/>
      <c r="J1665" s="294"/>
      <c r="K1665" s="294"/>
      <c r="L1665" s="294"/>
    </row>
    <row r="1666" spans="1:12" ht="20.100000000000001" customHeight="1" x14ac:dyDescent="0.25">
      <c r="A1666" s="294"/>
      <c r="B1666" s="295"/>
      <c r="C1666" s="313"/>
      <c r="D1666" s="294"/>
      <c r="E1666" s="294"/>
      <c r="F1666" s="294"/>
      <c r="G1666" s="295"/>
      <c r="H1666" s="295"/>
      <c r="I1666" s="295"/>
      <c r="J1666" s="294"/>
      <c r="K1666" s="294"/>
      <c r="L1666" s="294"/>
    </row>
    <row r="1667" spans="1:12" ht="20.100000000000001" customHeight="1" x14ac:dyDescent="0.25">
      <c r="A1667" s="294"/>
      <c r="B1667" s="295"/>
      <c r="C1667" s="313"/>
      <c r="D1667" s="294"/>
      <c r="E1667" s="294"/>
      <c r="F1667" s="294"/>
      <c r="G1667" s="295"/>
      <c r="H1667" s="295"/>
      <c r="I1667" s="295"/>
      <c r="J1667" s="294"/>
      <c r="K1667" s="294"/>
      <c r="L1667" s="294"/>
    </row>
    <row r="1668" spans="1:12" ht="20.100000000000001" customHeight="1" x14ac:dyDescent="0.25">
      <c r="A1668" s="294"/>
      <c r="B1668" s="295"/>
      <c r="C1668" s="313"/>
      <c r="D1668" s="294"/>
      <c r="E1668" s="294"/>
      <c r="F1668" s="294"/>
      <c r="G1668" s="295"/>
      <c r="H1668" s="295"/>
      <c r="I1668" s="295"/>
      <c r="J1668" s="294"/>
      <c r="K1668" s="294"/>
      <c r="L1668" s="294"/>
    </row>
    <row r="1669" spans="1:12" ht="20.100000000000001" customHeight="1" x14ac:dyDescent="0.25">
      <c r="A1669" s="294"/>
      <c r="B1669" s="295"/>
      <c r="C1669" s="313"/>
      <c r="D1669" s="294"/>
      <c r="E1669" s="294"/>
      <c r="F1669" s="294"/>
      <c r="G1669" s="295"/>
      <c r="H1669" s="295"/>
      <c r="I1669" s="295"/>
      <c r="J1669" s="294"/>
      <c r="K1669" s="294"/>
      <c r="L1669" s="294"/>
    </row>
    <row r="1670" spans="1:12" ht="20.100000000000001" customHeight="1" x14ac:dyDescent="0.25">
      <c r="A1670" s="294"/>
      <c r="B1670" s="295"/>
      <c r="C1670" s="313"/>
      <c r="D1670" s="294"/>
      <c r="E1670" s="294"/>
      <c r="F1670" s="294"/>
      <c r="G1670" s="295"/>
      <c r="H1670" s="295"/>
      <c r="I1670" s="295"/>
      <c r="J1670" s="294"/>
      <c r="K1670" s="294"/>
      <c r="L1670" s="294"/>
    </row>
    <row r="1671" spans="1:12" ht="20.100000000000001" customHeight="1" x14ac:dyDescent="0.25">
      <c r="A1671" s="294"/>
      <c r="B1671" s="295"/>
      <c r="C1671" s="313"/>
      <c r="D1671" s="294"/>
      <c r="E1671" s="294"/>
      <c r="F1671" s="294"/>
      <c r="G1671" s="295"/>
      <c r="H1671" s="295"/>
      <c r="I1671" s="295"/>
      <c r="J1671" s="294"/>
      <c r="K1671" s="294"/>
      <c r="L1671" s="294"/>
    </row>
    <row r="1672" spans="1:12" ht="20.100000000000001" customHeight="1" x14ac:dyDescent="0.25">
      <c r="A1672" s="294"/>
      <c r="B1672" s="295"/>
      <c r="C1672" s="313"/>
      <c r="D1672" s="294"/>
      <c r="E1672" s="294"/>
      <c r="F1672" s="294"/>
      <c r="G1672" s="295"/>
      <c r="H1672" s="295"/>
      <c r="I1672" s="295"/>
      <c r="J1672" s="294"/>
      <c r="K1672" s="294"/>
      <c r="L1672" s="294"/>
    </row>
    <row r="1673" spans="1:12" ht="20.100000000000001" customHeight="1" x14ac:dyDescent="0.25">
      <c r="A1673" s="294"/>
      <c r="B1673" s="295"/>
      <c r="C1673" s="313"/>
      <c r="D1673" s="294"/>
      <c r="E1673" s="294"/>
      <c r="F1673" s="294"/>
      <c r="G1673" s="295"/>
      <c r="H1673" s="295"/>
      <c r="I1673" s="295"/>
      <c r="J1673" s="294"/>
      <c r="K1673" s="294"/>
      <c r="L1673" s="294"/>
    </row>
    <row r="1674" spans="1:12" ht="20.100000000000001" customHeight="1" x14ac:dyDescent="0.25">
      <c r="A1674" s="294"/>
      <c r="B1674" s="295"/>
      <c r="C1674" s="313"/>
      <c r="D1674" s="294"/>
      <c r="E1674" s="294"/>
      <c r="F1674" s="294"/>
      <c r="G1674" s="295"/>
      <c r="H1674" s="295"/>
      <c r="I1674" s="295"/>
      <c r="J1674" s="294"/>
      <c r="K1674" s="294"/>
      <c r="L1674" s="294"/>
    </row>
    <row r="1675" spans="1:12" ht="20.100000000000001" customHeight="1" x14ac:dyDescent="0.25">
      <c r="A1675" s="294"/>
      <c r="B1675" s="295"/>
      <c r="C1675" s="313"/>
      <c r="D1675" s="294"/>
      <c r="E1675" s="294"/>
      <c r="F1675" s="294"/>
      <c r="G1675" s="295"/>
      <c r="H1675" s="295"/>
      <c r="I1675" s="295"/>
      <c r="J1675" s="294"/>
      <c r="K1675" s="294"/>
      <c r="L1675" s="294"/>
    </row>
    <row r="1676" spans="1:12" ht="20.100000000000001" customHeight="1" x14ac:dyDescent="0.25">
      <c r="A1676" s="294"/>
      <c r="B1676" s="295"/>
      <c r="C1676" s="313"/>
      <c r="D1676" s="294"/>
      <c r="E1676" s="294"/>
      <c r="F1676" s="294"/>
      <c r="G1676" s="295"/>
      <c r="H1676" s="295"/>
      <c r="I1676" s="295"/>
      <c r="J1676" s="294"/>
      <c r="K1676" s="294"/>
      <c r="L1676" s="294"/>
    </row>
    <row r="1677" spans="1:12" ht="20.100000000000001" customHeight="1" x14ac:dyDescent="0.25">
      <c r="A1677" s="294"/>
      <c r="B1677" s="295"/>
      <c r="C1677" s="313"/>
      <c r="D1677" s="294"/>
      <c r="E1677" s="294"/>
      <c r="F1677" s="294"/>
      <c r="G1677" s="295"/>
      <c r="H1677" s="295"/>
      <c r="I1677" s="295"/>
      <c r="J1677" s="294"/>
      <c r="K1677" s="294"/>
      <c r="L1677" s="294"/>
    </row>
    <row r="1678" spans="1:12" ht="20.100000000000001" customHeight="1" x14ac:dyDescent="0.25">
      <c r="A1678" s="294"/>
      <c r="B1678" s="295"/>
      <c r="C1678" s="313"/>
      <c r="D1678" s="294"/>
      <c r="E1678" s="294"/>
      <c r="F1678" s="294"/>
      <c r="G1678" s="295"/>
      <c r="H1678" s="295"/>
      <c r="I1678" s="295"/>
      <c r="J1678" s="294"/>
      <c r="K1678" s="294"/>
      <c r="L1678" s="294"/>
    </row>
    <row r="1679" spans="1:12" ht="20.100000000000001" customHeight="1" x14ac:dyDescent="0.25">
      <c r="A1679" s="294"/>
      <c r="B1679" s="295"/>
      <c r="C1679" s="313"/>
      <c r="D1679" s="294"/>
      <c r="E1679" s="294"/>
      <c r="F1679" s="294"/>
      <c r="G1679" s="295"/>
      <c r="H1679" s="295"/>
      <c r="I1679" s="295"/>
      <c r="J1679" s="294"/>
      <c r="K1679" s="294"/>
      <c r="L1679" s="294"/>
    </row>
    <row r="1680" spans="1:12" ht="20.100000000000001" customHeight="1" x14ac:dyDescent="0.25">
      <c r="A1680" s="294"/>
      <c r="B1680" s="295"/>
      <c r="C1680" s="313"/>
      <c r="D1680" s="294"/>
      <c r="E1680" s="294"/>
      <c r="F1680" s="294"/>
      <c r="G1680" s="295"/>
      <c r="H1680" s="295"/>
      <c r="I1680" s="295"/>
      <c r="J1680" s="294"/>
      <c r="K1680" s="294"/>
      <c r="L1680" s="294"/>
    </row>
    <row r="1681" spans="1:12" ht="20.100000000000001" customHeight="1" x14ac:dyDescent="0.25">
      <c r="A1681" s="294"/>
      <c r="B1681" s="295"/>
      <c r="C1681" s="313"/>
      <c r="D1681" s="294"/>
      <c r="E1681" s="294"/>
      <c r="F1681" s="294"/>
      <c r="G1681" s="295"/>
      <c r="H1681" s="295"/>
      <c r="I1681" s="295"/>
      <c r="J1681" s="294"/>
      <c r="K1681" s="294"/>
      <c r="L1681" s="294"/>
    </row>
    <row r="1682" spans="1:12" ht="20.100000000000001" customHeight="1" x14ac:dyDescent="0.25">
      <c r="A1682" s="294"/>
      <c r="B1682" s="295"/>
      <c r="C1682" s="313"/>
      <c r="D1682" s="294"/>
      <c r="E1682" s="294"/>
      <c r="F1682" s="294"/>
      <c r="G1682" s="295"/>
      <c r="H1682" s="295"/>
      <c r="I1682" s="295"/>
      <c r="J1682" s="294"/>
      <c r="K1682" s="294"/>
      <c r="L1682" s="294"/>
    </row>
    <row r="1683" spans="1:12" ht="20.100000000000001" customHeight="1" x14ac:dyDescent="0.25">
      <c r="A1683" s="294"/>
      <c r="B1683" s="295"/>
      <c r="C1683" s="313"/>
      <c r="D1683" s="294"/>
      <c r="E1683" s="294"/>
      <c r="F1683" s="294"/>
      <c r="G1683" s="295"/>
      <c r="H1683" s="295"/>
      <c r="I1683" s="295"/>
      <c r="J1683" s="294"/>
      <c r="K1683" s="294"/>
      <c r="L1683" s="294"/>
    </row>
    <row r="1684" spans="1:12" ht="20.100000000000001" customHeight="1" x14ac:dyDescent="0.25">
      <c r="A1684" s="294"/>
      <c r="B1684" s="295"/>
      <c r="C1684" s="313"/>
      <c r="D1684" s="294"/>
      <c r="E1684" s="294"/>
      <c r="F1684" s="294"/>
      <c r="G1684" s="295"/>
      <c r="H1684" s="295"/>
      <c r="I1684" s="295"/>
      <c r="J1684" s="294"/>
      <c r="K1684" s="294"/>
      <c r="L1684" s="294"/>
    </row>
    <row r="1685" spans="1:12" ht="20.100000000000001" customHeight="1" x14ac:dyDescent="0.25">
      <c r="A1685" s="294"/>
      <c r="B1685" s="295"/>
      <c r="C1685" s="313"/>
      <c r="D1685" s="294"/>
      <c r="E1685" s="294"/>
      <c r="F1685" s="294"/>
      <c r="G1685" s="295"/>
      <c r="H1685" s="295"/>
      <c r="I1685" s="295"/>
      <c r="J1685" s="294"/>
      <c r="K1685" s="294"/>
      <c r="L1685" s="294"/>
    </row>
    <row r="1686" spans="1:12" ht="20.100000000000001" customHeight="1" x14ac:dyDescent="0.25">
      <c r="A1686" s="294"/>
      <c r="B1686" s="295"/>
      <c r="C1686" s="313"/>
      <c r="D1686" s="294"/>
      <c r="E1686" s="294"/>
      <c r="F1686" s="294"/>
      <c r="G1686" s="295"/>
      <c r="H1686" s="295"/>
      <c r="I1686" s="295"/>
      <c r="J1686" s="294"/>
      <c r="K1686" s="294"/>
      <c r="L1686" s="294"/>
    </row>
    <row r="1687" spans="1:12" ht="20.100000000000001" customHeight="1" x14ac:dyDescent="0.25">
      <c r="A1687" s="294"/>
      <c r="B1687" s="295"/>
      <c r="C1687" s="313"/>
      <c r="D1687" s="294"/>
      <c r="E1687" s="294"/>
      <c r="F1687" s="294"/>
      <c r="G1687" s="295"/>
      <c r="H1687" s="295"/>
      <c r="I1687" s="295"/>
      <c r="J1687" s="294"/>
      <c r="K1687" s="294"/>
      <c r="L1687" s="294"/>
    </row>
    <row r="1688" spans="1:12" ht="20.100000000000001" customHeight="1" x14ac:dyDescent="0.25">
      <c r="A1688" s="294"/>
      <c r="B1688" s="295"/>
      <c r="C1688" s="313"/>
      <c r="D1688" s="294"/>
      <c r="E1688" s="294"/>
      <c r="F1688" s="294"/>
      <c r="G1688" s="295"/>
      <c r="H1688" s="295"/>
      <c r="I1688" s="295"/>
      <c r="J1688" s="294"/>
      <c r="K1688" s="294"/>
      <c r="L1688" s="294"/>
    </row>
    <row r="1689" spans="1:12" ht="20.100000000000001" customHeight="1" x14ac:dyDescent="0.25">
      <c r="A1689" s="294"/>
      <c r="B1689" s="295"/>
      <c r="C1689" s="313"/>
      <c r="D1689" s="294"/>
      <c r="E1689" s="294"/>
      <c r="F1689" s="294"/>
      <c r="G1689" s="295"/>
      <c r="H1689" s="295"/>
      <c r="I1689" s="295"/>
      <c r="J1689" s="294"/>
      <c r="K1689" s="294"/>
      <c r="L1689" s="294"/>
    </row>
    <row r="1690" spans="1:12" ht="20.100000000000001" customHeight="1" x14ac:dyDescent="0.25">
      <c r="A1690" s="294"/>
      <c r="B1690" s="295"/>
      <c r="C1690" s="313"/>
      <c r="D1690" s="294"/>
      <c r="E1690" s="294"/>
      <c r="F1690" s="294"/>
      <c r="G1690" s="295"/>
      <c r="H1690" s="295"/>
      <c r="I1690" s="295"/>
      <c r="J1690" s="294"/>
      <c r="K1690" s="294"/>
      <c r="L1690" s="294"/>
    </row>
    <row r="1691" spans="1:12" ht="20.100000000000001" customHeight="1" x14ac:dyDescent="0.25">
      <c r="A1691" s="294"/>
      <c r="B1691" s="295"/>
      <c r="C1691" s="313"/>
      <c r="D1691" s="294"/>
      <c r="E1691" s="294"/>
      <c r="F1691" s="294"/>
      <c r="G1691" s="295"/>
      <c r="H1691" s="295"/>
      <c r="I1691" s="295"/>
      <c r="J1691" s="294"/>
      <c r="K1691" s="294"/>
      <c r="L1691" s="294"/>
    </row>
    <row r="1692" spans="1:12" ht="20.100000000000001" customHeight="1" x14ac:dyDescent="0.25">
      <c r="A1692" s="294"/>
      <c r="B1692" s="295"/>
      <c r="C1692" s="313"/>
      <c r="D1692" s="294"/>
      <c r="E1692" s="294"/>
      <c r="F1692" s="294"/>
      <c r="G1692" s="295"/>
      <c r="H1692" s="295"/>
      <c r="I1692" s="295"/>
      <c r="J1692" s="294"/>
      <c r="K1692" s="294"/>
      <c r="L1692" s="294"/>
    </row>
    <row r="1693" spans="1:12" ht="20.100000000000001" customHeight="1" x14ac:dyDescent="0.25">
      <c r="A1693" s="294"/>
      <c r="B1693" s="295"/>
      <c r="C1693" s="313"/>
      <c r="D1693" s="294"/>
      <c r="E1693" s="294"/>
      <c r="F1693" s="294"/>
      <c r="G1693" s="295"/>
      <c r="H1693" s="295"/>
      <c r="I1693" s="295"/>
      <c r="J1693" s="294"/>
      <c r="K1693" s="294"/>
      <c r="L1693" s="294"/>
    </row>
    <row r="1694" spans="1:12" ht="20.100000000000001" customHeight="1" x14ac:dyDescent="0.25">
      <c r="A1694" s="294"/>
      <c r="B1694" s="295"/>
      <c r="C1694" s="313"/>
      <c r="D1694" s="294"/>
      <c r="E1694" s="294"/>
      <c r="F1694" s="294"/>
      <c r="G1694" s="295"/>
      <c r="H1694" s="295"/>
      <c r="I1694" s="295"/>
      <c r="J1694" s="294"/>
      <c r="K1694" s="294"/>
      <c r="L1694" s="294"/>
    </row>
    <row r="1695" spans="1:12" ht="20.100000000000001" customHeight="1" x14ac:dyDescent="0.25">
      <c r="A1695" s="294"/>
      <c r="B1695" s="295"/>
      <c r="C1695" s="313"/>
      <c r="D1695" s="294"/>
      <c r="E1695" s="294"/>
      <c r="F1695" s="294"/>
      <c r="G1695" s="295"/>
      <c r="H1695" s="295"/>
      <c r="I1695" s="295"/>
      <c r="J1695" s="294"/>
      <c r="K1695" s="294"/>
      <c r="L1695" s="294"/>
    </row>
    <row r="1696" spans="1:12" ht="20.100000000000001" customHeight="1" x14ac:dyDescent="0.25">
      <c r="A1696" s="294"/>
      <c r="B1696" s="295"/>
      <c r="C1696" s="313"/>
      <c r="D1696" s="294"/>
      <c r="E1696" s="294"/>
      <c r="F1696" s="294"/>
      <c r="G1696" s="295"/>
      <c r="H1696" s="295"/>
      <c r="I1696" s="295"/>
      <c r="J1696" s="294"/>
      <c r="K1696" s="294"/>
      <c r="L1696" s="294"/>
    </row>
    <row r="1697" spans="1:12" ht="20.100000000000001" customHeight="1" x14ac:dyDescent="0.25">
      <c r="A1697" s="294"/>
      <c r="B1697" s="295"/>
      <c r="C1697" s="313"/>
      <c r="D1697" s="294"/>
      <c r="E1697" s="294"/>
      <c r="F1697" s="294"/>
      <c r="G1697" s="295"/>
      <c r="H1697" s="295"/>
      <c r="I1697" s="295"/>
      <c r="J1697" s="294"/>
      <c r="K1697" s="294"/>
      <c r="L1697" s="294"/>
    </row>
    <row r="1698" spans="1:12" ht="20.100000000000001" customHeight="1" x14ac:dyDescent="0.25">
      <c r="A1698" s="294"/>
      <c r="B1698" s="295"/>
      <c r="C1698" s="313"/>
      <c r="D1698" s="294"/>
      <c r="E1698" s="294"/>
      <c r="F1698" s="294"/>
      <c r="G1698" s="295"/>
      <c r="H1698" s="295"/>
      <c r="I1698" s="295"/>
      <c r="J1698" s="294"/>
      <c r="K1698" s="294"/>
      <c r="L1698" s="294"/>
    </row>
    <row r="1699" spans="1:12" ht="20.100000000000001" customHeight="1" x14ac:dyDescent="0.25">
      <c r="A1699" s="294"/>
      <c r="B1699" s="295"/>
      <c r="C1699" s="313"/>
      <c r="D1699" s="294"/>
      <c r="E1699" s="294"/>
      <c r="F1699" s="294"/>
      <c r="G1699" s="295"/>
      <c r="H1699" s="295"/>
      <c r="I1699" s="295"/>
      <c r="J1699" s="294"/>
      <c r="K1699" s="294"/>
      <c r="L1699" s="294"/>
    </row>
    <row r="1700" spans="1:12" ht="20.100000000000001" customHeight="1" x14ac:dyDescent="0.25">
      <c r="A1700" s="294"/>
      <c r="B1700" s="295"/>
      <c r="C1700" s="313"/>
      <c r="D1700" s="294"/>
      <c r="E1700" s="294"/>
      <c r="F1700" s="294"/>
      <c r="G1700" s="295"/>
      <c r="H1700" s="295"/>
      <c r="I1700" s="295"/>
      <c r="J1700" s="294"/>
      <c r="K1700" s="294"/>
      <c r="L1700" s="294"/>
    </row>
    <row r="1701" spans="1:12" ht="20.100000000000001" customHeight="1" x14ac:dyDescent="0.25">
      <c r="A1701" s="294"/>
      <c r="B1701" s="295"/>
      <c r="C1701" s="313"/>
      <c r="D1701" s="294"/>
      <c r="E1701" s="294"/>
      <c r="F1701" s="294"/>
      <c r="G1701" s="295"/>
      <c r="H1701" s="295"/>
      <c r="I1701" s="295"/>
      <c r="J1701" s="294"/>
      <c r="K1701" s="294"/>
      <c r="L1701" s="294"/>
    </row>
    <row r="1702" spans="1:12" ht="20.100000000000001" customHeight="1" x14ac:dyDescent="0.25">
      <c r="A1702" s="294"/>
      <c r="B1702" s="295"/>
      <c r="C1702" s="313"/>
      <c r="D1702" s="294"/>
      <c r="E1702" s="294"/>
      <c r="F1702" s="294"/>
      <c r="G1702" s="295"/>
      <c r="H1702" s="295"/>
      <c r="I1702" s="295"/>
      <c r="J1702" s="294"/>
      <c r="K1702" s="294"/>
      <c r="L1702" s="294"/>
    </row>
    <row r="1703" spans="1:12" ht="20.100000000000001" customHeight="1" x14ac:dyDescent="0.25">
      <c r="A1703" s="294"/>
      <c r="B1703" s="295"/>
      <c r="C1703" s="313"/>
      <c r="D1703" s="294"/>
      <c r="E1703" s="294"/>
      <c r="F1703" s="294"/>
      <c r="G1703" s="295"/>
      <c r="H1703" s="295"/>
      <c r="I1703" s="295"/>
      <c r="J1703" s="294"/>
      <c r="K1703" s="294"/>
      <c r="L1703" s="294"/>
    </row>
    <row r="1704" spans="1:12" ht="20.100000000000001" customHeight="1" x14ac:dyDescent="0.25">
      <c r="A1704" s="294"/>
      <c r="B1704" s="295"/>
      <c r="C1704" s="313"/>
      <c r="D1704" s="294"/>
      <c r="E1704" s="294"/>
      <c r="F1704" s="294"/>
      <c r="G1704" s="295"/>
      <c r="H1704" s="295"/>
      <c r="I1704" s="295"/>
      <c r="J1704" s="294"/>
      <c r="K1704" s="294"/>
      <c r="L1704" s="294"/>
    </row>
    <row r="1705" spans="1:12" ht="20.100000000000001" customHeight="1" x14ac:dyDescent="0.25">
      <c r="A1705" s="294"/>
      <c r="B1705" s="295"/>
      <c r="C1705" s="313"/>
      <c r="D1705" s="294"/>
      <c r="E1705" s="294"/>
      <c r="F1705" s="294"/>
      <c r="G1705" s="295"/>
      <c r="H1705" s="295"/>
      <c r="I1705" s="295"/>
      <c r="J1705" s="294"/>
      <c r="K1705" s="294"/>
      <c r="L1705" s="294"/>
    </row>
    <row r="1706" spans="1:12" ht="20.100000000000001" customHeight="1" x14ac:dyDescent="0.25">
      <c r="A1706" s="294"/>
      <c r="B1706" s="295"/>
      <c r="C1706" s="313"/>
      <c r="D1706" s="294"/>
      <c r="E1706" s="294"/>
      <c r="F1706" s="294"/>
      <c r="G1706" s="295"/>
      <c r="H1706" s="295"/>
      <c r="I1706" s="295"/>
      <c r="J1706" s="294"/>
      <c r="K1706" s="294"/>
      <c r="L1706" s="294"/>
    </row>
    <row r="1707" spans="1:12" ht="20.100000000000001" customHeight="1" x14ac:dyDescent="0.25">
      <c r="A1707" s="294"/>
      <c r="B1707" s="295"/>
      <c r="C1707" s="313"/>
      <c r="D1707" s="294"/>
      <c r="E1707" s="294"/>
      <c r="F1707" s="294"/>
      <c r="G1707" s="295"/>
      <c r="H1707" s="295"/>
      <c r="I1707" s="295"/>
      <c r="J1707" s="294"/>
      <c r="K1707" s="294"/>
      <c r="L1707" s="294"/>
    </row>
    <row r="1708" spans="1:12" ht="20.100000000000001" customHeight="1" x14ac:dyDescent="0.25">
      <c r="A1708" s="294"/>
      <c r="B1708" s="295"/>
      <c r="C1708" s="313"/>
      <c r="D1708" s="294"/>
      <c r="E1708" s="294"/>
      <c r="F1708" s="294"/>
      <c r="G1708" s="295"/>
      <c r="H1708" s="295"/>
      <c r="I1708" s="295"/>
      <c r="J1708" s="294"/>
      <c r="K1708" s="294"/>
      <c r="L1708" s="294"/>
    </row>
    <row r="1709" spans="1:12" ht="20.100000000000001" customHeight="1" x14ac:dyDescent="0.25">
      <c r="A1709" s="294"/>
      <c r="B1709" s="295"/>
      <c r="C1709" s="313"/>
      <c r="D1709" s="294"/>
      <c r="E1709" s="294"/>
      <c r="F1709" s="294"/>
      <c r="G1709" s="295"/>
      <c r="H1709" s="295"/>
      <c r="I1709" s="295"/>
      <c r="J1709" s="294"/>
      <c r="K1709" s="294"/>
      <c r="L1709" s="294"/>
    </row>
    <row r="1710" spans="1:12" ht="20.100000000000001" customHeight="1" x14ac:dyDescent="0.25">
      <c r="A1710" s="294"/>
      <c r="B1710" s="295"/>
      <c r="C1710" s="313"/>
      <c r="D1710" s="294"/>
      <c r="E1710" s="294"/>
      <c r="F1710" s="294"/>
      <c r="G1710" s="295"/>
      <c r="H1710" s="295"/>
      <c r="I1710" s="295"/>
      <c r="J1710" s="294"/>
      <c r="K1710" s="294"/>
      <c r="L1710" s="294"/>
    </row>
    <row r="1711" spans="1:12" ht="20.100000000000001" customHeight="1" x14ac:dyDescent="0.25">
      <c r="A1711" s="294"/>
      <c r="B1711" s="295"/>
      <c r="C1711" s="313"/>
      <c r="D1711" s="294"/>
      <c r="E1711" s="294"/>
      <c r="F1711" s="294"/>
      <c r="G1711" s="295"/>
      <c r="H1711" s="295"/>
      <c r="I1711" s="295"/>
      <c r="J1711" s="294"/>
      <c r="K1711" s="294"/>
      <c r="L1711" s="294"/>
    </row>
    <row r="1712" spans="1:12" ht="20.100000000000001" customHeight="1" x14ac:dyDescent="0.25">
      <c r="A1712" s="294"/>
      <c r="B1712" s="295"/>
      <c r="C1712" s="313"/>
      <c r="D1712" s="294"/>
      <c r="E1712" s="294"/>
      <c r="F1712" s="294"/>
      <c r="G1712" s="295"/>
      <c r="H1712" s="295"/>
      <c r="I1712" s="295"/>
      <c r="J1712" s="294"/>
      <c r="K1712" s="294"/>
      <c r="L1712" s="294"/>
    </row>
    <row r="1713" spans="1:12" ht="20.100000000000001" customHeight="1" x14ac:dyDescent="0.25">
      <c r="A1713" s="294"/>
      <c r="B1713" s="295"/>
      <c r="C1713" s="313"/>
      <c r="D1713" s="294"/>
      <c r="E1713" s="294"/>
      <c r="F1713" s="294"/>
      <c r="G1713" s="295"/>
      <c r="H1713" s="295"/>
      <c r="I1713" s="295"/>
      <c r="J1713" s="294"/>
      <c r="K1713" s="294"/>
      <c r="L1713" s="294"/>
    </row>
    <row r="1714" spans="1:12" ht="20.100000000000001" customHeight="1" x14ac:dyDescent="0.25">
      <c r="A1714" s="294"/>
      <c r="B1714" s="295"/>
      <c r="C1714" s="313"/>
      <c r="D1714" s="294"/>
      <c r="E1714" s="294"/>
      <c r="F1714" s="294"/>
      <c r="G1714" s="295"/>
      <c r="H1714" s="295"/>
      <c r="I1714" s="295"/>
      <c r="J1714" s="294"/>
      <c r="K1714" s="294"/>
      <c r="L1714" s="294"/>
    </row>
    <row r="1715" spans="1:12" ht="20.100000000000001" customHeight="1" x14ac:dyDescent="0.25">
      <c r="A1715" s="294"/>
      <c r="B1715" s="295"/>
      <c r="C1715" s="313"/>
      <c r="D1715" s="294"/>
      <c r="E1715" s="294"/>
      <c r="F1715" s="294"/>
      <c r="G1715" s="295"/>
      <c r="H1715" s="295"/>
      <c r="I1715" s="295"/>
      <c r="J1715" s="294"/>
      <c r="K1715" s="294"/>
      <c r="L1715" s="294"/>
    </row>
    <row r="1716" spans="1:12" ht="20.100000000000001" customHeight="1" x14ac:dyDescent="0.25">
      <c r="A1716" s="294"/>
      <c r="B1716" s="295"/>
      <c r="C1716" s="313"/>
      <c r="D1716" s="294"/>
      <c r="E1716" s="294"/>
      <c r="F1716" s="294"/>
      <c r="G1716" s="295"/>
      <c r="H1716" s="295"/>
      <c r="I1716" s="295"/>
      <c r="J1716" s="294"/>
      <c r="K1716" s="294"/>
      <c r="L1716" s="294"/>
    </row>
    <row r="1717" spans="1:12" ht="20.100000000000001" customHeight="1" x14ac:dyDescent="0.25">
      <c r="A1717" s="294"/>
      <c r="B1717" s="295"/>
      <c r="C1717" s="313"/>
      <c r="D1717" s="294"/>
      <c r="E1717" s="294"/>
      <c r="F1717" s="294"/>
      <c r="G1717" s="295"/>
      <c r="H1717" s="295"/>
      <c r="I1717" s="295"/>
      <c r="J1717" s="294"/>
      <c r="K1717" s="294"/>
      <c r="L1717" s="294"/>
    </row>
    <row r="1718" spans="1:12" ht="20.100000000000001" customHeight="1" x14ac:dyDescent="0.25">
      <c r="A1718" s="294"/>
      <c r="B1718" s="295"/>
      <c r="C1718" s="313"/>
      <c r="D1718" s="294"/>
      <c r="E1718" s="294"/>
      <c r="F1718" s="294"/>
      <c r="G1718" s="295"/>
      <c r="H1718" s="295"/>
      <c r="I1718" s="295"/>
      <c r="J1718" s="294"/>
      <c r="K1718" s="294"/>
      <c r="L1718" s="294"/>
    </row>
    <row r="1719" spans="1:12" ht="20.100000000000001" customHeight="1" x14ac:dyDescent="0.25">
      <c r="A1719" s="294"/>
      <c r="B1719" s="295"/>
      <c r="C1719" s="313"/>
      <c r="D1719" s="294"/>
      <c r="E1719" s="294"/>
      <c r="F1719" s="294"/>
      <c r="G1719" s="295"/>
      <c r="H1719" s="295"/>
      <c r="I1719" s="295"/>
      <c r="J1719" s="294"/>
      <c r="K1719" s="294"/>
      <c r="L1719" s="294"/>
    </row>
    <row r="1720" spans="1:12" ht="20.100000000000001" customHeight="1" x14ac:dyDescent="0.25">
      <c r="A1720" s="294"/>
      <c r="B1720" s="295"/>
      <c r="C1720" s="313"/>
      <c r="D1720" s="294"/>
      <c r="E1720" s="294"/>
      <c r="F1720" s="294"/>
      <c r="G1720" s="295"/>
      <c r="H1720" s="295"/>
      <c r="I1720" s="295"/>
      <c r="J1720" s="294"/>
      <c r="K1720" s="294"/>
      <c r="L1720" s="294"/>
    </row>
    <row r="1721" spans="1:12" ht="20.100000000000001" customHeight="1" x14ac:dyDescent="0.25">
      <c r="A1721" s="294"/>
      <c r="B1721" s="295"/>
      <c r="C1721" s="313"/>
      <c r="D1721" s="294"/>
      <c r="E1721" s="294"/>
      <c r="F1721" s="294"/>
      <c r="G1721" s="295"/>
      <c r="H1721" s="295"/>
      <c r="I1721" s="295"/>
      <c r="J1721" s="294"/>
      <c r="K1721" s="294"/>
      <c r="L1721" s="294"/>
    </row>
    <row r="1722" spans="1:12" ht="20.100000000000001" customHeight="1" x14ac:dyDescent="0.25">
      <c r="A1722" s="294"/>
      <c r="B1722" s="295"/>
      <c r="C1722" s="313"/>
      <c r="D1722" s="294"/>
      <c r="E1722" s="294"/>
      <c r="F1722" s="294"/>
      <c r="G1722" s="295"/>
      <c r="H1722" s="295"/>
      <c r="I1722" s="295"/>
      <c r="J1722" s="294"/>
      <c r="K1722" s="294"/>
      <c r="L1722" s="294"/>
    </row>
    <row r="1723" spans="1:12" ht="20.100000000000001" customHeight="1" x14ac:dyDescent="0.25">
      <c r="A1723" s="294"/>
      <c r="B1723" s="295"/>
      <c r="C1723" s="313"/>
      <c r="D1723" s="294"/>
      <c r="E1723" s="294"/>
      <c r="F1723" s="294"/>
      <c r="G1723" s="295"/>
      <c r="H1723" s="295"/>
      <c r="I1723" s="295"/>
      <c r="J1723" s="294"/>
      <c r="K1723" s="294"/>
      <c r="L1723" s="294"/>
    </row>
    <row r="1724" spans="1:12" ht="20.100000000000001" customHeight="1" x14ac:dyDescent="0.25">
      <c r="A1724" s="294"/>
      <c r="B1724" s="295"/>
      <c r="C1724" s="313"/>
      <c r="D1724" s="294"/>
      <c r="E1724" s="294"/>
      <c r="F1724" s="294"/>
      <c r="G1724" s="295"/>
      <c r="H1724" s="295"/>
      <c r="I1724" s="295"/>
      <c r="J1724" s="294"/>
      <c r="K1724" s="294"/>
      <c r="L1724" s="294"/>
    </row>
    <row r="1725" spans="1:12" ht="20.100000000000001" customHeight="1" x14ac:dyDescent="0.25">
      <c r="A1725" s="294"/>
      <c r="B1725" s="295"/>
      <c r="C1725" s="313"/>
      <c r="D1725" s="294"/>
      <c r="E1725" s="294"/>
      <c r="F1725" s="294"/>
      <c r="G1725" s="295"/>
      <c r="H1725" s="295"/>
      <c r="I1725" s="295"/>
      <c r="J1725" s="294"/>
      <c r="K1725" s="294"/>
      <c r="L1725" s="294"/>
    </row>
    <row r="1726" spans="1:12" ht="20.100000000000001" customHeight="1" x14ac:dyDescent="0.25">
      <c r="A1726" s="294"/>
      <c r="B1726" s="295"/>
      <c r="C1726" s="313"/>
      <c r="D1726" s="294"/>
      <c r="E1726" s="294"/>
      <c r="F1726" s="294"/>
      <c r="G1726" s="295"/>
      <c r="H1726" s="295"/>
      <c r="I1726" s="295"/>
      <c r="J1726" s="294"/>
      <c r="K1726" s="294"/>
      <c r="L1726" s="294"/>
    </row>
    <row r="1727" spans="1:12" ht="20.100000000000001" customHeight="1" x14ac:dyDescent="0.25">
      <c r="A1727" s="294"/>
      <c r="B1727" s="295"/>
      <c r="C1727" s="313"/>
      <c r="D1727" s="294"/>
      <c r="E1727" s="294"/>
      <c r="F1727" s="294"/>
      <c r="G1727" s="295"/>
      <c r="H1727" s="295"/>
      <c r="I1727" s="295"/>
      <c r="J1727" s="294"/>
      <c r="K1727" s="294"/>
      <c r="L1727" s="294"/>
    </row>
    <row r="1728" spans="1:12" ht="20.100000000000001" customHeight="1" x14ac:dyDescent="0.25">
      <c r="A1728" s="294"/>
      <c r="B1728" s="295"/>
      <c r="C1728" s="313"/>
      <c r="D1728" s="294"/>
      <c r="E1728" s="294"/>
      <c r="F1728" s="294"/>
      <c r="G1728" s="295"/>
      <c r="H1728" s="295"/>
      <c r="I1728" s="295"/>
      <c r="J1728" s="294"/>
      <c r="K1728" s="294"/>
      <c r="L1728" s="294"/>
    </row>
    <row r="1729" spans="1:12" ht="20.100000000000001" customHeight="1" x14ac:dyDescent="0.25">
      <c r="A1729" s="294"/>
      <c r="B1729" s="295"/>
      <c r="C1729" s="313"/>
      <c r="D1729" s="294"/>
      <c r="E1729" s="294"/>
      <c r="F1729" s="294"/>
      <c r="G1729" s="295"/>
      <c r="H1729" s="295"/>
      <c r="I1729" s="295"/>
      <c r="J1729" s="294"/>
      <c r="K1729" s="294"/>
      <c r="L1729" s="294"/>
    </row>
    <row r="1730" spans="1:12" ht="20.100000000000001" customHeight="1" x14ac:dyDescent="0.25">
      <c r="A1730" s="294"/>
      <c r="B1730" s="295"/>
      <c r="C1730" s="313"/>
      <c r="D1730" s="294"/>
      <c r="E1730" s="294"/>
      <c r="F1730" s="294"/>
      <c r="G1730" s="295"/>
      <c r="H1730" s="295"/>
      <c r="I1730" s="295"/>
      <c r="J1730" s="294"/>
      <c r="K1730" s="294"/>
      <c r="L1730" s="294"/>
    </row>
    <row r="1731" spans="1:12" ht="20.100000000000001" customHeight="1" x14ac:dyDescent="0.25">
      <c r="A1731" s="294"/>
      <c r="B1731" s="295"/>
      <c r="C1731" s="313"/>
      <c r="D1731" s="294"/>
      <c r="E1731" s="294"/>
      <c r="F1731" s="294"/>
      <c r="G1731" s="295"/>
      <c r="H1731" s="295"/>
      <c r="I1731" s="295"/>
      <c r="J1731" s="294"/>
      <c r="K1731" s="294"/>
      <c r="L1731" s="294"/>
    </row>
    <row r="1732" spans="1:12" ht="20.100000000000001" customHeight="1" x14ac:dyDescent="0.25">
      <c r="A1732" s="294"/>
      <c r="B1732" s="295"/>
      <c r="C1732" s="313"/>
      <c r="D1732" s="294"/>
      <c r="E1732" s="294"/>
      <c r="F1732" s="294"/>
      <c r="G1732" s="295"/>
      <c r="H1732" s="295"/>
      <c r="I1732" s="295"/>
      <c r="J1732" s="294"/>
      <c r="K1732" s="294"/>
      <c r="L1732" s="294"/>
    </row>
    <row r="1733" spans="1:12" ht="20.100000000000001" customHeight="1" x14ac:dyDescent="0.25">
      <c r="A1733" s="294"/>
      <c r="B1733" s="295"/>
      <c r="C1733" s="313"/>
      <c r="D1733" s="294"/>
      <c r="E1733" s="294"/>
      <c r="F1733" s="294"/>
      <c r="G1733" s="295"/>
      <c r="H1733" s="295"/>
      <c r="I1733" s="295"/>
      <c r="J1733" s="294"/>
      <c r="K1733" s="294"/>
      <c r="L1733" s="294"/>
    </row>
    <row r="1734" spans="1:12" ht="20.100000000000001" customHeight="1" x14ac:dyDescent="0.25">
      <c r="A1734" s="294"/>
      <c r="B1734" s="295"/>
      <c r="C1734" s="313"/>
      <c r="D1734" s="294"/>
      <c r="E1734" s="294"/>
      <c r="F1734" s="294"/>
      <c r="G1734" s="295"/>
      <c r="H1734" s="295"/>
      <c r="I1734" s="295"/>
      <c r="J1734" s="294"/>
      <c r="K1734" s="294"/>
      <c r="L1734" s="294"/>
    </row>
    <row r="1735" spans="1:12" ht="20.100000000000001" customHeight="1" x14ac:dyDescent="0.25">
      <c r="A1735" s="294"/>
      <c r="B1735" s="295"/>
      <c r="C1735" s="313"/>
      <c r="D1735" s="294"/>
      <c r="E1735" s="294"/>
      <c r="F1735" s="294"/>
      <c r="G1735" s="295"/>
      <c r="H1735" s="295"/>
      <c r="I1735" s="295"/>
      <c r="J1735" s="294"/>
      <c r="K1735" s="294"/>
      <c r="L1735" s="294"/>
    </row>
    <row r="1736" spans="1:12" ht="20.100000000000001" customHeight="1" x14ac:dyDescent="0.25">
      <c r="A1736" s="294"/>
      <c r="B1736" s="295"/>
      <c r="C1736" s="313"/>
      <c r="D1736" s="294"/>
      <c r="E1736" s="294"/>
      <c r="F1736" s="294"/>
      <c r="G1736" s="295"/>
      <c r="H1736" s="295"/>
      <c r="I1736" s="295"/>
      <c r="J1736" s="294"/>
      <c r="K1736" s="294"/>
      <c r="L1736" s="294"/>
    </row>
    <row r="1737" spans="1:12" ht="20.100000000000001" customHeight="1" x14ac:dyDescent="0.25">
      <c r="A1737" s="294"/>
      <c r="B1737" s="295"/>
      <c r="C1737" s="313"/>
      <c r="D1737" s="294"/>
      <c r="E1737" s="294"/>
      <c r="F1737" s="294"/>
      <c r="G1737" s="295"/>
      <c r="H1737" s="295"/>
      <c r="I1737" s="295"/>
      <c r="J1737" s="294"/>
      <c r="K1737" s="294"/>
      <c r="L1737" s="294"/>
    </row>
    <row r="1738" spans="1:12" ht="20.100000000000001" customHeight="1" x14ac:dyDescent="0.25">
      <c r="A1738" s="294"/>
      <c r="B1738" s="295"/>
      <c r="C1738" s="313"/>
      <c r="D1738" s="294"/>
      <c r="E1738" s="294"/>
      <c r="F1738" s="294"/>
      <c r="G1738" s="295"/>
      <c r="H1738" s="295"/>
      <c r="I1738" s="295"/>
      <c r="J1738" s="294"/>
      <c r="K1738" s="294"/>
      <c r="L1738" s="294"/>
    </row>
    <row r="1739" spans="1:12" ht="20.100000000000001" customHeight="1" x14ac:dyDescent="0.25">
      <c r="A1739" s="294"/>
      <c r="B1739" s="295"/>
      <c r="C1739" s="313"/>
      <c r="D1739" s="294"/>
      <c r="E1739" s="294"/>
      <c r="F1739" s="294"/>
      <c r="G1739" s="295"/>
      <c r="H1739" s="295"/>
      <c r="I1739" s="295"/>
      <c r="J1739" s="294"/>
      <c r="K1739" s="294"/>
      <c r="L1739" s="294"/>
    </row>
    <row r="1740" spans="1:12" ht="20.100000000000001" customHeight="1" x14ac:dyDescent="0.25">
      <c r="A1740" s="294"/>
      <c r="B1740" s="295"/>
      <c r="C1740" s="313"/>
      <c r="D1740" s="294"/>
      <c r="E1740" s="294"/>
      <c r="F1740" s="294"/>
      <c r="G1740" s="295"/>
      <c r="H1740" s="295"/>
      <c r="I1740" s="295"/>
      <c r="J1740" s="294"/>
      <c r="K1740" s="294"/>
      <c r="L1740" s="294"/>
    </row>
    <row r="1741" spans="1:12" ht="20.100000000000001" customHeight="1" x14ac:dyDescent="0.25">
      <c r="A1741" s="294"/>
      <c r="B1741" s="295"/>
      <c r="C1741" s="313"/>
      <c r="D1741" s="294"/>
      <c r="E1741" s="294"/>
      <c r="F1741" s="294"/>
      <c r="G1741" s="295"/>
      <c r="H1741" s="295"/>
      <c r="I1741" s="295"/>
      <c r="J1741" s="294"/>
      <c r="K1741" s="294"/>
      <c r="L1741" s="294"/>
    </row>
    <row r="1742" spans="1:12" ht="20.100000000000001" customHeight="1" x14ac:dyDescent="0.25">
      <c r="A1742" s="294"/>
      <c r="B1742" s="295"/>
      <c r="C1742" s="313"/>
      <c r="D1742" s="294"/>
      <c r="E1742" s="294"/>
      <c r="F1742" s="294"/>
      <c r="G1742" s="295"/>
      <c r="H1742" s="295"/>
      <c r="I1742" s="295"/>
      <c r="J1742" s="294"/>
      <c r="K1742" s="294"/>
      <c r="L1742" s="294"/>
    </row>
    <row r="1743" spans="1:12" ht="20.100000000000001" customHeight="1" x14ac:dyDescent="0.25">
      <c r="A1743" s="294"/>
      <c r="B1743" s="295"/>
      <c r="C1743" s="313"/>
      <c r="D1743" s="294"/>
      <c r="E1743" s="294"/>
      <c r="F1743" s="294"/>
      <c r="G1743" s="295"/>
      <c r="H1743" s="295"/>
      <c r="I1743" s="295"/>
      <c r="J1743" s="294"/>
      <c r="K1743" s="294"/>
      <c r="L1743" s="294"/>
    </row>
    <row r="1744" spans="1:12" ht="20.100000000000001" customHeight="1" x14ac:dyDescent="0.25">
      <c r="A1744" s="294"/>
      <c r="B1744" s="295"/>
      <c r="C1744" s="313"/>
      <c r="D1744" s="294"/>
      <c r="E1744" s="294"/>
      <c r="F1744" s="294"/>
      <c r="G1744" s="295"/>
      <c r="H1744" s="295"/>
      <c r="I1744" s="295"/>
      <c r="J1744" s="294"/>
      <c r="K1744" s="294"/>
      <c r="L1744" s="294"/>
    </row>
    <row r="1745" spans="1:12" ht="20.100000000000001" customHeight="1" x14ac:dyDescent="0.25">
      <c r="A1745" s="294"/>
      <c r="B1745" s="295"/>
      <c r="C1745" s="313"/>
      <c r="D1745" s="294"/>
      <c r="E1745" s="294"/>
      <c r="F1745" s="294"/>
      <c r="G1745" s="295"/>
      <c r="H1745" s="295"/>
      <c r="I1745" s="295"/>
      <c r="J1745" s="294"/>
      <c r="K1745" s="294"/>
      <c r="L1745" s="294"/>
    </row>
    <row r="1746" spans="1:12" ht="20.100000000000001" customHeight="1" x14ac:dyDescent="0.25">
      <c r="A1746" s="294"/>
      <c r="B1746" s="295"/>
      <c r="C1746" s="313"/>
      <c r="D1746" s="294"/>
      <c r="E1746" s="294"/>
      <c r="F1746" s="294"/>
      <c r="G1746" s="295"/>
      <c r="H1746" s="295"/>
      <c r="I1746" s="295"/>
      <c r="J1746" s="294"/>
      <c r="K1746" s="294"/>
      <c r="L1746" s="294"/>
    </row>
    <row r="1747" spans="1:12" ht="20.100000000000001" customHeight="1" x14ac:dyDescent="0.25">
      <c r="A1747" s="294"/>
      <c r="B1747" s="295"/>
      <c r="C1747" s="313"/>
      <c r="D1747" s="294"/>
      <c r="E1747" s="294"/>
      <c r="F1747" s="294"/>
      <c r="G1747" s="295"/>
      <c r="H1747" s="295"/>
      <c r="I1747" s="295"/>
      <c r="J1747" s="294"/>
      <c r="K1747" s="294"/>
      <c r="L1747" s="294"/>
    </row>
    <row r="1748" spans="1:12" ht="20.100000000000001" customHeight="1" x14ac:dyDescent="0.25">
      <c r="A1748" s="294"/>
      <c r="B1748" s="295"/>
      <c r="C1748" s="313"/>
      <c r="D1748" s="294"/>
      <c r="E1748" s="294"/>
      <c r="F1748" s="294"/>
      <c r="G1748" s="295"/>
      <c r="H1748" s="295"/>
      <c r="I1748" s="295"/>
      <c r="J1748" s="294"/>
      <c r="K1748" s="294"/>
      <c r="L1748" s="294"/>
    </row>
    <row r="1749" spans="1:12" ht="20.100000000000001" customHeight="1" x14ac:dyDescent="0.25">
      <c r="A1749" s="294"/>
      <c r="B1749" s="295"/>
      <c r="C1749" s="313"/>
      <c r="D1749" s="294"/>
      <c r="E1749" s="294"/>
      <c r="F1749" s="294"/>
      <c r="G1749" s="295"/>
      <c r="H1749" s="295"/>
      <c r="I1749" s="295"/>
      <c r="J1749" s="294"/>
      <c r="K1749" s="294"/>
      <c r="L1749" s="294"/>
    </row>
    <row r="1750" spans="1:12" ht="20.100000000000001" customHeight="1" x14ac:dyDescent="0.25">
      <c r="A1750" s="294"/>
      <c r="B1750" s="295"/>
      <c r="C1750" s="313"/>
      <c r="D1750" s="294"/>
      <c r="E1750" s="294"/>
      <c r="F1750" s="294"/>
      <c r="G1750" s="295"/>
      <c r="H1750" s="295"/>
      <c r="I1750" s="295"/>
      <c r="J1750" s="294"/>
      <c r="K1750" s="294"/>
      <c r="L1750" s="294"/>
    </row>
    <row r="1751" spans="1:12" ht="20.100000000000001" customHeight="1" x14ac:dyDescent="0.25">
      <c r="A1751" s="294"/>
      <c r="B1751" s="295"/>
      <c r="C1751" s="313"/>
      <c r="D1751" s="294"/>
      <c r="E1751" s="294"/>
      <c r="F1751" s="294"/>
      <c r="G1751" s="295"/>
      <c r="H1751" s="295"/>
      <c r="I1751" s="295"/>
      <c r="J1751" s="294"/>
      <c r="K1751" s="294"/>
      <c r="L1751" s="294"/>
    </row>
    <row r="1752" spans="1:12" ht="20.100000000000001" customHeight="1" x14ac:dyDescent="0.25">
      <c r="A1752" s="294"/>
      <c r="B1752" s="295"/>
      <c r="C1752" s="313"/>
      <c r="D1752" s="294"/>
      <c r="E1752" s="294"/>
      <c r="F1752" s="294"/>
      <c r="G1752" s="295"/>
      <c r="H1752" s="295"/>
      <c r="I1752" s="295"/>
      <c r="J1752" s="294"/>
      <c r="K1752" s="294"/>
      <c r="L1752" s="294"/>
    </row>
    <row r="1753" spans="1:12" ht="20.100000000000001" customHeight="1" x14ac:dyDescent="0.25">
      <c r="A1753" s="294"/>
      <c r="B1753" s="295"/>
      <c r="C1753" s="313"/>
      <c r="D1753" s="294"/>
      <c r="E1753" s="294"/>
      <c r="F1753" s="294"/>
      <c r="G1753" s="295"/>
      <c r="H1753" s="295"/>
      <c r="I1753" s="295"/>
      <c r="J1753" s="294"/>
      <c r="K1753" s="294"/>
      <c r="L1753" s="294"/>
    </row>
    <row r="1754" spans="1:12" ht="20.100000000000001" customHeight="1" x14ac:dyDescent="0.25">
      <c r="A1754" s="294"/>
      <c r="B1754" s="295"/>
      <c r="C1754" s="313"/>
      <c r="D1754" s="294"/>
      <c r="E1754" s="294"/>
      <c r="F1754" s="294"/>
      <c r="G1754" s="295"/>
      <c r="H1754" s="295"/>
      <c r="I1754" s="295"/>
      <c r="J1754" s="294"/>
      <c r="K1754" s="294"/>
      <c r="L1754" s="294"/>
    </row>
    <row r="1755" spans="1:12" ht="20.100000000000001" customHeight="1" x14ac:dyDescent="0.25">
      <c r="A1755" s="294"/>
      <c r="B1755" s="295"/>
      <c r="C1755" s="313"/>
      <c r="D1755" s="294"/>
      <c r="E1755" s="294"/>
      <c r="F1755" s="294"/>
      <c r="G1755" s="295"/>
      <c r="H1755" s="295"/>
      <c r="I1755" s="295"/>
      <c r="J1755" s="294"/>
      <c r="K1755" s="294"/>
      <c r="L1755" s="294"/>
    </row>
    <row r="1756" spans="1:12" ht="20.100000000000001" customHeight="1" x14ac:dyDescent="0.25">
      <c r="A1756" s="294"/>
      <c r="B1756" s="295"/>
      <c r="C1756" s="313"/>
      <c r="D1756" s="294"/>
      <c r="E1756" s="294"/>
      <c r="F1756" s="294"/>
      <c r="G1756" s="295"/>
      <c r="H1756" s="295"/>
      <c r="I1756" s="295"/>
      <c r="J1756" s="294"/>
      <c r="K1756" s="294"/>
      <c r="L1756" s="294"/>
    </row>
    <row r="1757" spans="1:12" ht="20.100000000000001" customHeight="1" x14ac:dyDescent="0.25">
      <c r="A1757" s="294"/>
      <c r="B1757" s="295"/>
      <c r="C1757" s="313"/>
      <c r="D1757" s="294"/>
      <c r="E1757" s="294"/>
      <c r="F1757" s="294"/>
      <c r="G1757" s="295"/>
      <c r="H1757" s="295"/>
      <c r="I1757" s="295"/>
      <c r="J1757" s="294"/>
      <c r="K1757" s="294"/>
      <c r="L1757" s="294"/>
    </row>
    <row r="1758" spans="1:12" ht="20.100000000000001" customHeight="1" x14ac:dyDescent="0.25">
      <c r="A1758" s="294"/>
      <c r="B1758" s="295"/>
      <c r="C1758" s="313"/>
      <c r="D1758" s="294"/>
      <c r="E1758" s="294"/>
      <c r="F1758" s="294"/>
      <c r="G1758" s="295"/>
      <c r="H1758" s="295"/>
      <c r="I1758" s="295"/>
      <c r="J1758" s="294"/>
      <c r="K1758" s="294"/>
      <c r="L1758" s="294"/>
    </row>
    <row r="1759" spans="1:12" ht="20.100000000000001" customHeight="1" x14ac:dyDescent="0.25">
      <c r="A1759" s="294"/>
      <c r="B1759" s="295"/>
      <c r="C1759" s="313"/>
      <c r="D1759" s="294"/>
      <c r="E1759" s="294"/>
      <c r="F1759" s="294"/>
      <c r="G1759" s="295"/>
      <c r="H1759" s="295"/>
      <c r="I1759" s="295"/>
      <c r="J1759" s="294"/>
      <c r="K1759" s="294"/>
      <c r="L1759" s="294"/>
    </row>
    <row r="1760" spans="1:12" ht="20.100000000000001" customHeight="1" x14ac:dyDescent="0.25">
      <c r="A1760" s="294"/>
      <c r="B1760" s="295"/>
      <c r="C1760" s="313"/>
      <c r="D1760" s="294"/>
      <c r="E1760" s="294"/>
      <c r="F1760" s="294"/>
      <c r="G1760" s="295"/>
      <c r="H1760" s="295"/>
      <c r="I1760" s="295"/>
      <c r="J1760" s="294"/>
      <c r="K1760" s="294"/>
      <c r="L1760" s="294"/>
    </row>
    <row r="1761" spans="1:12" ht="20.100000000000001" customHeight="1" x14ac:dyDescent="0.25">
      <c r="A1761" s="294"/>
      <c r="B1761" s="295"/>
      <c r="C1761" s="313"/>
      <c r="D1761" s="294"/>
      <c r="E1761" s="294"/>
      <c r="F1761" s="294"/>
      <c r="G1761" s="295"/>
      <c r="H1761" s="295"/>
      <c r="I1761" s="295"/>
      <c r="J1761" s="294"/>
      <c r="K1761" s="294"/>
      <c r="L1761" s="294"/>
    </row>
    <row r="1762" spans="1:12" ht="20.100000000000001" customHeight="1" x14ac:dyDescent="0.25">
      <c r="A1762" s="294"/>
      <c r="B1762" s="295"/>
      <c r="C1762" s="313"/>
      <c r="D1762" s="294"/>
      <c r="E1762" s="294"/>
      <c r="F1762" s="294"/>
      <c r="G1762" s="295"/>
      <c r="H1762" s="295"/>
      <c r="I1762" s="295"/>
      <c r="J1762" s="294"/>
      <c r="K1762" s="294"/>
      <c r="L1762" s="294"/>
    </row>
    <row r="1763" spans="1:12" ht="20.100000000000001" customHeight="1" x14ac:dyDescent="0.25">
      <c r="A1763" s="294"/>
      <c r="B1763" s="295"/>
      <c r="C1763" s="313"/>
      <c r="D1763" s="294"/>
      <c r="E1763" s="294"/>
      <c r="F1763" s="294"/>
      <c r="G1763" s="295"/>
      <c r="H1763" s="295"/>
      <c r="I1763" s="295"/>
      <c r="J1763" s="294"/>
      <c r="K1763" s="294"/>
      <c r="L1763" s="294"/>
    </row>
    <row r="1764" spans="1:12" ht="20.100000000000001" customHeight="1" x14ac:dyDescent="0.25">
      <c r="A1764" s="294"/>
      <c r="B1764" s="295"/>
      <c r="C1764" s="313"/>
      <c r="D1764" s="294"/>
      <c r="E1764" s="294"/>
      <c r="F1764" s="294"/>
      <c r="G1764" s="295"/>
      <c r="H1764" s="295"/>
      <c r="I1764" s="295"/>
      <c r="J1764" s="294"/>
      <c r="K1764" s="294"/>
      <c r="L1764" s="294"/>
    </row>
    <row r="1765" spans="1:12" ht="20.100000000000001" customHeight="1" x14ac:dyDescent="0.25">
      <c r="A1765" s="294"/>
      <c r="B1765" s="295"/>
      <c r="C1765" s="313"/>
      <c r="D1765" s="294"/>
      <c r="E1765" s="294"/>
      <c r="F1765" s="294"/>
      <c r="G1765" s="295"/>
      <c r="H1765" s="295"/>
      <c r="I1765" s="295"/>
      <c r="J1765" s="294"/>
      <c r="K1765" s="294"/>
      <c r="L1765" s="294"/>
    </row>
    <row r="1766" spans="1:12" ht="20.100000000000001" customHeight="1" x14ac:dyDescent="0.25">
      <c r="A1766" s="294"/>
      <c r="B1766" s="295"/>
      <c r="C1766" s="313"/>
      <c r="D1766" s="294"/>
      <c r="E1766" s="294"/>
      <c r="F1766" s="294"/>
      <c r="G1766" s="295"/>
      <c r="H1766" s="295"/>
      <c r="I1766" s="295"/>
      <c r="J1766" s="294"/>
      <c r="K1766" s="294"/>
      <c r="L1766" s="294"/>
    </row>
    <row r="1767" spans="1:12" ht="20.100000000000001" customHeight="1" x14ac:dyDescent="0.25">
      <c r="A1767" s="294"/>
      <c r="B1767" s="295"/>
      <c r="C1767" s="313"/>
      <c r="D1767" s="294"/>
      <c r="E1767" s="294"/>
      <c r="F1767" s="294"/>
      <c r="G1767" s="295"/>
      <c r="H1767" s="295"/>
      <c r="I1767" s="295"/>
      <c r="J1767" s="294"/>
      <c r="K1767" s="294"/>
      <c r="L1767" s="294"/>
    </row>
    <row r="1768" spans="1:12" ht="20.100000000000001" customHeight="1" x14ac:dyDescent="0.25">
      <c r="A1768" s="294"/>
      <c r="B1768" s="295"/>
      <c r="C1768" s="313"/>
      <c r="D1768" s="294"/>
      <c r="E1768" s="294"/>
      <c r="F1768" s="294"/>
      <c r="G1768" s="295"/>
      <c r="H1768" s="295"/>
      <c r="I1768" s="295"/>
      <c r="J1768" s="294"/>
      <c r="K1768" s="294"/>
      <c r="L1768" s="294"/>
    </row>
    <row r="1769" spans="1:12" ht="20.100000000000001" customHeight="1" x14ac:dyDescent="0.25">
      <c r="A1769" s="294"/>
      <c r="B1769" s="295"/>
      <c r="C1769" s="313"/>
      <c r="D1769" s="294"/>
      <c r="E1769" s="294"/>
      <c r="F1769" s="294"/>
      <c r="G1769" s="295"/>
      <c r="H1769" s="295"/>
      <c r="I1769" s="295"/>
      <c r="J1769" s="294"/>
      <c r="K1769" s="294"/>
      <c r="L1769" s="294"/>
    </row>
    <row r="1770" spans="1:12" ht="20.100000000000001" customHeight="1" x14ac:dyDescent="0.25">
      <c r="A1770" s="294"/>
      <c r="B1770" s="295"/>
      <c r="C1770" s="313"/>
      <c r="D1770" s="294"/>
      <c r="E1770" s="294"/>
      <c r="F1770" s="294"/>
      <c r="G1770" s="295"/>
      <c r="H1770" s="295"/>
      <c r="I1770" s="295"/>
      <c r="J1770" s="294"/>
      <c r="K1770" s="294"/>
      <c r="L1770" s="294"/>
    </row>
    <row r="1771" spans="1:12" ht="20.100000000000001" customHeight="1" x14ac:dyDescent="0.25">
      <c r="A1771" s="294"/>
      <c r="B1771" s="295"/>
      <c r="C1771" s="313"/>
      <c r="D1771" s="294"/>
      <c r="E1771" s="294"/>
      <c r="F1771" s="294"/>
      <c r="G1771" s="295"/>
      <c r="H1771" s="295"/>
      <c r="I1771" s="295"/>
      <c r="J1771" s="294"/>
      <c r="K1771" s="294"/>
      <c r="L1771" s="294"/>
    </row>
    <row r="1772" spans="1:12" ht="20.100000000000001" customHeight="1" x14ac:dyDescent="0.25">
      <c r="A1772" s="294"/>
      <c r="B1772" s="295"/>
      <c r="C1772" s="313"/>
      <c r="D1772" s="294"/>
      <c r="E1772" s="294"/>
      <c r="F1772" s="294"/>
      <c r="G1772" s="295"/>
      <c r="H1772" s="295"/>
      <c r="I1772" s="295"/>
      <c r="J1772" s="294"/>
      <c r="K1772" s="294"/>
      <c r="L1772" s="294"/>
    </row>
    <row r="1773" spans="1:12" ht="20.100000000000001" customHeight="1" x14ac:dyDescent="0.25">
      <c r="A1773" s="294"/>
      <c r="B1773" s="295"/>
      <c r="C1773" s="313"/>
      <c r="D1773" s="294"/>
      <c r="E1773" s="294"/>
      <c r="F1773" s="294"/>
      <c r="G1773" s="295"/>
      <c r="H1773" s="295"/>
      <c r="I1773" s="295"/>
      <c r="J1773" s="294"/>
      <c r="K1773" s="294"/>
      <c r="L1773" s="294"/>
    </row>
    <row r="1774" spans="1:12" ht="20.100000000000001" customHeight="1" x14ac:dyDescent="0.25">
      <c r="A1774" s="294"/>
      <c r="B1774" s="295"/>
      <c r="C1774" s="313"/>
      <c r="D1774" s="294"/>
      <c r="E1774" s="294"/>
      <c r="F1774" s="294"/>
      <c r="G1774" s="295"/>
      <c r="H1774" s="295"/>
      <c r="I1774" s="295"/>
      <c r="J1774" s="294"/>
      <c r="K1774" s="294"/>
      <c r="L1774" s="294"/>
    </row>
    <row r="1775" spans="1:12" ht="20.100000000000001" customHeight="1" x14ac:dyDescent="0.25">
      <c r="A1775" s="294"/>
      <c r="B1775" s="295"/>
      <c r="C1775" s="313"/>
      <c r="D1775" s="294"/>
      <c r="E1775" s="294"/>
      <c r="F1775" s="294"/>
      <c r="G1775" s="295"/>
      <c r="H1775" s="295"/>
      <c r="I1775" s="295"/>
      <c r="J1775" s="294"/>
      <c r="K1775" s="294"/>
      <c r="L1775" s="294"/>
    </row>
    <row r="1776" spans="1:12" ht="20.100000000000001" customHeight="1" x14ac:dyDescent="0.25">
      <c r="A1776" s="294"/>
      <c r="B1776" s="295"/>
      <c r="C1776" s="313"/>
      <c r="D1776" s="294"/>
      <c r="E1776" s="294"/>
      <c r="F1776" s="294"/>
      <c r="G1776" s="295"/>
      <c r="H1776" s="295"/>
      <c r="I1776" s="295"/>
      <c r="J1776" s="294"/>
      <c r="K1776" s="294"/>
      <c r="L1776" s="294"/>
    </row>
    <row r="1777" spans="1:12" ht="20.100000000000001" customHeight="1" x14ac:dyDescent="0.25">
      <c r="A1777" s="294"/>
      <c r="B1777" s="295"/>
      <c r="C1777" s="313"/>
      <c r="D1777" s="294"/>
      <c r="E1777" s="294"/>
      <c r="F1777" s="294"/>
      <c r="G1777" s="295"/>
      <c r="H1777" s="295"/>
      <c r="I1777" s="295"/>
      <c r="J1777" s="294"/>
      <c r="K1777" s="294"/>
      <c r="L1777" s="294"/>
    </row>
    <row r="1778" spans="1:12" ht="20.100000000000001" customHeight="1" x14ac:dyDescent="0.25">
      <c r="A1778" s="294"/>
      <c r="B1778" s="295"/>
      <c r="C1778" s="313"/>
      <c r="D1778" s="294"/>
      <c r="E1778" s="294"/>
      <c r="F1778" s="294"/>
      <c r="G1778" s="295"/>
      <c r="H1778" s="295"/>
      <c r="I1778" s="295"/>
      <c r="J1778" s="294"/>
      <c r="K1778" s="294"/>
      <c r="L1778" s="294"/>
    </row>
    <row r="1779" spans="1:12" ht="20.100000000000001" customHeight="1" x14ac:dyDescent="0.25">
      <c r="A1779" s="294"/>
      <c r="B1779" s="295"/>
      <c r="C1779" s="313"/>
      <c r="D1779" s="294"/>
      <c r="E1779" s="294"/>
      <c r="F1779" s="294"/>
      <c r="G1779" s="295"/>
      <c r="H1779" s="295"/>
      <c r="I1779" s="295"/>
      <c r="J1779" s="294"/>
      <c r="K1779" s="294"/>
      <c r="L1779" s="294"/>
    </row>
    <row r="1780" spans="1:12" ht="20.100000000000001" customHeight="1" x14ac:dyDescent="0.25">
      <c r="A1780" s="294"/>
      <c r="B1780" s="295"/>
      <c r="C1780" s="313"/>
      <c r="D1780" s="294"/>
      <c r="E1780" s="294"/>
      <c r="F1780" s="294"/>
      <c r="G1780" s="295"/>
      <c r="H1780" s="295"/>
      <c r="I1780" s="295"/>
      <c r="J1780" s="294"/>
      <c r="K1780" s="294"/>
      <c r="L1780" s="294"/>
    </row>
    <row r="1781" spans="1:12" ht="20.100000000000001" customHeight="1" x14ac:dyDescent="0.25">
      <c r="A1781" s="294"/>
      <c r="B1781" s="295"/>
      <c r="C1781" s="313"/>
      <c r="D1781" s="294"/>
      <c r="E1781" s="294"/>
      <c r="F1781" s="294"/>
      <c r="G1781" s="295"/>
      <c r="H1781" s="295"/>
      <c r="I1781" s="295"/>
      <c r="J1781" s="294"/>
      <c r="K1781" s="294"/>
      <c r="L1781" s="294"/>
    </row>
    <row r="1782" spans="1:12" ht="20.100000000000001" customHeight="1" x14ac:dyDescent="0.25">
      <c r="A1782" s="294"/>
      <c r="B1782" s="295"/>
      <c r="C1782" s="313"/>
      <c r="D1782" s="294"/>
      <c r="E1782" s="294"/>
      <c r="F1782" s="294"/>
      <c r="G1782" s="295"/>
      <c r="H1782" s="295"/>
      <c r="I1782" s="295"/>
      <c r="J1782" s="294"/>
      <c r="K1782" s="294"/>
      <c r="L1782" s="294"/>
    </row>
    <row r="1783" spans="1:12" ht="20.100000000000001" customHeight="1" x14ac:dyDescent="0.25">
      <c r="A1783" s="294"/>
      <c r="B1783" s="295"/>
      <c r="C1783" s="313"/>
      <c r="D1783" s="294"/>
      <c r="E1783" s="294"/>
      <c r="F1783" s="294"/>
      <c r="G1783" s="295"/>
      <c r="H1783" s="295"/>
      <c r="I1783" s="295"/>
      <c r="J1783" s="294"/>
      <c r="K1783" s="294"/>
      <c r="L1783" s="294"/>
    </row>
    <row r="1784" spans="1:12" ht="20.100000000000001" customHeight="1" x14ac:dyDescent="0.25">
      <c r="A1784" s="294"/>
      <c r="B1784" s="295"/>
      <c r="C1784" s="313"/>
      <c r="D1784" s="294"/>
      <c r="E1784" s="294"/>
      <c r="F1784" s="294"/>
      <c r="G1784" s="295"/>
      <c r="H1784" s="295"/>
      <c r="I1784" s="295"/>
      <c r="J1784" s="294"/>
      <c r="K1784" s="294"/>
      <c r="L1784" s="294"/>
    </row>
    <row r="1785" spans="1:12" ht="20.100000000000001" customHeight="1" x14ac:dyDescent="0.25">
      <c r="A1785" s="294"/>
      <c r="B1785" s="295"/>
      <c r="C1785" s="313"/>
      <c r="D1785" s="294"/>
      <c r="E1785" s="294"/>
      <c r="F1785" s="294"/>
      <c r="G1785" s="295"/>
      <c r="H1785" s="295"/>
      <c r="I1785" s="295"/>
      <c r="J1785" s="294"/>
      <c r="K1785" s="294"/>
      <c r="L1785" s="294"/>
    </row>
    <row r="1786" spans="1:12" ht="20.100000000000001" customHeight="1" x14ac:dyDescent="0.25">
      <c r="A1786" s="294"/>
      <c r="B1786" s="295"/>
      <c r="C1786" s="313"/>
      <c r="D1786" s="294"/>
      <c r="E1786" s="294"/>
      <c r="F1786" s="294"/>
      <c r="G1786" s="295"/>
      <c r="H1786" s="295"/>
      <c r="I1786" s="295"/>
      <c r="J1786" s="294"/>
      <c r="K1786" s="294"/>
      <c r="L1786" s="294"/>
    </row>
    <row r="1787" spans="1:12" ht="20.100000000000001" customHeight="1" x14ac:dyDescent="0.25">
      <c r="A1787" s="294"/>
      <c r="B1787" s="295"/>
      <c r="C1787" s="313"/>
      <c r="D1787" s="294"/>
      <c r="E1787" s="294"/>
      <c r="F1787" s="294"/>
      <c r="G1787" s="295"/>
      <c r="H1787" s="295"/>
      <c r="I1787" s="295"/>
      <c r="J1787" s="294"/>
      <c r="K1787" s="294"/>
      <c r="L1787" s="294"/>
    </row>
    <row r="1788" spans="1:12" ht="20.100000000000001" customHeight="1" x14ac:dyDescent="0.25">
      <c r="A1788" s="294"/>
      <c r="B1788" s="295"/>
      <c r="C1788" s="313"/>
      <c r="D1788" s="294"/>
      <c r="E1788" s="294"/>
      <c r="F1788" s="294"/>
      <c r="G1788" s="295"/>
      <c r="H1788" s="295"/>
      <c r="I1788" s="295"/>
      <c r="J1788" s="294"/>
      <c r="K1788" s="294"/>
      <c r="L1788" s="294"/>
    </row>
    <row r="1789" spans="1:12" ht="20.100000000000001" customHeight="1" x14ac:dyDescent="0.25">
      <c r="A1789" s="294"/>
      <c r="B1789" s="295"/>
      <c r="C1789" s="313"/>
      <c r="D1789" s="294"/>
      <c r="E1789" s="294"/>
      <c r="F1789" s="294"/>
      <c r="G1789" s="295"/>
      <c r="H1789" s="295"/>
      <c r="I1789" s="295"/>
      <c r="J1789" s="294"/>
      <c r="K1789" s="294"/>
      <c r="L1789" s="294"/>
    </row>
    <row r="1790" spans="1:12" ht="20.100000000000001" customHeight="1" x14ac:dyDescent="0.25">
      <c r="A1790" s="294"/>
      <c r="B1790" s="295"/>
      <c r="C1790" s="313"/>
      <c r="D1790" s="294"/>
      <c r="E1790" s="294"/>
      <c r="F1790" s="294"/>
      <c r="G1790" s="295"/>
      <c r="H1790" s="295"/>
      <c r="I1790" s="295"/>
      <c r="J1790" s="294"/>
      <c r="K1790" s="294"/>
      <c r="L1790" s="294"/>
    </row>
    <row r="1791" spans="1:12" ht="20.100000000000001" customHeight="1" x14ac:dyDescent="0.25">
      <c r="A1791" s="294"/>
      <c r="B1791" s="295"/>
      <c r="C1791" s="313"/>
      <c r="D1791" s="294"/>
      <c r="E1791" s="294"/>
      <c r="F1791" s="294"/>
      <c r="G1791" s="295"/>
      <c r="H1791" s="295"/>
      <c r="I1791" s="295"/>
      <c r="J1791" s="294"/>
      <c r="K1791" s="294"/>
      <c r="L1791" s="294"/>
    </row>
    <row r="1792" spans="1:12" ht="20.100000000000001" customHeight="1" x14ac:dyDescent="0.25">
      <c r="A1792" s="294"/>
      <c r="B1792" s="295"/>
      <c r="C1792" s="313"/>
      <c r="D1792" s="294"/>
      <c r="E1792" s="294"/>
      <c r="F1792" s="294"/>
      <c r="G1792" s="295"/>
      <c r="H1792" s="295"/>
      <c r="I1792" s="295"/>
      <c r="J1792" s="294"/>
      <c r="K1792" s="294"/>
      <c r="L1792" s="294"/>
    </row>
    <row r="1793" spans="1:12" ht="20.100000000000001" customHeight="1" x14ac:dyDescent="0.25">
      <c r="A1793" s="294"/>
      <c r="B1793" s="295"/>
      <c r="C1793" s="313"/>
      <c r="D1793" s="294"/>
      <c r="E1793" s="294"/>
      <c r="F1793" s="294"/>
      <c r="G1793" s="295"/>
      <c r="H1793" s="295"/>
      <c r="I1793" s="295"/>
      <c r="J1793" s="294"/>
      <c r="K1793" s="294"/>
      <c r="L1793" s="294"/>
    </row>
    <row r="1794" spans="1:12" ht="20.100000000000001" customHeight="1" x14ac:dyDescent="0.25">
      <c r="A1794" s="294"/>
      <c r="B1794" s="295"/>
      <c r="C1794" s="313"/>
      <c r="D1794" s="294"/>
      <c r="E1794" s="294"/>
      <c r="F1794" s="294"/>
      <c r="G1794" s="295"/>
      <c r="H1794" s="295"/>
      <c r="I1794" s="295"/>
      <c r="J1794" s="294"/>
      <c r="K1794" s="294"/>
      <c r="L1794" s="294"/>
    </row>
    <row r="1795" spans="1:12" ht="20.100000000000001" customHeight="1" x14ac:dyDescent="0.25">
      <c r="A1795" s="294"/>
      <c r="B1795" s="295"/>
      <c r="C1795" s="313"/>
      <c r="D1795" s="294"/>
      <c r="E1795" s="294"/>
      <c r="F1795" s="294"/>
      <c r="G1795" s="295"/>
      <c r="H1795" s="295"/>
      <c r="I1795" s="295"/>
      <c r="J1795" s="294"/>
      <c r="K1795" s="294"/>
      <c r="L1795" s="294"/>
    </row>
    <row r="1796" spans="1:12" ht="20.100000000000001" customHeight="1" x14ac:dyDescent="0.25">
      <c r="A1796" s="294"/>
      <c r="B1796" s="295"/>
      <c r="C1796" s="313"/>
      <c r="D1796" s="294"/>
      <c r="E1796" s="294"/>
      <c r="F1796" s="294"/>
      <c r="G1796" s="295"/>
      <c r="H1796" s="295"/>
      <c r="I1796" s="295"/>
      <c r="J1796" s="294"/>
      <c r="K1796" s="294"/>
      <c r="L1796" s="294"/>
    </row>
    <row r="1797" spans="1:12" ht="20.100000000000001" customHeight="1" x14ac:dyDescent="0.25">
      <c r="A1797" s="294"/>
      <c r="B1797" s="295"/>
      <c r="C1797" s="313"/>
      <c r="D1797" s="294"/>
      <c r="E1797" s="294"/>
      <c r="F1797" s="294"/>
      <c r="G1797" s="295"/>
      <c r="H1797" s="295"/>
      <c r="I1797" s="295"/>
      <c r="J1797" s="294"/>
      <c r="K1797" s="294"/>
      <c r="L1797" s="294"/>
    </row>
    <row r="1798" spans="1:12" ht="20.100000000000001" customHeight="1" x14ac:dyDescent="0.25">
      <c r="A1798" s="294"/>
      <c r="B1798" s="295"/>
      <c r="C1798" s="313"/>
      <c r="D1798" s="294"/>
      <c r="E1798" s="294"/>
      <c r="F1798" s="294"/>
      <c r="G1798" s="295"/>
      <c r="H1798" s="295"/>
      <c r="I1798" s="295"/>
      <c r="J1798" s="294"/>
      <c r="K1798" s="294"/>
      <c r="L1798" s="294"/>
    </row>
    <row r="1799" spans="1:12" ht="20.100000000000001" customHeight="1" x14ac:dyDescent="0.25">
      <c r="A1799" s="294"/>
      <c r="B1799" s="295"/>
      <c r="C1799" s="313"/>
      <c r="D1799" s="294"/>
      <c r="E1799" s="294"/>
      <c r="F1799" s="294"/>
      <c r="G1799" s="295"/>
      <c r="H1799" s="295"/>
      <c r="I1799" s="295"/>
      <c r="J1799" s="294"/>
      <c r="K1799" s="294"/>
      <c r="L1799" s="294"/>
    </row>
    <row r="1800" spans="1:12" ht="20.100000000000001" customHeight="1" x14ac:dyDescent="0.25">
      <c r="A1800" s="294"/>
      <c r="B1800" s="295"/>
      <c r="C1800" s="313"/>
      <c r="D1800" s="294"/>
      <c r="E1800" s="294"/>
      <c r="F1800" s="294"/>
      <c r="G1800" s="295"/>
      <c r="H1800" s="295"/>
      <c r="I1800" s="295"/>
      <c r="J1800" s="294"/>
      <c r="K1800" s="294"/>
      <c r="L1800" s="294"/>
    </row>
    <row r="1801" spans="1:12" ht="20.100000000000001" customHeight="1" x14ac:dyDescent="0.25">
      <c r="A1801" s="294"/>
      <c r="B1801" s="295"/>
      <c r="C1801" s="313"/>
      <c r="D1801" s="294"/>
      <c r="E1801" s="294"/>
      <c r="F1801" s="294"/>
      <c r="G1801" s="295"/>
      <c r="H1801" s="295"/>
      <c r="I1801" s="295"/>
      <c r="J1801" s="294"/>
      <c r="K1801" s="294"/>
      <c r="L1801" s="294"/>
    </row>
    <row r="1802" spans="1:12" ht="20.100000000000001" customHeight="1" x14ac:dyDescent="0.25">
      <c r="A1802" s="294"/>
      <c r="B1802" s="295"/>
      <c r="C1802" s="313"/>
      <c r="D1802" s="294"/>
      <c r="E1802" s="294"/>
      <c r="F1802" s="294"/>
      <c r="G1802" s="295"/>
      <c r="H1802" s="295"/>
      <c r="I1802" s="295"/>
      <c r="J1802" s="294"/>
      <c r="K1802" s="294"/>
      <c r="L1802" s="294"/>
    </row>
    <row r="1803" spans="1:12" ht="20.100000000000001" customHeight="1" x14ac:dyDescent="0.25">
      <c r="A1803" s="294"/>
      <c r="B1803" s="295"/>
      <c r="C1803" s="313"/>
      <c r="D1803" s="294"/>
      <c r="E1803" s="294"/>
      <c r="F1803" s="294"/>
      <c r="G1803" s="295"/>
      <c r="H1803" s="295"/>
      <c r="I1803" s="295"/>
      <c r="J1803" s="294"/>
      <c r="K1803" s="294"/>
      <c r="L1803" s="294"/>
    </row>
    <row r="1804" spans="1:12" ht="20.100000000000001" customHeight="1" x14ac:dyDescent="0.25">
      <c r="A1804" s="294"/>
      <c r="B1804" s="295"/>
      <c r="C1804" s="313"/>
      <c r="D1804" s="294"/>
      <c r="E1804" s="294"/>
      <c r="F1804" s="294"/>
      <c r="G1804" s="295"/>
      <c r="H1804" s="295"/>
      <c r="I1804" s="295"/>
      <c r="J1804" s="294"/>
      <c r="K1804" s="294"/>
      <c r="L1804" s="294"/>
    </row>
    <row r="1805" spans="1:12" ht="20.100000000000001" customHeight="1" x14ac:dyDescent="0.25">
      <c r="A1805" s="294"/>
      <c r="B1805" s="295"/>
      <c r="C1805" s="313"/>
      <c r="D1805" s="294"/>
      <c r="E1805" s="294"/>
      <c r="F1805" s="294"/>
      <c r="G1805" s="295"/>
      <c r="H1805" s="295"/>
      <c r="I1805" s="295"/>
      <c r="J1805" s="294"/>
      <c r="K1805" s="294"/>
      <c r="L1805" s="294"/>
    </row>
    <row r="1806" spans="1:12" ht="20.100000000000001" customHeight="1" x14ac:dyDescent="0.25">
      <c r="A1806" s="294"/>
      <c r="B1806" s="295"/>
      <c r="C1806" s="313"/>
      <c r="D1806" s="294"/>
      <c r="E1806" s="294"/>
      <c r="F1806" s="294"/>
      <c r="G1806" s="295"/>
      <c r="H1806" s="295"/>
      <c r="I1806" s="295"/>
      <c r="J1806" s="294"/>
      <c r="K1806" s="294"/>
      <c r="L1806" s="294"/>
    </row>
    <row r="1807" spans="1:12" ht="20.100000000000001" customHeight="1" x14ac:dyDescent="0.25">
      <c r="A1807" s="294"/>
      <c r="B1807" s="295"/>
      <c r="C1807" s="313"/>
      <c r="D1807" s="294"/>
      <c r="E1807" s="294"/>
      <c r="F1807" s="294"/>
      <c r="G1807" s="295"/>
      <c r="H1807" s="295"/>
      <c r="I1807" s="295"/>
      <c r="J1807" s="294"/>
      <c r="K1807" s="294"/>
      <c r="L1807" s="294"/>
    </row>
    <row r="1808" spans="1:12" ht="20.100000000000001" customHeight="1" x14ac:dyDescent="0.25">
      <c r="A1808" s="294"/>
      <c r="B1808" s="295"/>
      <c r="C1808" s="313"/>
      <c r="D1808" s="294"/>
      <c r="E1808" s="294"/>
      <c r="F1808" s="294"/>
      <c r="G1808" s="295"/>
      <c r="H1808" s="295"/>
      <c r="I1808" s="295"/>
      <c r="J1808" s="294"/>
      <c r="K1808" s="294"/>
      <c r="L1808" s="294"/>
    </row>
    <row r="1809" spans="1:12" ht="20.100000000000001" customHeight="1" x14ac:dyDescent="0.25">
      <c r="A1809" s="294"/>
      <c r="B1809" s="295"/>
      <c r="C1809" s="313"/>
      <c r="D1809" s="294"/>
      <c r="E1809" s="294"/>
      <c r="F1809" s="294"/>
      <c r="G1809" s="295"/>
      <c r="H1809" s="295"/>
      <c r="I1809" s="295"/>
      <c r="J1809" s="294"/>
      <c r="K1809" s="294"/>
      <c r="L1809" s="294"/>
    </row>
    <row r="1810" spans="1:12" ht="20.100000000000001" customHeight="1" x14ac:dyDescent="0.25">
      <c r="A1810" s="294"/>
      <c r="B1810" s="295"/>
      <c r="C1810" s="313"/>
      <c r="D1810" s="294"/>
      <c r="E1810" s="294"/>
      <c r="F1810" s="294"/>
      <c r="G1810" s="295"/>
      <c r="H1810" s="295"/>
      <c r="I1810" s="295"/>
      <c r="J1810" s="294"/>
      <c r="K1810" s="294"/>
      <c r="L1810" s="294"/>
    </row>
    <row r="1811" spans="1:12" ht="20.100000000000001" customHeight="1" x14ac:dyDescent="0.25">
      <c r="A1811" s="294"/>
      <c r="B1811" s="295"/>
      <c r="C1811" s="313"/>
      <c r="D1811" s="294"/>
      <c r="E1811" s="294"/>
      <c r="F1811" s="294"/>
      <c r="G1811" s="295"/>
      <c r="H1811" s="295"/>
      <c r="I1811" s="295"/>
      <c r="J1811" s="294"/>
      <c r="K1811" s="294"/>
      <c r="L1811" s="294"/>
    </row>
    <row r="1812" spans="1:12" ht="20.100000000000001" customHeight="1" x14ac:dyDescent="0.25">
      <c r="A1812" s="294"/>
      <c r="B1812" s="295"/>
      <c r="C1812" s="313"/>
      <c r="D1812" s="294"/>
      <c r="E1812" s="294"/>
      <c r="F1812" s="294"/>
      <c r="G1812" s="295"/>
      <c r="H1812" s="295"/>
      <c r="I1812" s="295"/>
      <c r="J1812" s="294"/>
      <c r="K1812" s="294"/>
      <c r="L1812" s="294"/>
    </row>
    <row r="1813" spans="1:12" ht="20.100000000000001" customHeight="1" x14ac:dyDescent="0.25">
      <c r="A1813" s="294"/>
      <c r="B1813" s="295"/>
      <c r="C1813" s="313"/>
      <c r="D1813" s="294"/>
      <c r="E1813" s="294"/>
      <c r="F1813" s="294"/>
      <c r="G1813" s="295"/>
      <c r="H1813" s="295"/>
      <c r="I1813" s="295"/>
      <c r="J1813" s="294"/>
      <c r="K1813" s="294"/>
      <c r="L1813" s="294"/>
    </row>
    <row r="1814" spans="1:12" ht="20.100000000000001" customHeight="1" x14ac:dyDescent="0.25">
      <c r="A1814" s="294"/>
      <c r="B1814" s="295"/>
      <c r="C1814" s="313"/>
      <c r="D1814" s="294"/>
      <c r="E1814" s="294"/>
      <c r="F1814" s="294"/>
      <c r="G1814" s="295"/>
      <c r="H1814" s="295"/>
      <c r="I1814" s="295"/>
      <c r="J1814" s="294"/>
      <c r="K1814" s="294"/>
      <c r="L1814" s="294"/>
    </row>
    <row r="1815" spans="1:12" ht="20.100000000000001" customHeight="1" x14ac:dyDescent="0.25">
      <c r="A1815" s="294"/>
      <c r="B1815" s="295"/>
      <c r="C1815" s="313"/>
      <c r="D1815" s="294"/>
      <c r="E1815" s="294"/>
      <c r="F1815" s="294"/>
      <c r="G1815" s="295"/>
      <c r="H1815" s="295"/>
      <c r="I1815" s="295"/>
      <c r="J1815" s="294"/>
      <c r="K1815" s="294"/>
      <c r="L1815" s="294"/>
    </row>
    <row r="1816" spans="1:12" ht="20.100000000000001" customHeight="1" x14ac:dyDescent="0.25">
      <c r="A1816" s="294"/>
      <c r="B1816" s="295"/>
      <c r="C1816" s="313"/>
      <c r="D1816" s="294"/>
      <c r="E1816" s="294"/>
      <c r="F1816" s="294"/>
      <c r="G1816" s="295"/>
      <c r="H1816" s="295"/>
      <c r="I1816" s="295"/>
      <c r="J1816" s="294"/>
      <c r="K1816" s="294"/>
      <c r="L1816" s="294"/>
    </row>
    <row r="1817" spans="1:12" ht="20.100000000000001" customHeight="1" x14ac:dyDescent="0.25">
      <c r="A1817" s="294"/>
      <c r="B1817" s="295"/>
      <c r="C1817" s="313"/>
      <c r="D1817" s="294"/>
      <c r="E1817" s="294"/>
      <c r="F1817" s="294"/>
      <c r="G1817" s="295"/>
      <c r="H1817" s="295"/>
      <c r="I1817" s="295"/>
      <c r="J1817" s="294"/>
      <c r="K1817" s="294"/>
      <c r="L1817" s="294"/>
    </row>
    <row r="1818" spans="1:12" ht="20.100000000000001" customHeight="1" x14ac:dyDescent="0.25">
      <c r="A1818" s="294"/>
      <c r="B1818" s="295"/>
      <c r="C1818" s="313"/>
      <c r="D1818" s="294"/>
      <c r="E1818" s="294"/>
      <c r="F1818" s="294"/>
      <c r="G1818" s="295"/>
      <c r="H1818" s="295"/>
      <c r="I1818" s="295"/>
      <c r="J1818" s="294"/>
      <c r="K1818" s="294"/>
      <c r="L1818" s="294"/>
    </row>
    <row r="1819" spans="1:12" ht="20.100000000000001" customHeight="1" x14ac:dyDescent="0.25">
      <c r="A1819" s="294"/>
      <c r="B1819" s="295"/>
      <c r="C1819" s="313"/>
      <c r="D1819" s="294"/>
      <c r="E1819" s="294"/>
      <c r="F1819" s="294"/>
      <c r="G1819" s="295"/>
      <c r="H1819" s="295"/>
      <c r="I1819" s="295"/>
      <c r="J1819" s="294"/>
      <c r="K1819" s="294"/>
      <c r="L1819" s="294"/>
    </row>
    <row r="1820" spans="1:12" ht="20.100000000000001" customHeight="1" x14ac:dyDescent="0.25">
      <c r="A1820" s="294"/>
      <c r="B1820" s="295"/>
      <c r="C1820" s="313"/>
      <c r="D1820" s="294"/>
      <c r="E1820" s="294"/>
      <c r="F1820" s="294"/>
      <c r="G1820" s="295"/>
      <c r="H1820" s="295"/>
      <c r="I1820" s="295"/>
      <c r="J1820" s="294"/>
      <c r="K1820" s="294"/>
      <c r="L1820" s="294"/>
    </row>
    <row r="1821" spans="1:12" ht="20.100000000000001" customHeight="1" x14ac:dyDescent="0.25">
      <c r="A1821" s="294"/>
      <c r="B1821" s="295"/>
      <c r="C1821" s="313"/>
      <c r="D1821" s="294"/>
      <c r="E1821" s="294"/>
      <c r="F1821" s="294"/>
      <c r="G1821" s="295"/>
      <c r="H1821" s="295"/>
      <c r="I1821" s="295"/>
      <c r="J1821" s="294"/>
      <c r="K1821" s="294"/>
      <c r="L1821" s="294"/>
    </row>
    <row r="1822" spans="1:12" ht="20.100000000000001" customHeight="1" x14ac:dyDescent="0.25">
      <c r="A1822" s="294"/>
      <c r="B1822" s="295"/>
      <c r="C1822" s="313"/>
      <c r="D1822" s="294"/>
      <c r="E1822" s="294"/>
      <c r="F1822" s="294"/>
      <c r="G1822" s="295"/>
      <c r="H1822" s="295"/>
      <c r="I1822" s="295"/>
      <c r="J1822" s="294"/>
      <c r="K1822" s="294"/>
      <c r="L1822" s="294"/>
    </row>
    <row r="1823" spans="1:12" ht="20.100000000000001" customHeight="1" x14ac:dyDescent="0.25">
      <c r="A1823" s="294"/>
      <c r="B1823" s="295"/>
      <c r="C1823" s="313"/>
      <c r="D1823" s="294"/>
      <c r="E1823" s="294"/>
      <c r="F1823" s="294"/>
      <c r="G1823" s="295"/>
      <c r="H1823" s="295"/>
      <c r="I1823" s="295"/>
      <c r="J1823" s="294"/>
      <c r="K1823" s="294"/>
      <c r="L1823" s="294"/>
    </row>
    <row r="1824" spans="1:12" ht="20.100000000000001" customHeight="1" x14ac:dyDescent="0.25">
      <c r="A1824" s="294"/>
      <c r="B1824" s="295"/>
      <c r="C1824" s="313"/>
      <c r="D1824" s="294"/>
      <c r="E1824" s="294"/>
      <c r="F1824" s="294"/>
      <c r="G1824" s="295"/>
      <c r="H1824" s="295"/>
      <c r="I1824" s="295"/>
      <c r="J1824" s="294"/>
      <c r="K1824" s="294"/>
      <c r="L1824" s="294"/>
    </row>
    <row r="1825" spans="1:12" ht="20.100000000000001" customHeight="1" x14ac:dyDescent="0.25">
      <c r="A1825" s="294"/>
      <c r="B1825" s="295"/>
      <c r="C1825" s="313"/>
      <c r="D1825" s="294"/>
      <c r="E1825" s="294"/>
      <c r="F1825" s="294"/>
      <c r="G1825" s="295"/>
      <c r="H1825" s="295"/>
      <c r="I1825" s="295"/>
      <c r="J1825" s="294"/>
      <c r="K1825" s="294"/>
      <c r="L1825" s="294"/>
    </row>
    <row r="1826" spans="1:12" ht="20.100000000000001" customHeight="1" x14ac:dyDescent="0.25">
      <c r="A1826" s="294"/>
      <c r="B1826" s="295"/>
      <c r="C1826" s="313"/>
      <c r="D1826" s="294"/>
      <c r="E1826" s="294"/>
      <c r="F1826" s="294"/>
      <c r="G1826" s="295"/>
      <c r="H1826" s="295"/>
      <c r="I1826" s="295"/>
      <c r="J1826" s="294"/>
      <c r="K1826" s="294"/>
      <c r="L1826" s="294"/>
    </row>
    <row r="1827" spans="1:12" ht="20.100000000000001" customHeight="1" x14ac:dyDescent="0.25">
      <c r="A1827" s="294"/>
      <c r="B1827" s="295"/>
      <c r="C1827" s="313"/>
      <c r="D1827" s="294"/>
      <c r="E1827" s="294"/>
      <c r="F1827" s="294"/>
      <c r="G1827" s="295"/>
      <c r="H1827" s="295"/>
      <c r="I1827" s="295"/>
      <c r="J1827" s="294"/>
      <c r="K1827" s="294"/>
      <c r="L1827" s="294"/>
    </row>
    <row r="1828" spans="1:12" ht="20.100000000000001" customHeight="1" x14ac:dyDescent="0.25">
      <c r="A1828" s="294"/>
      <c r="B1828" s="295"/>
      <c r="C1828" s="313"/>
      <c r="D1828" s="294"/>
      <c r="E1828" s="294"/>
      <c r="F1828" s="294"/>
      <c r="G1828" s="295"/>
      <c r="H1828" s="295"/>
      <c r="I1828" s="295"/>
      <c r="J1828" s="294"/>
      <c r="K1828" s="294"/>
      <c r="L1828" s="294"/>
    </row>
    <row r="1829" spans="1:12" ht="20.100000000000001" customHeight="1" x14ac:dyDescent="0.25">
      <c r="A1829" s="294"/>
      <c r="B1829" s="295"/>
      <c r="C1829" s="313"/>
      <c r="D1829" s="294"/>
      <c r="E1829" s="294"/>
      <c r="F1829" s="294"/>
      <c r="G1829" s="295"/>
      <c r="H1829" s="295"/>
      <c r="I1829" s="295"/>
      <c r="J1829" s="294"/>
      <c r="K1829" s="294"/>
      <c r="L1829" s="294"/>
    </row>
    <row r="1830" spans="1:12" ht="20.100000000000001" customHeight="1" x14ac:dyDescent="0.25">
      <c r="A1830" s="294"/>
      <c r="B1830" s="295"/>
      <c r="C1830" s="313"/>
      <c r="D1830" s="294"/>
      <c r="E1830" s="294"/>
      <c r="F1830" s="294"/>
      <c r="G1830" s="295"/>
      <c r="H1830" s="295"/>
      <c r="I1830" s="295"/>
      <c r="J1830" s="294"/>
      <c r="K1830" s="294"/>
      <c r="L1830" s="294"/>
    </row>
    <row r="1831" spans="1:12" ht="20.100000000000001" customHeight="1" x14ac:dyDescent="0.25">
      <c r="A1831" s="294"/>
      <c r="B1831" s="295"/>
      <c r="C1831" s="313"/>
      <c r="D1831" s="294"/>
      <c r="E1831" s="294"/>
      <c r="F1831" s="294"/>
      <c r="G1831" s="295"/>
      <c r="H1831" s="295"/>
      <c r="I1831" s="295"/>
      <c r="J1831" s="294"/>
      <c r="K1831" s="294"/>
      <c r="L1831" s="294"/>
    </row>
    <row r="1832" spans="1:12" ht="20.100000000000001" customHeight="1" x14ac:dyDescent="0.25">
      <c r="A1832" s="294"/>
      <c r="B1832" s="295"/>
      <c r="C1832" s="313"/>
      <c r="D1832" s="294"/>
      <c r="E1832" s="294"/>
      <c r="F1832" s="294"/>
      <c r="G1832" s="295"/>
      <c r="H1832" s="295"/>
      <c r="I1832" s="295"/>
      <c r="J1832" s="294"/>
      <c r="K1832" s="294"/>
      <c r="L1832" s="294"/>
    </row>
    <row r="1833" spans="1:12" ht="20.100000000000001" customHeight="1" x14ac:dyDescent="0.25">
      <c r="A1833" s="294"/>
      <c r="B1833" s="295"/>
      <c r="C1833" s="313"/>
      <c r="D1833" s="294"/>
      <c r="E1833" s="294"/>
      <c r="F1833" s="294"/>
      <c r="G1833" s="295"/>
      <c r="H1833" s="295"/>
      <c r="I1833" s="295"/>
      <c r="J1833" s="294"/>
      <c r="K1833" s="294"/>
      <c r="L1833" s="294"/>
    </row>
    <row r="1834" spans="1:12" ht="20.100000000000001" customHeight="1" x14ac:dyDescent="0.25">
      <c r="A1834" s="294"/>
      <c r="B1834" s="295"/>
      <c r="C1834" s="313"/>
      <c r="D1834" s="294"/>
      <c r="E1834" s="294"/>
      <c r="F1834" s="294"/>
      <c r="G1834" s="295"/>
      <c r="H1834" s="295"/>
      <c r="I1834" s="295"/>
      <c r="J1834" s="294"/>
      <c r="K1834" s="294"/>
      <c r="L1834" s="294"/>
    </row>
    <row r="1835" spans="1:12" ht="20.100000000000001" customHeight="1" x14ac:dyDescent="0.25">
      <c r="A1835" s="294"/>
      <c r="B1835" s="295"/>
      <c r="C1835" s="313"/>
      <c r="D1835" s="294"/>
      <c r="E1835" s="294"/>
      <c r="F1835" s="294"/>
      <c r="G1835" s="295"/>
      <c r="H1835" s="295"/>
      <c r="I1835" s="295"/>
      <c r="J1835" s="294"/>
      <c r="K1835" s="294"/>
      <c r="L1835" s="294"/>
    </row>
    <row r="1836" spans="1:12" ht="20.100000000000001" customHeight="1" x14ac:dyDescent="0.25">
      <c r="A1836" s="294"/>
      <c r="B1836" s="295"/>
      <c r="C1836" s="313"/>
      <c r="D1836" s="294"/>
      <c r="E1836" s="294"/>
      <c r="F1836" s="294"/>
      <c r="G1836" s="295"/>
      <c r="H1836" s="295"/>
      <c r="I1836" s="295"/>
      <c r="J1836" s="294"/>
      <c r="K1836" s="294"/>
      <c r="L1836" s="294"/>
    </row>
    <row r="1837" spans="1:12" ht="20.100000000000001" customHeight="1" x14ac:dyDescent="0.25">
      <c r="A1837" s="294"/>
      <c r="B1837" s="295"/>
      <c r="C1837" s="313"/>
      <c r="D1837" s="294"/>
      <c r="E1837" s="294"/>
      <c r="F1837" s="294"/>
      <c r="G1837" s="295"/>
      <c r="H1837" s="295"/>
      <c r="I1837" s="295"/>
      <c r="J1837" s="294"/>
      <c r="K1837" s="294"/>
      <c r="L1837" s="294"/>
    </row>
    <row r="1838" spans="1:12" ht="20.100000000000001" customHeight="1" x14ac:dyDescent="0.25">
      <c r="A1838" s="294"/>
      <c r="B1838" s="295"/>
      <c r="C1838" s="313"/>
      <c r="D1838" s="294"/>
      <c r="E1838" s="294"/>
      <c r="F1838" s="294"/>
      <c r="G1838" s="295"/>
      <c r="H1838" s="295"/>
      <c r="I1838" s="295"/>
      <c r="J1838" s="294"/>
      <c r="K1838" s="294"/>
      <c r="L1838" s="294"/>
    </row>
    <row r="1839" spans="1:12" ht="20.100000000000001" customHeight="1" x14ac:dyDescent="0.25">
      <c r="A1839" s="294"/>
      <c r="B1839" s="295"/>
      <c r="C1839" s="313"/>
      <c r="D1839" s="294"/>
      <c r="E1839" s="294"/>
      <c r="F1839" s="294"/>
      <c r="G1839" s="295"/>
      <c r="H1839" s="295"/>
      <c r="I1839" s="295"/>
      <c r="J1839" s="294"/>
      <c r="K1839" s="294"/>
      <c r="L1839" s="294"/>
    </row>
    <row r="1840" spans="1:12" ht="20.100000000000001" customHeight="1" x14ac:dyDescent="0.25">
      <c r="A1840" s="294"/>
      <c r="B1840" s="295"/>
      <c r="C1840" s="313"/>
      <c r="D1840" s="294"/>
      <c r="E1840" s="294"/>
      <c r="F1840" s="294"/>
      <c r="G1840" s="295"/>
      <c r="H1840" s="295"/>
      <c r="I1840" s="295"/>
      <c r="J1840" s="294"/>
      <c r="K1840" s="294"/>
      <c r="L1840" s="294"/>
    </row>
    <row r="1841" spans="1:12" ht="20.100000000000001" customHeight="1" x14ac:dyDescent="0.25">
      <c r="A1841" s="294"/>
      <c r="B1841" s="295"/>
      <c r="C1841" s="313"/>
      <c r="D1841" s="294"/>
      <c r="E1841" s="294"/>
      <c r="F1841" s="294"/>
      <c r="G1841" s="295"/>
      <c r="H1841" s="295"/>
      <c r="I1841" s="295"/>
      <c r="J1841" s="294"/>
      <c r="K1841" s="294"/>
      <c r="L1841" s="294"/>
    </row>
    <row r="1842" spans="1:12" ht="20.100000000000001" customHeight="1" x14ac:dyDescent="0.25">
      <c r="A1842" s="294"/>
      <c r="B1842" s="295"/>
      <c r="C1842" s="313"/>
      <c r="D1842" s="294"/>
      <c r="E1842" s="294"/>
      <c r="F1842" s="294"/>
      <c r="G1842" s="295"/>
      <c r="H1842" s="295"/>
      <c r="I1842" s="295"/>
      <c r="J1842" s="294"/>
      <c r="K1842" s="294"/>
      <c r="L1842" s="294"/>
    </row>
    <row r="1843" spans="1:12" ht="20.100000000000001" customHeight="1" x14ac:dyDescent="0.25">
      <c r="A1843" s="294"/>
      <c r="B1843" s="295"/>
      <c r="C1843" s="313"/>
      <c r="D1843" s="294"/>
      <c r="E1843" s="294"/>
      <c r="F1843" s="294"/>
      <c r="G1843" s="295"/>
      <c r="H1843" s="295"/>
      <c r="I1843" s="295"/>
      <c r="J1843" s="294"/>
      <c r="K1843" s="294"/>
      <c r="L1843" s="294"/>
    </row>
    <row r="1844" spans="1:12" ht="20.100000000000001" customHeight="1" x14ac:dyDescent="0.25">
      <c r="A1844" s="294"/>
      <c r="B1844" s="295"/>
      <c r="C1844" s="313"/>
      <c r="D1844" s="294"/>
      <c r="E1844" s="294"/>
      <c r="F1844" s="294"/>
      <c r="G1844" s="295"/>
      <c r="H1844" s="295"/>
      <c r="I1844" s="295"/>
      <c r="J1844" s="294"/>
      <c r="K1844" s="294"/>
      <c r="L1844" s="294"/>
    </row>
    <row r="1845" spans="1:12" ht="20.100000000000001" customHeight="1" x14ac:dyDescent="0.25">
      <c r="A1845" s="294"/>
      <c r="B1845" s="295"/>
      <c r="C1845" s="313"/>
      <c r="D1845" s="294"/>
      <c r="E1845" s="294"/>
      <c r="F1845" s="294"/>
      <c r="G1845" s="295"/>
      <c r="H1845" s="295"/>
      <c r="I1845" s="295"/>
      <c r="J1845" s="294"/>
      <c r="K1845" s="294"/>
      <c r="L1845" s="294"/>
    </row>
    <row r="1846" spans="1:12" ht="20.100000000000001" customHeight="1" x14ac:dyDescent="0.25">
      <c r="A1846" s="294"/>
      <c r="B1846" s="295"/>
      <c r="C1846" s="313"/>
      <c r="D1846" s="294"/>
      <c r="E1846" s="294"/>
      <c r="F1846" s="294"/>
      <c r="G1846" s="295"/>
      <c r="H1846" s="295"/>
      <c r="I1846" s="295"/>
      <c r="J1846" s="294"/>
      <c r="K1846" s="294"/>
      <c r="L1846" s="294"/>
    </row>
    <row r="1847" spans="1:12" ht="20.100000000000001" customHeight="1" x14ac:dyDescent="0.25">
      <c r="A1847" s="294"/>
      <c r="B1847" s="295"/>
      <c r="C1847" s="313"/>
      <c r="D1847" s="294"/>
      <c r="E1847" s="294"/>
      <c r="F1847" s="294"/>
      <c r="G1847" s="295"/>
      <c r="H1847" s="295"/>
      <c r="I1847" s="295"/>
      <c r="J1847" s="294"/>
      <c r="K1847" s="294"/>
      <c r="L1847" s="294"/>
    </row>
    <row r="1848" spans="1:12" ht="20.100000000000001" customHeight="1" x14ac:dyDescent="0.25">
      <c r="A1848" s="294"/>
      <c r="B1848" s="295"/>
      <c r="C1848" s="313"/>
      <c r="D1848" s="294"/>
      <c r="E1848" s="294"/>
      <c r="F1848" s="294"/>
      <c r="G1848" s="295"/>
      <c r="H1848" s="295"/>
      <c r="I1848" s="295"/>
      <c r="J1848" s="294"/>
      <c r="K1848" s="294"/>
      <c r="L1848" s="294"/>
    </row>
    <row r="1849" spans="1:12" ht="20.100000000000001" customHeight="1" x14ac:dyDescent="0.25">
      <c r="A1849" s="294"/>
      <c r="B1849" s="295"/>
      <c r="C1849" s="313"/>
      <c r="D1849" s="294"/>
      <c r="E1849" s="294"/>
      <c r="F1849" s="294"/>
      <c r="G1849" s="295"/>
      <c r="H1849" s="295"/>
      <c r="I1849" s="295"/>
      <c r="J1849" s="294"/>
      <c r="K1849" s="294"/>
      <c r="L1849" s="294"/>
    </row>
    <row r="1850" spans="1:12" ht="20.100000000000001" customHeight="1" x14ac:dyDescent="0.25">
      <c r="A1850" s="294"/>
      <c r="B1850" s="295"/>
      <c r="C1850" s="313"/>
      <c r="D1850" s="294"/>
      <c r="E1850" s="294"/>
      <c r="F1850" s="294"/>
      <c r="G1850" s="295"/>
      <c r="H1850" s="295"/>
      <c r="I1850" s="295"/>
      <c r="J1850" s="294"/>
      <c r="K1850" s="294"/>
      <c r="L1850" s="294"/>
    </row>
    <row r="1851" spans="1:12" ht="20.100000000000001" customHeight="1" x14ac:dyDescent="0.25">
      <c r="A1851" s="294"/>
      <c r="B1851" s="295"/>
      <c r="C1851" s="313"/>
      <c r="D1851" s="294"/>
      <c r="E1851" s="294"/>
      <c r="F1851" s="294"/>
      <c r="G1851" s="295"/>
      <c r="H1851" s="295"/>
      <c r="I1851" s="295"/>
      <c r="J1851" s="294"/>
      <c r="K1851" s="294"/>
      <c r="L1851" s="294"/>
    </row>
    <row r="1852" spans="1:12" ht="20.100000000000001" customHeight="1" x14ac:dyDescent="0.25">
      <c r="A1852" s="294"/>
      <c r="B1852" s="295"/>
      <c r="C1852" s="313"/>
      <c r="D1852" s="294"/>
      <c r="E1852" s="294"/>
      <c r="F1852" s="294"/>
      <c r="G1852" s="295"/>
      <c r="H1852" s="295"/>
      <c r="I1852" s="295"/>
      <c r="J1852" s="294"/>
      <c r="K1852" s="294"/>
      <c r="L1852" s="294"/>
    </row>
    <row r="1853" spans="1:12" ht="20.100000000000001" customHeight="1" x14ac:dyDescent="0.25">
      <c r="A1853" s="294"/>
      <c r="B1853" s="295"/>
      <c r="C1853" s="313"/>
      <c r="D1853" s="294"/>
      <c r="E1853" s="294"/>
      <c r="F1853" s="294"/>
      <c r="G1853" s="295"/>
      <c r="H1853" s="295"/>
      <c r="I1853" s="295"/>
      <c r="J1853" s="294"/>
      <c r="K1853" s="294"/>
      <c r="L1853" s="294"/>
    </row>
    <row r="1854" spans="1:12" ht="20.100000000000001" customHeight="1" x14ac:dyDescent="0.25">
      <c r="A1854" s="294"/>
      <c r="B1854" s="295"/>
      <c r="C1854" s="313"/>
      <c r="D1854" s="294"/>
      <c r="E1854" s="294"/>
      <c r="F1854" s="294"/>
      <c r="G1854" s="295"/>
      <c r="H1854" s="295"/>
      <c r="I1854" s="295"/>
      <c r="J1854" s="294"/>
      <c r="K1854" s="294"/>
      <c r="L1854" s="294"/>
    </row>
    <row r="1855" spans="1:12" ht="20.100000000000001" customHeight="1" x14ac:dyDescent="0.25">
      <c r="A1855" s="294"/>
      <c r="B1855" s="295"/>
      <c r="C1855" s="313"/>
      <c r="D1855" s="294"/>
      <c r="E1855" s="294"/>
      <c r="F1855" s="294"/>
      <c r="G1855" s="295"/>
      <c r="H1855" s="295"/>
      <c r="I1855" s="295"/>
      <c r="J1855" s="294"/>
      <c r="K1855" s="294"/>
      <c r="L1855" s="294"/>
    </row>
    <row r="1856" spans="1:12" ht="20.100000000000001" customHeight="1" x14ac:dyDescent="0.25">
      <c r="A1856" s="294"/>
      <c r="B1856" s="295"/>
      <c r="C1856" s="313"/>
      <c r="D1856" s="294"/>
      <c r="E1856" s="294"/>
      <c r="F1856" s="294"/>
      <c r="G1856" s="295"/>
      <c r="H1856" s="295"/>
      <c r="I1856" s="295"/>
      <c r="J1856" s="294"/>
      <c r="K1856" s="294"/>
      <c r="L1856" s="294"/>
    </row>
    <row r="1857" spans="1:12" ht="20.100000000000001" customHeight="1" x14ac:dyDescent="0.25">
      <c r="A1857" s="294"/>
      <c r="B1857" s="295"/>
      <c r="C1857" s="313"/>
      <c r="D1857" s="294"/>
      <c r="E1857" s="294"/>
      <c r="F1857" s="294"/>
      <c r="G1857" s="295"/>
      <c r="H1857" s="295"/>
      <c r="I1857" s="295"/>
      <c r="J1857" s="294"/>
      <c r="K1857" s="294"/>
      <c r="L1857" s="294"/>
    </row>
    <row r="1858" spans="1:12" ht="20.100000000000001" customHeight="1" x14ac:dyDescent="0.25">
      <c r="A1858" s="294"/>
      <c r="B1858" s="295"/>
      <c r="C1858" s="313"/>
      <c r="D1858" s="294"/>
      <c r="E1858" s="294"/>
      <c r="F1858" s="294"/>
      <c r="G1858" s="295"/>
      <c r="H1858" s="295"/>
      <c r="I1858" s="295"/>
      <c r="J1858" s="294"/>
      <c r="K1858" s="294"/>
      <c r="L1858" s="294"/>
    </row>
    <row r="1859" spans="1:12" ht="20.100000000000001" customHeight="1" x14ac:dyDescent="0.25">
      <c r="A1859" s="294"/>
      <c r="B1859" s="295"/>
      <c r="C1859" s="313"/>
      <c r="D1859" s="294"/>
      <c r="E1859" s="294"/>
      <c r="F1859" s="294"/>
      <c r="G1859" s="295"/>
      <c r="H1859" s="295"/>
      <c r="I1859" s="295"/>
      <c r="J1859" s="294"/>
      <c r="K1859" s="294"/>
      <c r="L1859" s="294"/>
    </row>
    <row r="1860" spans="1:12" ht="20.100000000000001" customHeight="1" x14ac:dyDescent="0.25">
      <c r="A1860" s="294"/>
      <c r="B1860" s="295"/>
      <c r="C1860" s="313"/>
      <c r="D1860" s="294"/>
      <c r="E1860" s="294"/>
      <c r="F1860" s="294"/>
      <c r="G1860" s="295"/>
      <c r="H1860" s="295"/>
      <c r="I1860" s="295"/>
      <c r="J1860" s="294"/>
      <c r="K1860" s="294"/>
      <c r="L1860" s="294"/>
    </row>
    <row r="1861" spans="1:12" ht="20.100000000000001" customHeight="1" x14ac:dyDescent="0.25">
      <c r="A1861" s="294"/>
      <c r="B1861" s="295"/>
      <c r="C1861" s="313"/>
      <c r="D1861" s="294"/>
      <c r="E1861" s="294"/>
      <c r="F1861" s="294"/>
      <c r="G1861" s="295"/>
      <c r="H1861" s="295"/>
      <c r="I1861" s="295"/>
      <c r="J1861" s="294"/>
      <c r="K1861" s="294"/>
      <c r="L1861" s="294"/>
    </row>
    <row r="1862" spans="1:12" ht="20.100000000000001" customHeight="1" x14ac:dyDescent="0.25">
      <c r="A1862" s="294"/>
      <c r="B1862" s="295"/>
      <c r="C1862" s="313"/>
      <c r="D1862" s="294"/>
      <c r="E1862" s="294"/>
      <c r="F1862" s="294"/>
      <c r="G1862" s="295"/>
      <c r="H1862" s="295"/>
      <c r="I1862" s="295"/>
      <c r="J1862" s="294"/>
      <c r="K1862" s="294"/>
      <c r="L1862" s="294"/>
    </row>
    <row r="1863" spans="1:12" ht="20.100000000000001" customHeight="1" x14ac:dyDescent="0.25">
      <c r="A1863" s="294"/>
      <c r="B1863" s="295"/>
      <c r="C1863" s="313"/>
      <c r="D1863" s="294"/>
      <c r="E1863" s="294"/>
      <c r="F1863" s="294"/>
      <c r="G1863" s="295"/>
      <c r="H1863" s="295"/>
      <c r="I1863" s="295"/>
      <c r="J1863" s="294"/>
      <c r="K1863" s="294"/>
      <c r="L1863" s="294"/>
    </row>
    <row r="1864" spans="1:12" ht="20.100000000000001" customHeight="1" x14ac:dyDescent="0.25">
      <c r="A1864" s="294"/>
      <c r="B1864" s="295"/>
      <c r="C1864" s="313"/>
      <c r="D1864" s="294"/>
      <c r="E1864" s="294"/>
      <c r="F1864" s="294"/>
      <c r="G1864" s="295"/>
      <c r="H1864" s="295"/>
      <c r="I1864" s="295"/>
      <c r="J1864" s="294"/>
      <c r="K1864" s="294"/>
      <c r="L1864" s="294"/>
    </row>
    <row r="1865" spans="1:12" ht="20.100000000000001" customHeight="1" x14ac:dyDescent="0.25">
      <c r="A1865" s="294"/>
      <c r="B1865" s="295"/>
      <c r="C1865" s="313"/>
      <c r="D1865" s="294"/>
      <c r="E1865" s="294"/>
      <c r="F1865" s="294"/>
      <c r="G1865" s="295"/>
      <c r="H1865" s="295"/>
      <c r="I1865" s="295"/>
      <c r="J1865" s="294"/>
      <c r="K1865" s="294"/>
      <c r="L1865" s="294"/>
    </row>
    <row r="1866" spans="1:12" ht="20.100000000000001" customHeight="1" x14ac:dyDescent="0.25">
      <c r="A1866" s="294"/>
      <c r="B1866" s="295"/>
      <c r="C1866" s="313"/>
      <c r="D1866" s="294"/>
      <c r="E1866" s="294"/>
      <c r="F1866" s="294"/>
      <c r="G1866" s="295"/>
      <c r="H1866" s="295"/>
      <c r="I1866" s="295"/>
      <c r="J1866" s="294"/>
      <c r="K1866" s="294"/>
      <c r="L1866" s="294"/>
    </row>
    <row r="1867" spans="1:12" ht="20.100000000000001" customHeight="1" x14ac:dyDescent="0.25">
      <c r="A1867" s="294"/>
      <c r="B1867" s="295"/>
      <c r="C1867" s="313"/>
      <c r="D1867" s="294"/>
      <c r="E1867" s="294"/>
      <c r="F1867" s="294"/>
      <c r="G1867" s="295"/>
      <c r="H1867" s="295"/>
      <c r="I1867" s="295"/>
      <c r="J1867" s="294"/>
      <c r="K1867" s="294"/>
      <c r="L1867" s="294"/>
    </row>
    <row r="1868" spans="1:12" ht="20.100000000000001" customHeight="1" x14ac:dyDescent="0.25">
      <c r="A1868" s="294"/>
      <c r="B1868" s="295"/>
      <c r="C1868" s="313"/>
      <c r="D1868" s="294"/>
      <c r="E1868" s="294"/>
      <c r="F1868" s="294"/>
      <c r="G1868" s="295"/>
      <c r="H1868" s="295"/>
      <c r="I1868" s="295"/>
      <c r="J1868" s="294"/>
      <c r="K1868" s="294"/>
      <c r="L1868" s="294"/>
    </row>
    <row r="1869" spans="1:12" ht="20.100000000000001" customHeight="1" x14ac:dyDescent="0.25">
      <c r="A1869" s="294"/>
      <c r="B1869" s="295"/>
      <c r="C1869" s="313"/>
      <c r="D1869" s="294"/>
      <c r="E1869" s="294"/>
      <c r="F1869" s="294"/>
      <c r="G1869" s="295"/>
      <c r="H1869" s="295"/>
      <c r="I1869" s="295"/>
      <c r="J1869" s="294"/>
      <c r="K1869" s="294"/>
      <c r="L1869" s="294"/>
    </row>
    <row r="1870" spans="1:12" ht="20.100000000000001" customHeight="1" x14ac:dyDescent="0.25">
      <c r="A1870" s="294"/>
      <c r="B1870" s="295"/>
      <c r="C1870" s="313"/>
      <c r="D1870" s="294"/>
      <c r="E1870" s="294"/>
      <c r="F1870" s="294"/>
      <c r="G1870" s="295"/>
      <c r="H1870" s="295"/>
      <c r="I1870" s="295"/>
      <c r="J1870" s="294"/>
      <c r="K1870" s="294"/>
      <c r="L1870" s="294"/>
    </row>
    <row r="1871" spans="1:12" ht="20.100000000000001" customHeight="1" x14ac:dyDescent="0.25">
      <c r="A1871" s="294"/>
      <c r="B1871" s="295"/>
      <c r="C1871" s="313"/>
      <c r="D1871" s="294"/>
      <c r="E1871" s="294"/>
      <c r="F1871" s="294"/>
      <c r="G1871" s="295"/>
      <c r="H1871" s="295"/>
      <c r="I1871" s="295"/>
      <c r="J1871" s="294"/>
      <c r="K1871" s="294"/>
      <c r="L1871" s="294"/>
    </row>
    <row r="1872" spans="1:12" ht="20.100000000000001" customHeight="1" x14ac:dyDescent="0.25">
      <c r="A1872" s="294"/>
      <c r="B1872" s="295"/>
      <c r="C1872" s="313"/>
      <c r="D1872" s="294"/>
      <c r="E1872" s="294"/>
      <c r="F1872" s="294"/>
      <c r="G1872" s="295"/>
      <c r="H1872" s="295"/>
      <c r="I1872" s="295"/>
      <c r="J1872" s="294"/>
      <c r="K1872" s="294"/>
      <c r="L1872" s="294"/>
    </row>
    <row r="1873" spans="1:12" ht="20.100000000000001" customHeight="1" x14ac:dyDescent="0.25">
      <c r="A1873" s="294"/>
      <c r="B1873" s="295"/>
      <c r="C1873" s="313"/>
      <c r="D1873" s="294"/>
      <c r="E1873" s="294"/>
      <c r="F1873" s="294"/>
      <c r="G1873" s="295"/>
      <c r="H1873" s="295"/>
      <c r="I1873" s="295"/>
      <c r="J1873" s="294"/>
      <c r="K1873" s="294"/>
      <c r="L1873" s="294"/>
    </row>
    <row r="1874" spans="1:12" ht="20.100000000000001" customHeight="1" x14ac:dyDescent="0.25">
      <c r="A1874" s="294"/>
      <c r="B1874" s="295"/>
      <c r="C1874" s="313"/>
      <c r="D1874" s="294"/>
      <c r="E1874" s="294"/>
      <c r="F1874" s="294"/>
      <c r="G1874" s="295"/>
      <c r="H1874" s="295"/>
      <c r="I1874" s="295"/>
      <c r="J1874" s="294"/>
      <c r="K1874" s="294"/>
      <c r="L1874" s="294"/>
    </row>
    <row r="1875" spans="1:12" ht="20.100000000000001" customHeight="1" x14ac:dyDescent="0.25">
      <c r="A1875" s="294"/>
      <c r="B1875" s="295"/>
      <c r="C1875" s="313"/>
      <c r="D1875" s="294"/>
      <c r="E1875" s="294"/>
      <c r="F1875" s="294"/>
      <c r="G1875" s="295"/>
      <c r="H1875" s="295"/>
      <c r="I1875" s="295"/>
      <c r="J1875" s="294"/>
      <c r="K1875" s="294"/>
      <c r="L1875" s="294"/>
    </row>
    <row r="1876" spans="1:12" ht="20.100000000000001" customHeight="1" x14ac:dyDescent="0.25">
      <c r="A1876" s="294"/>
      <c r="B1876" s="295"/>
      <c r="C1876" s="313"/>
      <c r="D1876" s="294"/>
      <c r="E1876" s="294"/>
      <c r="F1876" s="294"/>
      <c r="G1876" s="295"/>
      <c r="H1876" s="295"/>
      <c r="I1876" s="295"/>
      <c r="J1876" s="294"/>
      <c r="K1876" s="294"/>
      <c r="L1876" s="294"/>
    </row>
    <row r="1877" spans="1:12" ht="20.100000000000001" customHeight="1" x14ac:dyDescent="0.25">
      <c r="A1877" s="294"/>
      <c r="B1877" s="295"/>
      <c r="C1877" s="313"/>
      <c r="D1877" s="294"/>
      <c r="E1877" s="294"/>
      <c r="F1877" s="294"/>
      <c r="G1877" s="295"/>
      <c r="H1877" s="295"/>
      <c r="I1877" s="295"/>
      <c r="J1877" s="294"/>
      <c r="K1877" s="294"/>
      <c r="L1877" s="294"/>
    </row>
    <row r="1878" spans="1:12" ht="20.100000000000001" customHeight="1" x14ac:dyDescent="0.25">
      <c r="A1878" s="294"/>
      <c r="B1878" s="295"/>
      <c r="C1878" s="313"/>
      <c r="D1878" s="294"/>
      <c r="E1878" s="294"/>
      <c r="F1878" s="294"/>
      <c r="G1878" s="295"/>
      <c r="H1878" s="295"/>
      <c r="I1878" s="295"/>
      <c r="J1878" s="294"/>
      <c r="K1878" s="294"/>
      <c r="L1878" s="294"/>
    </row>
    <row r="1879" spans="1:12" ht="20.100000000000001" customHeight="1" x14ac:dyDescent="0.25">
      <c r="A1879" s="294"/>
      <c r="B1879" s="295"/>
      <c r="C1879" s="313"/>
      <c r="D1879" s="294"/>
      <c r="E1879" s="294"/>
      <c r="F1879" s="294"/>
      <c r="G1879" s="295"/>
      <c r="H1879" s="295"/>
      <c r="I1879" s="295"/>
      <c r="J1879" s="294"/>
      <c r="K1879" s="294"/>
      <c r="L1879" s="294"/>
    </row>
    <row r="1880" spans="1:12" ht="20.100000000000001" customHeight="1" x14ac:dyDescent="0.25">
      <c r="A1880" s="294"/>
      <c r="B1880" s="295"/>
      <c r="C1880" s="313"/>
      <c r="D1880" s="294"/>
      <c r="E1880" s="294"/>
      <c r="F1880" s="294"/>
      <c r="G1880" s="295"/>
      <c r="H1880" s="295"/>
      <c r="I1880" s="295"/>
      <c r="J1880" s="294"/>
      <c r="K1880" s="294"/>
      <c r="L1880" s="294"/>
    </row>
    <row r="1881" spans="1:12" ht="20.100000000000001" customHeight="1" x14ac:dyDescent="0.25">
      <c r="A1881" s="294"/>
      <c r="B1881" s="295"/>
      <c r="C1881" s="313"/>
      <c r="D1881" s="294"/>
      <c r="E1881" s="294"/>
      <c r="F1881" s="294"/>
      <c r="G1881" s="295"/>
      <c r="H1881" s="295"/>
      <c r="I1881" s="295"/>
      <c r="J1881" s="294"/>
      <c r="K1881" s="294"/>
      <c r="L1881" s="294"/>
    </row>
    <row r="1882" spans="1:12" ht="20.100000000000001" customHeight="1" x14ac:dyDescent="0.25">
      <c r="A1882" s="294"/>
      <c r="B1882" s="295"/>
      <c r="C1882" s="313"/>
      <c r="D1882" s="294"/>
      <c r="E1882" s="294"/>
      <c r="F1882" s="294"/>
      <c r="G1882" s="295"/>
      <c r="H1882" s="295"/>
      <c r="I1882" s="295"/>
      <c r="J1882" s="294"/>
      <c r="K1882" s="294"/>
      <c r="L1882" s="294"/>
    </row>
    <row r="1883" spans="1:12" ht="20.100000000000001" customHeight="1" x14ac:dyDescent="0.25">
      <c r="A1883" s="294"/>
      <c r="B1883" s="295"/>
      <c r="C1883" s="313"/>
      <c r="D1883" s="294"/>
      <c r="E1883" s="294"/>
      <c r="F1883" s="294"/>
      <c r="G1883" s="295"/>
      <c r="H1883" s="295"/>
      <c r="I1883" s="295"/>
      <c r="J1883" s="294"/>
      <c r="K1883" s="294"/>
      <c r="L1883" s="294"/>
    </row>
    <row r="1884" spans="1:12" ht="20.100000000000001" customHeight="1" x14ac:dyDescent="0.25">
      <c r="A1884" s="294"/>
      <c r="B1884" s="295"/>
      <c r="C1884" s="313"/>
      <c r="D1884" s="294"/>
      <c r="E1884" s="294"/>
      <c r="F1884" s="294"/>
      <c r="G1884" s="295"/>
      <c r="H1884" s="295"/>
      <c r="I1884" s="295"/>
      <c r="J1884" s="294"/>
      <c r="K1884" s="294"/>
      <c r="L1884" s="294"/>
    </row>
    <row r="1885" spans="1:12" ht="20.100000000000001" customHeight="1" x14ac:dyDescent="0.25">
      <c r="A1885" s="294"/>
      <c r="B1885" s="295"/>
      <c r="C1885" s="313"/>
      <c r="D1885" s="294"/>
      <c r="E1885" s="294"/>
      <c r="F1885" s="294"/>
      <c r="G1885" s="295"/>
      <c r="H1885" s="295"/>
      <c r="I1885" s="295"/>
      <c r="J1885" s="294"/>
      <c r="K1885" s="294"/>
      <c r="L1885" s="294"/>
    </row>
    <row r="1886" spans="1:12" ht="20.100000000000001" customHeight="1" x14ac:dyDescent="0.25">
      <c r="A1886" s="294"/>
      <c r="B1886" s="295"/>
      <c r="C1886" s="313"/>
      <c r="D1886" s="294"/>
      <c r="E1886" s="294"/>
      <c r="F1886" s="294"/>
      <c r="G1886" s="295"/>
      <c r="H1886" s="295"/>
      <c r="I1886" s="295"/>
      <c r="J1886" s="294"/>
      <c r="K1886" s="294"/>
      <c r="L1886" s="294"/>
    </row>
    <row r="1887" spans="1:12" ht="20.100000000000001" customHeight="1" x14ac:dyDescent="0.25">
      <c r="A1887" s="294"/>
      <c r="B1887" s="295"/>
      <c r="C1887" s="313"/>
      <c r="D1887" s="294"/>
      <c r="E1887" s="294"/>
      <c r="F1887" s="294"/>
      <c r="G1887" s="295"/>
      <c r="H1887" s="295"/>
      <c r="I1887" s="295"/>
      <c r="J1887" s="294"/>
      <c r="K1887" s="294"/>
      <c r="L1887" s="294"/>
    </row>
    <row r="1888" spans="1:12" ht="20.100000000000001" customHeight="1" x14ac:dyDescent="0.25">
      <c r="A1888" s="294"/>
      <c r="B1888" s="295"/>
      <c r="C1888" s="313"/>
      <c r="D1888" s="294"/>
      <c r="E1888" s="294"/>
      <c r="F1888" s="294"/>
      <c r="G1888" s="295"/>
      <c r="H1888" s="295"/>
      <c r="I1888" s="295"/>
      <c r="J1888" s="294"/>
      <c r="K1888" s="294"/>
      <c r="L1888" s="294"/>
    </row>
    <row r="1889" spans="1:12" ht="20.100000000000001" customHeight="1" x14ac:dyDescent="0.25">
      <c r="A1889" s="294"/>
      <c r="B1889" s="295"/>
      <c r="C1889" s="313"/>
      <c r="D1889" s="294"/>
      <c r="E1889" s="294"/>
      <c r="F1889" s="294"/>
      <c r="G1889" s="295"/>
      <c r="H1889" s="295"/>
      <c r="I1889" s="295"/>
      <c r="J1889" s="294"/>
      <c r="K1889" s="294"/>
      <c r="L1889" s="294"/>
    </row>
    <row r="1890" spans="1:12" ht="20.100000000000001" customHeight="1" x14ac:dyDescent="0.25">
      <c r="A1890" s="294"/>
      <c r="B1890" s="295"/>
      <c r="C1890" s="313"/>
      <c r="D1890" s="294"/>
      <c r="E1890" s="294"/>
      <c r="F1890" s="294"/>
      <c r="G1890" s="295"/>
      <c r="H1890" s="295"/>
      <c r="I1890" s="295"/>
      <c r="J1890" s="294"/>
      <c r="K1890" s="294"/>
      <c r="L1890" s="294"/>
    </row>
    <row r="1891" spans="1:12" ht="20.100000000000001" customHeight="1" x14ac:dyDescent="0.25">
      <c r="A1891" s="294"/>
      <c r="B1891" s="295"/>
      <c r="C1891" s="313"/>
      <c r="D1891" s="294"/>
      <c r="E1891" s="294"/>
      <c r="F1891" s="294"/>
      <c r="G1891" s="295"/>
      <c r="H1891" s="295"/>
      <c r="I1891" s="295"/>
      <c r="J1891" s="294"/>
      <c r="K1891" s="294"/>
      <c r="L1891" s="294"/>
    </row>
    <row r="1892" spans="1:12" ht="20.100000000000001" customHeight="1" x14ac:dyDescent="0.25">
      <c r="A1892" s="294"/>
      <c r="B1892" s="295"/>
      <c r="C1892" s="313"/>
      <c r="D1892" s="294"/>
      <c r="E1892" s="294"/>
      <c r="F1892" s="294"/>
      <c r="G1892" s="295"/>
      <c r="H1892" s="295"/>
      <c r="I1892" s="295"/>
      <c r="J1892" s="294"/>
      <c r="K1892" s="294"/>
      <c r="L1892" s="294"/>
    </row>
    <row r="1893" spans="1:12" ht="20.100000000000001" customHeight="1" x14ac:dyDescent="0.25">
      <c r="A1893" s="294"/>
      <c r="B1893" s="295"/>
      <c r="C1893" s="313"/>
      <c r="D1893" s="294"/>
      <c r="E1893" s="294"/>
      <c r="F1893" s="294"/>
      <c r="G1893" s="295"/>
      <c r="H1893" s="295"/>
      <c r="I1893" s="295"/>
      <c r="J1893" s="294"/>
      <c r="K1893" s="294"/>
      <c r="L1893" s="294"/>
    </row>
    <row r="1894" spans="1:12" ht="20.100000000000001" customHeight="1" x14ac:dyDescent="0.25">
      <c r="A1894" s="294"/>
      <c r="B1894" s="295"/>
      <c r="C1894" s="313"/>
      <c r="D1894" s="294"/>
      <c r="E1894" s="294"/>
      <c r="F1894" s="294"/>
      <c r="G1894" s="295"/>
      <c r="H1894" s="295"/>
      <c r="I1894" s="295"/>
      <c r="J1894" s="294"/>
      <c r="K1894" s="294"/>
      <c r="L1894" s="294"/>
    </row>
    <row r="1895" spans="1:12" ht="20.100000000000001" customHeight="1" x14ac:dyDescent="0.25">
      <c r="A1895" s="294"/>
      <c r="B1895" s="295"/>
      <c r="C1895" s="313"/>
      <c r="D1895" s="294"/>
      <c r="E1895" s="294"/>
      <c r="F1895" s="294"/>
      <c r="G1895" s="295"/>
      <c r="H1895" s="295"/>
      <c r="I1895" s="295"/>
      <c r="J1895" s="294"/>
      <c r="K1895" s="294"/>
      <c r="L1895" s="294"/>
    </row>
    <row r="1896" spans="1:12" ht="20.100000000000001" customHeight="1" x14ac:dyDescent="0.25">
      <c r="A1896" s="294"/>
      <c r="B1896" s="295"/>
      <c r="C1896" s="313"/>
      <c r="D1896" s="294"/>
      <c r="E1896" s="294"/>
      <c r="F1896" s="294"/>
      <c r="G1896" s="295"/>
      <c r="H1896" s="295"/>
      <c r="I1896" s="295"/>
      <c r="J1896" s="294"/>
      <c r="K1896" s="294"/>
      <c r="L1896" s="294"/>
    </row>
    <row r="1897" spans="1:12" ht="20.100000000000001" customHeight="1" x14ac:dyDescent="0.25">
      <c r="A1897" s="294"/>
      <c r="B1897" s="295"/>
      <c r="C1897" s="313"/>
      <c r="D1897" s="294"/>
      <c r="E1897" s="294"/>
      <c r="F1897" s="294"/>
      <c r="G1897" s="295"/>
      <c r="H1897" s="295"/>
      <c r="I1897" s="295"/>
      <c r="J1897" s="294"/>
      <c r="K1897" s="294"/>
      <c r="L1897" s="294"/>
    </row>
    <row r="1898" spans="1:12" ht="20.100000000000001" customHeight="1" x14ac:dyDescent="0.25">
      <c r="A1898" s="294"/>
      <c r="B1898" s="295"/>
      <c r="C1898" s="313"/>
      <c r="D1898" s="294"/>
      <c r="E1898" s="294"/>
      <c r="F1898" s="294"/>
      <c r="G1898" s="295"/>
      <c r="H1898" s="295"/>
      <c r="I1898" s="295"/>
      <c r="J1898" s="294"/>
      <c r="K1898" s="294"/>
      <c r="L1898" s="294"/>
    </row>
    <row r="1899" spans="1:12" ht="20.100000000000001" customHeight="1" x14ac:dyDescent="0.25">
      <c r="A1899" s="294"/>
      <c r="B1899" s="295"/>
      <c r="C1899" s="313"/>
      <c r="D1899" s="294"/>
      <c r="E1899" s="294"/>
      <c r="F1899" s="294"/>
      <c r="G1899" s="295"/>
      <c r="H1899" s="295"/>
      <c r="I1899" s="295"/>
      <c r="J1899" s="294"/>
      <c r="K1899" s="294"/>
      <c r="L1899" s="294"/>
    </row>
    <row r="1900" spans="1:12" ht="20.100000000000001" customHeight="1" x14ac:dyDescent="0.25">
      <c r="A1900" s="294"/>
      <c r="B1900" s="295"/>
      <c r="C1900" s="313"/>
      <c r="D1900" s="294"/>
      <c r="E1900" s="294"/>
      <c r="F1900" s="294"/>
      <c r="G1900" s="295"/>
      <c r="H1900" s="295"/>
      <c r="I1900" s="295"/>
      <c r="J1900" s="294"/>
      <c r="K1900" s="294"/>
      <c r="L1900" s="294"/>
    </row>
    <row r="1901" spans="1:12" ht="20.100000000000001" customHeight="1" x14ac:dyDescent="0.25">
      <c r="A1901" s="294"/>
      <c r="B1901" s="295"/>
      <c r="C1901" s="313"/>
      <c r="D1901" s="294"/>
      <c r="E1901" s="294"/>
      <c r="F1901" s="294"/>
      <c r="G1901" s="295"/>
      <c r="H1901" s="295"/>
      <c r="I1901" s="295"/>
      <c r="J1901" s="294"/>
      <c r="K1901" s="294"/>
      <c r="L1901" s="294"/>
    </row>
    <row r="1902" spans="1:12" ht="20.100000000000001" customHeight="1" x14ac:dyDescent="0.25">
      <c r="A1902" s="294"/>
      <c r="B1902" s="295"/>
      <c r="C1902" s="313"/>
      <c r="D1902" s="294"/>
      <c r="E1902" s="294"/>
      <c r="F1902" s="294"/>
      <c r="G1902" s="295"/>
      <c r="H1902" s="295"/>
      <c r="I1902" s="295"/>
      <c r="J1902" s="294"/>
      <c r="K1902" s="294"/>
      <c r="L1902" s="294"/>
    </row>
    <row r="1903" spans="1:12" ht="20.100000000000001" customHeight="1" x14ac:dyDescent="0.25">
      <c r="A1903" s="294"/>
      <c r="B1903" s="295"/>
      <c r="C1903" s="313"/>
      <c r="D1903" s="294"/>
      <c r="E1903" s="294"/>
      <c r="F1903" s="294"/>
      <c r="G1903" s="295"/>
      <c r="H1903" s="295"/>
      <c r="I1903" s="295"/>
      <c r="J1903" s="294"/>
      <c r="K1903" s="294"/>
      <c r="L1903" s="294"/>
    </row>
    <row r="1904" spans="1:12" ht="20.100000000000001" customHeight="1" x14ac:dyDescent="0.25">
      <c r="A1904" s="294"/>
      <c r="B1904" s="295"/>
      <c r="C1904" s="313"/>
      <c r="D1904" s="294"/>
      <c r="E1904" s="294"/>
      <c r="F1904" s="294"/>
      <c r="G1904" s="295"/>
      <c r="H1904" s="295"/>
      <c r="I1904" s="295"/>
      <c r="J1904" s="294"/>
      <c r="K1904" s="294"/>
      <c r="L1904" s="294"/>
    </row>
    <row r="1905" spans="1:12" ht="20.100000000000001" customHeight="1" x14ac:dyDescent="0.25">
      <c r="A1905" s="294"/>
      <c r="B1905" s="295"/>
      <c r="C1905" s="313"/>
      <c r="D1905" s="294"/>
      <c r="E1905" s="294"/>
      <c r="F1905" s="294"/>
      <c r="G1905" s="295"/>
      <c r="H1905" s="295"/>
      <c r="I1905" s="295"/>
      <c r="J1905" s="294"/>
      <c r="K1905" s="294"/>
      <c r="L1905" s="294"/>
    </row>
    <row r="1906" spans="1:12" ht="20.100000000000001" customHeight="1" x14ac:dyDescent="0.25">
      <c r="A1906" s="294"/>
      <c r="B1906" s="295"/>
      <c r="C1906" s="313"/>
      <c r="D1906" s="294"/>
      <c r="E1906" s="294"/>
      <c r="F1906" s="294"/>
      <c r="G1906" s="295"/>
      <c r="H1906" s="295"/>
      <c r="I1906" s="295"/>
      <c r="J1906" s="294"/>
      <c r="K1906" s="294"/>
      <c r="L1906" s="294"/>
    </row>
    <row r="1907" spans="1:12" ht="20.100000000000001" customHeight="1" x14ac:dyDescent="0.25">
      <c r="A1907" s="294"/>
      <c r="B1907" s="295"/>
      <c r="C1907" s="313"/>
      <c r="D1907" s="294"/>
      <c r="E1907" s="294"/>
      <c r="F1907" s="294"/>
      <c r="G1907" s="295"/>
      <c r="H1907" s="295"/>
      <c r="I1907" s="295"/>
      <c r="J1907" s="294"/>
      <c r="K1907" s="294"/>
      <c r="L1907" s="294"/>
    </row>
    <row r="1908" spans="1:12" ht="20.100000000000001" customHeight="1" x14ac:dyDescent="0.25">
      <c r="A1908" s="294"/>
      <c r="B1908" s="295"/>
      <c r="C1908" s="313"/>
      <c r="D1908" s="294"/>
      <c r="E1908" s="294"/>
      <c r="F1908" s="294"/>
      <c r="G1908" s="295"/>
      <c r="H1908" s="295"/>
      <c r="I1908" s="295"/>
      <c r="J1908" s="294"/>
      <c r="K1908" s="294"/>
      <c r="L1908" s="294"/>
    </row>
    <row r="1909" spans="1:12" ht="20.100000000000001" customHeight="1" x14ac:dyDescent="0.25">
      <c r="A1909" s="294"/>
      <c r="B1909" s="295"/>
      <c r="C1909" s="313"/>
      <c r="D1909" s="294"/>
      <c r="E1909" s="294"/>
      <c r="F1909" s="294"/>
      <c r="G1909" s="295"/>
      <c r="H1909" s="295"/>
      <c r="I1909" s="295"/>
      <c r="J1909" s="294"/>
      <c r="K1909" s="294"/>
      <c r="L1909" s="294"/>
    </row>
    <row r="1910" spans="1:12" ht="20.100000000000001" customHeight="1" x14ac:dyDescent="0.25">
      <c r="A1910" s="294"/>
      <c r="B1910" s="295"/>
      <c r="C1910" s="313"/>
      <c r="D1910" s="294"/>
      <c r="E1910" s="294"/>
      <c r="F1910" s="294"/>
      <c r="G1910" s="295"/>
      <c r="H1910" s="295"/>
      <c r="I1910" s="295"/>
      <c r="J1910" s="294"/>
      <c r="K1910" s="294"/>
      <c r="L1910" s="294"/>
    </row>
    <row r="1911" spans="1:12" ht="20.100000000000001" customHeight="1" x14ac:dyDescent="0.25">
      <c r="A1911" s="294"/>
      <c r="B1911" s="295"/>
      <c r="C1911" s="313"/>
      <c r="D1911" s="294"/>
      <c r="E1911" s="294"/>
      <c r="F1911" s="294"/>
      <c r="G1911" s="295"/>
      <c r="H1911" s="295"/>
      <c r="I1911" s="295"/>
      <c r="J1911" s="294"/>
      <c r="K1911" s="294"/>
      <c r="L1911" s="294"/>
    </row>
    <row r="1912" spans="1:12" ht="20.100000000000001" customHeight="1" x14ac:dyDescent="0.25">
      <c r="A1912" s="294"/>
      <c r="B1912" s="295"/>
      <c r="C1912" s="313"/>
      <c r="D1912" s="294"/>
      <c r="E1912" s="294"/>
      <c r="F1912" s="294"/>
      <c r="G1912" s="295"/>
      <c r="H1912" s="295"/>
      <c r="I1912" s="295"/>
      <c r="J1912" s="294"/>
      <c r="K1912" s="294"/>
      <c r="L1912" s="294"/>
    </row>
    <row r="1913" spans="1:12" ht="20.100000000000001" customHeight="1" x14ac:dyDescent="0.25">
      <c r="A1913" s="294"/>
      <c r="B1913" s="295"/>
      <c r="C1913" s="313"/>
      <c r="D1913" s="294"/>
      <c r="E1913" s="294"/>
      <c r="F1913" s="294"/>
      <c r="G1913" s="295"/>
      <c r="H1913" s="295"/>
      <c r="I1913" s="295"/>
      <c r="J1913" s="294"/>
      <c r="K1913" s="294"/>
      <c r="L1913" s="294"/>
    </row>
    <row r="1914" spans="1:12" ht="20.100000000000001" customHeight="1" x14ac:dyDescent="0.25">
      <c r="A1914" s="294"/>
      <c r="B1914" s="295"/>
      <c r="C1914" s="313"/>
      <c r="D1914" s="294"/>
      <c r="E1914" s="294"/>
      <c r="F1914" s="294"/>
      <c r="G1914" s="295"/>
      <c r="H1914" s="295"/>
      <c r="I1914" s="295"/>
      <c r="J1914" s="294"/>
      <c r="K1914" s="294"/>
      <c r="L1914" s="294"/>
    </row>
    <row r="1915" spans="1:12" ht="20.100000000000001" customHeight="1" x14ac:dyDescent="0.25">
      <c r="A1915" s="294"/>
      <c r="B1915" s="295"/>
      <c r="C1915" s="313"/>
      <c r="D1915" s="294"/>
      <c r="E1915" s="294"/>
      <c r="F1915" s="294"/>
      <c r="G1915" s="295"/>
      <c r="H1915" s="295"/>
      <c r="I1915" s="295"/>
      <c r="J1915" s="294"/>
      <c r="K1915" s="294"/>
      <c r="L1915" s="294"/>
    </row>
    <row r="1916" spans="1:12" ht="20.100000000000001" customHeight="1" x14ac:dyDescent="0.25">
      <c r="A1916" s="294"/>
      <c r="B1916" s="295"/>
      <c r="C1916" s="313"/>
      <c r="D1916" s="294"/>
      <c r="E1916" s="294"/>
      <c r="F1916" s="294"/>
      <c r="G1916" s="295"/>
      <c r="H1916" s="295"/>
      <c r="I1916" s="295"/>
      <c r="J1916" s="294"/>
      <c r="K1916" s="294"/>
      <c r="L1916" s="294"/>
    </row>
    <row r="1917" spans="1:12" ht="20.100000000000001" customHeight="1" x14ac:dyDescent="0.25">
      <c r="A1917" s="294"/>
      <c r="B1917" s="295"/>
      <c r="C1917" s="313"/>
      <c r="D1917" s="294"/>
      <c r="E1917" s="294"/>
      <c r="F1917" s="294"/>
      <c r="G1917" s="295"/>
      <c r="H1917" s="295"/>
      <c r="I1917" s="295"/>
      <c r="J1917" s="294"/>
      <c r="K1917" s="294"/>
      <c r="L1917" s="294"/>
    </row>
    <row r="1918" spans="1:12" ht="20.100000000000001" customHeight="1" x14ac:dyDescent="0.25">
      <c r="A1918" s="294"/>
      <c r="B1918" s="295"/>
      <c r="C1918" s="313"/>
      <c r="D1918" s="294"/>
      <c r="E1918" s="294"/>
      <c r="F1918" s="294"/>
      <c r="G1918" s="295"/>
      <c r="H1918" s="295"/>
      <c r="I1918" s="295"/>
      <c r="J1918" s="294"/>
      <c r="K1918" s="294"/>
      <c r="L1918" s="294"/>
    </row>
    <row r="1919" spans="1:12" ht="20.100000000000001" customHeight="1" x14ac:dyDescent="0.25">
      <c r="A1919" s="294"/>
      <c r="B1919" s="295"/>
      <c r="C1919" s="313"/>
      <c r="D1919" s="294"/>
      <c r="E1919" s="294"/>
      <c r="F1919" s="294"/>
      <c r="G1919" s="295"/>
      <c r="H1919" s="295"/>
      <c r="I1919" s="295"/>
      <c r="J1919" s="294"/>
      <c r="K1919" s="294"/>
      <c r="L1919" s="294"/>
    </row>
    <row r="1920" spans="1:12" ht="20.100000000000001" customHeight="1" x14ac:dyDescent="0.25">
      <c r="A1920" s="294"/>
      <c r="B1920" s="295"/>
      <c r="C1920" s="313"/>
      <c r="D1920" s="294"/>
      <c r="E1920" s="294"/>
      <c r="F1920" s="294"/>
      <c r="G1920" s="295"/>
      <c r="H1920" s="295"/>
      <c r="I1920" s="295"/>
      <c r="J1920" s="294"/>
      <c r="K1920" s="294"/>
      <c r="L1920" s="294"/>
    </row>
    <row r="1921" spans="1:12" ht="20.100000000000001" customHeight="1" x14ac:dyDescent="0.25">
      <c r="A1921" s="294"/>
      <c r="B1921" s="295"/>
      <c r="C1921" s="313"/>
      <c r="D1921" s="294"/>
      <c r="E1921" s="294"/>
      <c r="F1921" s="294"/>
      <c r="G1921" s="295"/>
      <c r="H1921" s="295"/>
      <c r="I1921" s="295"/>
      <c r="J1921" s="294"/>
      <c r="K1921" s="294"/>
      <c r="L1921" s="294"/>
    </row>
    <row r="1922" spans="1:12" ht="20.100000000000001" customHeight="1" x14ac:dyDescent="0.25">
      <c r="A1922" s="294"/>
      <c r="B1922" s="295"/>
      <c r="C1922" s="313"/>
      <c r="D1922" s="294"/>
      <c r="E1922" s="294"/>
      <c r="F1922" s="294"/>
      <c r="G1922" s="295"/>
      <c r="H1922" s="295"/>
      <c r="I1922" s="295"/>
      <c r="J1922" s="294"/>
      <c r="K1922" s="294"/>
      <c r="L1922" s="294"/>
    </row>
    <row r="1923" spans="1:12" ht="20.100000000000001" customHeight="1" x14ac:dyDescent="0.25">
      <c r="A1923" s="294"/>
      <c r="B1923" s="295"/>
      <c r="C1923" s="313"/>
      <c r="D1923" s="294"/>
      <c r="E1923" s="294"/>
      <c r="F1923" s="294"/>
      <c r="G1923" s="295"/>
      <c r="H1923" s="295"/>
      <c r="I1923" s="295"/>
      <c r="J1923" s="294"/>
      <c r="K1923" s="294"/>
      <c r="L1923" s="294"/>
    </row>
    <row r="1924" spans="1:12" ht="20.100000000000001" customHeight="1" x14ac:dyDescent="0.25">
      <c r="A1924" s="294"/>
      <c r="B1924" s="295"/>
      <c r="C1924" s="313"/>
      <c r="D1924" s="294"/>
      <c r="E1924" s="294"/>
      <c r="F1924" s="294"/>
      <c r="G1924" s="295"/>
      <c r="H1924" s="295"/>
      <c r="I1924" s="295"/>
      <c r="J1924" s="294"/>
      <c r="K1924" s="294"/>
      <c r="L1924" s="294"/>
    </row>
    <row r="1925" spans="1:12" ht="20.100000000000001" customHeight="1" x14ac:dyDescent="0.25">
      <c r="A1925" s="294"/>
      <c r="B1925" s="295"/>
      <c r="C1925" s="313"/>
      <c r="D1925" s="294"/>
      <c r="E1925" s="294"/>
      <c r="F1925" s="294"/>
      <c r="G1925" s="295"/>
      <c r="H1925" s="295"/>
      <c r="I1925" s="295"/>
      <c r="J1925" s="294"/>
      <c r="K1925" s="294"/>
      <c r="L1925" s="294"/>
    </row>
    <row r="1926" spans="1:12" ht="20.100000000000001" customHeight="1" x14ac:dyDescent="0.25">
      <c r="A1926" s="294"/>
      <c r="B1926" s="295"/>
      <c r="C1926" s="313"/>
      <c r="D1926" s="294"/>
      <c r="E1926" s="294"/>
      <c r="F1926" s="294"/>
      <c r="G1926" s="295"/>
      <c r="H1926" s="295"/>
      <c r="I1926" s="295"/>
      <c r="J1926" s="294"/>
      <c r="K1926" s="294"/>
      <c r="L1926" s="294"/>
    </row>
    <row r="1927" spans="1:12" ht="20.100000000000001" customHeight="1" x14ac:dyDescent="0.25">
      <c r="A1927" s="294"/>
      <c r="B1927" s="295"/>
      <c r="C1927" s="313"/>
      <c r="D1927" s="294"/>
      <c r="E1927" s="294"/>
      <c r="F1927" s="294"/>
      <c r="G1927" s="295"/>
      <c r="H1927" s="295"/>
      <c r="I1927" s="295"/>
      <c r="J1927" s="294"/>
      <c r="K1927" s="294"/>
      <c r="L1927" s="294"/>
    </row>
    <row r="1928" spans="1:12" ht="20.100000000000001" customHeight="1" x14ac:dyDescent="0.25">
      <c r="A1928" s="294"/>
      <c r="B1928" s="295"/>
      <c r="C1928" s="313"/>
      <c r="D1928" s="294"/>
      <c r="E1928" s="294"/>
      <c r="F1928" s="294"/>
      <c r="G1928" s="295"/>
      <c r="H1928" s="295"/>
      <c r="I1928" s="295"/>
      <c r="J1928" s="294"/>
      <c r="K1928" s="294"/>
      <c r="L1928" s="294"/>
    </row>
    <row r="1929" spans="1:12" ht="20.100000000000001" customHeight="1" x14ac:dyDescent="0.25">
      <c r="A1929" s="294"/>
      <c r="B1929" s="295"/>
      <c r="C1929" s="313"/>
      <c r="D1929" s="294"/>
      <c r="E1929" s="294"/>
      <c r="F1929" s="294"/>
      <c r="G1929" s="295"/>
      <c r="H1929" s="295"/>
      <c r="I1929" s="295"/>
      <c r="J1929" s="294"/>
      <c r="K1929" s="294"/>
      <c r="L1929" s="294"/>
    </row>
    <row r="1930" spans="1:12" ht="20.100000000000001" customHeight="1" x14ac:dyDescent="0.25">
      <c r="A1930" s="294"/>
      <c r="B1930" s="295"/>
      <c r="C1930" s="313"/>
      <c r="D1930" s="294"/>
      <c r="E1930" s="294"/>
      <c r="F1930" s="294"/>
      <c r="G1930" s="295"/>
      <c r="H1930" s="295"/>
      <c r="I1930" s="295"/>
      <c r="J1930" s="294"/>
      <c r="K1930" s="294"/>
      <c r="L1930" s="294"/>
    </row>
    <row r="1931" spans="1:12" ht="20.100000000000001" customHeight="1" x14ac:dyDescent="0.25">
      <c r="A1931" s="294"/>
      <c r="B1931" s="295"/>
      <c r="C1931" s="313"/>
      <c r="D1931" s="294"/>
      <c r="E1931" s="294"/>
      <c r="F1931" s="294"/>
      <c r="G1931" s="295"/>
      <c r="H1931" s="295"/>
      <c r="I1931" s="295"/>
      <c r="J1931" s="294"/>
      <c r="K1931" s="294"/>
      <c r="L1931" s="294"/>
    </row>
    <row r="1932" spans="1:12" ht="20.100000000000001" customHeight="1" x14ac:dyDescent="0.25">
      <c r="A1932" s="294"/>
      <c r="B1932" s="295"/>
      <c r="C1932" s="313"/>
      <c r="D1932" s="294"/>
      <c r="E1932" s="294"/>
      <c r="F1932" s="294"/>
      <c r="G1932" s="295"/>
      <c r="H1932" s="295"/>
      <c r="I1932" s="295"/>
      <c r="J1932" s="294"/>
      <c r="K1932" s="294"/>
      <c r="L1932" s="294"/>
    </row>
    <row r="1933" spans="1:12" ht="20.100000000000001" customHeight="1" x14ac:dyDescent="0.25">
      <c r="A1933" s="294"/>
      <c r="B1933" s="295"/>
      <c r="C1933" s="313"/>
      <c r="D1933" s="294"/>
      <c r="E1933" s="294"/>
      <c r="F1933" s="294"/>
      <c r="G1933" s="295"/>
      <c r="H1933" s="295"/>
      <c r="I1933" s="295"/>
      <c r="J1933" s="294"/>
      <c r="K1933" s="294"/>
      <c r="L1933" s="294"/>
    </row>
    <row r="1934" spans="1:12" ht="20.100000000000001" customHeight="1" x14ac:dyDescent="0.25">
      <c r="A1934" s="294"/>
      <c r="B1934" s="295"/>
      <c r="C1934" s="313"/>
      <c r="D1934" s="294"/>
      <c r="E1934" s="294"/>
      <c r="F1934" s="294"/>
      <c r="G1934" s="295"/>
      <c r="H1934" s="295"/>
      <c r="I1934" s="295"/>
      <c r="J1934" s="294"/>
      <c r="K1934" s="294"/>
      <c r="L1934" s="294"/>
    </row>
    <row r="1935" spans="1:12" ht="20.100000000000001" customHeight="1" x14ac:dyDescent="0.25">
      <c r="A1935" s="294"/>
      <c r="B1935" s="295"/>
      <c r="C1935" s="313"/>
      <c r="D1935" s="294"/>
      <c r="E1935" s="294"/>
      <c r="F1935" s="294"/>
      <c r="G1935" s="295"/>
      <c r="H1935" s="295"/>
      <c r="I1935" s="295"/>
      <c r="J1935" s="294"/>
      <c r="K1935" s="294"/>
      <c r="L1935" s="294"/>
    </row>
    <row r="1936" spans="1:12" ht="20.100000000000001" customHeight="1" x14ac:dyDescent="0.25">
      <c r="A1936" s="294"/>
      <c r="B1936" s="295"/>
      <c r="C1936" s="313"/>
      <c r="D1936" s="294"/>
      <c r="E1936" s="294"/>
      <c r="F1936" s="294"/>
      <c r="G1936" s="295"/>
      <c r="H1936" s="295"/>
      <c r="I1936" s="295"/>
      <c r="J1936" s="294"/>
      <c r="K1936" s="294"/>
      <c r="L1936" s="294"/>
    </row>
    <row r="1937" spans="1:12" ht="20.100000000000001" customHeight="1" x14ac:dyDescent="0.25">
      <c r="A1937" s="294"/>
      <c r="B1937" s="295"/>
      <c r="C1937" s="313"/>
      <c r="D1937" s="294"/>
      <c r="E1937" s="294"/>
      <c r="F1937" s="294"/>
      <c r="G1937" s="295"/>
      <c r="H1937" s="295"/>
      <c r="I1937" s="295"/>
      <c r="J1937" s="294"/>
      <c r="K1937" s="294"/>
      <c r="L1937" s="294"/>
    </row>
    <row r="1938" spans="1:12" ht="20.100000000000001" customHeight="1" x14ac:dyDescent="0.25">
      <c r="A1938" s="294"/>
      <c r="B1938" s="295"/>
      <c r="C1938" s="313"/>
      <c r="D1938" s="294"/>
      <c r="E1938" s="294"/>
      <c r="F1938" s="294"/>
      <c r="G1938" s="295"/>
      <c r="H1938" s="295"/>
      <c r="I1938" s="295"/>
      <c r="J1938" s="294"/>
      <c r="K1938" s="294"/>
      <c r="L1938" s="294"/>
    </row>
    <row r="1939" spans="1:12" ht="20.100000000000001" customHeight="1" x14ac:dyDescent="0.25">
      <c r="A1939" s="294"/>
      <c r="B1939" s="295"/>
      <c r="C1939" s="313"/>
      <c r="D1939" s="294"/>
      <c r="E1939" s="294"/>
      <c r="F1939" s="294"/>
      <c r="G1939" s="295"/>
      <c r="H1939" s="295"/>
      <c r="I1939" s="295"/>
      <c r="J1939" s="294"/>
      <c r="K1939" s="294"/>
      <c r="L1939" s="294"/>
    </row>
    <row r="1940" spans="1:12" ht="20.100000000000001" customHeight="1" x14ac:dyDescent="0.25">
      <c r="A1940" s="294"/>
      <c r="B1940" s="295"/>
      <c r="C1940" s="313"/>
      <c r="D1940" s="294"/>
      <c r="E1940" s="294"/>
      <c r="F1940" s="294"/>
      <c r="G1940" s="295"/>
      <c r="H1940" s="295"/>
      <c r="I1940" s="295"/>
      <c r="J1940" s="294"/>
      <c r="K1940" s="294"/>
      <c r="L1940" s="294"/>
    </row>
    <row r="1941" spans="1:12" ht="20.100000000000001" customHeight="1" x14ac:dyDescent="0.25">
      <c r="A1941" s="294"/>
      <c r="B1941" s="295"/>
      <c r="C1941" s="313"/>
      <c r="D1941" s="294"/>
      <c r="E1941" s="294"/>
      <c r="F1941" s="294"/>
      <c r="G1941" s="295"/>
      <c r="H1941" s="295"/>
      <c r="I1941" s="295"/>
      <c r="J1941" s="294"/>
      <c r="K1941" s="294"/>
      <c r="L1941" s="294"/>
    </row>
    <row r="1942" spans="1:12" ht="20.100000000000001" customHeight="1" x14ac:dyDescent="0.25">
      <c r="A1942" s="294"/>
      <c r="B1942" s="295"/>
      <c r="C1942" s="313"/>
      <c r="D1942" s="294"/>
      <c r="E1942" s="294"/>
      <c r="F1942" s="294"/>
      <c r="G1942" s="295"/>
      <c r="H1942" s="295"/>
      <c r="I1942" s="295"/>
      <c r="J1942" s="294"/>
      <c r="K1942" s="294"/>
      <c r="L1942" s="294"/>
    </row>
    <row r="1943" spans="1:12" ht="20.100000000000001" customHeight="1" x14ac:dyDescent="0.25">
      <c r="A1943" s="294"/>
      <c r="B1943" s="295"/>
      <c r="C1943" s="313"/>
      <c r="D1943" s="294"/>
      <c r="E1943" s="294"/>
      <c r="F1943" s="294"/>
      <c r="G1943" s="295"/>
      <c r="H1943" s="295"/>
      <c r="I1943" s="295"/>
      <c r="J1943" s="294"/>
      <c r="K1943" s="294"/>
      <c r="L1943" s="294"/>
    </row>
    <row r="1944" spans="1:12" ht="20.100000000000001" customHeight="1" x14ac:dyDescent="0.25">
      <c r="A1944" s="294"/>
      <c r="B1944" s="295"/>
      <c r="C1944" s="313"/>
      <c r="D1944" s="294"/>
      <c r="E1944" s="294"/>
      <c r="F1944" s="294"/>
      <c r="G1944" s="295"/>
      <c r="H1944" s="295"/>
      <c r="I1944" s="295"/>
      <c r="J1944" s="294"/>
      <c r="K1944" s="294"/>
      <c r="L1944" s="294"/>
    </row>
    <row r="1945" spans="1:12" ht="20.100000000000001" customHeight="1" x14ac:dyDescent="0.25">
      <c r="A1945" s="294"/>
      <c r="B1945" s="295"/>
      <c r="C1945" s="313"/>
      <c r="D1945" s="294"/>
      <c r="E1945" s="294"/>
      <c r="F1945" s="294"/>
      <c r="G1945" s="295"/>
      <c r="H1945" s="295"/>
      <c r="I1945" s="295"/>
      <c r="J1945" s="294"/>
      <c r="K1945" s="294"/>
      <c r="L1945" s="294"/>
    </row>
    <row r="1946" spans="1:12" ht="20.100000000000001" customHeight="1" x14ac:dyDescent="0.25">
      <c r="A1946" s="294"/>
      <c r="B1946" s="295"/>
      <c r="C1946" s="313"/>
      <c r="D1946" s="294"/>
      <c r="E1946" s="294"/>
      <c r="F1946" s="294"/>
      <c r="G1946" s="295"/>
      <c r="H1946" s="295"/>
      <c r="I1946" s="295"/>
      <c r="J1946" s="294"/>
      <c r="K1946" s="294"/>
      <c r="L1946" s="294"/>
    </row>
    <row r="1947" spans="1:12" ht="20.100000000000001" customHeight="1" x14ac:dyDescent="0.25">
      <c r="A1947" s="294"/>
      <c r="B1947" s="295"/>
      <c r="C1947" s="313"/>
      <c r="D1947" s="294"/>
      <c r="E1947" s="294"/>
      <c r="F1947" s="294"/>
      <c r="G1947" s="295"/>
      <c r="H1947" s="295"/>
      <c r="I1947" s="295"/>
      <c r="J1947" s="294"/>
      <c r="K1947" s="294"/>
      <c r="L1947" s="294"/>
    </row>
    <row r="1948" spans="1:12" ht="20.100000000000001" customHeight="1" x14ac:dyDescent="0.25">
      <c r="A1948" s="294"/>
      <c r="B1948" s="295"/>
      <c r="C1948" s="313"/>
      <c r="D1948" s="294"/>
      <c r="E1948" s="294"/>
      <c r="F1948" s="294"/>
      <c r="G1948" s="295"/>
      <c r="H1948" s="295"/>
      <c r="I1948" s="295"/>
      <c r="J1948" s="294"/>
      <c r="K1948" s="294"/>
      <c r="L1948" s="294"/>
    </row>
    <row r="1949" spans="1:12" ht="20.100000000000001" customHeight="1" x14ac:dyDescent="0.25">
      <c r="A1949" s="294"/>
      <c r="B1949" s="295"/>
      <c r="C1949" s="313"/>
      <c r="D1949" s="294"/>
      <c r="E1949" s="294"/>
      <c r="F1949" s="294"/>
      <c r="G1949" s="295"/>
      <c r="H1949" s="295"/>
      <c r="I1949" s="295"/>
      <c r="J1949" s="294"/>
      <c r="K1949" s="294"/>
      <c r="L1949" s="294"/>
    </row>
    <row r="1950" spans="1:12" ht="20.100000000000001" customHeight="1" x14ac:dyDescent="0.25">
      <c r="A1950" s="294"/>
      <c r="B1950" s="295"/>
      <c r="C1950" s="313"/>
      <c r="D1950" s="294"/>
      <c r="E1950" s="294"/>
      <c r="F1950" s="294"/>
      <c r="G1950" s="295"/>
      <c r="H1950" s="295"/>
      <c r="I1950" s="295"/>
      <c r="J1950" s="294"/>
      <c r="K1950" s="294"/>
      <c r="L1950" s="294"/>
    </row>
    <row r="1951" spans="1:12" ht="20.100000000000001" customHeight="1" x14ac:dyDescent="0.25">
      <c r="A1951" s="294"/>
      <c r="B1951" s="295"/>
      <c r="C1951" s="313"/>
      <c r="D1951" s="294"/>
      <c r="E1951" s="294"/>
      <c r="F1951" s="294"/>
      <c r="G1951" s="295"/>
      <c r="H1951" s="295"/>
      <c r="I1951" s="295"/>
      <c r="J1951" s="294"/>
      <c r="K1951" s="294"/>
      <c r="L1951" s="294"/>
    </row>
    <row r="1952" spans="1:12" ht="20.100000000000001" customHeight="1" x14ac:dyDescent="0.25">
      <c r="A1952" s="294"/>
      <c r="B1952" s="295"/>
      <c r="C1952" s="313"/>
      <c r="D1952" s="294"/>
      <c r="E1952" s="294"/>
      <c r="F1952" s="294"/>
      <c r="G1952" s="295"/>
      <c r="H1952" s="295"/>
      <c r="I1952" s="295"/>
      <c r="J1952" s="294"/>
      <c r="K1952" s="294"/>
      <c r="L1952" s="294"/>
    </row>
    <row r="1953" spans="1:12" ht="20.100000000000001" customHeight="1" x14ac:dyDescent="0.25">
      <c r="A1953" s="294"/>
      <c r="B1953" s="295"/>
      <c r="C1953" s="313"/>
      <c r="D1953" s="294"/>
      <c r="E1953" s="294"/>
      <c r="F1953" s="294"/>
      <c r="G1953" s="295"/>
      <c r="H1953" s="295"/>
      <c r="I1953" s="295"/>
      <c r="J1953" s="294"/>
      <c r="K1953" s="294"/>
      <c r="L1953" s="294"/>
    </row>
    <row r="1954" spans="1:12" ht="20.100000000000001" customHeight="1" x14ac:dyDescent="0.25">
      <c r="A1954" s="294"/>
      <c r="B1954" s="295"/>
      <c r="C1954" s="313"/>
      <c r="D1954" s="294"/>
      <c r="E1954" s="294"/>
      <c r="F1954" s="294"/>
      <c r="G1954" s="295"/>
      <c r="H1954" s="295"/>
      <c r="I1954" s="295"/>
      <c r="J1954" s="294"/>
      <c r="K1954" s="294"/>
      <c r="L1954" s="294"/>
    </row>
    <row r="1955" spans="1:12" ht="20.100000000000001" customHeight="1" x14ac:dyDescent="0.25">
      <c r="A1955" s="294"/>
      <c r="B1955" s="295"/>
      <c r="C1955" s="313"/>
      <c r="D1955" s="294"/>
      <c r="E1955" s="294"/>
      <c r="F1955" s="294"/>
      <c r="G1955" s="295"/>
      <c r="H1955" s="295"/>
      <c r="I1955" s="295"/>
      <c r="J1955" s="294"/>
      <c r="K1955" s="294"/>
      <c r="L1955" s="294"/>
    </row>
    <row r="1956" spans="1:12" ht="20.100000000000001" customHeight="1" x14ac:dyDescent="0.25">
      <c r="A1956" s="294"/>
      <c r="B1956" s="295"/>
      <c r="C1956" s="313"/>
      <c r="D1956" s="294"/>
      <c r="E1956" s="294"/>
      <c r="F1956" s="294"/>
      <c r="G1956" s="295"/>
      <c r="H1956" s="295"/>
      <c r="I1956" s="295"/>
      <c r="J1956" s="294"/>
      <c r="K1956" s="294"/>
      <c r="L1956" s="294"/>
    </row>
    <row r="1957" spans="1:12" ht="20.100000000000001" customHeight="1" x14ac:dyDescent="0.25">
      <c r="A1957" s="294"/>
      <c r="B1957" s="295"/>
      <c r="C1957" s="313"/>
      <c r="D1957" s="294"/>
      <c r="E1957" s="294"/>
      <c r="F1957" s="294"/>
      <c r="G1957" s="295"/>
      <c r="H1957" s="295"/>
      <c r="I1957" s="295"/>
      <c r="J1957" s="294"/>
      <c r="K1957" s="294"/>
      <c r="L1957" s="294"/>
    </row>
    <row r="1958" spans="1:12" ht="20.100000000000001" customHeight="1" x14ac:dyDescent="0.25">
      <c r="A1958" s="294"/>
      <c r="B1958" s="295"/>
      <c r="C1958" s="313"/>
      <c r="D1958" s="294"/>
      <c r="E1958" s="294"/>
      <c r="F1958" s="294"/>
      <c r="G1958" s="295"/>
      <c r="H1958" s="295"/>
      <c r="I1958" s="295"/>
      <c r="J1958" s="294"/>
      <c r="K1958" s="294"/>
      <c r="L1958" s="294"/>
    </row>
    <row r="1959" spans="1:12" ht="20.100000000000001" customHeight="1" x14ac:dyDescent="0.25">
      <c r="A1959" s="294"/>
      <c r="B1959" s="295"/>
      <c r="C1959" s="313"/>
      <c r="D1959" s="294"/>
      <c r="E1959" s="294"/>
      <c r="F1959" s="294"/>
      <c r="G1959" s="295"/>
      <c r="H1959" s="295"/>
      <c r="I1959" s="295"/>
      <c r="J1959" s="294"/>
      <c r="K1959" s="294"/>
      <c r="L1959" s="294"/>
    </row>
    <row r="1960" spans="1:12" ht="20.100000000000001" customHeight="1" x14ac:dyDescent="0.25">
      <c r="A1960" s="294"/>
      <c r="B1960" s="295"/>
      <c r="C1960" s="313"/>
      <c r="D1960" s="294"/>
      <c r="E1960" s="294"/>
      <c r="F1960" s="294"/>
      <c r="G1960" s="295"/>
      <c r="H1960" s="295"/>
      <c r="I1960" s="295"/>
      <c r="J1960" s="294"/>
      <c r="K1960" s="294"/>
      <c r="L1960" s="294"/>
    </row>
    <row r="1961" spans="1:12" ht="20.100000000000001" customHeight="1" x14ac:dyDescent="0.25">
      <c r="A1961" s="294"/>
      <c r="B1961" s="295"/>
      <c r="C1961" s="313"/>
      <c r="D1961" s="294"/>
      <c r="E1961" s="294"/>
      <c r="F1961" s="294"/>
      <c r="G1961" s="295"/>
      <c r="H1961" s="295"/>
      <c r="I1961" s="295"/>
      <c r="J1961" s="294"/>
      <c r="K1961" s="294"/>
      <c r="L1961" s="294"/>
    </row>
    <row r="1962" spans="1:12" ht="20.100000000000001" customHeight="1" x14ac:dyDescent="0.25">
      <c r="A1962" s="294"/>
      <c r="B1962" s="295"/>
      <c r="C1962" s="313"/>
      <c r="D1962" s="294"/>
      <c r="E1962" s="294"/>
      <c r="F1962" s="294"/>
      <c r="G1962" s="295"/>
      <c r="H1962" s="295"/>
      <c r="I1962" s="295"/>
      <c r="J1962" s="294"/>
      <c r="K1962" s="294"/>
      <c r="L1962" s="294"/>
    </row>
    <row r="1963" spans="1:12" ht="20.100000000000001" customHeight="1" x14ac:dyDescent="0.25">
      <c r="A1963" s="294"/>
      <c r="B1963" s="295"/>
      <c r="C1963" s="313"/>
      <c r="D1963" s="294"/>
      <c r="E1963" s="294"/>
      <c r="F1963" s="294"/>
      <c r="G1963" s="295"/>
      <c r="H1963" s="295"/>
      <c r="I1963" s="295"/>
      <c r="J1963" s="294"/>
      <c r="K1963" s="294"/>
      <c r="L1963" s="294"/>
    </row>
    <row r="1964" spans="1:12" ht="20.100000000000001" customHeight="1" x14ac:dyDescent="0.25">
      <c r="A1964" s="294"/>
      <c r="B1964" s="295"/>
      <c r="C1964" s="313"/>
      <c r="D1964" s="294"/>
      <c r="E1964" s="294"/>
      <c r="F1964" s="294"/>
      <c r="G1964" s="295"/>
      <c r="H1964" s="295"/>
      <c r="I1964" s="295"/>
      <c r="J1964" s="294"/>
      <c r="K1964" s="294"/>
      <c r="L1964" s="294"/>
    </row>
    <row r="1965" spans="1:12" ht="20.100000000000001" customHeight="1" x14ac:dyDescent="0.25">
      <c r="A1965" s="294"/>
      <c r="B1965" s="295"/>
      <c r="C1965" s="313"/>
      <c r="D1965" s="294"/>
      <c r="E1965" s="294"/>
      <c r="F1965" s="294"/>
      <c r="G1965" s="295"/>
      <c r="H1965" s="295"/>
      <c r="I1965" s="295"/>
      <c r="J1965" s="294"/>
      <c r="K1965" s="294"/>
      <c r="L1965" s="294"/>
    </row>
    <row r="1966" spans="1:12" ht="20.100000000000001" customHeight="1" x14ac:dyDescent="0.25">
      <c r="A1966" s="294"/>
      <c r="B1966" s="295"/>
      <c r="C1966" s="313"/>
      <c r="D1966" s="294"/>
      <c r="E1966" s="294"/>
      <c r="F1966" s="294"/>
      <c r="G1966" s="295"/>
      <c r="H1966" s="295"/>
      <c r="I1966" s="295"/>
      <c r="J1966" s="294"/>
      <c r="K1966" s="294"/>
      <c r="L1966" s="294"/>
    </row>
    <row r="1967" spans="1:12" ht="20.100000000000001" customHeight="1" x14ac:dyDescent="0.25">
      <c r="A1967" s="294"/>
      <c r="B1967" s="295"/>
      <c r="C1967" s="313"/>
      <c r="D1967" s="294"/>
      <c r="E1967" s="294"/>
      <c r="F1967" s="294"/>
      <c r="G1967" s="295"/>
      <c r="H1967" s="295"/>
      <c r="I1967" s="295"/>
      <c r="J1967" s="294"/>
      <c r="K1967" s="294"/>
      <c r="L1967" s="294"/>
    </row>
    <row r="1968" spans="1:12" ht="20.100000000000001" customHeight="1" x14ac:dyDescent="0.25">
      <c r="A1968" s="294"/>
      <c r="B1968" s="295"/>
      <c r="C1968" s="313"/>
      <c r="D1968" s="294"/>
      <c r="E1968" s="294"/>
      <c r="F1968" s="294"/>
      <c r="G1968" s="295"/>
      <c r="H1968" s="295"/>
      <c r="I1968" s="295"/>
      <c r="J1968" s="294"/>
      <c r="K1968" s="294"/>
      <c r="L1968" s="294"/>
    </row>
    <row r="1969" spans="1:12" ht="20.100000000000001" customHeight="1" x14ac:dyDescent="0.25">
      <c r="A1969" s="294"/>
      <c r="B1969" s="295"/>
      <c r="C1969" s="313"/>
      <c r="D1969" s="294"/>
      <c r="E1969" s="294"/>
      <c r="F1969" s="294"/>
      <c r="G1969" s="295"/>
      <c r="H1969" s="295"/>
      <c r="I1969" s="295"/>
      <c r="J1969" s="294"/>
      <c r="K1969" s="294"/>
      <c r="L1969" s="294"/>
    </row>
    <row r="1970" spans="1:12" ht="20.100000000000001" customHeight="1" x14ac:dyDescent="0.25">
      <c r="A1970" s="294"/>
      <c r="B1970" s="295"/>
      <c r="C1970" s="313"/>
      <c r="D1970" s="294"/>
      <c r="E1970" s="294"/>
      <c r="F1970" s="294"/>
      <c r="G1970" s="295"/>
      <c r="H1970" s="295"/>
      <c r="I1970" s="295"/>
      <c r="J1970" s="294"/>
      <c r="K1970" s="294"/>
      <c r="L1970" s="294"/>
    </row>
    <row r="1971" spans="1:12" ht="20.100000000000001" customHeight="1" x14ac:dyDescent="0.25">
      <c r="A1971" s="294"/>
      <c r="B1971" s="295"/>
      <c r="C1971" s="313"/>
      <c r="D1971" s="294"/>
      <c r="E1971" s="294"/>
      <c r="F1971" s="294"/>
      <c r="G1971" s="295"/>
      <c r="H1971" s="295"/>
      <c r="I1971" s="295"/>
      <c r="J1971" s="294"/>
      <c r="K1971" s="294"/>
      <c r="L1971" s="294"/>
    </row>
    <row r="1972" spans="1:12" ht="20.100000000000001" customHeight="1" x14ac:dyDescent="0.25">
      <c r="A1972" s="294"/>
      <c r="B1972" s="295"/>
      <c r="C1972" s="313"/>
      <c r="D1972" s="294"/>
      <c r="E1972" s="294"/>
      <c r="F1972" s="294"/>
      <c r="G1972" s="295"/>
      <c r="H1972" s="295"/>
      <c r="I1972" s="295"/>
      <c r="J1972" s="294"/>
      <c r="K1972" s="294"/>
      <c r="L1972" s="294"/>
    </row>
    <row r="1973" spans="1:12" ht="20.100000000000001" customHeight="1" x14ac:dyDescent="0.25">
      <c r="A1973" s="294"/>
      <c r="B1973" s="295"/>
      <c r="C1973" s="313"/>
      <c r="D1973" s="294"/>
      <c r="E1973" s="294"/>
      <c r="F1973" s="294"/>
      <c r="G1973" s="295"/>
      <c r="H1973" s="295"/>
      <c r="I1973" s="295"/>
      <c r="J1973" s="294"/>
      <c r="K1973" s="294"/>
      <c r="L1973" s="294"/>
    </row>
    <row r="1974" spans="1:12" ht="20.100000000000001" customHeight="1" x14ac:dyDescent="0.25">
      <c r="A1974" s="294"/>
      <c r="B1974" s="295"/>
      <c r="C1974" s="313"/>
      <c r="D1974" s="294"/>
      <c r="E1974" s="294"/>
      <c r="F1974" s="294"/>
      <c r="G1974" s="295"/>
      <c r="H1974" s="295"/>
      <c r="I1974" s="295"/>
      <c r="J1974" s="294"/>
      <c r="K1974" s="294"/>
      <c r="L1974" s="294"/>
    </row>
    <row r="1975" spans="1:12" ht="20.100000000000001" customHeight="1" x14ac:dyDescent="0.25">
      <c r="A1975" s="294"/>
      <c r="B1975" s="295"/>
      <c r="C1975" s="313"/>
      <c r="D1975" s="294"/>
      <c r="E1975" s="294"/>
      <c r="F1975" s="294"/>
      <c r="G1975" s="295"/>
      <c r="H1975" s="295"/>
      <c r="I1975" s="295"/>
      <c r="J1975" s="294"/>
      <c r="K1975" s="294"/>
      <c r="L1975" s="294"/>
    </row>
    <row r="1976" spans="1:12" ht="20.100000000000001" customHeight="1" x14ac:dyDescent="0.25">
      <c r="A1976" s="294"/>
      <c r="B1976" s="295"/>
      <c r="C1976" s="313"/>
      <c r="D1976" s="294"/>
      <c r="E1976" s="294"/>
      <c r="F1976" s="294"/>
      <c r="G1976" s="295"/>
      <c r="H1976" s="295"/>
      <c r="I1976" s="295"/>
      <c r="J1976" s="294"/>
      <c r="K1976" s="294"/>
      <c r="L1976" s="294"/>
    </row>
    <row r="1977" spans="1:12" ht="20.100000000000001" customHeight="1" x14ac:dyDescent="0.25">
      <c r="A1977" s="294"/>
      <c r="B1977" s="295"/>
      <c r="C1977" s="313"/>
      <c r="D1977" s="294"/>
      <c r="E1977" s="294"/>
      <c r="F1977" s="294"/>
      <c r="G1977" s="295"/>
      <c r="H1977" s="295"/>
      <c r="I1977" s="295"/>
      <c r="J1977" s="294"/>
      <c r="K1977" s="294"/>
      <c r="L1977" s="294"/>
    </row>
    <row r="1978" spans="1:12" ht="20.100000000000001" customHeight="1" x14ac:dyDescent="0.25">
      <c r="A1978" s="294"/>
      <c r="B1978" s="295"/>
      <c r="C1978" s="313"/>
      <c r="D1978" s="294"/>
      <c r="E1978" s="294"/>
      <c r="F1978" s="294"/>
      <c r="G1978" s="295"/>
      <c r="H1978" s="295"/>
      <c r="I1978" s="295"/>
      <c r="J1978" s="294"/>
      <c r="K1978" s="294"/>
      <c r="L1978" s="294"/>
    </row>
    <row r="1979" spans="1:12" ht="20.100000000000001" customHeight="1" x14ac:dyDescent="0.25">
      <c r="A1979" s="294"/>
      <c r="B1979" s="295"/>
      <c r="C1979" s="313"/>
      <c r="D1979" s="294"/>
      <c r="E1979" s="294"/>
      <c r="F1979" s="294"/>
      <c r="G1979" s="295"/>
      <c r="H1979" s="295"/>
      <c r="I1979" s="295"/>
      <c r="J1979" s="294"/>
      <c r="K1979" s="294"/>
      <c r="L1979" s="294"/>
    </row>
    <row r="1980" spans="1:12" ht="20.100000000000001" customHeight="1" x14ac:dyDescent="0.25">
      <c r="A1980" s="294"/>
      <c r="B1980" s="295"/>
      <c r="C1980" s="313"/>
      <c r="D1980" s="294"/>
      <c r="E1980" s="294"/>
      <c r="F1980" s="294"/>
      <c r="G1980" s="295"/>
      <c r="H1980" s="295"/>
      <c r="I1980" s="295"/>
      <c r="J1980" s="294"/>
      <c r="K1980" s="294"/>
      <c r="L1980" s="294"/>
    </row>
    <row r="1981" spans="1:12" ht="20.100000000000001" customHeight="1" x14ac:dyDescent="0.25">
      <c r="A1981" s="294"/>
      <c r="B1981" s="295"/>
      <c r="C1981" s="313"/>
      <c r="D1981" s="294"/>
      <c r="E1981" s="294"/>
      <c r="F1981" s="294"/>
      <c r="G1981" s="295"/>
      <c r="H1981" s="295"/>
      <c r="I1981" s="295"/>
      <c r="J1981" s="294"/>
      <c r="K1981" s="294"/>
      <c r="L1981" s="294"/>
    </row>
    <row r="1982" spans="1:12" ht="20.100000000000001" customHeight="1" x14ac:dyDescent="0.25">
      <c r="A1982" s="294"/>
      <c r="B1982" s="295"/>
      <c r="C1982" s="313"/>
      <c r="D1982" s="294"/>
      <c r="E1982" s="294"/>
      <c r="F1982" s="294"/>
      <c r="G1982" s="295"/>
      <c r="H1982" s="295"/>
      <c r="I1982" s="295"/>
      <c r="J1982" s="294"/>
      <c r="K1982" s="294"/>
      <c r="L1982" s="294"/>
    </row>
    <row r="1983" spans="1:12" ht="20.100000000000001" customHeight="1" x14ac:dyDescent="0.25">
      <c r="A1983" s="294"/>
      <c r="B1983" s="295"/>
      <c r="C1983" s="313"/>
      <c r="D1983" s="294"/>
      <c r="E1983" s="294"/>
      <c r="F1983" s="294"/>
      <c r="G1983" s="295"/>
      <c r="H1983" s="295"/>
      <c r="I1983" s="295"/>
      <c r="J1983" s="294"/>
      <c r="K1983" s="294"/>
      <c r="L1983" s="294"/>
    </row>
    <row r="1984" spans="1:12" ht="20.100000000000001" customHeight="1" x14ac:dyDescent="0.25">
      <c r="A1984" s="294"/>
      <c r="B1984" s="295"/>
      <c r="C1984" s="313"/>
      <c r="D1984" s="294"/>
      <c r="E1984" s="294"/>
      <c r="F1984" s="294"/>
      <c r="G1984" s="295"/>
      <c r="H1984" s="295"/>
      <c r="I1984" s="295"/>
      <c r="J1984" s="294"/>
      <c r="K1984" s="294"/>
      <c r="L1984" s="294"/>
    </row>
    <row r="1985" spans="1:12" ht="20.100000000000001" customHeight="1" x14ac:dyDescent="0.25">
      <c r="A1985" s="294"/>
      <c r="B1985" s="295"/>
      <c r="C1985" s="313"/>
      <c r="D1985" s="294"/>
      <c r="E1985" s="294"/>
      <c r="F1985" s="294"/>
      <c r="G1985" s="295"/>
      <c r="H1985" s="295"/>
      <c r="I1985" s="295"/>
      <c r="J1985" s="294"/>
      <c r="K1985" s="294"/>
      <c r="L1985" s="294"/>
    </row>
    <row r="1986" spans="1:12" ht="20.100000000000001" customHeight="1" x14ac:dyDescent="0.25">
      <c r="A1986" s="294"/>
      <c r="B1986" s="295"/>
      <c r="C1986" s="313"/>
      <c r="D1986" s="294"/>
      <c r="E1986" s="294"/>
      <c r="F1986" s="294"/>
      <c r="G1986" s="295"/>
      <c r="H1986" s="295"/>
      <c r="I1986" s="295"/>
      <c r="J1986" s="294"/>
      <c r="K1986" s="294"/>
      <c r="L1986" s="294"/>
    </row>
    <row r="1987" spans="1:12" ht="20.100000000000001" customHeight="1" x14ac:dyDescent="0.25">
      <c r="A1987" s="294"/>
      <c r="B1987" s="295"/>
      <c r="C1987" s="313"/>
      <c r="D1987" s="294"/>
      <c r="E1987" s="294"/>
      <c r="F1987" s="294"/>
      <c r="G1987" s="295"/>
      <c r="H1987" s="295"/>
      <c r="I1987" s="295"/>
      <c r="J1987" s="294"/>
      <c r="K1987" s="294"/>
      <c r="L1987" s="294"/>
    </row>
    <row r="1988" spans="1:12" ht="20.100000000000001" customHeight="1" x14ac:dyDescent="0.25">
      <c r="A1988" s="294"/>
      <c r="B1988" s="295"/>
      <c r="C1988" s="313"/>
      <c r="D1988" s="294"/>
      <c r="E1988" s="294"/>
      <c r="F1988" s="294"/>
      <c r="G1988" s="295"/>
      <c r="H1988" s="295"/>
      <c r="I1988" s="295"/>
      <c r="J1988" s="294"/>
      <c r="K1988" s="294"/>
      <c r="L1988" s="294"/>
    </row>
    <row r="1989" spans="1:12" ht="20.100000000000001" customHeight="1" x14ac:dyDescent="0.25">
      <c r="A1989" s="294"/>
      <c r="B1989" s="295"/>
      <c r="C1989" s="313"/>
      <c r="D1989" s="294"/>
      <c r="E1989" s="294"/>
      <c r="F1989" s="294"/>
      <c r="G1989" s="295"/>
      <c r="H1989" s="295"/>
      <c r="I1989" s="295"/>
      <c r="J1989" s="294"/>
      <c r="K1989" s="294"/>
      <c r="L1989" s="294"/>
    </row>
    <row r="1990" spans="1:12" ht="20.100000000000001" customHeight="1" x14ac:dyDescent="0.25">
      <c r="A1990" s="294"/>
      <c r="B1990" s="295"/>
      <c r="C1990" s="313"/>
      <c r="D1990" s="294"/>
      <c r="E1990" s="294"/>
      <c r="F1990" s="294"/>
      <c r="G1990" s="295"/>
      <c r="H1990" s="295"/>
      <c r="I1990" s="295"/>
      <c r="J1990" s="294"/>
      <c r="K1990" s="294"/>
      <c r="L1990" s="294"/>
    </row>
    <row r="1991" spans="1:12" ht="20.100000000000001" customHeight="1" x14ac:dyDescent="0.25">
      <c r="A1991" s="294"/>
      <c r="B1991" s="295"/>
      <c r="C1991" s="313"/>
      <c r="D1991" s="294"/>
      <c r="E1991" s="294"/>
      <c r="F1991" s="294"/>
      <c r="G1991" s="295"/>
      <c r="H1991" s="295"/>
      <c r="I1991" s="295"/>
      <c r="J1991" s="294"/>
      <c r="K1991" s="294"/>
      <c r="L1991" s="294"/>
    </row>
    <row r="1992" spans="1:12" ht="20.100000000000001" customHeight="1" x14ac:dyDescent="0.25">
      <c r="A1992" s="294"/>
      <c r="B1992" s="295"/>
      <c r="C1992" s="313"/>
      <c r="D1992" s="294"/>
      <c r="E1992" s="294"/>
      <c r="F1992" s="294"/>
      <c r="G1992" s="295"/>
      <c r="H1992" s="295"/>
      <c r="I1992" s="295"/>
      <c r="J1992" s="294"/>
      <c r="K1992" s="294"/>
      <c r="L1992" s="294"/>
    </row>
    <row r="1993" spans="1:12" ht="20.100000000000001" customHeight="1" x14ac:dyDescent="0.25">
      <c r="A1993" s="294"/>
      <c r="B1993" s="295"/>
      <c r="C1993" s="313"/>
      <c r="D1993" s="294"/>
      <c r="E1993" s="294"/>
      <c r="F1993" s="294"/>
      <c r="G1993" s="295"/>
      <c r="H1993" s="295"/>
      <c r="I1993" s="295"/>
      <c r="J1993" s="294"/>
      <c r="K1993" s="294"/>
      <c r="L1993" s="294"/>
    </row>
    <row r="1994" spans="1:12" ht="20.100000000000001" customHeight="1" x14ac:dyDescent="0.25">
      <c r="A1994" s="294"/>
      <c r="B1994" s="295"/>
      <c r="C1994" s="313"/>
      <c r="D1994" s="294"/>
      <c r="E1994" s="294"/>
      <c r="F1994" s="294"/>
      <c r="G1994" s="295"/>
      <c r="H1994" s="295"/>
      <c r="I1994" s="295"/>
      <c r="J1994" s="294"/>
      <c r="K1994" s="294"/>
      <c r="L1994" s="294"/>
    </row>
    <row r="1995" spans="1:12" ht="20.100000000000001" customHeight="1" x14ac:dyDescent="0.25">
      <c r="A1995" s="294"/>
      <c r="B1995" s="295"/>
      <c r="C1995" s="313"/>
      <c r="D1995" s="294"/>
      <c r="E1995" s="294"/>
      <c r="F1995" s="294"/>
      <c r="G1995" s="295"/>
      <c r="H1995" s="295"/>
      <c r="I1995" s="295"/>
      <c r="J1995" s="294"/>
      <c r="K1995" s="294"/>
      <c r="L1995" s="294"/>
    </row>
    <row r="1996" spans="1:12" ht="20.100000000000001" customHeight="1" x14ac:dyDescent="0.25">
      <c r="A1996" s="294"/>
      <c r="B1996" s="295"/>
      <c r="C1996" s="313"/>
      <c r="D1996" s="294"/>
      <c r="E1996" s="294"/>
      <c r="F1996" s="294"/>
      <c r="G1996" s="295"/>
      <c r="H1996" s="295"/>
      <c r="I1996" s="295"/>
      <c r="J1996" s="294"/>
      <c r="K1996" s="294"/>
      <c r="L1996" s="294"/>
    </row>
    <row r="1997" spans="1:12" ht="20.100000000000001" customHeight="1" x14ac:dyDescent="0.25">
      <c r="A1997" s="294"/>
      <c r="B1997" s="295"/>
      <c r="C1997" s="313"/>
      <c r="D1997" s="294"/>
      <c r="E1997" s="294"/>
      <c r="F1997" s="294"/>
      <c r="G1997" s="295"/>
      <c r="H1997" s="295"/>
      <c r="I1997" s="295"/>
      <c r="J1997" s="294"/>
      <c r="K1997" s="294"/>
      <c r="L1997" s="294"/>
    </row>
    <row r="1998" spans="1:12" ht="20.100000000000001" customHeight="1" x14ac:dyDescent="0.25">
      <c r="A1998" s="294"/>
      <c r="B1998" s="295"/>
      <c r="C1998" s="313"/>
      <c r="D1998" s="294"/>
      <c r="E1998" s="294"/>
      <c r="F1998" s="294"/>
      <c r="G1998" s="295"/>
      <c r="H1998" s="295"/>
      <c r="I1998" s="295"/>
      <c r="J1998" s="294"/>
      <c r="K1998" s="294"/>
      <c r="L1998" s="294"/>
    </row>
    <row r="1999" spans="1:12" ht="20.100000000000001" customHeight="1" x14ac:dyDescent="0.25">
      <c r="A1999" s="294"/>
      <c r="B1999" s="295"/>
      <c r="C1999" s="313"/>
      <c r="D1999" s="294"/>
      <c r="E1999" s="294"/>
      <c r="F1999" s="294"/>
      <c r="G1999" s="295"/>
      <c r="H1999" s="295"/>
      <c r="I1999" s="295"/>
      <c r="J1999" s="294"/>
      <c r="K1999" s="294"/>
      <c r="L1999" s="294"/>
    </row>
    <row r="2000" spans="1:12" ht="20.100000000000001" customHeight="1" x14ac:dyDescent="0.25">
      <c r="A2000" s="294"/>
      <c r="B2000" s="295"/>
      <c r="C2000" s="313"/>
      <c r="D2000" s="294"/>
      <c r="E2000" s="294"/>
      <c r="F2000" s="294"/>
      <c r="G2000" s="295"/>
      <c r="H2000" s="295"/>
      <c r="I2000" s="295"/>
      <c r="J2000" s="294"/>
      <c r="K2000" s="294"/>
      <c r="L2000" s="294"/>
    </row>
    <row r="2001" spans="1:12" ht="20.100000000000001" customHeight="1" x14ac:dyDescent="0.25">
      <c r="A2001" s="294"/>
      <c r="B2001" s="295"/>
      <c r="C2001" s="313"/>
      <c r="D2001" s="294"/>
      <c r="E2001" s="294"/>
      <c r="F2001" s="294"/>
      <c r="G2001" s="295"/>
      <c r="H2001" s="295"/>
      <c r="I2001" s="295"/>
      <c r="J2001" s="294"/>
      <c r="K2001" s="294"/>
      <c r="L2001" s="294"/>
    </row>
    <row r="2002" spans="1:12" ht="20.100000000000001" customHeight="1" x14ac:dyDescent="0.25">
      <c r="A2002" s="294"/>
      <c r="B2002" s="295"/>
      <c r="C2002" s="313"/>
      <c r="D2002" s="294"/>
      <c r="E2002" s="294"/>
      <c r="F2002" s="294"/>
      <c r="G2002" s="295"/>
      <c r="H2002" s="295"/>
      <c r="I2002" s="295"/>
      <c r="J2002" s="294"/>
      <c r="K2002" s="294"/>
      <c r="L2002" s="294"/>
    </row>
    <row r="2003" spans="1:12" ht="20.100000000000001" customHeight="1" x14ac:dyDescent="0.25">
      <c r="A2003" s="294"/>
      <c r="B2003" s="295"/>
      <c r="C2003" s="313"/>
      <c r="D2003" s="294"/>
      <c r="E2003" s="294"/>
      <c r="F2003" s="294"/>
      <c r="G2003" s="295"/>
      <c r="H2003" s="295"/>
      <c r="I2003" s="295"/>
      <c r="J2003" s="294"/>
      <c r="K2003" s="294"/>
      <c r="L2003" s="294"/>
    </row>
    <row r="2004" spans="1:12" ht="20.100000000000001" customHeight="1" x14ac:dyDescent="0.25">
      <c r="A2004" s="294"/>
      <c r="B2004" s="295"/>
      <c r="C2004" s="313"/>
      <c r="D2004" s="294"/>
      <c r="E2004" s="294"/>
      <c r="F2004" s="294"/>
      <c r="G2004" s="295"/>
      <c r="H2004" s="295"/>
      <c r="I2004" s="295"/>
      <c r="J2004" s="294"/>
      <c r="K2004" s="294"/>
      <c r="L2004" s="294"/>
    </row>
    <row r="2005" spans="1:12" ht="20.100000000000001" customHeight="1" x14ac:dyDescent="0.25">
      <c r="A2005" s="294"/>
      <c r="B2005" s="295"/>
      <c r="C2005" s="313"/>
      <c r="D2005" s="294"/>
      <c r="E2005" s="294"/>
      <c r="F2005" s="294"/>
      <c r="G2005" s="295"/>
      <c r="H2005" s="295"/>
      <c r="I2005" s="295"/>
      <c r="J2005" s="294"/>
      <c r="K2005" s="294"/>
      <c r="L2005" s="294"/>
    </row>
    <row r="2006" spans="1:12" ht="20.100000000000001" customHeight="1" x14ac:dyDescent="0.25">
      <c r="A2006" s="294"/>
      <c r="B2006" s="295"/>
      <c r="C2006" s="313"/>
      <c r="D2006" s="294"/>
      <c r="E2006" s="294"/>
      <c r="F2006" s="294"/>
      <c r="G2006" s="295"/>
      <c r="H2006" s="295"/>
      <c r="I2006" s="295"/>
      <c r="J2006" s="294"/>
      <c r="K2006" s="294"/>
      <c r="L2006" s="294"/>
    </row>
    <row r="2007" spans="1:12" ht="20.100000000000001" customHeight="1" x14ac:dyDescent="0.25">
      <c r="A2007" s="294"/>
      <c r="B2007" s="295"/>
      <c r="C2007" s="313"/>
      <c r="D2007" s="294"/>
      <c r="E2007" s="294"/>
      <c r="F2007" s="294"/>
      <c r="G2007" s="295"/>
      <c r="H2007" s="295"/>
      <c r="I2007" s="295"/>
      <c r="J2007" s="294"/>
      <c r="K2007" s="294"/>
      <c r="L2007" s="294"/>
    </row>
    <row r="2008" spans="1:12" ht="20.100000000000001" customHeight="1" x14ac:dyDescent="0.25">
      <c r="A2008" s="294"/>
      <c r="B2008" s="295"/>
      <c r="C2008" s="313"/>
      <c r="D2008" s="294"/>
      <c r="E2008" s="294"/>
      <c r="F2008" s="294"/>
      <c r="G2008" s="295"/>
      <c r="H2008" s="295"/>
      <c r="I2008" s="295"/>
      <c r="J2008" s="294"/>
      <c r="K2008" s="294"/>
      <c r="L2008" s="294"/>
    </row>
    <row r="2009" spans="1:12" ht="20.100000000000001" customHeight="1" x14ac:dyDescent="0.25">
      <c r="A2009" s="294"/>
      <c r="B2009" s="295"/>
      <c r="C2009" s="313"/>
      <c r="D2009" s="294"/>
      <c r="E2009" s="294"/>
      <c r="F2009" s="294"/>
      <c r="G2009" s="295"/>
      <c r="H2009" s="295"/>
      <c r="I2009" s="295"/>
      <c r="J2009" s="294"/>
      <c r="K2009" s="294"/>
      <c r="L2009" s="294"/>
    </row>
    <row r="2010" spans="1:12" ht="20.100000000000001" customHeight="1" x14ac:dyDescent="0.25">
      <c r="A2010" s="294"/>
      <c r="B2010" s="295"/>
      <c r="C2010" s="313"/>
      <c r="D2010" s="294"/>
      <c r="E2010" s="294"/>
      <c r="F2010" s="294"/>
      <c r="G2010" s="295"/>
      <c r="H2010" s="295"/>
      <c r="I2010" s="295"/>
      <c r="J2010" s="294"/>
      <c r="K2010" s="294"/>
      <c r="L2010" s="294"/>
    </row>
    <row r="2011" spans="1:12" ht="20.100000000000001" customHeight="1" x14ac:dyDescent="0.25">
      <c r="A2011" s="294"/>
      <c r="B2011" s="295"/>
      <c r="C2011" s="313"/>
      <c r="D2011" s="294"/>
      <c r="E2011" s="294"/>
      <c r="F2011" s="294"/>
      <c r="G2011" s="295"/>
      <c r="H2011" s="295"/>
      <c r="I2011" s="295"/>
      <c r="J2011" s="294"/>
      <c r="K2011" s="294"/>
      <c r="L2011" s="294"/>
    </row>
    <row r="2012" spans="1:12" ht="20.100000000000001" customHeight="1" x14ac:dyDescent="0.25">
      <c r="A2012" s="294"/>
      <c r="B2012" s="295"/>
      <c r="C2012" s="313"/>
      <c r="D2012" s="294"/>
      <c r="E2012" s="294"/>
      <c r="F2012" s="294"/>
      <c r="G2012" s="295"/>
      <c r="H2012" s="295"/>
      <c r="I2012" s="295"/>
      <c r="J2012" s="294"/>
      <c r="K2012" s="294"/>
      <c r="L2012" s="294"/>
    </row>
    <row r="2013" spans="1:12" ht="20.100000000000001" customHeight="1" x14ac:dyDescent="0.25">
      <c r="A2013" s="294"/>
      <c r="B2013" s="295"/>
      <c r="C2013" s="313"/>
      <c r="D2013" s="294"/>
      <c r="E2013" s="294"/>
      <c r="F2013" s="294"/>
      <c r="G2013" s="295"/>
      <c r="H2013" s="295"/>
      <c r="I2013" s="295"/>
      <c r="J2013" s="294"/>
      <c r="K2013" s="294"/>
      <c r="L2013" s="294"/>
    </row>
    <row r="2014" spans="1:12" ht="20.100000000000001" customHeight="1" x14ac:dyDescent="0.25">
      <c r="A2014" s="294"/>
      <c r="B2014" s="295"/>
      <c r="C2014" s="313"/>
      <c r="D2014" s="294"/>
      <c r="E2014" s="294"/>
      <c r="F2014" s="294"/>
      <c r="G2014" s="295"/>
      <c r="H2014" s="295"/>
      <c r="I2014" s="295"/>
      <c r="J2014" s="294"/>
      <c r="K2014" s="294"/>
      <c r="L2014" s="294"/>
    </row>
    <row r="2015" spans="1:12" ht="20.100000000000001" customHeight="1" x14ac:dyDescent="0.25">
      <c r="A2015" s="294"/>
      <c r="B2015" s="295"/>
      <c r="C2015" s="313"/>
      <c r="D2015" s="294"/>
      <c r="E2015" s="294"/>
      <c r="F2015" s="294"/>
      <c r="G2015" s="295"/>
      <c r="H2015" s="295"/>
      <c r="I2015" s="295"/>
      <c r="J2015" s="294"/>
      <c r="K2015" s="294"/>
      <c r="L2015" s="294"/>
    </row>
    <row r="2016" spans="1:12" ht="20.100000000000001" customHeight="1" x14ac:dyDescent="0.25">
      <c r="A2016" s="294"/>
      <c r="B2016" s="295"/>
      <c r="C2016" s="313"/>
      <c r="D2016" s="294"/>
      <c r="E2016" s="294"/>
      <c r="F2016" s="294"/>
      <c r="G2016" s="295"/>
      <c r="H2016" s="295"/>
      <c r="I2016" s="295"/>
      <c r="J2016" s="294"/>
      <c r="K2016" s="294"/>
      <c r="L2016" s="294"/>
    </row>
    <row r="2017" spans="1:12" ht="20.100000000000001" customHeight="1" x14ac:dyDescent="0.25">
      <c r="A2017" s="294"/>
      <c r="B2017" s="295"/>
      <c r="C2017" s="313"/>
      <c r="D2017" s="294"/>
      <c r="E2017" s="294"/>
      <c r="F2017" s="294"/>
      <c r="G2017" s="295"/>
      <c r="H2017" s="295"/>
      <c r="I2017" s="295"/>
      <c r="J2017" s="294"/>
      <c r="K2017" s="294"/>
      <c r="L2017" s="294"/>
    </row>
    <row r="2018" spans="1:12" ht="20.100000000000001" customHeight="1" x14ac:dyDescent="0.25">
      <c r="A2018" s="294"/>
      <c r="B2018" s="295"/>
      <c r="C2018" s="313"/>
      <c r="D2018" s="294"/>
      <c r="E2018" s="294"/>
      <c r="F2018" s="294"/>
      <c r="G2018" s="295"/>
      <c r="H2018" s="295"/>
      <c r="I2018" s="295"/>
      <c r="J2018" s="294"/>
      <c r="K2018" s="294"/>
      <c r="L2018" s="294"/>
    </row>
    <row r="2019" spans="1:12" ht="20.100000000000001" customHeight="1" x14ac:dyDescent="0.25">
      <c r="A2019" s="294"/>
      <c r="B2019" s="295"/>
      <c r="C2019" s="313"/>
      <c r="D2019" s="294"/>
      <c r="E2019" s="294"/>
      <c r="F2019" s="294"/>
      <c r="G2019" s="295"/>
      <c r="H2019" s="295"/>
      <c r="I2019" s="295"/>
      <c r="J2019" s="294"/>
      <c r="K2019" s="294"/>
      <c r="L2019" s="294"/>
    </row>
    <row r="2020" spans="1:12" ht="20.100000000000001" customHeight="1" x14ac:dyDescent="0.25">
      <c r="A2020" s="294"/>
      <c r="B2020" s="295"/>
      <c r="C2020" s="313"/>
      <c r="D2020" s="294"/>
      <c r="E2020" s="294"/>
      <c r="F2020" s="294"/>
      <c r="G2020" s="295"/>
      <c r="H2020" s="295"/>
      <c r="I2020" s="295"/>
      <c r="J2020" s="294"/>
      <c r="K2020" s="294"/>
      <c r="L2020" s="294"/>
    </row>
    <row r="2021" spans="1:12" ht="20.100000000000001" customHeight="1" x14ac:dyDescent="0.25">
      <c r="A2021" s="294"/>
      <c r="B2021" s="295"/>
      <c r="C2021" s="313"/>
      <c r="D2021" s="294"/>
      <c r="E2021" s="294"/>
      <c r="F2021" s="294"/>
      <c r="G2021" s="295"/>
      <c r="H2021" s="295"/>
      <c r="I2021" s="295"/>
      <c r="J2021" s="294"/>
      <c r="K2021" s="294"/>
      <c r="L2021" s="294"/>
    </row>
    <row r="2022" spans="1:12" ht="20.100000000000001" customHeight="1" x14ac:dyDescent="0.25">
      <c r="A2022" s="294"/>
      <c r="B2022" s="295"/>
      <c r="C2022" s="313"/>
      <c r="D2022" s="294"/>
      <c r="E2022" s="294"/>
      <c r="F2022" s="294"/>
      <c r="G2022" s="295"/>
      <c r="H2022" s="295"/>
      <c r="I2022" s="295"/>
      <c r="J2022" s="294"/>
      <c r="K2022" s="294"/>
      <c r="L2022" s="294"/>
    </row>
    <row r="2023" spans="1:12" ht="20.100000000000001" customHeight="1" x14ac:dyDescent="0.25">
      <c r="A2023" s="294"/>
      <c r="B2023" s="295"/>
      <c r="C2023" s="313"/>
      <c r="D2023" s="294"/>
      <c r="E2023" s="294"/>
      <c r="F2023" s="294"/>
      <c r="G2023" s="295"/>
      <c r="H2023" s="295"/>
      <c r="I2023" s="295"/>
      <c r="J2023" s="294"/>
      <c r="K2023" s="294"/>
      <c r="L2023" s="294"/>
    </row>
    <row r="2024" spans="1:12" ht="20.100000000000001" customHeight="1" x14ac:dyDescent="0.25">
      <c r="A2024" s="294"/>
      <c r="B2024" s="295"/>
      <c r="C2024" s="313"/>
      <c r="D2024" s="294"/>
      <c r="E2024" s="294"/>
      <c r="F2024" s="294"/>
      <c r="G2024" s="295"/>
      <c r="H2024" s="295"/>
      <c r="I2024" s="295"/>
      <c r="J2024" s="294"/>
      <c r="K2024" s="294"/>
      <c r="L2024" s="294"/>
    </row>
    <row r="2025" spans="1:12" ht="20.100000000000001" customHeight="1" x14ac:dyDescent="0.25">
      <c r="A2025" s="294"/>
      <c r="B2025" s="295"/>
      <c r="C2025" s="313"/>
      <c r="D2025" s="294"/>
      <c r="E2025" s="294"/>
      <c r="F2025" s="294"/>
      <c r="G2025" s="295"/>
      <c r="H2025" s="295"/>
      <c r="I2025" s="295"/>
      <c r="J2025" s="294"/>
      <c r="K2025" s="294"/>
      <c r="L2025" s="294"/>
    </row>
    <row r="2026" spans="1:12" ht="20.100000000000001" customHeight="1" x14ac:dyDescent="0.25">
      <c r="A2026" s="294"/>
      <c r="B2026" s="295"/>
      <c r="C2026" s="313"/>
      <c r="D2026" s="294"/>
      <c r="E2026" s="294"/>
      <c r="F2026" s="294"/>
      <c r="G2026" s="295"/>
      <c r="H2026" s="295"/>
      <c r="I2026" s="295"/>
      <c r="J2026" s="294"/>
      <c r="K2026" s="294"/>
      <c r="L2026" s="294"/>
    </row>
    <row r="2027" spans="1:12" ht="20.100000000000001" customHeight="1" x14ac:dyDescent="0.25">
      <c r="A2027" s="294"/>
      <c r="B2027" s="295"/>
      <c r="C2027" s="313"/>
      <c r="D2027" s="294"/>
      <c r="E2027" s="294"/>
      <c r="F2027" s="294"/>
      <c r="G2027" s="295"/>
      <c r="H2027" s="295"/>
      <c r="I2027" s="295"/>
      <c r="J2027" s="294"/>
      <c r="K2027" s="294"/>
      <c r="L2027" s="294"/>
    </row>
    <row r="2028" spans="1:12" ht="20.100000000000001" customHeight="1" x14ac:dyDescent="0.25">
      <c r="A2028" s="294"/>
      <c r="B2028" s="295"/>
      <c r="C2028" s="313"/>
      <c r="D2028" s="294"/>
      <c r="E2028" s="294"/>
      <c r="F2028" s="294"/>
      <c r="G2028" s="295"/>
      <c r="H2028" s="295"/>
      <c r="I2028" s="295"/>
      <c r="J2028" s="294"/>
      <c r="K2028" s="294"/>
      <c r="L2028" s="294"/>
    </row>
    <row r="2029" spans="1:12" ht="20.100000000000001" customHeight="1" x14ac:dyDescent="0.25">
      <c r="A2029" s="294"/>
      <c r="B2029" s="295"/>
      <c r="C2029" s="313"/>
      <c r="D2029" s="294"/>
      <c r="E2029" s="294"/>
      <c r="F2029" s="294"/>
      <c r="G2029" s="295"/>
      <c r="H2029" s="295"/>
      <c r="I2029" s="295"/>
      <c r="J2029" s="294"/>
      <c r="K2029" s="294"/>
      <c r="L2029" s="294"/>
    </row>
    <row r="2030" spans="1:12" ht="20.100000000000001" customHeight="1" x14ac:dyDescent="0.25">
      <c r="A2030" s="294"/>
      <c r="B2030" s="295"/>
      <c r="C2030" s="313"/>
      <c r="D2030" s="294"/>
      <c r="E2030" s="294"/>
      <c r="F2030" s="294"/>
      <c r="G2030" s="295"/>
      <c r="H2030" s="295"/>
      <c r="I2030" s="295"/>
      <c r="J2030" s="294"/>
      <c r="K2030" s="294"/>
      <c r="L2030" s="294"/>
    </row>
    <row r="2031" spans="1:12" ht="20.100000000000001" customHeight="1" x14ac:dyDescent="0.25">
      <c r="A2031" s="294"/>
      <c r="B2031" s="295"/>
      <c r="C2031" s="313"/>
      <c r="D2031" s="294"/>
      <c r="E2031" s="294"/>
      <c r="F2031" s="294"/>
      <c r="G2031" s="295"/>
      <c r="H2031" s="295"/>
      <c r="I2031" s="295"/>
      <c r="J2031" s="294"/>
      <c r="K2031" s="294"/>
      <c r="L2031" s="294"/>
    </row>
    <row r="2032" spans="1:12" ht="20.100000000000001" customHeight="1" x14ac:dyDescent="0.25">
      <c r="A2032" s="294"/>
      <c r="B2032" s="295"/>
      <c r="C2032" s="313"/>
      <c r="D2032" s="294"/>
      <c r="E2032" s="294"/>
      <c r="F2032" s="294"/>
      <c r="G2032" s="295"/>
      <c r="H2032" s="295"/>
      <c r="I2032" s="295"/>
      <c r="J2032" s="294"/>
      <c r="K2032" s="294"/>
      <c r="L2032" s="294"/>
    </row>
    <row r="2033" spans="1:12" ht="20.100000000000001" customHeight="1" x14ac:dyDescent="0.25">
      <c r="A2033" s="294"/>
      <c r="B2033" s="295"/>
      <c r="C2033" s="313"/>
      <c r="D2033" s="294"/>
      <c r="E2033" s="294"/>
      <c r="F2033" s="294"/>
      <c r="G2033" s="295"/>
      <c r="H2033" s="295"/>
      <c r="I2033" s="295"/>
      <c r="J2033" s="294"/>
      <c r="K2033" s="294"/>
      <c r="L2033" s="294"/>
    </row>
    <row r="2034" spans="1:12" ht="20.100000000000001" customHeight="1" x14ac:dyDescent="0.25">
      <c r="A2034" s="294"/>
      <c r="B2034" s="295"/>
      <c r="C2034" s="313"/>
      <c r="D2034" s="294"/>
      <c r="E2034" s="294"/>
      <c r="F2034" s="294"/>
      <c r="G2034" s="295"/>
      <c r="H2034" s="295"/>
      <c r="I2034" s="295"/>
      <c r="J2034" s="294"/>
      <c r="K2034" s="294"/>
      <c r="L2034" s="294"/>
    </row>
    <row r="2035" spans="1:12" ht="20.100000000000001" customHeight="1" x14ac:dyDescent="0.25">
      <c r="A2035" s="294"/>
      <c r="B2035" s="295"/>
      <c r="C2035" s="313"/>
      <c r="D2035" s="294"/>
      <c r="E2035" s="294"/>
      <c r="F2035" s="294"/>
      <c r="G2035" s="295"/>
      <c r="H2035" s="295"/>
      <c r="I2035" s="295"/>
      <c r="J2035" s="294"/>
      <c r="K2035" s="294"/>
      <c r="L2035" s="294"/>
    </row>
    <row r="2036" spans="1:12" ht="20.100000000000001" customHeight="1" x14ac:dyDescent="0.25">
      <c r="A2036" s="294"/>
      <c r="B2036" s="295"/>
      <c r="C2036" s="313"/>
      <c r="D2036" s="294"/>
      <c r="E2036" s="294"/>
      <c r="F2036" s="294"/>
      <c r="G2036" s="295"/>
      <c r="H2036" s="295"/>
      <c r="I2036" s="295"/>
      <c r="J2036" s="294"/>
      <c r="K2036" s="294"/>
      <c r="L2036" s="294"/>
    </row>
    <row r="2037" spans="1:12" ht="20.100000000000001" customHeight="1" x14ac:dyDescent="0.25">
      <c r="A2037" s="294"/>
      <c r="B2037" s="295"/>
      <c r="C2037" s="313"/>
      <c r="D2037" s="294"/>
      <c r="E2037" s="294"/>
      <c r="F2037" s="294"/>
      <c r="G2037" s="295"/>
      <c r="H2037" s="295"/>
      <c r="I2037" s="295"/>
      <c r="J2037" s="294"/>
      <c r="K2037" s="294"/>
      <c r="L2037" s="294"/>
    </row>
    <row r="2038" spans="1:12" ht="20.100000000000001" customHeight="1" x14ac:dyDescent="0.25">
      <c r="A2038" s="294"/>
      <c r="B2038" s="295"/>
      <c r="C2038" s="313"/>
      <c r="D2038" s="294"/>
      <c r="E2038" s="294"/>
      <c r="F2038" s="294"/>
      <c r="G2038" s="295"/>
      <c r="H2038" s="295"/>
      <c r="I2038" s="295"/>
      <c r="J2038" s="294"/>
      <c r="K2038" s="294"/>
      <c r="L2038" s="294"/>
    </row>
    <row r="2039" spans="1:12" ht="20.100000000000001" customHeight="1" x14ac:dyDescent="0.25">
      <c r="A2039" s="294"/>
      <c r="B2039" s="295"/>
      <c r="C2039" s="313"/>
      <c r="D2039" s="294"/>
      <c r="E2039" s="294"/>
      <c r="F2039" s="294"/>
      <c r="G2039" s="295"/>
      <c r="H2039" s="295"/>
      <c r="I2039" s="295"/>
      <c r="J2039" s="294"/>
      <c r="K2039" s="294"/>
      <c r="L2039" s="294"/>
    </row>
    <row r="2040" spans="1:12" ht="20.100000000000001" customHeight="1" x14ac:dyDescent="0.25">
      <c r="A2040" s="294"/>
      <c r="B2040" s="295"/>
      <c r="C2040" s="313"/>
      <c r="D2040" s="294"/>
      <c r="E2040" s="294"/>
      <c r="F2040" s="294"/>
      <c r="G2040" s="295"/>
      <c r="H2040" s="295"/>
      <c r="I2040" s="295"/>
      <c r="J2040" s="294"/>
      <c r="K2040" s="294"/>
      <c r="L2040" s="294"/>
    </row>
    <row r="2041" spans="1:12" ht="20.100000000000001" customHeight="1" x14ac:dyDescent="0.25">
      <c r="A2041" s="294"/>
      <c r="B2041" s="295"/>
      <c r="C2041" s="313"/>
      <c r="D2041" s="294"/>
      <c r="E2041" s="294"/>
      <c r="F2041" s="294"/>
      <c r="G2041" s="295"/>
      <c r="H2041" s="295"/>
      <c r="I2041" s="295"/>
      <c r="J2041" s="294"/>
      <c r="K2041" s="294"/>
      <c r="L2041" s="294"/>
    </row>
    <row r="2042" spans="1:12" ht="20.100000000000001" customHeight="1" x14ac:dyDescent="0.25">
      <c r="A2042" s="294"/>
      <c r="B2042" s="295"/>
      <c r="C2042" s="313"/>
      <c r="D2042" s="294"/>
      <c r="E2042" s="294"/>
      <c r="F2042" s="294"/>
      <c r="G2042" s="295"/>
      <c r="H2042" s="295"/>
      <c r="I2042" s="295"/>
      <c r="J2042" s="294"/>
      <c r="K2042" s="294"/>
      <c r="L2042" s="294"/>
    </row>
    <row r="2043" spans="1:12" ht="20.100000000000001" customHeight="1" x14ac:dyDescent="0.25">
      <c r="A2043" s="294"/>
      <c r="B2043" s="295"/>
      <c r="C2043" s="313"/>
      <c r="D2043" s="294"/>
      <c r="E2043" s="294"/>
      <c r="F2043" s="294"/>
      <c r="G2043" s="295"/>
      <c r="H2043" s="295"/>
      <c r="I2043" s="295"/>
      <c r="J2043" s="294"/>
      <c r="K2043" s="294"/>
      <c r="L2043" s="294"/>
    </row>
    <row r="2044" spans="1:12" ht="20.100000000000001" customHeight="1" x14ac:dyDescent="0.25">
      <c r="A2044" s="294"/>
      <c r="B2044" s="295"/>
      <c r="C2044" s="313"/>
      <c r="D2044" s="294"/>
      <c r="E2044" s="294"/>
      <c r="F2044" s="294"/>
      <c r="G2044" s="295"/>
      <c r="H2044" s="295"/>
      <c r="I2044" s="295"/>
      <c r="J2044" s="294"/>
      <c r="K2044" s="294"/>
      <c r="L2044" s="294"/>
    </row>
    <row r="2045" spans="1:12" ht="20.100000000000001" customHeight="1" x14ac:dyDescent="0.25">
      <c r="A2045" s="294"/>
      <c r="B2045" s="295"/>
      <c r="C2045" s="313"/>
      <c r="D2045" s="294"/>
      <c r="E2045" s="294"/>
      <c r="F2045" s="294"/>
      <c r="G2045" s="295"/>
      <c r="H2045" s="295"/>
      <c r="I2045" s="295"/>
      <c r="J2045" s="294"/>
      <c r="K2045" s="294"/>
      <c r="L2045" s="294"/>
    </row>
    <row r="2046" spans="1:12" ht="20.100000000000001" customHeight="1" x14ac:dyDescent="0.25">
      <c r="A2046" s="294"/>
      <c r="B2046" s="295"/>
      <c r="C2046" s="313"/>
      <c r="D2046" s="294"/>
      <c r="E2046" s="294"/>
      <c r="F2046" s="294"/>
      <c r="G2046" s="295"/>
      <c r="H2046" s="295"/>
      <c r="I2046" s="295"/>
      <c r="J2046" s="294"/>
      <c r="K2046" s="294"/>
      <c r="L2046" s="294"/>
    </row>
    <row r="2047" spans="1:12" ht="20.100000000000001" customHeight="1" x14ac:dyDescent="0.25">
      <c r="A2047" s="294"/>
      <c r="B2047" s="295"/>
      <c r="C2047" s="313"/>
      <c r="D2047" s="294"/>
      <c r="E2047" s="294"/>
      <c r="F2047" s="294"/>
      <c r="G2047" s="295"/>
      <c r="H2047" s="295"/>
      <c r="I2047" s="295"/>
      <c r="J2047" s="294"/>
      <c r="K2047" s="294"/>
      <c r="L2047" s="294"/>
    </row>
    <row r="2048" spans="1:12" ht="20.100000000000001" customHeight="1" x14ac:dyDescent="0.25">
      <c r="A2048" s="294"/>
      <c r="B2048" s="295"/>
      <c r="C2048" s="313"/>
      <c r="D2048" s="294"/>
      <c r="E2048" s="294"/>
      <c r="F2048" s="294"/>
      <c r="G2048" s="295"/>
      <c r="H2048" s="295"/>
      <c r="I2048" s="295"/>
      <c r="J2048" s="294"/>
      <c r="K2048" s="294"/>
      <c r="L2048" s="294"/>
    </row>
    <row r="2049" spans="1:12" ht="20.100000000000001" customHeight="1" x14ac:dyDescent="0.25">
      <c r="A2049" s="294"/>
      <c r="B2049" s="295"/>
      <c r="C2049" s="313"/>
      <c r="D2049" s="294"/>
      <c r="E2049" s="294"/>
      <c r="F2049" s="294"/>
      <c r="G2049" s="295"/>
      <c r="H2049" s="295"/>
      <c r="I2049" s="295"/>
      <c r="J2049" s="294"/>
      <c r="K2049" s="294"/>
      <c r="L2049" s="294"/>
    </row>
    <row r="2050" spans="1:12" ht="20.100000000000001" customHeight="1" x14ac:dyDescent="0.25">
      <c r="A2050" s="294"/>
      <c r="B2050" s="295"/>
      <c r="C2050" s="313"/>
      <c r="D2050" s="294"/>
      <c r="E2050" s="294"/>
      <c r="F2050" s="294"/>
      <c r="G2050" s="295"/>
      <c r="H2050" s="295"/>
      <c r="I2050" s="295"/>
      <c r="J2050" s="294"/>
      <c r="K2050" s="294"/>
      <c r="L2050" s="294"/>
    </row>
    <row r="2051" spans="1:12" ht="20.100000000000001" customHeight="1" x14ac:dyDescent="0.25">
      <c r="A2051" s="294"/>
      <c r="B2051" s="295"/>
      <c r="C2051" s="313"/>
      <c r="D2051" s="294"/>
      <c r="E2051" s="294"/>
      <c r="F2051" s="294"/>
      <c r="G2051" s="295"/>
      <c r="H2051" s="295"/>
      <c r="I2051" s="295"/>
      <c r="J2051" s="294"/>
      <c r="K2051" s="294"/>
      <c r="L2051" s="294"/>
    </row>
    <row r="2052" spans="1:12" ht="20.100000000000001" customHeight="1" x14ac:dyDescent="0.25">
      <c r="A2052" s="294"/>
      <c r="B2052" s="295"/>
      <c r="C2052" s="313"/>
      <c r="D2052" s="294"/>
      <c r="E2052" s="294"/>
      <c r="F2052" s="294"/>
      <c r="G2052" s="295"/>
      <c r="H2052" s="295"/>
      <c r="I2052" s="295"/>
      <c r="J2052" s="294"/>
      <c r="K2052" s="294"/>
      <c r="L2052" s="294"/>
    </row>
    <row r="2053" spans="1:12" ht="20.100000000000001" customHeight="1" x14ac:dyDescent="0.25">
      <c r="A2053" s="294"/>
      <c r="B2053" s="295"/>
      <c r="C2053" s="313"/>
      <c r="D2053" s="294"/>
      <c r="E2053" s="294"/>
      <c r="F2053" s="294"/>
      <c r="G2053" s="295"/>
      <c r="H2053" s="295"/>
      <c r="I2053" s="295"/>
      <c r="J2053" s="294"/>
      <c r="K2053" s="294"/>
      <c r="L2053" s="294"/>
    </row>
    <row r="2054" spans="1:12" ht="20.100000000000001" customHeight="1" x14ac:dyDescent="0.25">
      <c r="A2054" s="294"/>
      <c r="B2054" s="295"/>
      <c r="C2054" s="313"/>
      <c r="D2054" s="294"/>
      <c r="E2054" s="294"/>
      <c r="F2054" s="294"/>
      <c r="G2054" s="295"/>
      <c r="H2054" s="295"/>
      <c r="I2054" s="295"/>
      <c r="J2054" s="294"/>
      <c r="K2054" s="294"/>
      <c r="L2054" s="294"/>
    </row>
    <row r="2055" spans="1:12" ht="20.100000000000001" customHeight="1" x14ac:dyDescent="0.25">
      <c r="A2055" s="294"/>
      <c r="B2055" s="295"/>
      <c r="C2055" s="313"/>
      <c r="D2055" s="294"/>
      <c r="E2055" s="294"/>
      <c r="F2055" s="294"/>
      <c r="G2055" s="295"/>
      <c r="H2055" s="295"/>
      <c r="I2055" s="295"/>
      <c r="J2055" s="294"/>
      <c r="K2055" s="294"/>
      <c r="L2055" s="294"/>
    </row>
    <row r="2056" spans="1:12" ht="20.100000000000001" customHeight="1" x14ac:dyDescent="0.25">
      <c r="A2056" s="294"/>
      <c r="B2056" s="295"/>
      <c r="C2056" s="313"/>
      <c r="D2056" s="294"/>
      <c r="E2056" s="294"/>
      <c r="F2056" s="294"/>
      <c r="G2056" s="295"/>
      <c r="H2056" s="295"/>
      <c r="I2056" s="295"/>
      <c r="J2056" s="294"/>
      <c r="K2056" s="294"/>
      <c r="L2056" s="294"/>
    </row>
    <row r="2057" spans="1:12" ht="20.100000000000001" customHeight="1" x14ac:dyDescent="0.25">
      <c r="A2057" s="294"/>
      <c r="B2057" s="295"/>
      <c r="C2057" s="313"/>
      <c r="D2057" s="294"/>
      <c r="E2057" s="294"/>
      <c r="F2057" s="294"/>
      <c r="G2057" s="295"/>
      <c r="H2057" s="295"/>
      <c r="I2057" s="295"/>
      <c r="J2057" s="294"/>
      <c r="K2057" s="294"/>
      <c r="L2057" s="294"/>
    </row>
    <row r="2058" spans="1:12" ht="20.100000000000001" customHeight="1" x14ac:dyDescent="0.25">
      <c r="A2058" s="294"/>
      <c r="B2058" s="295"/>
      <c r="C2058" s="313"/>
      <c r="D2058" s="294"/>
      <c r="E2058" s="294"/>
      <c r="F2058" s="294"/>
      <c r="G2058" s="295"/>
      <c r="H2058" s="295"/>
      <c r="I2058" s="295"/>
      <c r="J2058" s="294"/>
      <c r="K2058" s="294"/>
      <c r="L2058" s="294"/>
    </row>
    <row r="2059" spans="1:12" ht="20.100000000000001" customHeight="1" x14ac:dyDescent="0.25">
      <c r="A2059" s="294"/>
      <c r="B2059" s="295"/>
      <c r="C2059" s="313"/>
      <c r="D2059" s="294"/>
      <c r="E2059" s="294"/>
      <c r="F2059" s="294"/>
      <c r="G2059" s="295"/>
      <c r="H2059" s="295"/>
      <c r="I2059" s="295"/>
      <c r="J2059" s="294"/>
      <c r="K2059" s="294"/>
      <c r="L2059" s="294"/>
    </row>
    <row r="2060" spans="1:12" ht="20.100000000000001" customHeight="1" x14ac:dyDescent="0.25">
      <c r="A2060" s="294"/>
      <c r="B2060" s="295"/>
      <c r="C2060" s="313"/>
      <c r="D2060" s="294"/>
      <c r="E2060" s="294"/>
      <c r="F2060" s="294"/>
      <c r="G2060" s="295"/>
      <c r="H2060" s="295"/>
      <c r="I2060" s="295"/>
      <c r="J2060" s="294"/>
      <c r="K2060" s="294"/>
      <c r="L2060" s="294"/>
    </row>
    <row r="2061" spans="1:12" ht="20.100000000000001" customHeight="1" x14ac:dyDescent="0.25">
      <c r="A2061" s="294"/>
      <c r="B2061" s="295"/>
      <c r="C2061" s="313"/>
      <c r="D2061" s="294"/>
      <c r="E2061" s="294"/>
      <c r="F2061" s="294"/>
      <c r="G2061" s="295"/>
      <c r="H2061" s="295"/>
      <c r="I2061" s="295"/>
      <c r="J2061" s="294"/>
      <c r="K2061" s="294"/>
      <c r="L2061" s="294"/>
    </row>
    <row r="2062" spans="1:12" ht="20.100000000000001" customHeight="1" x14ac:dyDescent="0.25">
      <c r="A2062" s="294"/>
      <c r="B2062" s="295"/>
      <c r="C2062" s="313"/>
      <c r="D2062" s="294"/>
      <c r="E2062" s="294"/>
      <c r="F2062" s="294"/>
      <c r="G2062" s="295"/>
      <c r="H2062" s="295"/>
      <c r="I2062" s="295"/>
      <c r="J2062" s="294"/>
      <c r="K2062" s="294"/>
      <c r="L2062" s="294"/>
    </row>
    <row r="2063" spans="1:12" ht="20.100000000000001" customHeight="1" x14ac:dyDescent="0.25">
      <c r="A2063" s="294"/>
      <c r="B2063" s="295"/>
      <c r="C2063" s="313"/>
      <c r="D2063" s="294"/>
      <c r="E2063" s="294"/>
      <c r="F2063" s="294"/>
      <c r="G2063" s="295"/>
      <c r="H2063" s="295"/>
      <c r="I2063" s="295"/>
      <c r="J2063" s="294"/>
      <c r="K2063" s="294"/>
      <c r="L2063" s="294"/>
    </row>
    <row r="2064" spans="1:12" ht="20.100000000000001" customHeight="1" x14ac:dyDescent="0.25">
      <c r="A2064" s="294"/>
      <c r="B2064" s="295"/>
      <c r="C2064" s="313"/>
      <c r="D2064" s="294"/>
      <c r="E2064" s="294"/>
      <c r="F2064" s="294"/>
      <c r="G2064" s="295"/>
      <c r="H2064" s="295"/>
      <c r="I2064" s="295"/>
      <c r="J2064" s="294"/>
      <c r="K2064" s="294"/>
      <c r="L2064" s="294"/>
    </row>
    <row r="2065" spans="1:12" ht="20.100000000000001" customHeight="1" x14ac:dyDescent="0.25">
      <c r="A2065" s="294"/>
      <c r="B2065" s="295"/>
      <c r="C2065" s="313"/>
      <c r="D2065" s="294"/>
      <c r="E2065" s="294"/>
      <c r="F2065" s="294"/>
      <c r="G2065" s="295"/>
      <c r="H2065" s="295"/>
      <c r="I2065" s="295"/>
      <c r="J2065" s="294"/>
      <c r="K2065" s="294"/>
      <c r="L2065" s="294"/>
    </row>
    <row r="2066" spans="1:12" ht="20.100000000000001" customHeight="1" x14ac:dyDescent="0.25">
      <c r="A2066" s="294"/>
      <c r="B2066" s="295"/>
      <c r="C2066" s="313"/>
      <c r="D2066" s="294"/>
      <c r="E2066" s="294"/>
      <c r="F2066" s="294"/>
      <c r="G2066" s="295"/>
      <c r="H2066" s="295"/>
      <c r="I2066" s="295"/>
      <c r="J2066" s="294"/>
      <c r="K2066" s="294"/>
      <c r="L2066" s="294"/>
    </row>
    <row r="2067" spans="1:12" ht="20.100000000000001" customHeight="1" x14ac:dyDescent="0.25">
      <c r="A2067" s="294"/>
      <c r="B2067" s="295"/>
      <c r="C2067" s="313"/>
      <c r="D2067" s="294"/>
      <c r="E2067" s="294"/>
      <c r="F2067" s="294"/>
      <c r="G2067" s="295"/>
      <c r="H2067" s="295"/>
      <c r="I2067" s="295"/>
      <c r="J2067" s="294"/>
      <c r="K2067" s="294"/>
      <c r="L2067" s="294"/>
    </row>
    <row r="2068" spans="1:12" ht="20.100000000000001" customHeight="1" x14ac:dyDescent="0.25">
      <c r="A2068" s="294"/>
      <c r="B2068" s="295"/>
      <c r="C2068" s="313"/>
      <c r="D2068" s="294"/>
      <c r="E2068" s="294"/>
      <c r="F2068" s="294"/>
      <c r="G2068" s="295"/>
      <c r="H2068" s="295"/>
      <c r="I2068" s="295"/>
      <c r="J2068" s="294"/>
      <c r="K2068" s="294"/>
      <c r="L2068" s="294"/>
    </row>
    <row r="2069" spans="1:12" ht="20.100000000000001" customHeight="1" x14ac:dyDescent="0.25">
      <c r="A2069" s="294"/>
      <c r="B2069" s="295"/>
      <c r="C2069" s="313"/>
      <c r="D2069" s="294"/>
      <c r="E2069" s="294"/>
      <c r="F2069" s="294"/>
      <c r="G2069" s="295"/>
      <c r="H2069" s="295"/>
      <c r="I2069" s="295"/>
      <c r="J2069" s="294"/>
      <c r="K2069" s="294"/>
      <c r="L2069" s="294"/>
    </row>
    <row r="2070" spans="1:12" ht="20.100000000000001" customHeight="1" x14ac:dyDescent="0.25">
      <c r="A2070" s="294"/>
      <c r="B2070" s="295"/>
      <c r="C2070" s="313"/>
      <c r="D2070" s="294"/>
      <c r="E2070" s="294"/>
      <c r="F2070" s="294"/>
      <c r="G2070" s="295"/>
      <c r="H2070" s="295"/>
      <c r="I2070" s="295"/>
      <c r="J2070" s="294"/>
      <c r="K2070" s="294"/>
      <c r="L2070" s="294"/>
    </row>
    <row r="2071" spans="1:12" ht="20.100000000000001" customHeight="1" x14ac:dyDescent="0.25">
      <c r="A2071" s="294"/>
      <c r="B2071" s="295"/>
      <c r="C2071" s="313"/>
      <c r="D2071" s="294"/>
      <c r="E2071" s="294"/>
      <c r="F2071" s="294"/>
      <c r="G2071" s="295"/>
      <c r="H2071" s="295"/>
      <c r="I2071" s="295"/>
      <c r="J2071" s="294"/>
      <c r="K2071" s="294"/>
      <c r="L2071" s="294"/>
    </row>
    <row r="2072" spans="1:12" ht="20.100000000000001" customHeight="1" x14ac:dyDescent="0.25">
      <c r="A2072" s="294"/>
      <c r="B2072" s="295"/>
      <c r="C2072" s="313"/>
      <c r="D2072" s="294"/>
      <c r="E2072" s="294"/>
      <c r="F2072" s="294"/>
      <c r="G2072" s="295"/>
      <c r="H2072" s="295"/>
      <c r="I2072" s="295"/>
      <c r="J2072" s="294"/>
      <c r="K2072" s="294"/>
      <c r="L2072" s="294"/>
    </row>
    <row r="2073" spans="1:12" ht="20.100000000000001" customHeight="1" x14ac:dyDescent="0.25">
      <c r="A2073" s="294"/>
      <c r="B2073" s="295"/>
      <c r="C2073" s="313"/>
      <c r="D2073" s="294"/>
      <c r="E2073" s="294"/>
      <c r="F2073" s="294"/>
      <c r="G2073" s="295"/>
      <c r="H2073" s="295"/>
      <c r="I2073" s="295"/>
      <c r="J2073" s="294"/>
      <c r="K2073" s="294"/>
      <c r="L2073" s="294"/>
    </row>
    <row r="2074" spans="1:12" ht="20.100000000000001" customHeight="1" x14ac:dyDescent="0.25">
      <c r="A2074" s="294"/>
      <c r="B2074" s="295"/>
      <c r="C2074" s="313"/>
      <c r="D2074" s="294"/>
      <c r="E2074" s="294"/>
      <c r="F2074" s="294"/>
      <c r="G2074" s="295"/>
      <c r="H2074" s="295"/>
      <c r="I2074" s="295"/>
      <c r="J2074" s="294"/>
      <c r="K2074" s="294"/>
      <c r="L2074" s="294"/>
    </row>
    <row r="2075" spans="1:12" ht="20.100000000000001" customHeight="1" x14ac:dyDescent="0.25">
      <c r="A2075" s="294"/>
      <c r="B2075" s="295"/>
      <c r="C2075" s="313"/>
      <c r="D2075" s="294"/>
      <c r="E2075" s="294"/>
      <c r="F2075" s="294"/>
      <c r="G2075" s="295"/>
      <c r="H2075" s="295"/>
      <c r="I2075" s="295"/>
      <c r="J2075" s="294"/>
      <c r="K2075" s="294"/>
      <c r="L2075" s="294"/>
    </row>
    <row r="2076" spans="1:12" ht="20.100000000000001" customHeight="1" x14ac:dyDescent="0.25">
      <c r="A2076" s="294"/>
      <c r="B2076" s="295"/>
      <c r="C2076" s="313"/>
      <c r="D2076" s="294"/>
      <c r="E2076" s="294"/>
      <c r="F2076" s="294"/>
      <c r="G2076" s="295"/>
      <c r="H2076" s="295"/>
      <c r="I2076" s="295"/>
      <c r="J2076" s="294"/>
      <c r="K2076" s="294"/>
      <c r="L2076" s="294"/>
    </row>
    <row r="2077" spans="1:12" ht="20.100000000000001" customHeight="1" x14ac:dyDescent="0.25">
      <c r="A2077" s="294"/>
      <c r="B2077" s="295"/>
      <c r="C2077" s="313"/>
      <c r="D2077" s="294"/>
      <c r="E2077" s="294"/>
      <c r="F2077" s="294"/>
      <c r="G2077" s="295"/>
      <c r="H2077" s="295"/>
      <c r="I2077" s="295"/>
      <c r="J2077" s="294"/>
      <c r="K2077" s="294"/>
      <c r="L2077" s="294"/>
    </row>
    <row r="2078" spans="1:12" ht="20.100000000000001" customHeight="1" x14ac:dyDescent="0.25">
      <c r="A2078" s="294"/>
      <c r="B2078" s="295"/>
      <c r="C2078" s="313"/>
      <c r="D2078" s="294"/>
      <c r="E2078" s="294"/>
      <c r="F2078" s="294"/>
      <c r="G2078" s="295"/>
      <c r="H2078" s="295"/>
      <c r="I2078" s="295"/>
      <c r="J2078" s="294"/>
      <c r="K2078" s="294"/>
      <c r="L2078" s="294"/>
    </row>
    <row r="2079" spans="1:12" ht="20.100000000000001" customHeight="1" x14ac:dyDescent="0.25">
      <c r="A2079" s="294"/>
      <c r="B2079" s="295"/>
      <c r="C2079" s="313"/>
      <c r="D2079" s="294"/>
      <c r="E2079" s="294"/>
      <c r="F2079" s="294"/>
      <c r="G2079" s="295"/>
      <c r="H2079" s="295"/>
      <c r="I2079" s="295"/>
      <c r="J2079" s="294"/>
      <c r="K2079" s="294"/>
      <c r="L2079" s="294"/>
    </row>
    <row r="2080" spans="1:12" ht="20.100000000000001" customHeight="1" x14ac:dyDescent="0.25">
      <c r="A2080" s="294"/>
      <c r="B2080" s="295"/>
      <c r="C2080" s="313"/>
      <c r="D2080" s="294"/>
      <c r="E2080" s="294"/>
      <c r="F2080" s="294"/>
      <c r="G2080" s="295"/>
      <c r="H2080" s="295"/>
      <c r="I2080" s="295"/>
      <c r="J2080" s="294"/>
      <c r="K2080" s="294"/>
      <c r="L2080" s="294"/>
    </row>
    <row r="2081" spans="1:12" ht="20.100000000000001" customHeight="1" x14ac:dyDescent="0.25">
      <c r="A2081" s="294"/>
      <c r="B2081" s="295"/>
      <c r="C2081" s="313"/>
      <c r="D2081" s="294"/>
      <c r="E2081" s="294"/>
      <c r="F2081" s="294"/>
      <c r="G2081" s="295"/>
      <c r="H2081" s="295"/>
      <c r="I2081" s="295"/>
      <c r="J2081" s="294"/>
      <c r="K2081" s="294"/>
      <c r="L2081" s="294"/>
    </row>
    <row r="2082" spans="1:12" ht="20.100000000000001" customHeight="1" x14ac:dyDescent="0.25">
      <c r="A2082" s="294"/>
      <c r="B2082" s="295"/>
      <c r="C2082" s="313"/>
      <c r="D2082" s="294"/>
      <c r="E2082" s="294"/>
      <c r="F2082" s="294"/>
      <c r="G2082" s="295"/>
      <c r="H2082" s="295"/>
      <c r="I2082" s="295"/>
      <c r="J2082" s="294"/>
      <c r="K2082" s="294"/>
      <c r="L2082" s="294"/>
    </row>
    <row r="2083" spans="1:12" ht="20.100000000000001" customHeight="1" x14ac:dyDescent="0.25">
      <c r="A2083" s="294"/>
      <c r="B2083" s="295"/>
      <c r="C2083" s="313"/>
      <c r="D2083" s="294"/>
      <c r="E2083" s="294"/>
      <c r="F2083" s="294"/>
      <c r="G2083" s="295"/>
      <c r="H2083" s="295"/>
      <c r="I2083" s="295"/>
      <c r="J2083" s="294"/>
      <c r="K2083" s="294"/>
      <c r="L2083" s="294"/>
    </row>
    <row r="2084" spans="1:12" ht="20.100000000000001" customHeight="1" x14ac:dyDescent="0.25">
      <c r="A2084" s="294"/>
      <c r="B2084" s="295"/>
      <c r="C2084" s="313"/>
      <c r="D2084" s="294"/>
      <c r="E2084" s="294"/>
      <c r="F2084" s="294"/>
      <c r="G2084" s="295"/>
      <c r="H2084" s="295"/>
      <c r="I2084" s="295"/>
      <c r="J2084" s="294"/>
      <c r="K2084" s="294"/>
      <c r="L2084" s="294"/>
    </row>
    <row r="2085" spans="1:12" ht="20.100000000000001" customHeight="1" x14ac:dyDescent="0.25">
      <c r="A2085" s="294"/>
      <c r="B2085" s="295"/>
      <c r="C2085" s="313"/>
      <c r="D2085" s="294"/>
      <c r="E2085" s="294"/>
      <c r="F2085" s="294"/>
      <c r="G2085" s="295"/>
      <c r="H2085" s="295"/>
      <c r="I2085" s="295"/>
      <c r="J2085" s="294"/>
      <c r="K2085" s="294"/>
      <c r="L2085" s="294"/>
    </row>
    <row r="2086" spans="1:12" ht="20.100000000000001" customHeight="1" x14ac:dyDescent="0.25">
      <c r="A2086" s="294"/>
      <c r="B2086" s="295"/>
      <c r="C2086" s="313"/>
      <c r="D2086" s="294"/>
      <c r="E2086" s="294"/>
      <c r="F2086" s="294"/>
      <c r="G2086" s="295"/>
      <c r="H2086" s="295"/>
      <c r="I2086" s="295"/>
      <c r="J2086" s="294"/>
      <c r="K2086" s="294"/>
      <c r="L2086" s="294"/>
    </row>
    <row r="2087" spans="1:12" ht="20.100000000000001" customHeight="1" x14ac:dyDescent="0.25">
      <c r="A2087" s="294"/>
      <c r="B2087" s="295"/>
      <c r="C2087" s="313"/>
      <c r="D2087" s="294"/>
      <c r="E2087" s="294"/>
      <c r="F2087" s="294"/>
      <c r="G2087" s="295"/>
      <c r="H2087" s="295"/>
      <c r="I2087" s="295"/>
      <c r="J2087" s="294"/>
      <c r="K2087" s="294"/>
      <c r="L2087" s="294"/>
    </row>
    <row r="2088" spans="1:12" ht="20.100000000000001" customHeight="1" x14ac:dyDescent="0.25">
      <c r="A2088" s="294"/>
      <c r="B2088" s="295"/>
      <c r="C2088" s="313"/>
      <c r="D2088" s="294"/>
      <c r="E2088" s="294"/>
      <c r="F2088" s="294"/>
      <c r="G2088" s="295"/>
      <c r="H2088" s="295"/>
      <c r="I2088" s="295"/>
      <c r="J2088" s="294"/>
      <c r="K2088" s="294"/>
      <c r="L2088" s="294"/>
    </row>
    <row r="2089" spans="1:12" ht="20.100000000000001" customHeight="1" x14ac:dyDescent="0.25">
      <c r="A2089" s="294"/>
      <c r="B2089" s="295"/>
      <c r="C2089" s="313"/>
      <c r="D2089" s="294"/>
      <c r="E2089" s="294"/>
      <c r="F2089" s="294"/>
      <c r="G2089" s="295"/>
      <c r="H2089" s="295"/>
      <c r="I2089" s="295"/>
      <c r="J2089" s="294"/>
      <c r="K2089" s="294"/>
      <c r="L2089" s="294"/>
    </row>
    <row r="2090" spans="1:12" ht="20.100000000000001" customHeight="1" x14ac:dyDescent="0.25">
      <c r="A2090" s="294"/>
      <c r="B2090" s="295"/>
      <c r="C2090" s="313"/>
      <c r="D2090" s="294"/>
      <c r="E2090" s="294"/>
      <c r="F2090" s="294"/>
      <c r="G2090" s="295"/>
      <c r="H2090" s="295"/>
      <c r="I2090" s="295"/>
      <c r="J2090" s="294"/>
      <c r="K2090" s="294"/>
      <c r="L2090" s="294"/>
    </row>
    <row r="2091" spans="1:12" ht="20.100000000000001" customHeight="1" x14ac:dyDescent="0.25">
      <c r="A2091" s="294"/>
      <c r="B2091" s="295"/>
      <c r="C2091" s="313"/>
      <c r="D2091" s="294"/>
      <c r="E2091" s="294"/>
      <c r="F2091" s="294"/>
      <c r="G2091" s="295"/>
      <c r="H2091" s="295"/>
      <c r="I2091" s="295"/>
      <c r="J2091" s="294"/>
      <c r="K2091" s="294"/>
      <c r="L2091" s="294"/>
    </row>
    <row r="2092" spans="1:12" ht="20.100000000000001" customHeight="1" x14ac:dyDescent="0.25">
      <c r="A2092" s="294"/>
      <c r="B2092" s="295"/>
      <c r="C2092" s="313"/>
      <c r="D2092" s="294"/>
      <c r="E2092" s="294"/>
      <c r="F2092" s="294"/>
      <c r="G2092" s="295"/>
      <c r="H2092" s="295"/>
      <c r="I2092" s="295"/>
      <c r="J2092" s="294"/>
      <c r="K2092" s="294"/>
      <c r="L2092" s="294"/>
    </row>
    <row r="2093" spans="1:12" ht="20.100000000000001" customHeight="1" x14ac:dyDescent="0.25">
      <c r="A2093" s="294"/>
      <c r="B2093" s="295"/>
      <c r="C2093" s="313"/>
      <c r="D2093" s="294"/>
      <c r="E2093" s="294"/>
      <c r="F2093" s="294"/>
      <c r="G2093" s="295"/>
      <c r="H2093" s="295"/>
      <c r="I2093" s="295"/>
      <c r="J2093" s="294"/>
      <c r="K2093" s="294"/>
      <c r="L2093" s="294"/>
    </row>
    <row r="2094" spans="1:12" ht="20.100000000000001" customHeight="1" x14ac:dyDescent="0.25">
      <c r="A2094" s="294"/>
      <c r="B2094" s="295"/>
      <c r="C2094" s="313"/>
      <c r="D2094" s="294"/>
      <c r="E2094" s="294"/>
      <c r="F2094" s="294"/>
      <c r="G2094" s="295"/>
      <c r="H2094" s="295"/>
      <c r="I2094" s="295"/>
      <c r="J2094" s="294"/>
      <c r="K2094" s="294"/>
      <c r="L2094" s="294"/>
    </row>
    <row r="2095" spans="1:12" ht="20.100000000000001" customHeight="1" x14ac:dyDescent="0.25">
      <c r="A2095" s="294"/>
      <c r="B2095" s="295"/>
      <c r="C2095" s="313"/>
      <c r="D2095" s="294"/>
      <c r="E2095" s="294"/>
      <c r="F2095" s="294"/>
      <c r="G2095" s="295"/>
      <c r="H2095" s="295"/>
      <c r="I2095" s="295"/>
      <c r="J2095" s="294"/>
      <c r="K2095" s="294"/>
      <c r="L2095" s="294"/>
    </row>
    <row r="2096" spans="1:12" ht="20.100000000000001" customHeight="1" x14ac:dyDescent="0.25">
      <c r="A2096" s="294"/>
      <c r="B2096" s="295"/>
      <c r="C2096" s="313"/>
      <c r="D2096" s="294"/>
      <c r="E2096" s="294"/>
      <c r="F2096" s="294"/>
      <c r="G2096" s="295"/>
      <c r="H2096" s="295"/>
      <c r="I2096" s="295"/>
      <c r="J2096" s="294"/>
      <c r="K2096" s="294"/>
      <c r="L2096" s="294"/>
    </row>
    <row r="2097" spans="1:12" ht="20.100000000000001" customHeight="1" x14ac:dyDescent="0.25">
      <c r="A2097" s="294"/>
      <c r="B2097" s="295"/>
      <c r="C2097" s="313"/>
      <c r="D2097" s="294"/>
      <c r="E2097" s="294"/>
      <c r="F2097" s="294"/>
      <c r="G2097" s="295"/>
      <c r="H2097" s="295"/>
      <c r="I2097" s="295"/>
      <c r="J2097" s="294"/>
      <c r="K2097" s="294"/>
      <c r="L2097" s="294"/>
    </row>
    <row r="2098" spans="1:12" ht="20.100000000000001" customHeight="1" x14ac:dyDescent="0.25">
      <c r="A2098" s="294"/>
      <c r="B2098" s="295"/>
      <c r="C2098" s="313"/>
      <c r="D2098" s="294"/>
      <c r="E2098" s="294"/>
      <c r="F2098" s="294"/>
      <c r="G2098" s="295"/>
      <c r="H2098" s="295"/>
      <c r="I2098" s="295"/>
      <c r="J2098" s="294"/>
      <c r="K2098" s="294"/>
      <c r="L2098" s="294"/>
    </row>
    <row r="2099" spans="1:12" ht="20.100000000000001" customHeight="1" x14ac:dyDescent="0.25">
      <c r="A2099" s="294"/>
      <c r="B2099" s="295"/>
      <c r="C2099" s="313"/>
      <c r="D2099" s="294"/>
      <c r="E2099" s="294"/>
      <c r="F2099" s="294"/>
      <c r="G2099" s="295"/>
      <c r="H2099" s="295"/>
      <c r="I2099" s="295"/>
      <c r="J2099" s="294"/>
      <c r="K2099" s="294"/>
      <c r="L2099" s="294"/>
    </row>
    <row r="2100" spans="1:12" ht="20.100000000000001" customHeight="1" x14ac:dyDescent="0.25">
      <c r="A2100" s="294"/>
      <c r="B2100" s="295"/>
      <c r="C2100" s="313"/>
      <c r="D2100" s="294"/>
      <c r="E2100" s="294"/>
      <c r="F2100" s="294"/>
      <c r="G2100" s="295"/>
      <c r="H2100" s="295"/>
      <c r="I2100" s="295"/>
      <c r="J2100" s="294"/>
      <c r="K2100" s="294"/>
      <c r="L2100" s="294"/>
    </row>
    <row r="2101" spans="1:12" ht="20.100000000000001" customHeight="1" x14ac:dyDescent="0.25">
      <c r="A2101" s="294"/>
      <c r="B2101" s="295"/>
      <c r="C2101" s="313"/>
      <c r="D2101" s="294"/>
      <c r="E2101" s="294"/>
      <c r="F2101" s="294"/>
      <c r="G2101" s="295"/>
      <c r="H2101" s="295"/>
      <c r="I2101" s="295"/>
      <c r="J2101" s="294"/>
      <c r="K2101" s="294"/>
      <c r="L2101" s="294"/>
    </row>
    <row r="2102" spans="1:12" ht="20.100000000000001" customHeight="1" x14ac:dyDescent="0.25">
      <c r="A2102" s="294"/>
      <c r="B2102" s="295"/>
      <c r="C2102" s="313"/>
      <c r="D2102" s="294"/>
      <c r="E2102" s="294"/>
      <c r="F2102" s="294"/>
      <c r="G2102" s="295"/>
      <c r="H2102" s="295"/>
      <c r="I2102" s="295"/>
      <c r="J2102" s="294"/>
      <c r="K2102" s="294"/>
      <c r="L2102" s="294"/>
    </row>
    <row r="2103" spans="1:12" ht="20.100000000000001" customHeight="1" x14ac:dyDescent="0.25">
      <c r="A2103" s="294"/>
      <c r="B2103" s="295"/>
      <c r="C2103" s="313"/>
      <c r="D2103" s="294"/>
      <c r="E2103" s="294"/>
      <c r="F2103" s="294"/>
      <c r="G2103" s="295"/>
      <c r="H2103" s="295"/>
      <c r="I2103" s="295"/>
      <c r="J2103" s="294"/>
      <c r="K2103" s="294"/>
      <c r="L2103" s="294"/>
    </row>
    <row r="2104" spans="1:12" ht="20.100000000000001" customHeight="1" x14ac:dyDescent="0.25">
      <c r="A2104" s="294"/>
      <c r="B2104" s="295"/>
      <c r="C2104" s="313"/>
      <c r="D2104" s="294"/>
      <c r="E2104" s="294"/>
      <c r="F2104" s="294"/>
      <c r="G2104" s="295"/>
      <c r="H2104" s="295"/>
      <c r="I2104" s="295"/>
      <c r="J2104" s="294"/>
      <c r="K2104" s="294"/>
      <c r="L2104" s="294"/>
    </row>
    <row r="2105" spans="1:12" ht="20.100000000000001" customHeight="1" x14ac:dyDescent="0.25">
      <c r="A2105" s="294"/>
      <c r="B2105" s="295"/>
      <c r="C2105" s="313"/>
      <c r="D2105" s="294"/>
      <c r="E2105" s="294"/>
      <c r="F2105" s="294"/>
      <c r="G2105" s="295"/>
      <c r="H2105" s="295"/>
      <c r="I2105" s="295"/>
      <c r="J2105" s="294"/>
      <c r="K2105" s="294"/>
      <c r="L2105" s="294"/>
    </row>
    <row r="2106" spans="1:12" ht="20.100000000000001" customHeight="1" x14ac:dyDescent="0.25">
      <c r="A2106" s="294"/>
      <c r="B2106" s="295"/>
      <c r="C2106" s="313"/>
      <c r="D2106" s="294"/>
      <c r="E2106" s="294"/>
      <c r="F2106" s="294"/>
      <c r="G2106" s="295"/>
      <c r="H2106" s="295"/>
      <c r="I2106" s="295"/>
      <c r="J2106" s="294"/>
      <c r="K2106" s="294"/>
      <c r="L2106" s="294"/>
    </row>
    <row r="2107" spans="1:12" ht="20.100000000000001" customHeight="1" x14ac:dyDescent="0.25">
      <c r="A2107" s="294"/>
      <c r="B2107" s="295"/>
      <c r="C2107" s="313"/>
      <c r="D2107" s="294"/>
      <c r="E2107" s="294"/>
      <c r="F2107" s="294"/>
      <c r="G2107" s="295"/>
      <c r="H2107" s="295"/>
      <c r="I2107" s="295"/>
      <c r="J2107" s="294"/>
      <c r="K2107" s="294"/>
      <c r="L2107" s="294"/>
    </row>
    <row r="2108" spans="1:12" ht="20.100000000000001" customHeight="1" x14ac:dyDescent="0.25">
      <c r="A2108" s="294"/>
      <c r="B2108" s="295"/>
      <c r="C2108" s="313"/>
      <c r="D2108" s="294"/>
      <c r="E2108" s="294"/>
      <c r="F2108" s="294"/>
      <c r="G2108" s="295"/>
      <c r="H2108" s="295"/>
      <c r="I2108" s="295"/>
      <c r="J2108" s="294"/>
      <c r="K2108" s="294"/>
      <c r="L2108" s="294"/>
    </row>
    <row r="2109" spans="1:12" ht="20.100000000000001" customHeight="1" x14ac:dyDescent="0.25">
      <c r="A2109" s="294"/>
      <c r="B2109" s="295"/>
      <c r="C2109" s="313"/>
      <c r="D2109" s="294"/>
      <c r="E2109" s="294"/>
      <c r="F2109" s="294"/>
      <c r="G2109" s="295"/>
      <c r="H2109" s="295"/>
      <c r="I2109" s="295"/>
      <c r="J2109" s="294"/>
      <c r="K2109" s="294"/>
      <c r="L2109" s="294"/>
    </row>
    <row r="2110" spans="1:12" ht="20.100000000000001" customHeight="1" x14ac:dyDescent="0.25">
      <c r="A2110" s="294"/>
      <c r="B2110" s="295"/>
      <c r="C2110" s="313"/>
      <c r="D2110" s="294"/>
      <c r="E2110" s="294"/>
      <c r="F2110" s="294"/>
      <c r="G2110" s="295"/>
      <c r="H2110" s="295"/>
      <c r="I2110" s="295"/>
      <c r="J2110" s="294"/>
      <c r="K2110" s="294"/>
      <c r="L2110" s="294"/>
    </row>
    <row r="2111" spans="1:12" ht="20.100000000000001" customHeight="1" x14ac:dyDescent="0.25">
      <c r="A2111" s="294"/>
      <c r="B2111" s="295"/>
      <c r="C2111" s="313"/>
      <c r="D2111" s="294"/>
      <c r="E2111" s="294"/>
      <c r="F2111" s="294"/>
      <c r="G2111" s="295"/>
      <c r="H2111" s="295"/>
      <c r="I2111" s="295"/>
      <c r="J2111" s="294"/>
      <c r="K2111" s="294"/>
      <c r="L2111" s="294"/>
    </row>
    <row r="2112" spans="1:12" ht="20.100000000000001" customHeight="1" x14ac:dyDescent="0.25">
      <c r="A2112" s="294"/>
      <c r="B2112" s="295"/>
      <c r="C2112" s="313"/>
      <c r="D2112" s="294"/>
      <c r="E2112" s="294"/>
      <c r="F2112" s="294"/>
      <c r="G2112" s="295"/>
      <c r="H2112" s="295"/>
      <c r="I2112" s="295"/>
      <c r="J2112" s="294"/>
      <c r="K2112" s="294"/>
      <c r="L2112" s="294"/>
    </row>
    <row r="2113" spans="1:12" ht="20.100000000000001" customHeight="1" x14ac:dyDescent="0.25">
      <c r="A2113" s="294"/>
      <c r="B2113" s="295"/>
      <c r="C2113" s="313"/>
      <c r="D2113" s="294"/>
      <c r="E2113" s="294"/>
      <c r="F2113" s="294"/>
      <c r="G2113" s="295"/>
      <c r="H2113" s="295"/>
      <c r="I2113" s="295"/>
      <c r="J2113" s="294"/>
      <c r="K2113" s="294"/>
      <c r="L2113" s="294"/>
    </row>
    <row r="2114" spans="1:12" ht="20.100000000000001" customHeight="1" x14ac:dyDescent="0.25">
      <c r="A2114" s="294"/>
      <c r="B2114" s="295"/>
      <c r="C2114" s="313"/>
      <c r="D2114" s="294"/>
      <c r="E2114" s="294"/>
      <c r="F2114" s="294"/>
      <c r="G2114" s="295"/>
      <c r="H2114" s="295"/>
      <c r="I2114" s="295"/>
      <c r="J2114" s="294"/>
      <c r="K2114" s="294"/>
      <c r="L2114" s="294"/>
    </row>
    <row r="2115" spans="1:12" ht="20.100000000000001" customHeight="1" x14ac:dyDescent="0.25">
      <c r="A2115" s="294"/>
      <c r="B2115" s="295"/>
      <c r="C2115" s="313"/>
      <c r="D2115" s="294"/>
      <c r="E2115" s="294"/>
      <c r="F2115" s="294"/>
      <c r="G2115" s="295"/>
      <c r="H2115" s="295"/>
      <c r="I2115" s="295"/>
      <c r="J2115" s="294"/>
      <c r="K2115" s="294"/>
      <c r="L2115" s="294"/>
    </row>
    <row r="2116" spans="1:12" ht="20.100000000000001" customHeight="1" x14ac:dyDescent="0.25">
      <c r="A2116" s="294"/>
      <c r="B2116" s="295"/>
      <c r="C2116" s="313"/>
      <c r="D2116" s="294"/>
      <c r="E2116" s="294"/>
      <c r="F2116" s="294"/>
      <c r="G2116" s="295"/>
      <c r="H2116" s="295"/>
      <c r="I2116" s="295"/>
      <c r="J2116" s="294"/>
      <c r="K2116" s="294"/>
      <c r="L2116" s="294"/>
    </row>
    <row r="2117" spans="1:12" ht="20.100000000000001" customHeight="1" x14ac:dyDescent="0.25">
      <c r="A2117" s="294"/>
      <c r="B2117" s="295"/>
      <c r="C2117" s="313"/>
      <c r="D2117" s="294"/>
      <c r="E2117" s="294"/>
      <c r="F2117" s="294"/>
      <c r="G2117" s="295"/>
      <c r="H2117" s="295"/>
      <c r="I2117" s="295"/>
      <c r="J2117" s="294"/>
      <c r="K2117" s="294"/>
      <c r="L2117" s="294"/>
    </row>
    <row r="2118" spans="1:12" ht="20.100000000000001" customHeight="1" x14ac:dyDescent="0.25">
      <c r="A2118" s="294"/>
      <c r="B2118" s="295"/>
      <c r="C2118" s="313"/>
      <c r="D2118" s="294"/>
      <c r="E2118" s="294"/>
      <c r="F2118" s="294"/>
      <c r="G2118" s="295"/>
      <c r="H2118" s="295"/>
      <c r="I2118" s="295"/>
      <c r="J2118" s="294"/>
      <c r="K2118" s="294"/>
      <c r="L2118" s="294"/>
    </row>
    <row r="2119" spans="1:12" ht="20.100000000000001" customHeight="1" x14ac:dyDescent="0.25">
      <c r="A2119" s="294"/>
      <c r="B2119" s="295"/>
      <c r="C2119" s="313"/>
      <c r="D2119" s="294"/>
      <c r="E2119" s="294"/>
      <c r="F2119" s="294"/>
      <c r="G2119" s="295"/>
      <c r="H2119" s="295"/>
      <c r="I2119" s="295"/>
      <c r="J2119" s="294"/>
      <c r="K2119" s="294"/>
      <c r="L2119" s="294"/>
    </row>
    <row r="2120" spans="1:12" ht="20.100000000000001" customHeight="1" x14ac:dyDescent="0.25">
      <c r="A2120" s="294"/>
      <c r="B2120" s="295"/>
      <c r="C2120" s="313"/>
      <c r="D2120" s="294"/>
      <c r="E2120" s="294"/>
      <c r="F2120" s="294"/>
      <c r="G2120" s="295"/>
      <c r="H2120" s="295"/>
      <c r="I2120" s="295"/>
      <c r="J2120" s="294"/>
      <c r="K2120" s="294"/>
      <c r="L2120" s="294"/>
    </row>
    <row r="2121" spans="1:12" ht="20.100000000000001" customHeight="1" x14ac:dyDescent="0.25">
      <c r="A2121" s="294"/>
      <c r="B2121" s="295"/>
      <c r="C2121" s="313"/>
      <c r="D2121" s="294"/>
      <c r="E2121" s="294"/>
      <c r="F2121" s="294"/>
      <c r="G2121" s="295"/>
      <c r="H2121" s="295"/>
      <c r="I2121" s="295"/>
      <c r="J2121" s="294"/>
      <c r="K2121" s="294"/>
      <c r="L2121" s="294"/>
    </row>
    <row r="2122" spans="1:12" ht="20.100000000000001" customHeight="1" x14ac:dyDescent="0.25">
      <c r="A2122" s="294"/>
      <c r="B2122" s="295"/>
      <c r="C2122" s="313"/>
      <c r="D2122" s="294"/>
      <c r="E2122" s="294"/>
      <c r="F2122" s="294"/>
      <c r="G2122" s="295"/>
      <c r="H2122" s="295"/>
      <c r="I2122" s="295"/>
      <c r="J2122" s="294"/>
      <c r="K2122" s="294"/>
      <c r="L2122" s="294"/>
    </row>
    <row r="2123" spans="1:12" ht="20.100000000000001" customHeight="1" x14ac:dyDescent="0.25">
      <c r="A2123" s="294"/>
      <c r="B2123" s="295"/>
      <c r="C2123" s="313"/>
      <c r="D2123" s="294"/>
      <c r="E2123" s="294"/>
      <c r="F2123" s="294"/>
      <c r="G2123" s="295"/>
      <c r="H2123" s="295"/>
      <c r="I2123" s="295"/>
      <c r="J2123" s="294"/>
      <c r="K2123" s="294"/>
      <c r="L2123" s="294"/>
    </row>
    <row r="2124" spans="1:12" ht="20.100000000000001" customHeight="1" x14ac:dyDescent="0.25">
      <c r="A2124" s="294"/>
      <c r="B2124" s="295"/>
      <c r="C2124" s="313"/>
      <c r="D2124" s="294"/>
      <c r="E2124" s="294"/>
      <c r="F2124" s="294"/>
      <c r="G2124" s="295"/>
      <c r="H2124" s="295"/>
      <c r="I2124" s="295"/>
      <c r="J2124" s="294"/>
      <c r="K2124" s="294"/>
      <c r="L2124" s="294"/>
    </row>
    <row r="2125" spans="1:12" ht="20.100000000000001" customHeight="1" x14ac:dyDescent="0.25">
      <c r="A2125" s="294"/>
      <c r="B2125" s="295"/>
      <c r="C2125" s="313"/>
      <c r="D2125" s="294"/>
      <c r="E2125" s="294"/>
      <c r="F2125" s="294"/>
      <c r="G2125" s="295"/>
      <c r="H2125" s="295"/>
      <c r="I2125" s="295"/>
      <c r="J2125" s="294"/>
      <c r="K2125" s="294"/>
      <c r="L2125" s="294"/>
    </row>
    <row r="2126" spans="1:12" ht="20.100000000000001" customHeight="1" x14ac:dyDescent="0.25">
      <c r="A2126" s="294"/>
      <c r="B2126" s="295"/>
      <c r="C2126" s="313"/>
      <c r="D2126" s="294"/>
      <c r="E2126" s="294"/>
      <c r="F2126" s="294"/>
      <c r="G2126" s="295"/>
      <c r="H2126" s="295"/>
      <c r="I2126" s="295"/>
      <c r="J2126" s="294"/>
      <c r="K2126" s="294"/>
      <c r="L2126" s="294"/>
    </row>
    <row r="2127" spans="1:12" ht="20.100000000000001" customHeight="1" x14ac:dyDescent="0.25">
      <c r="A2127" s="294"/>
      <c r="B2127" s="295"/>
      <c r="C2127" s="313"/>
      <c r="D2127" s="294"/>
      <c r="E2127" s="294"/>
      <c r="F2127" s="294"/>
      <c r="G2127" s="295"/>
      <c r="H2127" s="295"/>
      <c r="I2127" s="295"/>
      <c r="J2127" s="294"/>
      <c r="K2127" s="294"/>
      <c r="L2127" s="294"/>
    </row>
    <row r="2128" spans="1:12" ht="20.100000000000001" customHeight="1" x14ac:dyDescent="0.25">
      <c r="A2128" s="294"/>
      <c r="B2128" s="295"/>
      <c r="C2128" s="313"/>
      <c r="D2128" s="294"/>
      <c r="E2128" s="294"/>
      <c r="F2128" s="294"/>
      <c r="G2128" s="295"/>
      <c r="H2128" s="295"/>
      <c r="I2128" s="295"/>
      <c r="J2128" s="294"/>
      <c r="K2128" s="294"/>
      <c r="L2128" s="294"/>
    </row>
    <row r="2129" spans="1:12" ht="20.100000000000001" customHeight="1" x14ac:dyDescent="0.25">
      <c r="A2129" s="294"/>
      <c r="B2129" s="295"/>
      <c r="C2129" s="313"/>
      <c r="D2129" s="294"/>
      <c r="E2129" s="294"/>
      <c r="F2129" s="294"/>
      <c r="G2129" s="295"/>
      <c r="H2129" s="295"/>
      <c r="I2129" s="295"/>
      <c r="J2129" s="294"/>
      <c r="K2129" s="294"/>
      <c r="L2129" s="294"/>
    </row>
    <row r="2130" spans="1:12" ht="20.100000000000001" customHeight="1" x14ac:dyDescent="0.25">
      <c r="A2130" s="294"/>
      <c r="B2130" s="295"/>
      <c r="C2130" s="313"/>
      <c r="D2130" s="294"/>
      <c r="E2130" s="294"/>
      <c r="F2130" s="294"/>
      <c r="G2130" s="295"/>
      <c r="H2130" s="295"/>
      <c r="I2130" s="295"/>
      <c r="J2130" s="294"/>
      <c r="K2130" s="294"/>
      <c r="L2130" s="294"/>
    </row>
    <row r="2131" spans="1:12" ht="20.100000000000001" customHeight="1" x14ac:dyDescent="0.25">
      <c r="A2131" s="294"/>
      <c r="B2131" s="295"/>
      <c r="C2131" s="313"/>
      <c r="D2131" s="294"/>
      <c r="E2131" s="294"/>
      <c r="F2131" s="294"/>
      <c r="G2131" s="295"/>
      <c r="H2131" s="295"/>
      <c r="I2131" s="295"/>
      <c r="J2131" s="294"/>
      <c r="K2131" s="294"/>
      <c r="L2131" s="294"/>
    </row>
    <row r="2132" spans="1:12" ht="20.100000000000001" customHeight="1" x14ac:dyDescent="0.25">
      <c r="A2132" s="294"/>
      <c r="B2132" s="295"/>
      <c r="C2132" s="313"/>
      <c r="D2132" s="294"/>
      <c r="E2132" s="294"/>
      <c r="F2132" s="294"/>
      <c r="G2132" s="295"/>
      <c r="H2132" s="295"/>
      <c r="I2132" s="295"/>
      <c r="J2132" s="294"/>
      <c r="K2132" s="294"/>
      <c r="L2132" s="294"/>
    </row>
    <row r="2133" spans="1:12" ht="20.100000000000001" customHeight="1" x14ac:dyDescent="0.25">
      <c r="A2133" s="294"/>
      <c r="B2133" s="295"/>
      <c r="C2133" s="313"/>
      <c r="D2133" s="294"/>
      <c r="E2133" s="294"/>
      <c r="F2133" s="294"/>
      <c r="G2133" s="295"/>
      <c r="H2133" s="295"/>
      <c r="I2133" s="295"/>
      <c r="J2133" s="294"/>
      <c r="K2133" s="294"/>
      <c r="L2133" s="294"/>
    </row>
    <row r="2134" spans="1:12" ht="20.100000000000001" customHeight="1" x14ac:dyDescent="0.25">
      <c r="A2134" s="294"/>
      <c r="B2134" s="295"/>
      <c r="C2134" s="313"/>
      <c r="D2134" s="294"/>
      <c r="E2134" s="294"/>
      <c r="F2134" s="294"/>
      <c r="G2134" s="295"/>
      <c r="H2134" s="295"/>
      <c r="I2134" s="295"/>
      <c r="J2134" s="294"/>
      <c r="K2134" s="294"/>
      <c r="L2134" s="294"/>
    </row>
    <row r="2135" spans="1:12" ht="20.100000000000001" customHeight="1" x14ac:dyDescent="0.25">
      <c r="A2135" s="294"/>
      <c r="B2135" s="295"/>
      <c r="C2135" s="313"/>
      <c r="D2135" s="294"/>
      <c r="E2135" s="294"/>
      <c r="F2135" s="294"/>
      <c r="G2135" s="295"/>
      <c r="H2135" s="295"/>
      <c r="I2135" s="295"/>
      <c r="J2135" s="294"/>
      <c r="K2135" s="294"/>
      <c r="L2135" s="294"/>
    </row>
    <row r="2136" spans="1:12" ht="20.100000000000001" customHeight="1" x14ac:dyDescent="0.25">
      <c r="A2136" s="294"/>
      <c r="B2136" s="295"/>
      <c r="C2136" s="313"/>
      <c r="D2136" s="294"/>
      <c r="E2136" s="294"/>
      <c r="F2136" s="294"/>
      <c r="G2136" s="295"/>
      <c r="H2136" s="295"/>
      <c r="I2136" s="295"/>
      <c r="J2136" s="294"/>
      <c r="K2136" s="294"/>
      <c r="L2136" s="294"/>
    </row>
    <row r="2137" spans="1:12" ht="20.100000000000001" customHeight="1" x14ac:dyDescent="0.25">
      <c r="A2137" s="294"/>
      <c r="B2137" s="295"/>
      <c r="C2137" s="313"/>
      <c r="D2137" s="294"/>
      <c r="E2137" s="294"/>
      <c r="F2137" s="294"/>
      <c r="G2137" s="295"/>
      <c r="H2137" s="295"/>
      <c r="I2137" s="295"/>
      <c r="J2137" s="294"/>
      <c r="K2137" s="294"/>
      <c r="L2137" s="294"/>
    </row>
    <row r="2138" spans="1:12" ht="20.100000000000001" customHeight="1" x14ac:dyDescent="0.25">
      <c r="A2138" s="294"/>
      <c r="B2138" s="295"/>
      <c r="C2138" s="313"/>
      <c r="D2138" s="294"/>
      <c r="E2138" s="294"/>
      <c r="F2138" s="294"/>
      <c r="G2138" s="295"/>
      <c r="H2138" s="295"/>
      <c r="I2138" s="295"/>
      <c r="J2138" s="294"/>
      <c r="K2138" s="294"/>
      <c r="L2138" s="294"/>
    </row>
    <row r="2139" spans="1:12" ht="20.100000000000001" customHeight="1" x14ac:dyDescent="0.25">
      <c r="A2139" s="294"/>
      <c r="B2139" s="295"/>
      <c r="C2139" s="313"/>
      <c r="D2139" s="294"/>
      <c r="E2139" s="294"/>
      <c r="F2139" s="294"/>
      <c r="G2139" s="295"/>
      <c r="H2139" s="295"/>
      <c r="I2139" s="295"/>
      <c r="J2139" s="294"/>
      <c r="K2139" s="294"/>
      <c r="L2139" s="294"/>
    </row>
    <row r="2140" spans="1:12" ht="20.100000000000001" customHeight="1" x14ac:dyDescent="0.25">
      <c r="A2140" s="294"/>
      <c r="B2140" s="295"/>
      <c r="C2140" s="313"/>
      <c r="D2140" s="294"/>
      <c r="E2140" s="294"/>
      <c r="F2140" s="294"/>
      <c r="G2140" s="295"/>
      <c r="H2140" s="295"/>
      <c r="I2140" s="295"/>
      <c r="J2140" s="294"/>
      <c r="K2140" s="294"/>
      <c r="L2140" s="294"/>
    </row>
    <row r="2141" spans="1:12" ht="20.100000000000001" customHeight="1" x14ac:dyDescent="0.25">
      <c r="A2141" s="294"/>
      <c r="B2141" s="295"/>
      <c r="C2141" s="313"/>
      <c r="D2141" s="294"/>
      <c r="E2141" s="294"/>
      <c r="F2141" s="294"/>
      <c r="G2141" s="295"/>
      <c r="H2141" s="295"/>
      <c r="I2141" s="295"/>
      <c r="J2141" s="294"/>
      <c r="K2141" s="294"/>
      <c r="L2141" s="294"/>
    </row>
    <row r="2142" spans="1:12" ht="20.100000000000001" customHeight="1" x14ac:dyDescent="0.25">
      <c r="A2142" s="294"/>
      <c r="B2142" s="295"/>
      <c r="C2142" s="313"/>
      <c r="D2142" s="294"/>
      <c r="E2142" s="294"/>
      <c r="F2142" s="294"/>
      <c r="G2142" s="295"/>
      <c r="H2142" s="295"/>
      <c r="I2142" s="295"/>
      <c r="J2142" s="294"/>
      <c r="K2142" s="294"/>
      <c r="L2142" s="294"/>
    </row>
    <row r="2143" spans="1:12" ht="20.100000000000001" customHeight="1" x14ac:dyDescent="0.25">
      <c r="A2143" s="294"/>
      <c r="B2143" s="295"/>
      <c r="C2143" s="313"/>
      <c r="D2143" s="294"/>
      <c r="E2143" s="294"/>
      <c r="F2143" s="294"/>
      <c r="G2143" s="295"/>
      <c r="H2143" s="295"/>
      <c r="I2143" s="295"/>
      <c r="J2143" s="294"/>
      <c r="K2143" s="294"/>
      <c r="L2143" s="294"/>
    </row>
    <row r="2144" spans="1:12" ht="20.100000000000001" customHeight="1" x14ac:dyDescent="0.25">
      <c r="A2144" s="294"/>
      <c r="B2144" s="295"/>
      <c r="C2144" s="313"/>
      <c r="D2144" s="294"/>
      <c r="E2144" s="294"/>
      <c r="F2144" s="294"/>
      <c r="G2144" s="295"/>
      <c r="H2144" s="295"/>
      <c r="I2144" s="295"/>
      <c r="J2144" s="294"/>
      <c r="K2144" s="294"/>
      <c r="L2144" s="294"/>
    </row>
    <row r="2145" spans="1:12" ht="20.100000000000001" customHeight="1" x14ac:dyDescent="0.25">
      <c r="A2145" s="294"/>
      <c r="B2145" s="295"/>
      <c r="C2145" s="313"/>
      <c r="D2145" s="294"/>
      <c r="E2145" s="294"/>
      <c r="F2145" s="294"/>
      <c r="G2145" s="295"/>
      <c r="H2145" s="295"/>
      <c r="I2145" s="295"/>
      <c r="J2145" s="294"/>
      <c r="K2145" s="294"/>
      <c r="L2145" s="294"/>
    </row>
    <row r="2146" spans="1:12" ht="20.100000000000001" customHeight="1" x14ac:dyDescent="0.25">
      <c r="A2146" s="294"/>
      <c r="B2146" s="295"/>
      <c r="C2146" s="313"/>
      <c r="D2146" s="294"/>
      <c r="E2146" s="294"/>
      <c r="F2146" s="294"/>
      <c r="G2146" s="295"/>
      <c r="H2146" s="295"/>
      <c r="I2146" s="295"/>
      <c r="J2146" s="294"/>
      <c r="K2146" s="294"/>
      <c r="L2146" s="294"/>
    </row>
    <row r="2147" spans="1:12" ht="20.100000000000001" customHeight="1" x14ac:dyDescent="0.25">
      <c r="A2147" s="294"/>
      <c r="B2147" s="295"/>
      <c r="C2147" s="313"/>
      <c r="D2147" s="294"/>
      <c r="E2147" s="294"/>
      <c r="F2147" s="294"/>
      <c r="G2147" s="295"/>
      <c r="H2147" s="295"/>
      <c r="I2147" s="295"/>
      <c r="J2147" s="294"/>
      <c r="K2147" s="294"/>
      <c r="L2147" s="294"/>
    </row>
    <row r="2148" spans="1:12" ht="20.100000000000001" customHeight="1" x14ac:dyDescent="0.25">
      <c r="A2148" s="294"/>
      <c r="B2148" s="295"/>
      <c r="C2148" s="313"/>
      <c r="D2148" s="294"/>
      <c r="E2148" s="294"/>
      <c r="F2148" s="294"/>
      <c r="G2148" s="295"/>
      <c r="H2148" s="295"/>
      <c r="I2148" s="295"/>
      <c r="J2148" s="294"/>
      <c r="K2148" s="294"/>
      <c r="L2148" s="294"/>
    </row>
    <row r="2149" spans="1:12" ht="20.100000000000001" customHeight="1" x14ac:dyDescent="0.25">
      <c r="A2149" s="294"/>
      <c r="B2149" s="295"/>
      <c r="C2149" s="313"/>
      <c r="D2149" s="294"/>
      <c r="E2149" s="294"/>
      <c r="F2149" s="294"/>
      <c r="G2149" s="295"/>
      <c r="H2149" s="295"/>
      <c r="I2149" s="295"/>
      <c r="J2149" s="294"/>
      <c r="K2149" s="294"/>
      <c r="L2149" s="294"/>
    </row>
    <row r="2150" spans="1:12" ht="20.100000000000001" customHeight="1" x14ac:dyDescent="0.25">
      <c r="A2150" s="294"/>
      <c r="B2150" s="295"/>
      <c r="C2150" s="313"/>
      <c r="D2150" s="294"/>
      <c r="E2150" s="294"/>
      <c r="F2150" s="294"/>
      <c r="G2150" s="295"/>
      <c r="H2150" s="295"/>
      <c r="I2150" s="295"/>
      <c r="J2150" s="294"/>
      <c r="K2150" s="294"/>
      <c r="L2150" s="294"/>
    </row>
    <row r="2151" spans="1:12" ht="20.100000000000001" customHeight="1" x14ac:dyDescent="0.25">
      <c r="A2151" s="294"/>
      <c r="B2151" s="295"/>
      <c r="C2151" s="313"/>
      <c r="D2151" s="294"/>
      <c r="E2151" s="294"/>
      <c r="F2151" s="294"/>
      <c r="G2151" s="295"/>
      <c r="H2151" s="295"/>
      <c r="I2151" s="295"/>
      <c r="J2151" s="294"/>
      <c r="K2151" s="294"/>
      <c r="L2151" s="294"/>
    </row>
    <row r="2152" spans="1:12" ht="20.100000000000001" customHeight="1" x14ac:dyDescent="0.25">
      <c r="A2152" s="294"/>
      <c r="B2152" s="295"/>
      <c r="C2152" s="313"/>
      <c r="D2152" s="294"/>
      <c r="E2152" s="294"/>
      <c r="F2152" s="294"/>
      <c r="G2152" s="295"/>
      <c r="H2152" s="295"/>
      <c r="I2152" s="295"/>
      <c r="J2152" s="294"/>
      <c r="K2152" s="294"/>
      <c r="L2152" s="294"/>
    </row>
    <row r="2153" spans="1:12" ht="20.100000000000001" customHeight="1" x14ac:dyDescent="0.25">
      <c r="A2153" s="294"/>
      <c r="B2153" s="295"/>
      <c r="C2153" s="313"/>
      <c r="D2153" s="294"/>
      <c r="E2153" s="294"/>
      <c r="F2153" s="294"/>
      <c r="G2153" s="295"/>
      <c r="H2153" s="295"/>
      <c r="I2153" s="295"/>
      <c r="J2153" s="294"/>
      <c r="K2153" s="294"/>
      <c r="L2153" s="294"/>
    </row>
    <row r="2154" spans="1:12" ht="20.100000000000001" customHeight="1" x14ac:dyDescent="0.25">
      <c r="A2154" s="294"/>
      <c r="B2154" s="295"/>
      <c r="C2154" s="313"/>
      <c r="D2154" s="294"/>
      <c r="E2154" s="294"/>
      <c r="F2154" s="294"/>
      <c r="G2154" s="295"/>
      <c r="H2154" s="295"/>
      <c r="I2154" s="295"/>
      <c r="J2154" s="294"/>
      <c r="K2154" s="294"/>
      <c r="L2154" s="294"/>
    </row>
    <row r="2155" spans="1:12" ht="20.100000000000001" customHeight="1" x14ac:dyDescent="0.25">
      <c r="A2155" s="294"/>
      <c r="B2155" s="295"/>
      <c r="C2155" s="313"/>
      <c r="D2155" s="294"/>
      <c r="E2155" s="294"/>
      <c r="F2155" s="294"/>
      <c r="G2155" s="295"/>
      <c r="H2155" s="295"/>
      <c r="I2155" s="295"/>
      <c r="J2155" s="294"/>
      <c r="K2155" s="294"/>
      <c r="L2155" s="294"/>
    </row>
    <row r="2156" spans="1:12" ht="20.100000000000001" customHeight="1" x14ac:dyDescent="0.25">
      <c r="A2156" s="294"/>
      <c r="B2156" s="295"/>
      <c r="C2156" s="313"/>
      <c r="D2156" s="294"/>
      <c r="E2156" s="294"/>
      <c r="F2156" s="294"/>
      <c r="G2156" s="295"/>
      <c r="H2156" s="295"/>
      <c r="I2156" s="295"/>
      <c r="J2156" s="294"/>
      <c r="K2156" s="294"/>
      <c r="L2156" s="294"/>
    </row>
    <row r="2157" spans="1:12" ht="20.100000000000001" customHeight="1" x14ac:dyDescent="0.25">
      <c r="A2157" s="294"/>
      <c r="B2157" s="295"/>
      <c r="C2157" s="313"/>
      <c r="D2157" s="294"/>
      <c r="E2157" s="294"/>
      <c r="F2157" s="294"/>
      <c r="G2157" s="295"/>
      <c r="H2157" s="295"/>
      <c r="I2157" s="295"/>
      <c r="J2157" s="294"/>
      <c r="K2157" s="294"/>
      <c r="L2157" s="294"/>
    </row>
    <row r="2158" spans="1:12" ht="20.100000000000001" customHeight="1" x14ac:dyDescent="0.25">
      <c r="A2158" s="294"/>
      <c r="B2158" s="295"/>
      <c r="C2158" s="313"/>
      <c r="D2158" s="294"/>
      <c r="E2158" s="294"/>
      <c r="F2158" s="294"/>
      <c r="G2158" s="295"/>
      <c r="H2158" s="295"/>
      <c r="I2158" s="295"/>
      <c r="J2158" s="294"/>
      <c r="K2158" s="294"/>
      <c r="L2158" s="294"/>
    </row>
    <row r="2159" spans="1:12" ht="20.100000000000001" customHeight="1" x14ac:dyDescent="0.25">
      <c r="A2159" s="294"/>
      <c r="B2159" s="295"/>
      <c r="C2159" s="313"/>
      <c r="D2159" s="294"/>
      <c r="E2159" s="294"/>
      <c r="F2159" s="294"/>
      <c r="G2159" s="295"/>
      <c r="H2159" s="295"/>
      <c r="I2159" s="295"/>
      <c r="J2159" s="294"/>
      <c r="K2159" s="294"/>
      <c r="L2159" s="294"/>
    </row>
    <row r="2160" spans="1:12" ht="20.100000000000001" customHeight="1" x14ac:dyDescent="0.25">
      <c r="A2160" s="294"/>
      <c r="B2160" s="295"/>
      <c r="C2160" s="313"/>
      <c r="D2160" s="294"/>
      <c r="E2160" s="294"/>
      <c r="F2160" s="294"/>
      <c r="G2160" s="295"/>
      <c r="H2160" s="295"/>
      <c r="I2160" s="295"/>
      <c r="J2160" s="294"/>
      <c r="K2160" s="294"/>
      <c r="L2160" s="294"/>
    </row>
    <row r="2161" spans="1:12" ht="20.100000000000001" customHeight="1" x14ac:dyDescent="0.25">
      <c r="A2161" s="294"/>
      <c r="B2161" s="295"/>
      <c r="C2161" s="313"/>
      <c r="D2161" s="294"/>
      <c r="E2161" s="294"/>
      <c r="F2161" s="294"/>
      <c r="G2161" s="295"/>
      <c r="H2161" s="295"/>
      <c r="I2161" s="295"/>
      <c r="J2161" s="294"/>
      <c r="K2161" s="294"/>
      <c r="L2161" s="294"/>
    </row>
    <row r="2162" spans="1:12" ht="20.100000000000001" customHeight="1" x14ac:dyDescent="0.25">
      <c r="A2162" s="294"/>
      <c r="B2162" s="295"/>
      <c r="C2162" s="313"/>
      <c r="D2162" s="294"/>
      <c r="E2162" s="294"/>
      <c r="F2162" s="294"/>
      <c r="G2162" s="295"/>
      <c r="H2162" s="295"/>
      <c r="I2162" s="295"/>
      <c r="J2162" s="294"/>
      <c r="K2162" s="294"/>
      <c r="L2162" s="294"/>
    </row>
    <row r="2163" spans="1:12" ht="20.100000000000001" customHeight="1" x14ac:dyDescent="0.25">
      <c r="A2163" s="294"/>
      <c r="B2163" s="295"/>
      <c r="C2163" s="313"/>
      <c r="D2163" s="294"/>
      <c r="E2163" s="294"/>
      <c r="F2163" s="294"/>
      <c r="G2163" s="295"/>
      <c r="H2163" s="295"/>
      <c r="I2163" s="295"/>
      <c r="J2163" s="294"/>
      <c r="K2163" s="294"/>
      <c r="L2163" s="294"/>
    </row>
    <row r="2164" spans="1:12" ht="20.100000000000001" customHeight="1" x14ac:dyDescent="0.25">
      <c r="A2164" s="294"/>
      <c r="B2164" s="295"/>
      <c r="C2164" s="313"/>
      <c r="D2164" s="294"/>
      <c r="E2164" s="294"/>
      <c r="F2164" s="294"/>
      <c r="G2164" s="295"/>
      <c r="H2164" s="295"/>
      <c r="I2164" s="295"/>
      <c r="J2164" s="294"/>
      <c r="K2164" s="294"/>
      <c r="L2164" s="294"/>
    </row>
    <row r="2165" spans="1:12" ht="20.100000000000001" customHeight="1" x14ac:dyDescent="0.25">
      <c r="A2165" s="294"/>
      <c r="B2165" s="295"/>
      <c r="C2165" s="313"/>
      <c r="D2165" s="294"/>
      <c r="E2165" s="294"/>
      <c r="F2165" s="294"/>
      <c r="G2165" s="295"/>
      <c r="H2165" s="295"/>
      <c r="I2165" s="295"/>
      <c r="J2165" s="294"/>
      <c r="K2165" s="294"/>
      <c r="L2165" s="294"/>
    </row>
    <row r="2166" spans="1:12" ht="20.100000000000001" customHeight="1" x14ac:dyDescent="0.25">
      <c r="A2166" s="294"/>
      <c r="B2166" s="295"/>
      <c r="C2166" s="313"/>
      <c r="D2166" s="294"/>
      <c r="E2166" s="294"/>
      <c r="F2166" s="294"/>
      <c r="G2166" s="295"/>
      <c r="H2166" s="295"/>
      <c r="I2166" s="295"/>
      <c r="J2166" s="294"/>
      <c r="K2166" s="294"/>
      <c r="L2166" s="294"/>
    </row>
    <row r="2167" spans="1:12" ht="20.100000000000001" customHeight="1" x14ac:dyDescent="0.25">
      <c r="A2167" s="294"/>
      <c r="B2167" s="295"/>
      <c r="C2167" s="313"/>
      <c r="D2167" s="294"/>
      <c r="E2167" s="294"/>
      <c r="F2167" s="294"/>
      <c r="G2167" s="295"/>
      <c r="H2167" s="295"/>
      <c r="I2167" s="295"/>
      <c r="J2167" s="294"/>
      <c r="K2167" s="294"/>
      <c r="L2167" s="294"/>
    </row>
    <row r="2168" spans="1:12" ht="20.100000000000001" customHeight="1" x14ac:dyDescent="0.25">
      <c r="A2168" s="294"/>
      <c r="B2168" s="295"/>
      <c r="C2168" s="313"/>
      <c r="D2168" s="294"/>
      <c r="E2168" s="294"/>
      <c r="F2168" s="294"/>
      <c r="G2168" s="295"/>
      <c r="H2168" s="295"/>
      <c r="I2168" s="295"/>
      <c r="J2168" s="294"/>
      <c r="K2168" s="294"/>
      <c r="L2168" s="294"/>
    </row>
    <row r="2169" spans="1:12" ht="20.100000000000001" customHeight="1" x14ac:dyDescent="0.25">
      <c r="A2169" s="294"/>
      <c r="B2169" s="295"/>
      <c r="C2169" s="313"/>
      <c r="D2169" s="294"/>
      <c r="E2169" s="294"/>
      <c r="F2169" s="294"/>
      <c r="G2169" s="295"/>
      <c r="H2169" s="295"/>
      <c r="I2169" s="295"/>
      <c r="J2169" s="294"/>
      <c r="K2169" s="294"/>
      <c r="L2169" s="294"/>
    </row>
    <row r="2170" spans="1:12" ht="20.100000000000001" customHeight="1" x14ac:dyDescent="0.25">
      <c r="A2170" s="294"/>
      <c r="B2170" s="295"/>
      <c r="C2170" s="313"/>
      <c r="D2170" s="294"/>
      <c r="E2170" s="294"/>
      <c r="F2170" s="294"/>
      <c r="G2170" s="295"/>
      <c r="H2170" s="295"/>
      <c r="I2170" s="295"/>
      <c r="J2170" s="294"/>
      <c r="K2170" s="294"/>
      <c r="L2170" s="294"/>
    </row>
    <row r="2171" spans="1:12" ht="20.100000000000001" customHeight="1" x14ac:dyDescent="0.25">
      <c r="A2171" s="294"/>
      <c r="B2171" s="295"/>
      <c r="C2171" s="313"/>
      <c r="D2171" s="294"/>
      <c r="E2171" s="294"/>
      <c r="F2171" s="294"/>
      <c r="G2171" s="295"/>
      <c r="H2171" s="295"/>
      <c r="I2171" s="295"/>
      <c r="J2171" s="294"/>
      <c r="K2171" s="294"/>
      <c r="L2171" s="294"/>
    </row>
    <row r="2172" spans="1:12" ht="20.100000000000001" customHeight="1" x14ac:dyDescent="0.25">
      <c r="A2172" s="294"/>
      <c r="B2172" s="295"/>
      <c r="C2172" s="313"/>
      <c r="D2172" s="294"/>
      <c r="E2172" s="294"/>
      <c r="F2172" s="294"/>
      <c r="G2172" s="295"/>
      <c r="H2172" s="295"/>
      <c r="I2172" s="295"/>
      <c r="J2172" s="294"/>
      <c r="K2172" s="294"/>
      <c r="L2172" s="294"/>
    </row>
    <row r="2173" spans="1:12" ht="20.100000000000001" customHeight="1" x14ac:dyDescent="0.25">
      <c r="A2173" s="294"/>
      <c r="B2173" s="295"/>
      <c r="C2173" s="313"/>
      <c r="D2173" s="294"/>
      <c r="E2173" s="294"/>
      <c r="F2173" s="294"/>
      <c r="G2173" s="295"/>
      <c r="H2173" s="295"/>
      <c r="I2173" s="295"/>
      <c r="J2173" s="294"/>
      <c r="K2173" s="294"/>
      <c r="L2173" s="294"/>
    </row>
    <row r="2174" spans="1:12" ht="20.100000000000001" customHeight="1" x14ac:dyDescent="0.25">
      <c r="A2174" s="294"/>
      <c r="B2174" s="295"/>
      <c r="C2174" s="313"/>
      <c r="D2174" s="294"/>
      <c r="E2174" s="294"/>
      <c r="F2174" s="294"/>
      <c r="G2174" s="295"/>
      <c r="H2174" s="295"/>
      <c r="I2174" s="295"/>
      <c r="J2174" s="294"/>
      <c r="K2174" s="294"/>
      <c r="L2174" s="294"/>
    </row>
    <row r="2175" spans="1:12" ht="20.100000000000001" customHeight="1" x14ac:dyDescent="0.25">
      <c r="A2175" s="294"/>
      <c r="B2175" s="295"/>
      <c r="C2175" s="313"/>
      <c r="D2175" s="294"/>
      <c r="E2175" s="294"/>
      <c r="F2175" s="294"/>
      <c r="G2175" s="295"/>
      <c r="H2175" s="295"/>
      <c r="I2175" s="295"/>
      <c r="J2175" s="294"/>
      <c r="K2175" s="294"/>
      <c r="L2175" s="294"/>
    </row>
    <row r="2176" spans="1:12" ht="20.100000000000001" customHeight="1" x14ac:dyDescent="0.25">
      <c r="A2176" s="294"/>
      <c r="B2176" s="295"/>
      <c r="C2176" s="313"/>
      <c r="D2176" s="294"/>
      <c r="E2176" s="294"/>
      <c r="F2176" s="294"/>
      <c r="G2176" s="295"/>
      <c r="H2176" s="295"/>
      <c r="I2176" s="295"/>
      <c r="J2176" s="294"/>
      <c r="K2176" s="294"/>
      <c r="L2176" s="294"/>
    </row>
    <row r="2177" spans="1:12" ht="20.100000000000001" customHeight="1" x14ac:dyDescent="0.25">
      <c r="A2177" s="294"/>
      <c r="B2177" s="295"/>
      <c r="C2177" s="313"/>
      <c r="D2177" s="294"/>
      <c r="E2177" s="294"/>
      <c r="F2177" s="294"/>
      <c r="G2177" s="295"/>
      <c r="H2177" s="295"/>
      <c r="I2177" s="295"/>
      <c r="J2177" s="294"/>
      <c r="K2177" s="294"/>
      <c r="L2177" s="294"/>
    </row>
    <row r="2178" spans="1:12" ht="20.100000000000001" customHeight="1" x14ac:dyDescent="0.25">
      <c r="A2178" s="294"/>
      <c r="B2178" s="295"/>
      <c r="C2178" s="313"/>
      <c r="D2178" s="294"/>
      <c r="E2178" s="294"/>
      <c r="F2178" s="294"/>
      <c r="G2178" s="295"/>
      <c r="H2178" s="295"/>
      <c r="I2178" s="295"/>
      <c r="J2178" s="294"/>
      <c r="K2178" s="294"/>
      <c r="L2178" s="294"/>
    </row>
    <row r="2179" spans="1:12" ht="20.100000000000001" customHeight="1" x14ac:dyDescent="0.25">
      <c r="A2179" s="294"/>
      <c r="B2179" s="295"/>
      <c r="C2179" s="313"/>
      <c r="D2179" s="294"/>
      <c r="E2179" s="294"/>
      <c r="F2179" s="294"/>
      <c r="G2179" s="295"/>
      <c r="H2179" s="295"/>
      <c r="I2179" s="295"/>
      <c r="J2179" s="294"/>
      <c r="K2179" s="294"/>
      <c r="L2179" s="294"/>
    </row>
    <row r="2180" spans="1:12" ht="20.100000000000001" customHeight="1" x14ac:dyDescent="0.25">
      <c r="A2180" s="294"/>
      <c r="B2180" s="295"/>
      <c r="C2180" s="313"/>
      <c r="D2180" s="294"/>
      <c r="E2180" s="294"/>
      <c r="F2180" s="294"/>
      <c r="G2180" s="295"/>
      <c r="H2180" s="295"/>
      <c r="I2180" s="295"/>
      <c r="J2180" s="294"/>
      <c r="K2180" s="294"/>
      <c r="L2180" s="294"/>
    </row>
    <row r="2181" spans="1:12" ht="20.100000000000001" customHeight="1" x14ac:dyDescent="0.25">
      <c r="A2181" s="294"/>
      <c r="B2181" s="295"/>
      <c r="C2181" s="313"/>
      <c r="D2181" s="294"/>
      <c r="E2181" s="294"/>
      <c r="F2181" s="294"/>
      <c r="G2181" s="295"/>
      <c r="H2181" s="295"/>
      <c r="I2181" s="295"/>
      <c r="J2181" s="294"/>
      <c r="K2181" s="294"/>
      <c r="L2181" s="294"/>
    </row>
    <row r="2182" spans="1:12" ht="20.100000000000001" customHeight="1" x14ac:dyDescent="0.25">
      <c r="A2182" s="294"/>
      <c r="B2182" s="295"/>
      <c r="C2182" s="313"/>
      <c r="D2182" s="294"/>
      <c r="E2182" s="294"/>
      <c r="F2182" s="294"/>
      <c r="G2182" s="295"/>
      <c r="H2182" s="295"/>
      <c r="I2182" s="295"/>
      <c r="J2182" s="294"/>
      <c r="K2182" s="294"/>
      <c r="L2182" s="294"/>
    </row>
    <row r="2183" spans="1:12" ht="20.100000000000001" customHeight="1" x14ac:dyDescent="0.25">
      <c r="A2183" s="294"/>
      <c r="B2183" s="295"/>
      <c r="C2183" s="313"/>
      <c r="D2183" s="294"/>
      <c r="E2183" s="294"/>
      <c r="F2183" s="294"/>
      <c r="G2183" s="295"/>
      <c r="H2183" s="295"/>
      <c r="I2183" s="295"/>
      <c r="J2183" s="294"/>
      <c r="K2183" s="294"/>
      <c r="L2183" s="294"/>
    </row>
    <row r="2184" spans="1:12" ht="20.100000000000001" customHeight="1" x14ac:dyDescent="0.25">
      <c r="A2184" s="294"/>
      <c r="B2184" s="295"/>
      <c r="C2184" s="313"/>
      <c r="D2184" s="294"/>
      <c r="E2184" s="294"/>
      <c r="F2184" s="294"/>
      <c r="G2184" s="295"/>
      <c r="H2184" s="295"/>
      <c r="I2184" s="295"/>
      <c r="J2184" s="294"/>
      <c r="K2184" s="294"/>
      <c r="L2184" s="294"/>
    </row>
    <row r="2185" spans="1:12" ht="20.100000000000001" customHeight="1" x14ac:dyDescent="0.25">
      <c r="A2185" s="294"/>
      <c r="B2185" s="295"/>
      <c r="C2185" s="313"/>
      <c r="D2185" s="294"/>
      <c r="E2185" s="294"/>
      <c r="F2185" s="294"/>
      <c r="G2185" s="295"/>
      <c r="H2185" s="295"/>
      <c r="I2185" s="295"/>
      <c r="J2185" s="294"/>
      <c r="K2185" s="294"/>
      <c r="L2185" s="294"/>
    </row>
    <row r="2186" spans="1:12" ht="20.100000000000001" customHeight="1" x14ac:dyDescent="0.25">
      <c r="A2186" s="294"/>
      <c r="B2186" s="295"/>
      <c r="C2186" s="313"/>
      <c r="D2186" s="294"/>
      <c r="E2186" s="294"/>
      <c r="F2186" s="294"/>
      <c r="G2186" s="295"/>
      <c r="H2186" s="295"/>
      <c r="I2186" s="295"/>
      <c r="J2186" s="294"/>
      <c r="K2186" s="294"/>
      <c r="L2186" s="294"/>
    </row>
    <row r="2187" spans="1:12" ht="20.100000000000001" customHeight="1" x14ac:dyDescent="0.25">
      <c r="A2187" s="294"/>
      <c r="B2187" s="295"/>
      <c r="C2187" s="313"/>
      <c r="D2187" s="294"/>
      <c r="E2187" s="294"/>
      <c r="F2187" s="294"/>
      <c r="G2187" s="295"/>
      <c r="H2187" s="295"/>
      <c r="I2187" s="295"/>
      <c r="J2187" s="294"/>
      <c r="K2187" s="294"/>
      <c r="L2187" s="294"/>
    </row>
    <row r="2188" spans="1:12" ht="20.100000000000001" customHeight="1" x14ac:dyDescent="0.25">
      <c r="A2188" s="294"/>
      <c r="B2188" s="295"/>
      <c r="C2188" s="313"/>
      <c r="D2188" s="294"/>
      <c r="E2188" s="294"/>
      <c r="F2188" s="294"/>
      <c r="G2188" s="295"/>
      <c r="H2188" s="295"/>
      <c r="I2188" s="295"/>
      <c r="J2188" s="294"/>
      <c r="K2188" s="294"/>
      <c r="L2188" s="294"/>
    </row>
    <row r="2189" spans="1:12" ht="20.100000000000001" customHeight="1" x14ac:dyDescent="0.25">
      <c r="A2189" s="294"/>
      <c r="B2189" s="295"/>
      <c r="C2189" s="313"/>
      <c r="D2189" s="294"/>
      <c r="E2189" s="294"/>
      <c r="F2189" s="294"/>
      <c r="G2189" s="295"/>
      <c r="H2189" s="295"/>
      <c r="I2189" s="295"/>
      <c r="J2189" s="294"/>
      <c r="K2189" s="294"/>
      <c r="L2189" s="294"/>
    </row>
    <row r="2190" spans="1:12" ht="20.100000000000001" customHeight="1" x14ac:dyDescent="0.25">
      <c r="A2190" s="294"/>
      <c r="B2190" s="295"/>
      <c r="C2190" s="313"/>
      <c r="D2190" s="294"/>
      <c r="E2190" s="294"/>
      <c r="F2190" s="294"/>
      <c r="G2190" s="295"/>
      <c r="H2190" s="295"/>
      <c r="I2190" s="295"/>
      <c r="J2190" s="294"/>
      <c r="K2190" s="294"/>
      <c r="L2190" s="294"/>
    </row>
    <row r="2191" spans="1:12" ht="20.100000000000001" customHeight="1" x14ac:dyDescent="0.25">
      <c r="A2191" s="294"/>
      <c r="B2191" s="295"/>
      <c r="C2191" s="313"/>
      <c r="D2191" s="294"/>
      <c r="E2191" s="294"/>
      <c r="F2191" s="294"/>
      <c r="G2191" s="295"/>
      <c r="H2191" s="295"/>
      <c r="I2191" s="295"/>
      <c r="J2191" s="294"/>
      <c r="K2191" s="294"/>
      <c r="L2191" s="294"/>
    </row>
    <row r="2192" spans="1:12" ht="20.100000000000001" customHeight="1" x14ac:dyDescent="0.25">
      <c r="A2192" s="294"/>
      <c r="B2192" s="295"/>
      <c r="C2192" s="313"/>
      <c r="D2192" s="294"/>
      <c r="E2192" s="294"/>
      <c r="F2192" s="294"/>
      <c r="G2192" s="295"/>
      <c r="H2192" s="295"/>
      <c r="I2192" s="295"/>
      <c r="J2192" s="294"/>
      <c r="K2192" s="294"/>
      <c r="L2192" s="294"/>
    </row>
    <row r="2193" spans="1:12" ht="20.100000000000001" customHeight="1" x14ac:dyDescent="0.25">
      <c r="A2193" s="294"/>
      <c r="B2193" s="295"/>
      <c r="C2193" s="313"/>
      <c r="D2193" s="294"/>
      <c r="E2193" s="294"/>
      <c r="F2193" s="294"/>
      <c r="G2193" s="295"/>
      <c r="H2193" s="295"/>
      <c r="I2193" s="295"/>
      <c r="J2193" s="294"/>
      <c r="K2193" s="294"/>
      <c r="L2193" s="294"/>
    </row>
    <row r="2194" spans="1:12" ht="20.100000000000001" customHeight="1" x14ac:dyDescent="0.25">
      <c r="A2194" s="294"/>
      <c r="B2194" s="295"/>
      <c r="C2194" s="313"/>
      <c r="D2194" s="294"/>
      <c r="E2194" s="294"/>
      <c r="F2194" s="294"/>
      <c r="G2194" s="295"/>
      <c r="H2194" s="295"/>
      <c r="I2194" s="295"/>
      <c r="J2194" s="294"/>
      <c r="K2194" s="294"/>
      <c r="L2194" s="294"/>
    </row>
    <row r="2195" spans="1:12" ht="20.100000000000001" customHeight="1" x14ac:dyDescent="0.25">
      <c r="A2195" s="294"/>
      <c r="B2195" s="295"/>
      <c r="C2195" s="313"/>
      <c r="D2195" s="294"/>
      <c r="E2195" s="294"/>
      <c r="F2195" s="294"/>
      <c r="G2195" s="295"/>
      <c r="H2195" s="295"/>
      <c r="I2195" s="295"/>
      <c r="J2195" s="294"/>
      <c r="K2195" s="294"/>
      <c r="L2195" s="294"/>
    </row>
    <row r="2196" spans="1:12" ht="20.100000000000001" customHeight="1" x14ac:dyDescent="0.25">
      <c r="A2196" s="294"/>
      <c r="B2196" s="295"/>
      <c r="C2196" s="313"/>
      <c r="D2196" s="294"/>
      <c r="E2196" s="294"/>
      <c r="F2196" s="294"/>
      <c r="G2196" s="295"/>
      <c r="H2196" s="295"/>
      <c r="I2196" s="295"/>
      <c r="J2196" s="294"/>
      <c r="K2196" s="294"/>
      <c r="L2196" s="294"/>
    </row>
    <row r="2197" spans="1:12" ht="20.100000000000001" customHeight="1" x14ac:dyDescent="0.25">
      <c r="A2197" s="294"/>
      <c r="B2197" s="295"/>
      <c r="C2197" s="313"/>
      <c r="D2197" s="294"/>
      <c r="E2197" s="294"/>
      <c r="F2197" s="294"/>
      <c r="G2197" s="295"/>
      <c r="H2197" s="295"/>
      <c r="I2197" s="295"/>
      <c r="J2197" s="294"/>
      <c r="K2197" s="294"/>
      <c r="L2197" s="294"/>
    </row>
    <row r="2198" spans="1:12" ht="20.100000000000001" customHeight="1" x14ac:dyDescent="0.25">
      <c r="A2198" s="294"/>
      <c r="B2198" s="295"/>
      <c r="C2198" s="313"/>
      <c r="D2198" s="294"/>
      <c r="E2198" s="294"/>
      <c r="F2198" s="294"/>
      <c r="G2198" s="295"/>
      <c r="H2198" s="295"/>
      <c r="I2198" s="295"/>
      <c r="J2198" s="294"/>
      <c r="K2198" s="294"/>
      <c r="L2198" s="294"/>
    </row>
    <row r="2199" spans="1:12" ht="20.100000000000001" customHeight="1" x14ac:dyDescent="0.25">
      <c r="A2199" s="294"/>
      <c r="B2199" s="295"/>
      <c r="C2199" s="313"/>
      <c r="D2199" s="294"/>
      <c r="E2199" s="294"/>
      <c r="F2199" s="294"/>
      <c r="G2199" s="295"/>
      <c r="H2199" s="295"/>
      <c r="I2199" s="295"/>
      <c r="J2199" s="294"/>
      <c r="K2199" s="294"/>
      <c r="L2199" s="294"/>
    </row>
    <row r="2200" spans="1:12" ht="20.100000000000001" customHeight="1" x14ac:dyDescent="0.25">
      <c r="A2200" s="294"/>
      <c r="B2200" s="295"/>
      <c r="C2200" s="313"/>
      <c r="D2200" s="294"/>
      <c r="E2200" s="294"/>
      <c r="F2200" s="294"/>
      <c r="G2200" s="295"/>
      <c r="H2200" s="295"/>
      <c r="I2200" s="295"/>
      <c r="J2200" s="294"/>
      <c r="K2200" s="294"/>
      <c r="L2200" s="294"/>
    </row>
    <row r="2201" spans="1:12" ht="20.100000000000001" customHeight="1" x14ac:dyDescent="0.25">
      <c r="A2201" s="294"/>
      <c r="B2201" s="295"/>
      <c r="C2201" s="313"/>
      <c r="D2201" s="294"/>
      <c r="E2201" s="294"/>
      <c r="F2201" s="294"/>
      <c r="G2201" s="295"/>
      <c r="H2201" s="295"/>
      <c r="I2201" s="295"/>
      <c r="J2201" s="294"/>
      <c r="K2201" s="294"/>
      <c r="L2201" s="294"/>
    </row>
    <row r="2202" spans="1:12" ht="20.100000000000001" customHeight="1" x14ac:dyDescent="0.25">
      <c r="A2202" s="294"/>
      <c r="B2202" s="295"/>
      <c r="C2202" s="313"/>
      <c r="D2202" s="294"/>
      <c r="E2202" s="294"/>
      <c r="F2202" s="294"/>
      <c r="G2202" s="295"/>
      <c r="H2202" s="295"/>
      <c r="I2202" s="295"/>
      <c r="J2202" s="294"/>
      <c r="K2202" s="294"/>
      <c r="L2202" s="294"/>
    </row>
    <row r="2203" spans="1:12" ht="20.100000000000001" customHeight="1" x14ac:dyDescent="0.25">
      <c r="A2203" s="294"/>
      <c r="B2203" s="295"/>
      <c r="C2203" s="313"/>
      <c r="D2203" s="294"/>
      <c r="E2203" s="294"/>
      <c r="F2203" s="294"/>
      <c r="G2203" s="295"/>
      <c r="H2203" s="295"/>
      <c r="I2203" s="295"/>
      <c r="J2203" s="294"/>
      <c r="K2203" s="294"/>
      <c r="L2203" s="294"/>
    </row>
    <row r="2204" spans="1:12" ht="20.100000000000001" customHeight="1" x14ac:dyDescent="0.25">
      <c r="A2204" s="294"/>
      <c r="B2204" s="295"/>
      <c r="C2204" s="313"/>
      <c r="D2204" s="294"/>
      <c r="E2204" s="294"/>
      <c r="F2204" s="294"/>
      <c r="G2204" s="295"/>
      <c r="H2204" s="295"/>
      <c r="I2204" s="295"/>
      <c r="J2204" s="294"/>
      <c r="K2204" s="294"/>
      <c r="L2204" s="294"/>
    </row>
    <row r="2205" spans="1:12" ht="20.100000000000001" customHeight="1" x14ac:dyDescent="0.25">
      <c r="A2205" s="294"/>
      <c r="B2205" s="295"/>
      <c r="C2205" s="313"/>
      <c r="D2205" s="294"/>
      <c r="E2205" s="294"/>
      <c r="F2205" s="294"/>
      <c r="G2205" s="295"/>
      <c r="H2205" s="295"/>
      <c r="I2205" s="295"/>
      <c r="J2205" s="294"/>
      <c r="K2205" s="294"/>
      <c r="L2205" s="294"/>
    </row>
    <row r="2206" spans="1:12" ht="20.100000000000001" customHeight="1" x14ac:dyDescent="0.25">
      <c r="A2206" s="294"/>
      <c r="B2206" s="295"/>
      <c r="C2206" s="313"/>
      <c r="D2206" s="294"/>
      <c r="E2206" s="294"/>
      <c r="F2206" s="294"/>
      <c r="G2206" s="295"/>
      <c r="H2206" s="295"/>
      <c r="I2206" s="295"/>
      <c r="J2206" s="294"/>
      <c r="K2206" s="294"/>
      <c r="L2206" s="294"/>
    </row>
    <row r="2207" spans="1:12" ht="20.100000000000001" customHeight="1" x14ac:dyDescent="0.25">
      <c r="A2207" s="294"/>
      <c r="B2207" s="295"/>
      <c r="C2207" s="313"/>
      <c r="D2207" s="294"/>
      <c r="E2207" s="294"/>
      <c r="F2207" s="294"/>
      <c r="G2207" s="295"/>
      <c r="H2207" s="295"/>
      <c r="I2207" s="295"/>
      <c r="J2207" s="294"/>
      <c r="K2207" s="294"/>
      <c r="L2207" s="294"/>
    </row>
    <row r="2208" spans="1:12" ht="20.100000000000001" customHeight="1" x14ac:dyDescent="0.25">
      <c r="A2208" s="294"/>
      <c r="B2208" s="295"/>
      <c r="C2208" s="313"/>
      <c r="D2208" s="294"/>
      <c r="E2208" s="294"/>
      <c r="F2208" s="294"/>
      <c r="G2208" s="295"/>
      <c r="H2208" s="295"/>
      <c r="I2208" s="295"/>
      <c r="J2208" s="294"/>
      <c r="K2208" s="294"/>
      <c r="L2208" s="294"/>
    </row>
    <row r="2209" spans="1:12" ht="20.100000000000001" customHeight="1" x14ac:dyDescent="0.25">
      <c r="A2209" s="294"/>
      <c r="B2209" s="295"/>
      <c r="C2209" s="313"/>
      <c r="D2209" s="294"/>
      <c r="E2209" s="294"/>
      <c r="F2209" s="294"/>
      <c r="G2209" s="295"/>
      <c r="H2209" s="295"/>
      <c r="I2209" s="295"/>
      <c r="J2209" s="294"/>
      <c r="K2209" s="294"/>
      <c r="L2209" s="294"/>
    </row>
    <row r="2210" spans="1:12" ht="20.100000000000001" customHeight="1" x14ac:dyDescent="0.25">
      <c r="A2210" s="294"/>
      <c r="B2210" s="295"/>
      <c r="C2210" s="313"/>
      <c r="D2210" s="294"/>
      <c r="E2210" s="294"/>
      <c r="F2210" s="294"/>
      <c r="G2210" s="295"/>
      <c r="H2210" s="295"/>
      <c r="I2210" s="295"/>
      <c r="J2210" s="294"/>
      <c r="K2210" s="294"/>
      <c r="L2210" s="294"/>
    </row>
    <row r="2211" spans="1:12" ht="20.100000000000001" customHeight="1" x14ac:dyDescent="0.25">
      <c r="A2211" s="294"/>
      <c r="B2211" s="295"/>
      <c r="C2211" s="313"/>
      <c r="D2211" s="294"/>
      <c r="E2211" s="294"/>
      <c r="F2211" s="294"/>
      <c r="G2211" s="295"/>
      <c r="H2211" s="295"/>
      <c r="I2211" s="295"/>
      <c r="J2211" s="294"/>
      <c r="K2211" s="294"/>
      <c r="L2211" s="294"/>
    </row>
    <row r="2212" spans="1:12" ht="20.100000000000001" customHeight="1" x14ac:dyDescent="0.25">
      <c r="A2212" s="294"/>
      <c r="B2212" s="295"/>
      <c r="C2212" s="313"/>
      <c r="D2212" s="294"/>
      <c r="E2212" s="294"/>
      <c r="F2212" s="294"/>
      <c r="G2212" s="295"/>
      <c r="H2212" s="295"/>
      <c r="I2212" s="295"/>
      <c r="J2212" s="294"/>
      <c r="K2212" s="294"/>
      <c r="L2212" s="294"/>
    </row>
    <row r="2213" spans="1:12" ht="20.100000000000001" customHeight="1" x14ac:dyDescent="0.25">
      <c r="A2213" s="294"/>
      <c r="B2213" s="295"/>
      <c r="C2213" s="313"/>
      <c r="D2213" s="294"/>
      <c r="E2213" s="294"/>
      <c r="F2213" s="294"/>
      <c r="G2213" s="295"/>
      <c r="H2213" s="295"/>
      <c r="I2213" s="295"/>
      <c r="J2213" s="294"/>
      <c r="K2213" s="294"/>
      <c r="L2213" s="294"/>
    </row>
    <row r="2214" spans="1:12" ht="20.100000000000001" customHeight="1" x14ac:dyDescent="0.25">
      <c r="A2214" s="294"/>
      <c r="B2214" s="295"/>
      <c r="C2214" s="313"/>
      <c r="D2214" s="294"/>
      <c r="E2214" s="294"/>
      <c r="F2214" s="294"/>
      <c r="G2214" s="295"/>
      <c r="H2214" s="295"/>
      <c r="I2214" s="295"/>
      <c r="J2214" s="294"/>
      <c r="K2214" s="294"/>
      <c r="L2214" s="294"/>
    </row>
    <row r="2215" spans="1:12" ht="20.100000000000001" customHeight="1" x14ac:dyDescent="0.25">
      <c r="A2215" s="294"/>
      <c r="B2215" s="295"/>
      <c r="C2215" s="313"/>
      <c r="D2215" s="294"/>
      <c r="E2215" s="294"/>
      <c r="F2215" s="294"/>
      <c r="G2215" s="295"/>
      <c r="H2215" s="295"/>
      <c r="I2215" s="295"/>
      <c r="J2215" s="294"/>
      <c r="K2215" s="294"/>
      <c r="L2215" s="294"/>
    </row>
    <row r="2216" spans="1:12" ht="20.100000000000001" customHeight="1" x14ac:dyDescent="0.25">
      <c r="A2216" s="294"/>
      <c r="B2216" s="295"/>
      <c r="C2216" s="313"/>
      <c r="D2216" s="294"/>
      <c r="E2216" s="294"/>
      <c r="F2216" s="294"/>
      <c r="G2216" s="295"/>
      <c r="H2216" s="295"/>
      <c r="I2216" s="295"/>
      <c r="J2216" s="294"/>
      <c r="K2216" s="294"/>
      <c r="L2216" s="294"/>
    </row>
    <row r="2217" spans="1:12" ht="20.100000000000001" customHeight="1" x14ac:dyDescent="0.25">
      <c r="A2217" s="294"/>
      <c r="B2217" s="295"/>
      <c r="C2217" s="313"/>
      <c r="D2217" s="294"/>
      <c r="E2217" s="294"/>
      <c r="F2217" s="294"/>
      <c r="G2217" s="295"/>
      <c r="H2217" s="295"/>
      <c r="I2217" s="295"/>
      <c r="J2217" s="294"/>
      <c r="K2217" s="294"/>
      <c r="L2217" s="294"/>
    </row>
    <row r="2218" spans="1:12" ht="20.100000000000001" customHeight="1" x14ac:dyDescent="0.25">
      <c r="A2218" s="294"/>
      <c r="B2218" s="295"/>
      <c r="C2218" s="313"/>
      <c r="D2218" s="294"/>
      <c r="E2218" s="294"/>
      <c r="F2218" s="294"/>
      <c r="G2218" s="295"/>
      <c r="H2218" s="295"/>
      <c r="I2218" s="295"/>
      <c r="J2218" s="294"/>
      <c r="K2218" s="294"/>
      <c r="L2218" s="294"/>
    </row>
    <row r="2219" spans="1:12" ht="20.100000000000001" customHeight="1" x14ac:dyDescent="0.25">
      <c r="A2219" s="294"/>
      <c r="B2219" s="295"/>
      <c r="C2219" s="313"/>
      <c r="D2219" s="294"/>
      <c r="E2219" s="294"/>
      <c r="F2219" s="294"/>
      <c r="G2219" s="295"/>
      <c r="H2219" s="295"/>
      <c r="I2219" s="295"/>
      <c r="J2219" s="294"/>
      <c r="K2219" s="294"/>
      <c r="L2219" s="294"/>
    </row>
    <row r="2220" spans="1:12" ht="20.100000000000001" customHeight="1" x14ac:dyDescent="0.25">
      <c r="A2220" s="294"/>
      <c r="B2220" s="295"/>
      <c r="C2220" s="313"/>
      <c r="D2220" s="294"/>
      <c r="E2220" s="294"/>
      <c r="F2220" s="294"/>
      <c r="G2220" s="295"/>
      <c r="H2220" s="295"/>
      <c r="I2220" s="295"/>
      <c r="J2220" s="294"/>
      <c r="K2220" s="294"/>
      <c r="L2220" s="294"/>
    </row>
    <row r="2221" spans="1:12" ht="20.100000000000001" customHeight="1" x14ac:dyDescent="0.25">
      <c r="A2221" s="294"/>
      <c r="B2221" s="295"/>
      <c r="C2221" s="313"/>
      <c r="D2221" s="294"/>
      <c r="E2221" s="294"/>
      <c r="F2221" s="294"/>
      <c r="G2221" s="295"/>
      <c r="H2221" s="295"/>
      <c r="I2221" s="295"/>
      <c r="J2221" s="294"/>
      <c r="K2221" s="294"/>
      <c r="L2221" s="294"/>
    </row>
    <row r="2222" spans="1:12" ht="20.100000000000001" customHeight="1" x14ac:dyDescent="0.25">
      <c r="A2222" s="294"/>
      <c r="B2222" s="295"/>
      <c r="C2222" s="313"/>
      <c r="D2222" s="294"/>
      <c r="E2222" s="294"/>
      <c r="F2222" s="294"/>
      <c r="G2222" s="295"/>
      <c r="H2222" s="295"/>
      <c r="I2222" s="295"/>
      <c r="J2222" s="294"/>
      <c r="K2222" s="294"/>
      <c r="L2222" s="294"/>
    </row>
    <row r="2223" spans="1:12" ht="20.100000000000001" customHeight="1" x14ac:dyDescent="0.25">
      <c r="A2223" s="294"/>
      <c r="B2223" s="295"/>
      <c r="C2223" s="313"/>
      <c r="D2223" s="294"/>
      <c r="E2223" s="294"/>
      <c r="F2223" s="294"/>
      <c r="G2223" s="295"/>
      <c r="H2223" s="295"/>
      <c r="I2223" s="295"/>
      <c r="J2223" s="294"/>
      <c r="K2223" s="294"/>
      <c r="L2223" s="294"/>
    </row>
    <row r="2224" spans="1:12" ht="20.100000000000001" customHeight="1" x14ac:dyDescent="0.25">
      <c r="A2224" s="294"/>
      <c r="B2224" s="295"/>
      <c r="C2224" s="313"/>
      <c r="D2224" s="294"/>
      <c r="E2224" s="294"/>
      <c r="F2224" s="294"/>
      <c r="G2224" s="295"/>
      <c r="H2224" s="295"/>
      <c r="I2224" s="295"/>
      <c r="J2224" s="294"/>
      <c r="K2224" s="294"/>
      <c r="L2224" s="294"/>
    </row>
    <row r="2225" spans="1:12" ht="20.100000000000001" customHeight="1" x14ac:dyDescent="0.25">
      <c r="A2225" s="294"/>
      <c r="B2225" s="295"/>
      <c r="C2225" s="313"/>
      <c r="D2225" s="294"/>
      <c r="E2225" s="294"/>
      <c r="F2225" s="294"/>
      <c r="G2225" s="295"/>
      <c r="H2225" s="295"/>
      <c r="I2225" s="295"/>
      <c r="J2225" s="294"/>
      <c r="K2225" s="294"/>
      <c r="L2225" s="294"/>
    </row>
    <row r="2226" spans="1:12" ht="20.100000000000001" customHeight="1" x14ac:dyDescent="0.25">
      <c r="A2226" s="294"/>
      <c r="B2226" s="295"/>
      <c r="C2226" s="313"/>
      <c r="D2226" s="294"/>
      <c r="E2226" s="294"/>
      <c r="F2226" s="294"/>
      <c r="G2226" s="295"/>
      <c r="H2226" s="295"/>
      <c r="I2226" s="295"/>
      <c r="J2226" s="294"/>
      <c r="K2226" s="294"/>
      <c r="L2226" s="294"/>
    </row>
    <row r="2227" spans="1:12" ht="20.100000000000001" customHeight="1" x14ac:dyDescent="0.25">
      <c r="A2227" s="294"/>
      <c r="B2227" s="295"/>
      <c r="C2227" s="313"/>
      <c r="D2227" s="294"/>
      <c r="E2227" s="294"/>
      <c r="F2227" s="294"/>
      <c r="G2227" s="295"/>
      <c r="H2227" s="295"/>
      <c r="I2227" s="295"/>
      <c r="J2227" s="294"/>
      <c r="K2227" s="294"/>
      <c r="L2227" s="294"/>
    </row>
    <row r="2228" spans="1:12" ht="20.100000000000001" customHeight="1" x14ac:dyDescent="0.25">
      <c r="A2228" s="294"/>
      <c r="B2228" s="295"/>
      <c r="C2228" s="313"/>
      <c r="D2228" s="294"/>
      <c r="E2228" s="294"/>
      <c r="F2228" s="294"/>
      <c r="G2228" s="295"/>
      <c r="H2228" s="295"/>
      <c r="I2228" s="295"/>
      <c r="J2228" s="294"/>
      <c r="K2228" s="294"/>
      <c r="L2228" s="294"/>
    </row>
    <row r="2229" spans="1:12" ht="20.100000000000001" customHeight="1" x14ac:dyDescent="0.25">
      <c r="A2229" s="294"/>
      <c r="B2229" s="295"/>
      <c r="C2229" s="313"/>
      <c r="D2229" s="294"/>
      <c r="E2229" s="294"/>
      <c r="F2229" s="294"/>
      <c r="G2229" s="295"/>
      <c r="H2229" s="295"/>
      <c r="I2229" s="295"/>
      <c r="J2229" s="294"/>
      <c r="K2229" s="294"/>
      <c r="L2229" s="294"/>
    </row>
    <row r="2230" spans="1:12" ht="20.100000000000001" customHeight="1" x14ac:dyDescent="0.25">
      <c r="A2230" s="294"/>
      <c r="B2230" s="295"/>
      <c r="C2230" s="313"/>
      <c r="D2230" s="294"/>
      <c r="E2230" s="294"/>
      <c r="F2230" s="294"/>
      <c r="G2230" s="295"/>
      <c r="H2230" s="295"/>
      <c r="I2230" s="295"/>
      <c r="J2230" s="294"/>
      <c r="K2230" s="294"/>
      <c r="L2230" s="294"/>
    </row>
    <row r="2231" spans="1:12" ht="20.100000000000001" customHeight="1" x14ac:dyDescent="0.25">
      <c r="A2231" s="294"/>
      <c r="B2231" s="295"/>
      <c r="C2231" s="313"/>
      <c r="D2231" s="294"/>
      <c r="E2231" s="294"/>
      <c r="F2231" s="294"/>
      <c r="G2231" s="295"/>
      <c r="H2231" s="295"/>
      <c r="I2231" s="295"/>
      <c r="J2231" s="294"/>
      <c r="K2231" s="294"/>
      <c r="L2231" s="294"/>
    </row>
    <row r="2232" spans="1:12" ht="20.100000000000001" customHeight="1" x14ac:dyDescent="0.25">
      <c r="A2232" s="294"/>
      <c r="B2232" s="295"/>
      <c r="C2232" s="313"/>
      <c r="D2232" s="294"/>
      <c r="E2232" s="294"/>
      <c r="F2232" s="294"/>
      <c r="G2232" s="295"/>
      <c r="H2232" s="295"/>
      <c r="I2232" s="295"/>
      <c r="J2232" s="294"/>
      <c r="K2232" s="294"/>
      <c r="L2232" s="294"/>
    </row>
    <row r="2233" spans="1:12" ht="20.100000000000001" customHeight="1" x14ac:dyDescent="0.25">
      <c r="A2233" s="294"/>
      <c r="B2233" s="295"/>
      <c r="C2233" s="313"/>
      <c r="D2233" s="294"/>
      <c r="E2233" s="294"/>
      <c r="F2233" s="294"/>
      <c r="G2233" s="295"/>
      <c r="H2233" s="295"/>
      <c r="I2233" s="295"/>
      <c r="J2233" s="294"/>
      <c r="K2233" s="294"/>
      <c r="L2233" s="294"/>
    </row>
    <row r="2234" spans="1:12" ht="20.100000000000001" customHeight="1" x14ac:dyDescent="0.25">
      <c r="A2234" s="294"/>
      <c r="B2234" s="295"/>
      <c r="C2234" s="313"/>
      <c r="D2234" s="294"/>
      <c r="E2234" s="294"/>
      <c r="F2234" s="294"/>
      <c r="G2234" s="295"/>
      <c r="H2234" s="295"/>
      <c r="I2234" s="295"/>
      <c r="J2234" s="294"/>
      <c r="K2234" s="294"/>
      <c r="L2234" s="294"/>
    </row>
    <row r="2235" spans="1:12" ht="20.100000000000001" customHeight="1" x14ac:dyDescent="0.25">
      <c r="A2235" s="294"/>
      <c r="B2235" s="295"/>
      <c r="C2235" s="313"/>
      <c r="D2235" s="294"/>
      <c r="E2235" s="294"/>
      <c r="F2235" s="294"/>
      <c r="G2235" s="295"/>
      <c r="H2235" s="295"/>
      <c r="I2235" s="295"/>
      <c r="J2235" s="294"/>
      <c r="K2235" s="294"/>
      <c r="L2235" s="294"/>
    </row>
    <row r="2236" spans="1:12" ht="20.100000000000001" customHeight="1" x14ac:dyDescent="0.25">
      <c r="A2236" s="294"/>
      <c r="B2236" s="295"/>
      <c r="C2236" s="313"/>
      <c r="D2236" s="294"/>
      <c r="E2236" s="294"/>
      <c r="F2236" s="294"/>
      <c r="G2236" s="295"/>
      <c r="H2236" s="295"/>
      <c r="I2236" s="295"/>
      <c r="J2236" s="294"/>
      <c r="K2236" s="294"/>
      <c r="L2236" s="294"/>
    </row>
    <row r="2237" spans="1:12" ht="20.100000000000001" customHeight="1" x14ac:dyDescent="0.25">
      <c r="A2237" s="294"/>
      <c r="B2237" s="295"/>
      <c r="C2237" s="313"/>
      <c r="D2237" s="294"/>
      <c r="E2237" s="294"/>
      <c r="F2237" s="294"/>
      <c r="G2237" s="295"/>
      <c r="H2237" s="295"/>
      <c r="I2237" s="295"/>
      <c r="J2237" s="294"/>
      <c r="K2237" s="294"/>
      <c r="L2237" s="294"/>
    </row>
    <row r="2238" spans="1:12" ht="20.100000000000001" customHeight="1" x14ac:dyDescent="0.25">
      <c r="A2238" s="294"/>
      <c r="B2238" s="295"/>
      <c r="C2238" s="313"/>
      <c r="D2238" s="294"/>
      <c r="E2238" s="294"/>
      <c r="F2238" s="294"/>
      <c r="G2238" s="295"/>
      <c r="H2238" s="295"/>
      <c r="I2238" s="295"/>
      <c r="J2238" s="294"/>
      <c r="K2238" s="294"/>
      <c r="L2238" s="294"/>
    </row>
    <row r="2239" spans="1:12" ht="20.100000000000001" customHeight="1" x14ac:dyDescent="0.25">
      <c r="A2239" s="294"/>
      <c r="B2239" s="295"/>
      <c r="C2239" s="313"/>
      <c r="D2239" s="294"/>
      <c r="E2239" s="294"/>
      <c r="F2239" s="294"/>
      <c r="G2239" s="295"/>
      <c r="H2239" s="295"/>
      <c r="I2239" s="295"/>
      <c r="J2239" s="294"/>
      <c r="K2239" s="294"/>
      <c r="L2239" s="294"/>
    </row>
    <row r="2240" spans="1:12" ht="20.100000000000001" customHeight="1" x14ac:dyDescent="0.25">
      <c r="A2240" s="294"/>
      <c r="B2240" s="295"/>
      <c r="C2240" s="313"/>
      <c r="D2240" s="294"/>
      <c r="E2240" s="294"/>
      <c r="F2240" s="294"/>
      <c r="G2240" s="295"/>
      <c r="H2240" s="295"/>
      <c r="I2240" s="295"/>
      <c r="J2240" s="294"/>
      <c r="K2240" s="294"/>
      <c r="L2240" s="294"/>
    </row>
    <row r="2241" spans="1:12" ht="20.100000000000001" customHeight="1" x14ac:dyDescent="0.25">
      <c r="A2241" s="294"/>
      <c r="B2241" s="295"/>
      <c r="C2241" s="313"/>
      <c r="D2241" s="294"/>
      <c r="E2241" s="294"/>
      <c r="F2241" s="294"/>
      <c r="G2241" s="295"/>
      <c r="H2241" s="295"/>
      <c r="I2241" s="295"/>
      <c r="J2241" s="294"/>
      <c r="K2241" s="294"/>
      <c r="L2241" s="294"/>
    </row>
    <row r="2242" spans="1:12" ht="20.100000000000001" customHeight="1" x14ac:dyDescent="0.25">
      <c r="A2242" s="294"/>
      <c r="B2242" s="295"/>
      <c r="C2242" s="313"/>
      <c r="D2242" s="294"/>
      <c r="E2242" s="294"/>
      <c r="F2242" s="294"/>
      <c r="G2242" s="295"/>
      <c r="H2242" s="295"/>
      <c r="I2242" s="295"/>
      <c r="J2242" s="294"/>
      <c r="K2242" s="294"/>
      <c r="L2242" s="294"/>
    </row>
    <row r="2243" spans="1:12" ht="20.100000000000001" customHeight="1" x14ac:dyDescent="0.25">
      <c r="A2243" s="294"/>
      <c r="B2243" s="295"/>
      <c r="C2243" s="313"/>
      <c r="D2243" s="294"/>
      <c r="E2243" s="294"/>
      <c r="F2243" s="294"/>
      <c r="G2243" s="295"/>
      <c r="H2243" s="295"/>
      <c r="I2243" s="295"/>
      <c r="J2243" s="294"/>
      <c r="K2243" s="294"/>
      <c r="L2243" s="294"/>
    </row>
    <row r="2244" spans="1:12" ht="20.100000000000001" customHeight="1" x14ac:dyDescent="0.25">
      <c r="A2244" s="294"/>
      <c r="B2244" s="295"/>
      <c r="C2244" s="313"/>
      <c r="D2244" s="294"/>
      <c r="E2244" s="294"/>
      <c r="F2244" s="294"/>
      <c r="G2244" s="295"/>
      <c r="H2244" s="295"/>
      <c r="I2244" s="295"/>
      <c r="J2244" s="294"/>
      <c r="K2244" s="294"/>
      <c r="L2244" s="294"/>
    </row>
    <row r="2245" spans="1:12" ht="20.100000000000001" customHeight="1" x14ac:dyDescent="0.25">
      <c r="A2245" s="294"/>
      <c r="B2245" s="295"/>
      <c r="C2245" s="313"/>
      <c r="D2245" s="294"/>
      <c r="E2245" s="294"/>
      <c r="F2245" s="294"/>
      <c r="G2245" s="295"/>
      <c r="H2245" s="295"/>
      <c r="I2245" s="295"/>
      <c r="J2245" s="294"/>
      <c r="K2245" s="294"/>
      <c r="L2245" s="294"/>
    </row>
    <row r="2246" spans="1:12" ht="20.100000000000001" customHeight="1" x14ac:dyDescent="0.25">
      <c r="A2246" s="294"/>
      <c r="B2246" s="295"/>
      <c r="C2246" s="313"/>
      <c r="D2246" s="294"/>
      <c r="E2246" s="294"/>
      <c r="F2246" s="294"/>
      <c r="G2246" s="295"/>
      <c r="H2246" s="295"/>
      <c r="I2246" s="295"/>
      <c r="J2246" s="294"/>
      <c r="K2246" s="294"/>
      <c r="L2246" s="294"/>
    </row>
    <row r="2247" spans="1:12" ht="20.100000000000001" customHeight="1" x14ac:dyDescent="0.25">
      <c r="A2247" s="294"/>
      <c r="B2247" s="295"/>
      <c r="C2247" s="313"/>
      <c r="D2247" s="294"/>
      <c r="E2247" s="294"/>
      <c r="F2247" s="294"/>
      <c r="G2247" s="295"/>
      <c r="H2247" s="295"/>
      <c r="I2247" s="295"/>
      <c r="J2247" s="294"/>
      <c r="K2247" s="294"/>
      <c r="L2247" s="294"/>
    </row>
    <row r="2248" spans="1:12" ht="20.100000000000001" customHeight="1" x14ac:dyDescent="0.25">
      <c r="A2248" s="294"/>
      <c r="B2248" s="295"/>
      <c r="C2248" s="313"/>
      <c r="D2248" s="294"/>
      <c r="E2248" s="294"/>
      <c r="F2248" s="294"/>
      <c r="G2248" s="295"/>
      <c r="H2248" s="295"/>
      <c r="I2248" s="295"/>
      <c r="J2248" s="294"/>
      <c r="K2248" s="294"/>
      <c r="L2248" s="294"/>
    </row>
    <row r="2249" spans="1:12" ht="20.100000000000001" customHeight="1" x14ac:dyDescent="0.25">
      <c r="A2249" s="294"/>
      <c r="B2249" s="295"/>
      <c r="C2249" s="313"/>
      <c r="D2249" s="294"/>
      <c r="E2249" s="294"/>
      <c r="F2249" s="294"/>
      <c r="G2249" s="295"/>
      <c r="H2249" s="295"/>
      <c r="I2249" s="295"/>
      <c r="J2249" s="294"/>
      <c r="K2249" s="294"/>
      <c r="L2249" s="294"/>
    </row>
    <row r="2250" spans="1:12" ht="20.100000000000001" customHeight="1" x14ac:dyDescent="0.25">
      <c r="A2250" s="294"/>
      <c r="B2250" s="295"/>
      <c r="C2250" s="313"/>
      <c r="D2250" s="294"/>
      <c r="E2250" s="294"/>
      <c r="F2250" s="294"/>
      <c r="G2250" s="295"/>
      <c r="H2250" s="295"/>
      <c r="I2250" s="295"/>
      <c r="J2250" s="294"/>
      <c r="K2250" s="294"/>
      <c r="L2250" s="294"/>
    </row>
    <row r="2251" spans="1:12" ht="20.100000000000001" customHeight="1" x14ac:dyDescent="0.25">
      <c r="A2251" s="294"/>
      <c r="B2251" s="295"/>
      <c r="C2251" s="313"/>
      <c r="D2251" s="294"/>
      <c r="E2251" s="294"/>
      <c r="F2251" s="294"/>
      <c r="G2251" s="295"/>
      <c r="H2251" s="295"/>
      <c r="I2251" s="295"/>
      <c r="J2251" s="294"/>
      <c r="K2251" s="294"/>
      <c r="L2251" s="294"/>
    </row>
    <row r="2252" spans="1:12" ht="20.100000000000001" customHeight="1" x14ac:dyDescent="0.25">
      <c r="A2252" s="294"/>
      <c r="B2252" s="295"/>
      <c r="C2252" s="313"/>
      <c r="D2252" s="294"/>
      <c r="E2252" s="294"/>
      <c r="F2252" s="294"/>
      <c r="G2252" s="295"/>
      <c r="H2252" s="295"/>
      <c r="I2252" s="295"/>
      <c r="J2252" s="294"/>
      <c r="K2252" s="294"/>
      <c r="L2252" s="294"/>
    </row>
    <row r="2253" spans="1:12" ht="20.100000000000001" customHeight="1" x14ac:dyDescent="0.25">
      <c r="A2253" s="294"/>
      <c r="B2253" s="295"/>
      <c r="C2253" s="313"/>
      <c r="D2253" s="294"/>
      <c r="E2253" s="294"/>
      <c r="F2253" s="294"/>
      <c r="G2253" s="295"/>
      <c r="H2253" s="295"/>
      <c r="I2253" s="295"/>
      <c r="J2253" s="294"/>
      <c r="K2253" s="294"/>
      <c r="L2253" s="294"/>
    </row>
    <row r="2254" spans="1:12" ht="20.100000000000001" customHeight="1" x14ac:dyDescent="0.25">
      <c r="A2254" s="294"/>
      <c r="B2254" s="295"/>
      <c r="C2254" s="313"/>
      <c r="D2254" s="294"/>
      <c r="E2254" s="294"/>
      <c r="F2254" s="294"/>
      <c r="G2254" s="295"/>
      <c r="H2254" s="295"/>
      <c r="I2254" s="295"/>
      <c r="J2254" s="294"/>
      <c r="K2254" s="294"/>
      <c r="L2254" s="294"/>
    </row>
    <row r="2255" spans="1:12" ht="20.100000000000001" customHeight="1" x14ac:dyDescent="0.25">
      <c r="A2255" s="294"/>
      <c r="B2255" s="295"/>
      <c r="C2255" s="313"/>
      <c r="D2255" s="294"/>
      <c r="E2255" s="294"/>
      <c r="F2255" s="294"/>
      <c r="G2255" s="295"/>
      <c r="H2255" s="295"/>
      <c r="I2255" s="295"/>
      <c r="J2255" s="294"/>
      <c r="K2255" s="294"/>
      <c r="L2255" s="294"/>
    </row>
    <row r="2256" spans="1:12" ht="20.100000000000001" customHeight="1" x14ac:dyDescent="0.25">
      <c r="A2256" s="294"/>
      <c r="B2256" s="295"/>
      <c r="C2256" s="313"/>
      <c r="D2256" s="294"/>
      <c r="E2256" s="294"/>
      <c r="F2256" s="294"/>
      <c r="G2256" s="295"/>
      <c r="H2256" s="295"/>
      <c r="I2256" s="295"/>
      <c r="J2256" s="294"/>
      <c r="K2256" s="294"/>
      <c r="L2256" s="294"/>
    </row>
    <row r="2257" spans="1:12" ht="20.100000000000001" customHeight="1" x14ac:dyDescent="0.25">
      <c r="A2257" s="294"/>
      <c r="B2257" s="295"/>
      <c r="C2257" s="313"/>
      <c r="D2257" s="294"/>
      <c r="E2257" s="294"/>
      <c r="F2257" s="294"/>
      <c r="G2257" s="295"/>
      <c r="H2257" s="295"/>
      <c r="I2257" s="295"/>
      <c r="J2257" s="294"/>
      <c r="K2257" s="294"/>
      <c r="L2257" s="294"/>
    </row>
    <row r="2258" spans="1:12" ht="20.100000000000001" customHeight="1" x14ac:dyDescent="0.25">
      <c r="A2258" s="294"/>
      <c r="B2258" s="295"/>
      <c r="C2258" s="313"/>
      <c r="D2258" s="294"/>
      <c r="E2258" s="294"/>
      <c r="F2258" s="294"/>
      <c r="G2258" s="295"/>
      <c r="H2258" s="295"/>
      <c r="I2258" s="295"/>
      <c r="J2258" s="294"/>
      <c r="K2258" s="294"/>
      <c r="L2258" s="294"/>
    </row>
    <row r="2259" spans="1:12" ht="20.100000000000001" customHeight="1" x14ac:dyDescent="0.25">
      <c r="A2259" s="294"/>
      <c r="B2259" s="295"/>
      <c r="C2259" s="313"/>
      <c r="D2259" s="294"/>
      <c r="E2259" s="294"/>
      <c r="F2259" s="294"/>
      <c r="G2259" s="295"/>
      <c r="H2259" s="295"/>
      <c r="I2259" s="295"/>
      <c r="J2259" s="294"/>
      <c r="K2259" s="294"/>
      <c r="L2259" s="294"/>
    </row>
    <row r="2260" spans="1:12" ht="20.100000000000001" customHeight="1" x14ac:dyDescent="0.25">
      <c r="A2260" s="294"/>
      <c r="B2260" s="295"/>
      <c r="C2260" s="313"/>
      <c r="D2260" s="294"/>
      <c r="E2260" s="294"/>
      <c r="F2260" s="294"/>
      <c r="G2260" s="295"/>
      <c r="H2260" s="295"/>
      <c r="I2260" s="295"/>
      <c r="J2260" s="294"/>
      <c r="K2260" s="294"/>
      <c r="L2260" s="294"/>
    </row>
    <row r="2261" spans="1:12" ht="20.100000000000001" customHeight="1" x14ac:dyDescent="0.25">
      <c r="A2261" s="294"/>
      <c r="B2261" s="295"/>
      <c r="C2261" s="313"/>
      <c r="D2261" s="294"/>
      <c r="E2261" s="294"/>
      <c r="F2261" s="294"/>
      <c r="G2261" s="295"/>
      <c r="H2261" s="295"/>
      <c r="I2261" s="295"/>
      <c r="J2261" s="294"/>
      <c r="K2261" s="294"/>
      <c r="L2261" s="294"/>
    </row>
    <row r="2262" spans="1:12" ht="20.100000000000001" customHeight="1" x14ac:dyDescent="0.25">
      <c r="A2262" s="294"/>
      <c r="B2262" s="295"/>
      <c r="C2262" s="313"/>
      <c r="D2262" s="294"/>
      <c r="E2262" s="294"/>
      <c r="F2262" s="294"/>
      <c r="G2262" s="295"/>
      <c r="H2262" s="295"/>
      <c r="I2262" s="295"/>
      <c r="J2262" s="294"/>
      <c r="K2262" s="294"/>
      <c r="L2262" s="294"/>
    </row>
    <row r="2263" spans="1:12" ht="20.100000000000001" customHeight="1" x14ac:dyDescent="0.25">
      <c r="A2263" s="294"/>
      <c r="B2263" s="295"/>
      <c r="C2263" s="313"/>
      <c r="D2263" s="294"/>
      <c r="E2263" s="294"/>
      <c r="F2263" s="294"/>
      <c r="G2263" s="295"/>
      <c r="H2263" s="295"/>
      <c r="I2263" s="295"/>
      <c r="J2263" s="294"/>
      <c r="K2263" s="294"/>
      <c r="L2263" s="294"/>
    </row>
    <row r="2264" spans="1:12" ht="20.100000000000001" customHeight="1" x14ac:dyDescent="0.25">
      <c r="A2264" s="294"/>
      <c r="B2264" s="295"/>
      <c r="C2264" s="313"/>
      <c r="D2264" s="294"/>
      <c r="E2264" s="294"/>
      <c r="F2264" s="294"/>
      <c r="G2264" s="295"/>
      <c r="H2264" s="295"/>
      <c r="I2264" s="295"/>
      <c r="J2264" s="294"/>
      <c r="K2264" s="294"/>
      <c r="L2264" s="294"/>
    </row>
    <row r="2265" spans="1:12" ht="20.100000000000001" customHeight="1" x14ac:dyDescent="0.25">
      <c r="A2265" s="294"/>
      <c r="B2265" s="295"/>
      <c r="C2265" s="313"/>
      <c r="D2265" s="294"/>
      <c r="E2265" s="294"/>
      <c r="F2265" s="294"/>
      <c r="G2265" s="295"/>
      <c r="H2265" s="295"/>
      <c r="I2265" s="295"/>
      <c r="J2265" s="294"/>
      <c r="K2265" s="294"/>
      <c r="L2265" s="294"/>
    </row>
    <row r="2266" spans="1:12" ht="20.100000000000001" customHeight="1" x14ac:dyDescent="0.25">
      <c r="A2266" s="294"/>
      <c r="B2266" s="295"/>
      <c r="C2266" s="313"/>
      <c r="D2266" s="294"/>
      <c r="E2266" s="294"/>
      <c r="F2266" s="294"/>
      <c r="G2266" s="295"/>
      <c r="H2266" s="295"/>
      <c r="I2266" s="295"/>
      <c r="J2266" s="294"/>
      <c r="K2266" s="294"/>
      <c r="L2266" s="294"/>
    </row>
    <row r="2267" spans="1:12" ht="20.100000000000001" customHeight="1" x14ac:dyDescent="0.25">
      <c r="A2267" s="294"/>
      <c r="B2267" s="295"/>
      <c r="C2267" s="313"/>
      <c r="D2267" s="294"/>
      <c r="E2267" s="294"/>
      <c r="F2267" s="294"/>
      <c r="G2267" s="295"/>
      <c r="H2267" s="295"/>
      <c r="I2267" s="295"/>
      <c r="J2267" s="294"/>
      <c r="K2267" s="294"/>
      <c r="L2267" s="294"/>
    </row>
    <row r="2268" spans="1:12" ht="20.100000000000001" customHeight="1" x14ac:dyDescent="0.25">
      <c r="A2268" s="294"/>
      <c r="B2268" s="295"/>
      <c r="C2268" s="313"/>
      <c r="D2268" s="294"/>
      <c r="E2268" s="294"/>
      <c r="F2268" s="294"/>
      <c r="G2268" s="295"/>
      <c r="H2268" s="295"/>
      <c r="I2268" s="295"/>
      <c r="J2268" s="294"/>
      <c r="K2268" s="294"/>
      <c r="L2268" s="294"/>
    </row>
    <row r="2269" spans="1:12" ht="20.100000000000001" customHeight="1" x14ac:dyDescent="0.25">
      <c r="A2269" s="294"/>
      <c r="B2269" s="295"/>
      <c r="C2269" s="313"/>
      <c r="D2269" s="294"/>
      <c r="E2269" s="294"/>
      <c r="F2269" s="294"/>
      <c r="G2269" s="295"/>
      <c r="H2269" s="295"/>
      <c r="I2269" s="295"/>
      <c r="J2269" s="294"/>
      <c r="K2269" s="294"/>
      <c r="L2269" s="294"/>
    </row>
    <row r="2270" spans="1:12" ht="20.100000000000001" customHeight="1" x14ac:dyDescent="0.25">
      <c r="A2270" s="294"/>
      <c r="B2270" s="295"/>
      <c r="C2270" s="313"/>
      <c r="D2270" s="294"/>
      <c r="E2270" s="294"/>
      <c r="F2270" s="294"/>
      <c r="G2270" s="295"/>
      <c r="H2270" s="295"/>
      <c r="I2270" s="295"/>
      <c r="J2270" s="294"/>
      <c r="K2270" s="294"/>
      <c r="L2270" s="294"/>
    </row>
    <row r="2271" spans="1:12" ht="20.100000000000001" customHeight="1" x14ac:dyDescent="0.25">
      <c r="A2271" s="294"/>
      <c r="B2271" s="295"/>
      <c r="C2271" s="313"/>
      <c r="D2271" s="294"/>
      <c r="E2271" s="294"/>
      <c r="F2271" s="294"/>
      <c r="G2271" s="295"/>
      <c r="H2271" s="295"/>
      <c r="I2271" s="295"/>
      <c r="J2271" s="294"/>
      <c r="K2271" s="294"/>
      <c r="L2271" s="294"/>
    </row>
    <row r="2272" spans="1:12" ht="20.100000000000001" customHeight="1" x14ac:dyDescent="0.25">
      <c r="A2272" s="294"/>
      <c r="B2272" s="295"/>
      <c r="C2272" s="313"/>
      <c r="D2272" s="294"/>
      <c r="E2272" s="294"/>
      <c r="F2272" s="294"/>
      <c r="G2272" s="295"/>
      <c r="H2272" s="295"/>
      <c r="I2272" s="295"/>
      <c r="J2272" s="294"/>
      <c r="K2272" s="294"/>
      <c r="L2272" s="294"/>
    </row>
    <row r="2273" spans="1:12" ht="20.100000000000001" customHeight="1" x14ac:dyDescent="0.25">
      <c r="A2273" s="294"/>
      <c r="B2273" s="295"/>
      <c r="C2273" s="313"/>
      <c r="D2273" s="294"/>
      <c r="E2273" s="294"/>
      <c r="F2273" s="294"/>
      <c r="G2273" s="295"/>
      <c r="H2273" s="295"/>
      <c r="I2273" s="295"/>
      <c r="J2273" s="294"/>
      <c r="K2273" s="294"/>
      <c r="L2273" s="294"/>
    </row>
    <row r="2274" spans="1:12" ht="20.100000000000001" customHeight="1" x14ac:dyDescent="0.25">
      <c r="A2274" s="294"/>
      <c r="B2274" s="295"/>
      <c r="C2274" s="313"/>
      <c r="D2274" s="294"/>
      <c r="E2274" s="294"/>
      <c r="F2274" s="294"/>
      <c r="G2274" s="295"/>
      <c r="H2274" s="295"/>
      <c r="I2274" s="295"/>
      <c r="J2274" s="294"/>
      <c r="K2274" s="294"/>
      <c r="L2274" s="294"/>
    </row>
    <row r="2275" spans="1:12" ht="20.100000000000001" customHeight="1" x14ac:dyDescent="0.25">
      <c r="A2275" s="294"/>
      <c r="B2275" s="295"/>
      <c r="C2275" s="313"/>
      <c r="D2275" s="294"/>
      <c r="E2275" s="294"/>
      <c r="F2275" s="294"/>
      <c r="G2275" s="295"/>
      <c r="H2275" s="295"/>
      <c r="I2275" s="295"/>
      <c r="J2275" s="294"/>
      <c r="K2275" s="294"/>
      <c r="L2275" s="294"/>
    </row>
    <row r="2276" spans="1:12" ht="20.100000000000001" customHeight="1" x14ac:dyDescent="0.25">
      <c r="A2276" s="294"/>
      <c r="B2276" s="295"/>
      <c r="C2276" s="313"/>
      <c r="D2276" s="294"/>
      <c r="E2276" s="294"/>
      <c r="F2276" s="294"/>
      <c r="G2276" s="295"/>
      <c r="H2276" s="295"/>
      <c r="I2276" s="295"/>
      <c r="J2276" s="294"/>
      <c r="K2276" s="294"/>
      <c r="L2276" s="294"/>
    </row>
    <row r="2277" spans="1:12" ht="20.100000000000001" customHeight="1" x14ac:dyDescent="0.25">
      <c r="A2277" s="294"/>
      <c r="B2277" s="295"/>
      <c r="C2277" s="313"/>
      <c r="D2277" s="294"/>
      <c r="E2277" s="294"/>
      <c r="F2277" s="294"/>
      <c r="G2277" s="295"/>
      <c r="H2277" s="295"/>
      <c r="I2277" s="295"/>
      <c r="J2277" s="294"/>
      <c r="K2277" s="294"/>
      <c r="L2277" s="294"/>
    </row>
    <row r="2278" spans="1:12" ht="20.100000000000001" customHeight="1" x14ac:dyDescent="0.25">
      <c r="A2278" s="294"/>
      <c r="B2278" s="295"/>
      <c r="C2278" s="313"/>
      <c r="D2278" s="294"/>
      <c r="E2278" s="294"/>
      <c r="F2278" s="294"/>
      <c r="G2278" s="295"/>
      <c r="H2278" s="295"/>
      <c r="I2278" s="295"/>
      <c r="J2278" s="294"/>
      <c r="K2278" s="294"/>
      <c r="L2278" s="294"/>
    </row>
    <row r="2279" spans="1:12" ht="20.100000000000001" customHeight="1" x14ac:dyDescent="0.25">
      <c r="A2279" s="294"/>
      <c r="B2279" s="295"/>
      <c r="C2279" s="313"/>
      <c r="D2279" s="294"/>
      <c r="E2279" s="294"/>
      <c r="F2279" s="294"/>
      <c r="G2279" s="295"/>
      <c r="H2279" s="295"/>
      <c r="I2279" s="295"/>
      <c r="J2279" s="294"/>
      <c r="K2279" s="294"/>
      <c r="L2279" s="294"/>
    </row>
    <row r="2280" spans="1:12" ht="20.100000000000001" customHeight="1" x14ac:dyDescent="0.25">
      <c r="A2280" s="294"/>
      <c r="B2280" s="295"/>
      <c r="C2280" s="313"/>
      <c r="D2280" s="294"/>
      <c r="E2280" s="294"/>
      <c r="F2280" s="294"/>
      <c r="G2280" s="295"/>
      <c r="H2280" s="295"/>
      <c r="I2280" s="295"/>
      <c r="J2280" s="294"/>
      <c r="K2280" s="294"/>
      <c r="L2280" s="294"/>
    </row>
    <row r="2281" spans="1:12" ht="20.100000000000001" customHeight="1" x14ac:dyDescent="0.25">
      <c r="A2281" s="294"/>
      <c r="B2281" s="295"/>
      <c r="C2281" s="313"/>
      <c r="D2281" s="294"/>
      <c r="E2281" s="294"/>
      <c r="F2281" s="294"/>
      <c r="G2281" s="295"/>
      <c r="H2281" s="295"/>
      <c r="I2281" s="295"/>
      <c r="J2281" s="294"/>
      <c r="K2281" s="294"/>
      <c r="L2281" s="294"/>
    </row>
    <row r="2282" spans="1:12" ht="20.100000000000001" customHeight="1" x14ac:dyDescent="0.25">
      <c r="A2282" s="294"/>
      <c r="B2282" s="295"/>
      <c r="C2282" s="313"/>
      <c r="D2282" s="294"/>
      <c r="E2282" s="294"/>
      <c r="F2282" s="294"/>
      <c r="G2282" s="295"/>
      <c r="H2282" s="295"/>
      <c r="I2282" s="295"/>
      <c r="J2282" s="294"/>
      <c r="K2282" s="294"/>
      <c r="L2282" s="294"/>
    </row>
    <row r="2283" spans="1:12" ht="20.100000000000001" customHeight="1" x14ac:dyDescent="0.25">
      <c r="A2283" s="294"/>
      <c r="B2283" s="295"/>
      <c r="C2283" s="313"/>
      <c r="D2283" s="294"/>
      <c r="E2283" s="294"/>
      <c r="F2283" s="294"/>
      <c r="G2283" s="295"/>
      <c r="H2283" s="295"/>
      <c r="I2283" s="295"/>
      <c r="J2283" s="294"/>
      <c r="K2283" s="294"/>
      <c r="L2283" s="294"/>
    </row>
    <row r="2284" spans="1:12" ht="20.100000000000001" customHeight="1" x14ac:dyDescent="0.25">
      <c r="A2284" s="294"/>
      <c r="B2284" s="295"/>
      <c r="C2284" s="313"/>
      <c r="D2284" s="294"/>
      <c r="E2284" s="294"/>
      <c r="F2284" s="294"/>
      <c r="G2284" s="295"/>
      <c r="H2284" s="295"/>
      <c r="I2284" s="295"/>
      <c r="J2284" s="294"/>
      <c r="K2284" s="294"/>
      <c r="L2284" s="294"/>
    </row>
    <row r="2285" spans="1:12" ht="20.100000000000001" customHeight="1" x14ac:dyDescent="0.25">
      <c r="A2285" s="294"/>
      <c r="B2285" s="295"/>
      <c r="C2285" s="313"/>
      <c r="D2285" s="294"/>
      <c r="E2285" s="294"/>
      <c r="F2285" s="294"/>
      <c r="G2285" s="295"/>
      <c r="H2285" s="295"/>
      <c r="I2285" s="295"/>
      <c r="J2285" s="294"/>
      <c r="K2285" s="294"/>
      <c r="L2285" s="294"/>
    </row>
    <row r="2286" spans="1:12" ht="20.100000000000001" customHeight="1" x14ac:dyDescent="0.25">
      <c r="A2286" s="294"/>
      <c r="B2286" s="295"/>
      <c r="C2286" s="313"/>
      <c r="D2286" s="294"/>
      <c r="E2286" s="294"/>
      <c r="F2286" s="294"/>
      <c r="G2286" s="295"/>
      <c r="H2286" s="295"/>
      <c r="I2286" s="295"/>
      <c r="J2286" s="294"/>
      <c r="K2286" s="294"/>
      <c r="L2286" s="294"/>
    </row>
    <row r="2287" spans="1:12" ht="20.100000000000001" customHeight="1" x14ac:dyDescent="0.25">
      <c r="A2287" s="294"/>
      <c r="B2287" s="295"/>
      <c r="C2287" s="313"/>
      <c r="D2287" s="294"/>
      <c r="E2287" s="294"/>
      <c r="F2287" s="294"/>
      <c r="G2287" s="295"/>
      <c r="H2287" s="295"/>
      <c r="I2287" s="295"/>
      <c r="J2287" s="294"/>
      <c r="K2287" s="294"/>
      <c r="L2287" s="294"/>
    </row>
    <row r="2288" spans="1:12" ht="20.100000000000001" customHeight="1" x14ac:dyDescent="0.25">
      <c r="A2288" s="294"/>
      <c r="B2288" s="295"/>
      <c r="C2288" s="313"/>
      <c r="D2288" s="294"/>
      <c r="E2288" s="294"/>
      <c r="F2288" s="294"/>
      <c r="G2288" s="295"/>
      <c r="H2288" s="295"/>
      <c r="I2288" s="295"/>
      <c r="J2288" s="294"/>
      <c r="K2288" s="294"/>
      <c r="L2288" s="294"/>
    </row>
    <row r="2289" spans="1:12" ht="20.100000000000001" customHeight="1" x14ac:dyDescent="0.25">
      <c r="A2289" s="294"/>
      <c r="B2289" s="295"/>
      <c r="C2289" s="313"/>
      <c r="D2289" s="294"/>
      <c r="E2289" s="294"/>
      <c r="F2289" s="294"/>
      <c r="G2289" s="295"/>
      <c r="H2289" s="295"/>
      <c r="I2289" s="295"/>
      <c r="J2289" s="294"/>
      <c r="K2289" s="294"/>
      <c r="L2289" s="294"/>
    </row>
    <row r="2290" spans="1:12" ht="20.100000000000001" customHeight="1" x14ac:dyDescent="0.25">
      <c r="A2290" s="294"/>
      <c r="B2290" s="295"/>
      <c r="C2290" s="313"/>
      <c r="D2290" s="294"/>
      <c r="E2290" s="294"/>
      <c r="F2290" s="294"/>
      <c r="G2290" s="295"/>
      <c r="H2290" s="295"/>
      <c r="I2290" s="295"/>
      <c r="J2290" s="294"/>
      <c r="K2290" s="294"/>
      <c r="L2290" s="294"/>
    </row>
    <row r="2291" spans="1:12" ht="20.100000000000001" customHeight="1" x14ac:dyDescent="0.25">
      <c r="A2291" s="294"/>
      <c r="B2291" s="295"/>
      <c r="C2291" s="313"/>
      <c r="D2291" s="294"/>
      <c r="E2291" s="294"/>
      <c r="F2291" s="294"/>
      <c r="G2291" s="295"/>
      <c r="H2291" s="295"/>
      <c r="I2291" s="295"/>
      <c r="J2291" s="294"/>
      <c r="K2291" s="294"/>
      <c r="L2291" s="294"/>
    </row>
    <row r="2292" spans="1:12" ht="20.100000000000001" customHeight="1" x14ac:dyDescent="0.25">
      <c r="A2292" s="294"/>
      <c r="B2292" s="295"/>
      <c r="C2292" s="313"/>
      <c r="D2292" s="294"/>
      <c r="E2292" s="294"/>
      <c r="F2292" s="294"/>
      <c r="G2292" s="295"/>
      <c r="H2292" s="295"/>
      <c r="I2292" s="295"/>
      <c r="J2292" s="294"/>
      <c r="K2292" s="294"/>
      <c r="L2292" s="294"/>
    </row>
    <row r="2293" spans="1:12" ht="20.100000000000001" customHeight="1" x14ac:dyDescent="0.25">
      <c r="A2293" s="294"/>
      <c r="B2293" s="295"/>
      <c r="C2293" s="313"/>
      <c r="D2293" s="294"/>
      <c r="E2293" s="294"/>
      <c r="F2293" s="294"/>
      <c r="G2293" s="295"/>
      <c r="H2293" s="295"/>
      <c r="I2293" s="295"/>
      <c r="J2293" s="294"/>
      <c r="K2293" s="294"/>
      <c r="L2293" s="294"/>
    </row>
    <row r="2294" spans="1:12" ht="20.100000000000001" customHeight="1" x14ac:dyDescent="0.25">
      <c r="A2294" s="294"/>
      <c r="B2294" s="295"/>
      <c r="C2294" s="313"/>
      <c r="D2294" s="294"/>
      <c r="E2294" s="294"/>
      <c r="F2294" s="294"/>
      <c r="G2294" s="295"/>
      <c r="H2294" s="295"/>
      <c r="I2294" s="295"/>
      <c r="J2294" s="294"/>
      <c r="K2294" s="294"/>
      <c r="L2294" s="294"/>
    </row>
    <row r="2295" spans="1:12" ht="20.100000000000001" customHeight="1" x14ac:dyDescent="0.25">
      <c r="A2295" s="294"/>
      <c r="B2295" s="295"/>
      <c r="C2295" s="313"/>
      <c r="D2295" s="294"/>
      <c r="E2295" s="294"/>
      <c r="F2295" s="294"/>
      <c r="G2295" s="295"/>
      <c r="H2295" s="295"/>
      <c r="I2295" s="295"/>
      <c r="J2295" s="294"/>
      <c r="K2295" s="294"/>
      <c r="L2295" s="294"/>
    </row>
    <row r="2296" spans="1:12" ht="20.100000000000001" customHeight="1" x14ac:dyDescent="0.25">
      <c r="A2296" s="294"/>
      <c r="B2296" s="295"/>
      <c r="C2296" s="313"/>
      <c r="D2296" s="294"/>
      <c r="E2296" s="294"/>
      <c r="F2296" s="294"/>
      <c r="G2296" s="295"/>
      <c r="H2296" s="295"/>
      <c r="I2296" s="295"/>
      <c r="J2296" s="294"/>
      <c r="K2296" s="294"/>
      <c r="L2296" s="294"/>
    </row>
    <row r="2297" spans="1:12" ht="20.100000000000001" customHeight="1" x14ac:dyDescent="0.25">
      <c r="A2297" s="294"/>
      <c r="B2297" s="295"/>
      <c r="C2297" s="313"/>
      <c r="D2297" s="294"/>
      <c r="E2297" s="294"/>
      <c r="F2297" s="294"/>
      <c r="G2297" s="295"/>
      <c r="H2297" s="295"/>
      <c r="I2297" s="295"/>
      <c r="J2297" s="294"/>
      <c r="K2297" s="294"/>
      <c r="L2297" s="294"/>
    </row>
    <row r="2298" spans="1:12" ht="20.100000000000001" customHeight="1" x14ac:dyDescent="0.25">
      <c r="A2298" s="294"/>
      <c r="B2298" s="295"/>
      <c r="C2298" s="313"/>
      <c r="D2298" s="294"/>
      <c r="E2298" s="294"/>
      <c r="F2298" s="294"/>
      <c r="G2298" s="295"/>
      <c r="H2298" s="295"/>
      <c r="I2298" s="295"/>
      <c r="J2298" s="294"/>
      <c r="K2298" s="294"/>
      <c r="L2298" s="294"/>
    </row>
    <row r="2299" spans="1:12" ht="20.100000000000001" customHeight="1" x14ac:dyDescent="0.25">
      <c r="A2299" s="294"/>
      <c r="B2299" s="295"/>
      <c r="C2299" s="313"/>
      <c r="D2299" s="294"/>
      <c r="E2299" s="294"/>
      <c r="F2299" s="294"/>
      <c r="G2299" s="295"/>
      <c r="H2299" s="295"/>
      <c r="I2299" s="295"/>
      <c r="J2299" s="294"/>
      <c r="K2299" s="294"/>
      <c r="L2299" s="294"/>
    </row>
    <row r="2300" spans="1:12" ht="20.100000000000001" customHeight="1" x14ac:dyDescent="0.25">
      <c r="A2300" s="294"/>
      <c r="B2300" s="295"/>
      <c r="C2300" s="313"/>
      <c r="D2300" s="294"/>
      <c r="E2300" s="294"/>
      <c r="F2300" s="294"/>
      <c r="G2300" s="295"/>
      <c r="H2300" s="295"/>
      <c r="I2300" s="295"/>
      <c r="J2300" s="294"/>
      <c r="K2300" s="294"/>
      <c r="L2300" s="294"/>
    </row>
    <row r="2301" spans="1:12" ht="20.100000000000001" customHeight="1" x14ac:dyDescent="0.25">
      <c r="A2301" s="294"/>
      <c r="B2301" s="295"/>
      <c r="C2301" s="313"/>
      <c r="D2301" s="294"/>
      <c r="E2301" s="294"/>
      <c r="F2301" s="294"/>
      <c r="G2301" s="295"/>
      <c r="H2301" s="295"/>
      <c r="I2301" s="295"/>
      <c r="J2301" s="294"/>
      <c r="K2301" s="294"/>
      <c r="L2301" s="294"/>
    </row>
    <row r="2302" spans="1:12" ht="20.100000000000001" customHeight="1" x14ac:dyDescent="0.25">
      <c r="A2302" s="294"/>
      <c r="B2302" s="295"/>
      <c r="C2302" s="313"/>
      <c r="D2302" s="294"/>
      <c r="E2302" s="294"/>
      <c r="F2302" s="294"/>
      <c r="G2302" s="295"/>
      <c r="H2302" s="295"/>
      <c r="I2302" s="295"/>
      <c r="J2302" s="294"/>
      <c r="K2302" s="294"/>
      <c r="L2302" s="294"/>
    </row>
    <row r="2303" spans="1:12" ht="20.100000000000001" customHeight="1" x14ac:dyDescent="0.25">
      <c r="A2303" s="294"/>
      <c r="B2303" s="295"/>
      <c r="C2303" s="313"/>
      <c r="D2303" s="294"/>
      <c r="E2303" s="294"/>
      <c r="F2303" s="294"/>
      <c r="G2303" s="295"/>
      <c r="H2303" s="295"/>
      <c r="I2303" s="295"/>
      <c r="J2303" s="294"/>
      <c r="K2303" s="294"/>
      <c r="L2303" s="294"/>
    </row>
    <row r="2304" spans="1:12" ht="20.100000000000001" customHeight="1" x14ac:dyDescent="0.25">
      <c r="A2304" s="294"/>
      <c r="B2304" s="295"/>
      <c r="C2304" s="313"/>
      <c r="D2304" s="294"/>
      <c r="E2304" s="294"/>
      <c r="F2304" s="294"/>
      <c r="G2304" s="295"/>
      <c r="H2304" s="295"/>
      <c r="I2304" s="295"/>
      <c r="J2304" s="294"/>
      <c r="K2304" s="294"/>
      <c r="L2304" s="294"/>
    </row>
    <row r="2305" spans="1:12" ht="20.100000000000001" customHeight="1" x14ac:dyDescent="0.25">
      <c r="A2305" s="294"/>
      <c r="B2305" s="295"/>
      <c r="C2305" s="313"/>
      <c r="D2305" s="294"/>
      <c r="E2305" s="294"/>
      <c r="F2305" s="294"/>
      <c r="G2305" s="295"/>
      <c r="H2305" s="295"/>
      <c r="I2305" s="295"/>
      <c r="J2305" s="294"/>
      <c r="K2305" s="294"/>
      <c r="L2305" s="294"/>
    </row>
    <row r="2306" spans="1:12" ht="20.100000000000001" customHeight="1" x14ac:dyDescent="0.25">
      <c r="A2306" s="294"/>
      <c r="B2306" s="295"/>
      <c r="C2306" s="313"/>
      <c r="D2306" s="294"/>
      <c r="E2306" s="294"/>
      <c r="F2306" s="294"/>
      <c r="G2306" s="295"/>
      <c r="H2306" s="295"/>
      <c r="I2306" s="295"/>
      <c r="J2306" s="294"/>
      <c r="K2306" s="294"/>
      <c r="L2306" s="294"/>
    </row>
    <row r="2307" spans="1:12" ht="20.100000000000001" customHeight="1" x14ac:dyDescent="0.25">
      <c r="A2307" s="294"/>
      <c r="B2307" s="295"/>
      <c r="C2307" s="313"/>
      <c r="D2307" s="294"/>
      <c r="E2307" s="294"/>
      <c r="F2307" s="294"/>
      <c r="G2307" s="295"/>
      <c r="H2307" s="295"/>
      <c r="I2307" s="295"/>
      <c r="J2307" s="294"/>
      <c r="K2307" s="294"/>
      <c r="L2307" s="294"/>
    </row>
    <row r="2308" spans="1:12" ht="20.100000000000001" customHeight="1" x14ac:dyDescent="0.25">
      <c r="A2308" s="294"/>
      <c r="B2308" s="295"/>
      <c r="C2308" s="313"/>
      <c r="D2308" s="294"/>
      <c r="E2308" s="294"/>
      <c r="F2308" s="294"/>
      <c r="G2308" s="295"/>
      <c r="H2308" s="295"/>
      <c r="I2308" s="295"/>
      <c r="J2308" s="294"/>
      <c r="K2308" s="294"/>
      <c r="L2308" s="294"/>
    </row>
    <row r="2309" spans="1:12" ht="20.100000000000001" customHeight="1" x14ac:dyDescent="0.25">
      <c r="A2309" s="294"/>
      <c r="B2309" s="295"/>
      <c r="C2309" s="313"/>
      <c r="D2309" s="294"/>
      <c r="E2309" s="294"/>
      <c r="F2309" s="294"/>
      <c r="G2309" s="295"/>
      <c r="H2309" s="295"/>
      <c r="I2309" s="295"/>
      <c r="J2309" s="294"/>
      <c r="K2309" s="294"/>
      <c r="L2309" s="294"/>
    </row>
    <row r="2310" spans="1:12" ht="20.100000000000001" customHeight="1" x14ac:dyDescent="0.25">
      <c r="A2310" s="294"/>
      <c r="B2310" s="295"/>
      <c r="C2310" s="313"/>
      <c r="D2310" s="294"/>
      <c r="E2310" s="294"/>
      <c r="F2310" s="294"/>
      <c r="G2310" s="295"/>
      <c r="H2310" s="295"/>
      <c r="I2310" s="295"/>
      <c r="J2310" s="294"/>
      <c r="K2310" s="294"/>
      <c r="L2310" s="294"/>
    </row>
    <row r="2311" spans="1:12" ht="20.100000000000001" customHeight="1" x14ac:dyDescent="0.25">
      <c r="A2311" s="294"/>
      <c r="B2311" s="295"/>
      <c r="C2311" s="313"/>
      <c r="D2311" s="294"/>
      <c r="E2311" s="294"/>
      <c r="F2311" s="294"/>
      <c r="G2311" s="295"/>
      <c r="H2311" s="295"/>
      <c r="I2311" s="295"/>
      <c r="J2311" s="294"/>
      <c r="K2311" s="294"/>
      <c r="L2311" s="294"/>
    </row>
    <row r="2312" spans="1:12" ht="20.100000000000001" customHeight="1" x14ac:dyDescent="0.25">
      <c r="A2312" s="294"/>
      <c r="B2312" s="295"/>
      <c r="C2312" s="313"/>
      <c r="D2312" s="294"/>
      <c r="E2312" s="294"/>
      <c r="F2312" s="294"/>
      <c r="G2312" s="295"/>
      <c r="H2312" s="295"/>
      <c r="I2312" s="295"/>
      <c r="J2312" s="294"/>
      <c r="K2312" s="294"/>
      <c r="L2312" s="294"/>
    </row>
    <row r="2313" spans="1:12" ht="20.100000000000001" customHeight="1" x14ac:dyDescent="0.25">
      <c r="A2313" s="294"/>
      <c r="B2313" s="295"/>
      <c r="C2313" s="313"/>
      <c r="D2313" s="294"/>
      <c r="E2313" s="294"/>
      <c r="F2313" s="294"/>
      <c r="G2313" s="295"/>
      <c r="H2313" s="295"/>
      <c r="I2313" s="295"/>
      <c r="J2313" s="294"/>
      <c r="K2313" s="294"/>
      <c r="L2313" s="294"/>
    </row>
    <row r="2314" spans="1:12" ht="20.100000000000001" customHeight="1" x14ac:dyDescent="0.25">
      <c r="A2314" s="294"/>
      <c r="B2314" s="295"/>
      <c r="C2314" s="313"/>
      <c r="D2314" s="294"/>
      <c r="E2314" s="294"/>
      <c r="F2314" s="294"/>
      <c r="G2314" s="295"/>
      <c r="H2314" s="295"/>
      <c r="I2314" s="295"/>
      <c r="J2314" s="294"/>
      <c r="K2314" s="294"/>
      <c r="L2314" s="294"/>
    </row>
    <row r="2315" spans="1:12" ht="20.100000000000001" customHeight="1" x14ac:dyDescent="0.25">
      <c r="A2315" s="294"/>
      <c r="B2315" s="295"/>
      <c r="C2315" s="313"/>
      <c r="D2315" s="294"/>
      <c r="E2315" s="294"/>
      <c r="F2315" s="294"/>
      <c r="G2315" s="295"/>
      <c r="H2315" s="295"/>
      <c r="I2315" s="295"/>
      <c r="J2315" s="294"/>
      <c r="K2315" s="294"/>
      <c r="L2315" s="294"/>
    </row>
    <row r="2316" spans="1:12" ht="20.100000000000001" customHeight="1" x14ac:dyDescent="0.25">
      <c r="A2316" s="294"/>
      <c r="B2316" s="295"/>
      <c r="C2316" s="313"/>
      <c r="D2316" s="294"/>
      <c r="E2316" s="294"/>
      <c r="F2316" s="294"/>
      <c r="G2316" s="295"/>
      <c r="H2316" s="295"/>
      <c r="I2316" s="295"/>
      <c r="J2316" s="294"/>
      <c r="K2316" s="294"/>
      <c r="L2316" s="294"/>
    </row>
    <row r="2317" spans="1:12" ht="20.100000000000001" customHeight="1" x14ac:dyDescent="0.25">
      <c r="A2317" s="294"/>
      <c r="B2317" s="295"/>
      <c r="C2317" s="313"/>
      <c r="D2317" s="294"/>
      <c r="E2317" s="294"/>
      <c r="F2317" s="294"/>
      <c r="G2317" s="295"/>
      <c r="H2317" s="295"/>
      <c r="I2317" s="295"/>
      <c r="J2317" s="294"/>
      <c r="K2317" s="294"/>
      <c r="L2317" s="294"/>
    </row>
    <row r="2318" spans="1:12" ht="20.100000000000001" customHeight="1" x14ac:dyDescent="0.25">
      <c r="A2318" s="294"/>
      <c r="B2318" s="295"/>
      <c r="C2318" s="313"/>
      <c r="D2318" s="294"/>
      <c r="E2318" s="294"/>
      <c r="F2318" s="294"/>
      <c r="G2318" s="295"/>
      <c r="H2318" s="295"/>
      <c r="I2318" s="295"/>
      <c r="J2318" s="294"/>
      <c r="K2318" s="294"/>
      <c r="L2318" s="294"/>
    </row>
    <row r="2319" spans="1:12" ht="20.100000000000001" customHeight="1" x14ac:dyDescent="0.25">
      <c r="A2319" s="294"/>
      <c r="B2319" s="295"/>
      <c r="C2319" s="313"/>
      <c r="D2319" s="294"/>
      <c r="E2319" s="294"/>
      <c r="F2319" s="294"/>
      <c r="G2319" s="295"/>
      <c r="H2319" s="295"/>
      <c r="I2319" s="295"/>
      <c r="J2319" s="294"/>
      <c r="K2319" s="294"/>
      <c r="L2319" s="294"/>
    </row>
    <row r="2320" spans="1:12" ht="20.100000000000001" customHeight="1" x14ac:dyDescent="0.25">
      <c r="A2320" s="294"/>
      <c r="B2320" s="295"/>
      <c r="C2320" s="313"/>
      <c r="D2320" s="294"/>
      <c r="E2320" s="294"/>
      <c r="F2320" s="294"/>
      <c r="G2320" s="295"/>
      <c r="H2320" s="295"/>
      <c r="I2320" s="295"/>
      <c r="J2320" s="294"/>
      <c r="K2320" s="294"/>
      <c r="L2320" s="294"/>
    </row>
    <row r="2321" spans="1:12" ht="20.100000000000001" customHeight="1" x14ac:dyDescent="0.25">
      <c r="A2321" s="294"/>
      <c r="B2321" s="295"/>
      <c r="C2321" s="313"/>
      <c r="D2321" s="294"/>
      <c r="E2321" s="294"/>
      <c r="F2321" s="294"/>
      <c r="G2321" s="295"/>
      <c r="H2321" s="295"/>
      <c r="I2321" s="295"/>
      <c r="J2321" s="294"/>
      <c r="K2321" s="294"/>
      <c r="L2321" s="294"/>
    </row>
    <row r="2322" spans="1:12" ht="20.100000000000001" customHeight="1" x14ac:dyDescent="0.25">
      <c r="A2322" s="294"/>
      <c r="B2322" s="295"/>
      <c r="C2322" s="313"/>
      <c r="D2322" s="294"/>
      <c r="E2322" s="294"/>
      <c r="F2322" s="294"/>
      <c r="G2322" s="295"/>
      <c r="H2322" s="295"/>
      <c r="I2322" s="295"/>
      <c r="J2322" s="294"/>
      <c r="K2322" s="294"/>
      <c r="L2322" s="294"/>
    </row>
    <row r="2323" spans="1:12" ht="20.100000000000001" customHeight="1" x14ac:dyDescent="0.25">
      <c r="A2323" s="294"/>
      <c r="B2323" s="295"/>
      <c r="C2323" s="313"/>
      <c r="D2323" s="294"/>
      <c r="E2323" s="294"/>
      <c r="F2323" s="294"/>
      <c r="G2323" s="295"/>
      <c r="H2323" s="295"/>
      <c r="I2323" s="295"/>
      <c r="J2323" s="294"/>
      <c r="K2323" s="294"/>
      <c r="L2323" s="294"/>
    </row>
    <row r="2324" spans="1:12" ht="20.100000000000001" customHeight="1" x14ac:dyDescent="0.25">
      <c r="A2324" s="294"/>
      <c r="B2324" s="295"/>
      <c r="C2324" s="313"/>
      <c r="D2324" s="294"/>
      <c r="E2324" s="294"/>
      <c r="F2324" s="294"/>
      <c r="G2324" s="295"/>
      <c r="H2324" s="295"/>
      <c r="I2324" s="295"/>
      <c r="J2324" s="294"/>
      <c r="K2324" s="294"/>
      <c r="L2324" s="294"/>
    </row>
    <row r="2325" spans="1:12" ht="20.100000000000001" customHeight="1" x14ac:dyDescent="0.25">
      <c r="A2325" s="294"/>
      <c r="B2325" s="295"/>
      <c r="C2325" s="313"/>
      <c r="D2325" s="294"/>
      <c r="E2325" s="294"/>
      <c r="F2325" s="294"/>
      <c r="G2325" s="295"/>
      <c r="H2325" s="295"/>
      <c r="I2325" s="295"/>
      <c r="J2325" s="294"/>
      <c r="K2325" s="294"/>
      <c r="L2325" s="294"/>
    </row>
    <row r="2326" spans="1:12" ht="20.100000000000001" customHeight="1" x14ac:dyDescent="0.25">
      <c r="A2326" s="294"/>
      <c r="B2326" s="295"/>
      <c r="C2326" s="313"/>
      <c r="D2326" s="294"/>
      <c r="E2326" s="294"/>
      <c r="F2326" s="294"/>
      <c r="G2326" s="295"/>
      <c r="H2326" s="295"/>
      <c r="I2326" s="295"/>
      <c r="J2326" s="294"/>
      <c r="K2326" s="294"/>
      <c r="L2326" s="294"/>
    </row>
    <row r="2327" spans="1:12" ht="20.100000000000001" customHeight="1" x14ac:dyDescent="0.25">
      <c r="A2327" s="294"/>
      <c r="B2327" s="295"/>
      <c r="C2327" s="313"/>
      <c r="D2327" s="294"/>
      <c r="E2327" s="294"/>
      <c r="F2327" s="294"/>
      <c r="G2327" s="295"/>
      <c r="H2327" s="295"/>
      <c r="I2327" s="295"/>
      <c r="J2327" s="294"/>
      <c r="K2327" s="294"/>
      <c r="L2327" s="294"/>
    </row>
    <row r="2328" spans="1:12" ht="20.100000000000001" customHeight="1" x14ac:dyDescent="0.25">
      <c r="A2328" s="294"/>
      <c r="B2328" s="295"/>
      <c r="C2328" s="313"/>
      <c r="D2328" s="294"/>
      <c r="E2328" s="294"/>
      <c r="F2328" s="294"/>
      <c r="G2328" s="295"/>
      <c r="H2328" s="295"/>
      <c r="I2328" s="295"/>
      <c r="J2328" s="294"/>
      <c r="K2328" s="294"/>
      <c r="L2328" s="294"/>
    </row>
    <row r="2329" spans="1:12" ht="20.100000000000001" customHeight="1" x14ac:dyDescent="0.25">
      <c r="A2329" s="294"/>
      <c r="B2329" s="295"/>
      <c r="C2329" s="313"/>
      <c r="D2329" s="294"/>
      <c r="E2329" s="294"/>
      <c r="F2329" s="294"/>
      <c r="G2329" s="295"/>
      <c r="H2329" s="295"/>
      <c r="I2329" s="295"/>
      <c r="J2329" s="294"/>
      <c r="K2329" s="294"/>
      <c r="L2329" s="294"/>
    </row>
    <row r="2330" spans="1:12" ht="20.100000000000001" customHeight="1" x14ac:dyDescent="0.25">
      <c r="A2330" s="294"/>
      <c r="B2330" s="295"/>
      <c r="C2330" s="313"/>
      <c r="D2330" s="294"/>
      <c r="E2330" s="294"/>
      <c r="F2330" s="294"/>
      <c r="G2330" s="295"/>
      <c r="H2330" s="295"/>
      <c r="I2330" s="295"/>
      <c r="J2330" s="294"/>
      <c r="K2330" s="294"/>
      <c r="L2330" s="294"/>
    </row>
    <row r="2331" spans="1:12" ht="20.100000000000001" customHeight="1" x14ac:dyDescent="0.25">
      <c r="A2331" s="294"/>
      <c r="B2331" s="295"/>
      <c r="C2331" s="313"/>
      <c r="D2331" s="294"/>
      <c r="E2331" s="294"/>
      <c r="F2331" s="294"/>
      <c r="G2331" s="295"/>
      <c r="H2331" s="295"/>
      <c r="I2331" s="295"/>
      <c r="J2331" s="294"/>
      <c r="K2331" s="294"/>
      <c r="L2331" s="294"/>
    </row>
    <row r="2332" spans="1:12" ht="20.100000000000001" customHeight="1" x14ac:dyDescent="0.25">
      <c r="A2332" s="294"/>
      <c r="B2332" s="295"/>
      <c r="C2332" s="313"/>
      <c r="D2332" s="294"/>
      <c r="E2332" s="294"/>
      <c r="F2332" s="294"/>
      <c r="G2332" s="295"/>
      <c r="H2332" s="295"/>
      <c r="I2332" s="295"/>
      <c r="J2332" s="294"/>
      <c r="K2332" s="294"/>
      <c r="L2332" s="294"/>
    </row>
    <row r="2333" spans="1:12" ht="20.100000000000001" customHeight="1" x14ac:dyDescent="0.25">
      <c r="A2333" s="294"/>
      <c r="B2333" s="295"/>
      <c r="C2333" s="313"/>
      <c r="D2333" s="294"/>
      <c r="E2333" s="294"/>
      <c r="F2333" s="294"/>
      <c r="G2333" s="295"/>
      <c r="H2333" s="295"/>
      <c r="I2333" s="295"/>
      <c r="J2333" s="294"/>
      <c r="K2333" s="294"/>
      <c r="L2333" s="294"/>
    </row>
    <row r="2334" spans="1:12" ht="20.100000000000001" customHeight="1" x14ac:dyDescent="0.25">
      <c r="A2334" s="294"/>
      <c r="B2334" s="295"/>
      <c r="C2334" s="313"/>
      <c r="D2334" s="294"/>
      <c r="E2334" s="294"/>
      <c r="F2334" s="294"/>
      <c r="G2334" s="295"/>
      <c r="H2334" s="295"/>
      <c r="I2334" s="295"/>
      <c r="J2334" s="294"/>
      <c r="K2334" s="294"/>
      <c r="L2334" s="294"/>
    </row>
    <row r="2335" spans="1:12" ht="20.100000000000001" customHeight="1" x14ac:dyDescent="0.25">
      <c r="A2335" s="294"/>
      <c r="B2335" s="295"/>
      <c r="C2335" s="313"/>
      <c r="D2335" s="294"/>
      <c r="E2335" s="294"/>
      <c r="F2335" s="294"/>
      <c r="G2335" s="295"/>
      <c r="H2335" s="295"/>
      <c r="I2335" s="295"/>
      <c r="J2335" s="294"/>
      <c r="K2335" s="294"/>
      <c r="L2335" s="294"/>
    </row>
    <row r="2336" spans="1:12" ht="20.100000000000001" customHeight="1" x14ac:dyDescent="0.25">
      <c r="A2336" s="294"/>
      <c r="B2336" s="295"/>
      <c r="C2336" s="313"/>
      <c r="D2336" s="294"/>
      <c r="E2336" s="294"/>
      <c r="F2336" s="294"/>
      <c r="G2336" s="295"/>
      <c r="H2336" s="295"/>
      <c r="I2336" s="295"/>
      <c r="J2336" s="294"/>
      <c r="K2336" s="294"/>
      <c r="L2336" s="294"/>
    </row>
    <row r="2337" spans="1:12" ht="20.100000000000001" customHeight="1" x14ac:dyDescent="0.25">
      <c r="A2337" s="294"/>
      <c r="B2337" s="295"/>
      <c r="C2337" s="313"/>
      <c r="D2337" s="294"/>
      <c r="E2337" s="294"/>
      <c r="F2337" s="294"/>
      <c r="G2337" s="295"/>
      <c r="H2337" s="295"/>
      <c r="I2337" s="295"/>
      <c r="J2337" s="294"/>
      <c r="K2337" s="294"/>
      <c r="L2337" s="294"/>
    </row>
    <row r="2338" spans="1:12" ht="20.100000000000001" customHeight="1" x14ac:dyDescent="0.25">
      <c r="A2338" s="294"/>
      <c r="B2338" s="295"/>
      <c r="C2338" s="313"/>
      <c r="D2338" s="294"/>
      <c r="E2338" s="294"/>
      <c r="F2338" s="294"/>
      <c r="G2338" s="295"/>
      <c r="H2338" s="295"/>
      <c r="I2338" s="295"/>
      <c r="J2338" s="294"/>
      <c r="K2338" s="294"/>
      <c r="L2338" s="294"/>
    </row>
    <row r="2339" spans="1:12" ht="20.100000000000001" customHeight="1" x14ac:dyDescent="0.25">
      <c r="A2339" s="294"/>
      <c r="B2339" s="295"/>
      <c r="C2339" s="313"/>
      <c r="D2339" s="294"/>
      <c r="E2339" s="294"/>
      <c r="F2339" s="294"/>
      <c r="G2339" s="295"/>
      <c r="H2339" s="295"/>
      <c r="I2339" s="295"/>
      <c r="J2339" s="294"/>
      <c r="K2339" s="294"/>
      <c r="L2339" s="294"/>
    </row>
    <row r="2340" spans="1:12" ht="20.100000000000001" customHeight="1" x14ac:dyDescent="0.25">
      <c r="A2340" s="294"/>
      <c r="B2340" s="295"/>
      <c r="C2340" s="313"/>
      <c r="D2340" s="294"/>
      <c r="E2340" s="294"/>
      <c r="F2340" s="294"/>
      <c r="G2340" s="295"/>
      <c r="H2340" s="295"/>
      <c r="I2340" s="295"/>
      <c r="J2340" s="294"/>
      <c r="K2340" s="294"/>
      <c r="L2340" s="294"/>
    </row>
    <row r="2341" spans="1:12" ht="20.100000000000001" customHeight="1" x14ac:dyDescent="0.25">
      <c r="A2341" s="294"/>
      <c r="B2341" s="295"/>
      <c r="C2341" s="313"/>
      <c r="D2341" s="294"/>
      <c r="E2341" s="294"/>
      <c r="F2341" s="294"/>
      <c r="G2341" s="295"/>
      <c r="H2341" s="295"/>
      <c r="I2341" s="295"/>
      <c r="J2341" s="294"/>
      <c r="K2341" s="294"/>
      <c r="L2341" s="294"/>
    </row>
    <row r="2342" spans="1:12" ht="20.100000000000001" customHeight="1" x14ac:dyDescent="0.25">
      <c r="A2342" s="294"/>
      <c r="B2342" s="295"/>
      <c r="C2342" s="313"/>
      <c r="D2342" s="294"/>
      <c r="E2342" s="294"/>
      <c r="F2342" s="294"/>
      <c r="G2342" s="295"/>
      <c r="H2342" s="295"/>
      <c r="I2342" s="295"/>
      <c r="J2342" s="294"/>
      <c r="K2342" s="294"/>
      <c r="L2342" s="294"/>
    </row>
    <row r="2343" spans="1:12" ht="20.100000000000001" customHeight="1" x14ac:dyDescent="0.25">
      <c r="A2343" s="294"/>
      <c r="B2343" s="295"/>
      <c r="C2343" s="313"/>
      <c r="D2343" s="294"/>
      <c r="E2343" s="294"/>
      <c r="F2343" s="294"/>
      <c r="G2343" s="295"/>
      <c r="H2343" s="295"/>
      <c r="I2343" s="295"/>
      <c r="J2343" s="294"/>
      <c r="K2343" s="294"/>
      <c r="L2343" s="294"/>
    </row>
    <row r="2344" spans="1:12" ht="20.100000000000001" customHeight="1" x14ac:dyDescent="0.25">
      <c r="A2344" s="294"/>
      <c r="B2344" s="295"/>
      <c r="C2344" s="313"/>
      <c r="D2344" s="294"/>
      <c r="E2344" s="294"/>
      <c r="F2344" s="294"/>
      <c r="G2344" s="295"/>
      <c r="H2344" s="295"/>
      <c r="I2344" s="295"/>
      <c r="J2344" s="294"/>
      <c r="K2344" s="294"/>
      <c r="L2344" s="294"/>
    </row>
    <row r="2345" spans="1:12" ht="20.100000000000001" customHeight="1" x14ac:dyDescent="0.25">
      <c r="A2345" s="294"/>
      <c r="B2345" s="295"/>
      <c r="C2345" s="313"/>
      <c r="D2345" s="294"/>
      <c r="E2345" s="294"/>
      <c r="F2345" s="294"/>
      <c r="G2345" s="295"/>
      <c r="H2345" s="295"/>
      <c r="I2345" s="295"/>
      <c r="J2345" s="294"/>
      <c r="K2345" s="294"/>
      <c r="L2345" s="294"/>
    </row>
    <row r="2346" spans="1:12" ht="20.100000000000001" customHeight="1" x14ac:dyDescent="0.25">
      <c r="A2346" s="294"/>
      <c r="B2346" s="295"/>
      <c r="C2346" s="313"/>
      <c r="D2346" s="294"/>
      <c r="E2346" s="294"/>
      <c r="F2346" s="294"/>
      <c r="G2346" s="295"/>
      <c r="H2346" s="295"/>
      <c r="I2346" s="295"/>
      <c r="J2346" s="294"/>
      <c r="K2346" s="294"/>
      <c r="L2346" s="294"/>
    </row>
    <row r="2347" spans="1:12" ht="20.100000000000001" customHeight="1" x14ac:dyDescent="0.25">
      <c r="A2347" s="294"/>
      <c r="B2347" s="295"/>
      <c r="C2347" s="313"/>
      <c r="D2347" s="294"/>
      <c r="E2347" s="294"/>
      <c r="F2347" s="294"/>
      <c r="G2347" s="295"/>
      <c r="H2347" s="295"/>
      <c r="I2347" s="295"/>
      <c r="J2347" s="294"/>
      <c r="K2347" s="294"/>
      <c r="L2347" s="294"/>
    </row>
    <row r="2348" spans="1:12" ht="20.100000000000001" customHeight="1" x14ac:dyDescent="0.25">
      <c r="A2348" s="294"/>
      <c r="B2348" s="295"/>
      <c r="C2348" s="313"/>
      <c r="D2348" s="294"/>
      <c r="E2348" s="294"/>
      <c r="F2348" s="294"/>
      <c r="G2348" s="295"/>
      <c r="H2348" s="295"/>
      <c r="I2348" s="295"/>
      <c r="J2348" s="294"/>
      <c r="K2348" s="294"/>
      <c r="L2348" s="294"/>
    </row>
    <row r="2349" spans="1:12" ht="20.100000000000001" customHeight="1" x14ac:dyDescent="0.25">
      <c r="A2349" s="294"/>
      <c r="B2349" s="295"/>
      <c r="C2349" s="313"/>
      <c r="D2349" s="294"/>
      <c r="E2349" s="294"/>
      <c r="F2349" s="294"/>
      <c r="G2349" s="295"/>
      <c r="H2349" s="295"/>
      <c r="I2349" s="295"/>
      <c r="J2349" s="294"/>
      <c r="K2349" s="294"/>
      <c r="L2349" s="294"/>
    </row>
    <row r="2350" spans="1:12" ht="20.100000000000001" customHeight="1" x14ac:dyDescent="0.25">
      <c r="A2350" s="294"/>
      <c r="B2350" s="295"/>
      <c r="C2350" s="313"/>
      <c r="D2350" s="294"/>
      <c r="E2350" s="294"/>
      <c r="F2350" s="294"/>
      <c r="G2350" s="295"/>
      <c r="H2350" s="295"/>
      <c r="I2350" s="295"/>
      <c r="J2350" s="294"/>
      <c r="K2350" s="294"/>
      <c r="L2350" s="294"/>
    </row>
    <row r="2351" spans="1:12" ht="20.100000000000001" customHeight="1" x14ac:dyDescent="0.25">
      <c r="A2351" s="294"/>
      <c r="B2351" s="295"/>
      <c r="C2351" s="313"/>
      <c r="D2351" s="294"/>
      <c r="E2351" s="294"/>
      <c r="F2351" s="294"/>
      <c r="G2351" s="295"/>
      <c r="H2351" s="295"/>
      <c r="I2351" s="295"/>
      <c r="J2351" s="294"/>
      <c r="K2351" s="294"/>
      <c r="L2351" s="294"/>
    </row>
    <row r="2352" spans="1:12" ht="20.100000000000001" customHeight="1" x14ac:dyDescent="0.25">
      <c r="A2352" s="294"/>
      <c r="B2352" s="295"/>
      <c r="C2352" s="313"/>
      <c r="D2352" s="294"/>
      <c r="E2352" s="294"/>
      <c r="F2352" s="294"/>
      <c r="G2352" s="295"/>
      <c r="H2352" s="295"/>
      <c r="I2352" s="295"/>
      <c r="J2352" s="294"/>
      <c r="K2352" s="294"/>
      <c r="L2352" s="294"/>
    </row>
    <row r="2353" spans="1:12" ht="20.100000000000001" customHeight="1" x14ac:dyDescent="0.25">
      <c r="A2353" s="294"/>
      <c r="B2353" s="295"/>
      <c r="C2353" s="313"/>
      <c r="D2353" s="294"/>
      <c r="E2353" s="294"/>
      <c r="F2353" s="294"/>
      <c r="G2353" s="295"/>
      <c r="H2353" s="295"/>
      <c r="I2353" s="295"/>
      <c r="J2353" s="294"/>
      <c r="K2353" s="294"/>
      <c r="L2353" s="294"/>
    </row>
    <row r="2354" spans="1:12" ht="20.100000000000001" customHeight="1" x14ac:dyDescent="0.25">
      <c r="A2354" s="294"/>
      <c r="B2354" s="295"/>
      <c r="C2354" s="313"/>
      <c r="D2354" s="294"/>
      <c r="E2354" s="294"/>
      <c r="F2354" s="294"/>
      <c r="G2354" s="295"/>
      <c r="H2354" s="295"/>
      <c r="I2354" s="295"/>
      <c r="J2354" s="294"/>
      <c r="K2354" s="294"/>
      <c r="L2354" s="294"/>
    </row>
    <row r="2355" spans="1:12" ht="20.100000000000001" customHeight="1" x14ac:dyDescent="0.25">
      <c r="A2355" s="294"/>
      <c r="B2355" s="295"/>
      <c r="C2355" s="313"/>
      <c r="D2355" s="294"/>
      <c r="E2355" s="294"/>
      <c r="F2355" s="294"/>
      <c r="G2355" s="295"/>
      <c r="H2355" s="295"/>
      <c r="I2355" s="295"/>
      <c r="J2355" s="294"/>
      <c r="K2355" s="294"/>
      <c r="L2355" s="294"/>
    </row>
    <row r="2356" spans="1:12" ht="20.100000000000001" customHeight="1" x14ac:dyDescent="0.25">
      <c r="A2356" s="294"/>
      <c r="B2356" s="295"/>
      <c r="C2356" s="313"/>
      <c r="D2356" s="294"/>
      <c r="E2356" s="294"/>
      <c r="F2356" s="294"/>
      <c r="G2356" s="295"/>
      <c r="H2356" s="295"/>
      <c r="I2356" s="295"/>
      <c r="J2356" s="294"/>
      <c r="K2356" s="294"/>
      <c r="L2356" s="294"/>
    </row>
    <row r="2357" spans="1:12" ht="20.100000000000001" customHeight="1" x14ac:dyDescent="0.25">
      <c r="A2357" s="294"/>
      <c r="B2357" s="295"/>
      <c r="C2357" s="313"/>
      <c r="D2357" s="294"/>
      <c r="E2357" s="294"/>
      <c r="F2357" s="294"/>
      <c r="G2357" s="295"/>
      <c r="H2357" s="295"/>
      <c r="I2357" s="295"/>
      <c r="J2357" s="294"/>
      <c r="K2357" s="294"/>
      <c r="L2357" s="294"/>
    </row>
    <row r="2358" spans="1:12" ht="20.100000000000001" customHeight="1" x14ac:dyDescent="0.25">
      <c r="A2358" s="294"/>
      <c r="B2358" s="295"/>
      <c r="C2358" s="313"/>
      <c r="D2358" s="294"/>
      <c r="E2358" s="294"/>
      <c r="F2358" s="294"/>
      <c r="G2358" s="295"/>
      <c r="H2358" s="295"/>
      <c r="I2358" s="295"/>
      <c r="J2358" s="294"/>
      <c r="K2358" s="294"/>
      <c r="L2358" s="294"/>
    </row>
    <row r="2359" spans="1:12" ht="20.100000000000001" customHeight="1" x14ac:dyDescent="0.25">
      <c r="A2359" s="294"/>
      <c r="B2359" s="295"/>
      <c r="C2359" s="313"/>
      <c r="D2359" s="294"/>
      <c r="E2359" s="294"/>
      <c r="F2359" s="294"/>
      <c r="G2359" s="295"/>
      <c r="H2359" s="295"/>
      <c r="I2359" s="295"/>
      <c r="J2359" s="294"/>
      <c r="K2359" s="294"/>
      <c r="L2359" s="294"/>
    </row>
    <row r="2360" spans="1:12" ht="20.100000000000001" customHeight="1" x14ac:dyDescent="0.25">
      <c r="A2360" s="294"/>
      <c r="B2360" s="295"/>
      <c r="C2360" s="313"/>
      <c r="D2360" s="294"/>
      <c r="E2360" s="294"/>
      <c r="F2360" s="294"/>
      <c r="G2360" s="295"/>
      <c r="H2360" s="295"/>
      <c r="I2360" s="295"/>
      <c r="J2360" s="294"/>
      <c r="K2360" s="294"/>
      <c r="L2360" s="294"/>
    </row>
    <row r="2361" spans="1:12" ht="20.100000000000001" customHeight="1" x14ac:dyDescent="0.25">
      <c r="A2361" s="294"/>
      <c r="B2361" s="295"/>
      <c r="C2361" s="313"/>
      <c r="D2361" s="294"/>
      <c r="E2361" s="294"/>
      <c r="F2361" s="294"/>
      <c r="G2361" s="295"/>
      <c r="H2361" s="295"/>
      <c r="I2361" s="295"/>
      <c r="J2361" s="294"/>
      <c r="K2361" s="294"/>
      <c r="L2361" s="294"/>
    </row>
    <row r="2362" spans="1:12" ht="20.100000000000001" customHeight="1" x14ac:dyDescent="0.25">
      <c r="A2362" s="294"/>
      <c r="B2362" s="295"/>
      <c r="C2362" s="313"/>
      <c r="D2362" s="294"/>
      <c r="E2362" s="294"/>
      <c r="F2362" s="294"/>
      <c r="G2362" s="295"/>
      <c r="H2362" s="295"/>
      <c r="I2362" s="295"/>
      <c r="J2362" s="294"/>
      <c r="K2362" s="294"/>
      <c r="L2362" s="294"/>
    </row>
    <row r="2363" spans="1:12" ht="20.100000000000001" customHeight="1" x14ac:dyDescent="0.25">
      <c r="A2363" s="294"/>
      <c r="B2363" s="295"/>
      <c r="C2363" s="313"/>
      <c r="D2363" s="294"/>
      <c r="E2363" s="294"/>
      <c r="F2363" s="294"/>
      <c r="G2363" s="295"/>
      <c r="H2363" s="295"/>
      <c r="I2363" s="295"/>
      <c r="J2363" s="294"/>
      <c r="K2363" s="294"/>
      <c r="L2363" s="294"/>
    </row>
    <row r="2364" spans="1:12" ht="20.100000000000001" customHeight="1" x14ac:dyDescent="0.25">
      <c r="A2364" s="294"/>
      <c r="B2364" s="295"/>
      <c r="C2364" s="313"/>
      <c r="D2364" s="294"/>
      <c r="E2364" s="294"/>
      <c r="F2364" s="294"/>
      <c r="G2364" s="295"/>
      <c r="H2364" s="295"/>
      <c r="I2364" s="295"/>
      <c r="J2364" s="294"/>
      <c r="K2364" s="294"/>
      <c r="L2364" s="294"/>
    </row>
    <row r="2365" spans="1:12" ht="20.100000000000001" customHeight="1" x14ac:dyDescent="0.25">
      <c r="A2365" s="294"/>
      <c r="B2365" s="295"/>
      <c r="C2365" s="313"/>
      <c r="D2365" s="294"/>
      <c r="E2365" s="294"/>
      <c r="F2365" s="294"/>
      <c r="G2365" s="295"/>
      <c r="H2365" s="295"/>
      <c r="I2365" s="295"/>
      <c r="J2365" s="294"/>
      <c r="K2365" s="294"/>
      <c r="L2365" s="294"/>
    </row>
    <row r="2366" spans="1:12" ht="20.100000000000001" customHeight="1" x14ac:dyDescent="0.25">
      <c r="A2366" s="294"/>
      <c r="B2366" s="295"/>
      <c r="C2366" s="313"/>
      <c r="D2366" s="294"/>
      <c r="E2366" s="294"/>
      <c r="F2366" s="294"/>
      <c r="G2366" s="295"/>
      <c r="H2366" s="295"/>
      <c r="I2366" s="295"/>
      <c r="J2366" s="294"/>
      <c r="K2366" s="294"/>
      <c r="L2366" s="294"/>
    </row>
    <row r="2367" spans="1:12" ht="20.100000000000001" customHeight="1" x14ac:dyDescent="0.25">
      <c r="A2367" s="294"/>
      <c r="B2367" s="295"/>
      <c r="C2367" s="313"/>
      <c r="D2367" s="294"/>
      <c r="E2367" s="294"/>
      <c r="F2367" s="294"/>
      <c r="G2367" s="295"/>
      <c r="H2367" s="295"/>
      <c r="I2367" s="295"/>
      <c r="J2367" s="294"/>
      <c r="K2367" s="294"/>
      <c r="L2367" s="294"/>
    </row>
    <row r="2368" spans="1:12" ht="20.100000000000001" customHeight="1" x14ac:dyDescent="0.25">
      <c r="A2368" s="294"/>
      <c r="B2368" s="295"/>
      <c r="C2368" s="313"/>
      <c r="D2368" s="294"/>
      <c r="E2368" s="294"/>
      <c r="F2368" s="294"/>
      <c r="G2368" s="295"/>
      <c r="H2368" s="295"/>
      <c r="I2368" s="295"/>
      <c r="J2368" s="294"/>
      <c r="K2368" s="294"/>
      <c r="L2368" s="294"/>
    </row>
    <row r="2369" spans="1:12" ht="20.100000000000001" customHeight="1" x14ac:dyDescent="0.25">
      <c r="A2369" s="294"/>
      <c r="B2369" s="295"/>
      <c r="C2369" s="313"/>
      <c r="D2369" s="294"/>
      <c r="E2369" s="294"/>
      <c r="F2369" s="294"/>
      <c r="G2369" s="295"/>
      <c r="H2369" s="295"/>
      <c r="I2369" s="295"/>
      <c r="J2369" s="294"/>
      <c r="K2369" s="294"/>
      <c r="L2369" s="294"/>
    </row>
    <row r="2370" spans="1:12" ht="20.100000000000001" customHeight="1" x14ac:dyDescent="0.25">
      <c r="A2370" s="294"/>
      <c r="B2370" s="295"/>
      <c r="C2370" s="313"/>
      <c r="D2370" s="294"/>
      <c r="E2370" s="294"/>
      <c r="F2370" s="294"/>
      <c r="G2370" s="295"/>
      <c r="H2370" s="295"/>
      <c r="I2370" s="295"/>
      <c r="J2370" s="294"/>
      <c r="K2370" s="294"/>
      <c r="L2370" s="294"/>
    </row>
    <row r="2371" spans="1:12" ht="20.100000000000001" customHeight="1" x14ac:dyDescent="0.25">
      <c r="A2371" s="294"/>
      <c r="B2371" s="295"/>
      <c r="C2371" s="313"/>
      <c r="D2371" s="294"/>
      <c r="E2371" s="294"/>
      <c r="F2371" s="294"/>
      <c r="G2371" s="295"/>
      <c r="H2371" s="295"/>
      <c r="I2371" s="295"/>
      <c r="J2371" s="294"/>
      <c r="K2371" s="294"/>
      <c r="L2371" s="294"/>
    </row>
    <row r="2372" spans="1:12" ht="20.100000000000001" customHeight="1" x14ac:dyDescent="0.25">
      <c r="A2372" s="294"/>
      <c r="B2372" s="295"/>
      <c r="C2372" s="313"/>
      <c r="D2372" s="294"/>
      <c r="E2372" s="294"/>
      <c r="F2372" s="294"/>
      <c r="G2372" s="295"/>
      <c r="H2372" s="295"/>
      <c r="I2372" s="295"/>
      <c r="J2372" s="294"/>
      <c r="K2372" s="294"/>
      <c r="L2372" s="294"/>
    </row>
    <row r="2373" spans="1:12" ht="20.100000000000001" customHeight="1" x14ac:dyDescent="0.25">
      <c r="A2373" s="294"/>
      <c r="B2373" s="295"/>
      <c r="C2373" s="313"/>
      <c r="D2373" s="294"/>
      <c r="E2373" s="294"/>
      <c r="F2373" s="294"/>
      <c r="G2373" s="295"/>
      <c r="H2373" s="295"/>
      <c r="I2373" s="295"/>
      <c r="J2373" s="294"/>
      <c r="K2373" s="294"/>
      <c r="L2373" s="294"/>
    </row>
    <row r="2374" spans="1:12" ht="20.100000000000001" customHeight="1" x14ac:dyDescent="0.25">
      <c r="A2374" s="294"/>
      <c r="B2374" s="295"/>
      <c r="C2374" s="313"/>
      <c r="D2374" s="294"/>
      <c r="E2374" s="294"/>
      <c r="F2374" s="294"/>
      <c r="G2374" s="295"/>
      <c r="H2374" s="295"/>
      <c r="I2374" s="295"/>
      <c r="J2374" s="294"/>
      <c r="K2374" s="294"/>
      <c r="L2374" s="294"/>
    </row>
    <row r="2375" spans="1:12" ht="20.100000000000001" customHeight="1" x14ac:dyDescent="0.25">
      <c r="A2375" s="294"/>
      <c r="B2375" s="295"/>
      <c r="C2375" s="313"/>
      <c r="D2375" s="294"/>
      <c r="E2375" s="294"/>
      <c r="F2375" s="294"/>
      <c r="G2375" s="295"/>
      <c r="H2375" s="295"/>
      <c r="I2375" s="295"/>
      <c r="J2375" s="294"/>
      <c r="K2375" s="294"/>
      <c r="L2375" s="294"/>
    </row>
    <row r="2376" spans="1:12" ht="20.100000000000001" customHeight="1" x14ac:dyDescent="0.25">
      <c r="A2376" s="294"/>
      <c r="B2376" s="295"/>
      <c r="C2376" s="313"/>
      <c r="D2376" s="294"/>
      <c r="E2376" s="294"/>
      <c r="F2376" s="294"/>
      <c r="G2376" s="295"/>
      <c r="H2376" s="295"/>
      <c r="I2376" s="295"/>
      <c r="J2376" s="294"/>
      <c r="K2376" s="294"/>
      <c r="L2376" s="294"/>
    </row>
    <row r="2377" spans="1:12" ht="20.100000000000001" customHeight="1" x14ac:dyDescent="0.25">
      <c r="A2377" s="294"/>
      <c r="B2377" s="295"/>
      <c r="C2377" s="313"/>
      <c r="D2377" s="294"/>
      <c r="E2377" s="294"/>
      <c r="F2377" s="294"/>
      <c r="G2377" s="295"/>
      <c r="H2377" s="295"/>
      <c r="I2377" s="295"/>
      <c r="J2377" s="294"/>
      <c r="K2377" s="294"/>
      <c r="L2377" s="294"/>
    </row>
    <row r="2378" spans="1:12" ht="20.100000000000001" customHeight="1" x14ac:dyDescent="0.25">
      <c r="A2378" s="294"/>
      <c r="B2378" s="295"/>
      <c r="C2378" s="313"/>
      <c r="D2378" s="294"/>
      <c r="E2378" s="294"/>
      <c r="F2378" s="294"/>
      <c r="G2378" s="295"/>
      <c r="H2378" s="295"/>
      <c r="I2378" s="295"/>
      <c r="J2378" s="294"/>
      <c r="K2378" s="294"/>
      <c r="L2378" s="294"/>
    </row>
    <row r="2379" spans="1:12" ht="20.100000000000001" customHeight="1" x14ac:dyDescent="0.25">
      <c r="A2379" s="294"/>
      <c r="B2379" s="295"/>
      <c r="C2379" s="313"/>
      <c r="D2379" s="294"/>
      <c r="E2379" s="294"/>
      <c r="F2379" s="294"/>
      <c r="G2379" s="295"/>
      <c r="H2379" s="295"/>
      <c r="I2379" s="295"/>
      <c r="J2379" s="294"/>
      <c r="K2379" s="294"/>
      <c r="L2379" s="294"/>
    </row>
    <row r="2380" spans="1:12" ht="20.100000000000001" customHeight="1" x14ac:dyDescent="0.25">
      <c r="A2380" s="294"/>
      <c r="B2380" s="295"/>
      <c r="C2380" s="313"/>
      <c r="D2380" s="294"/>
      <c r="E2380" s="294"/>
      <c r="F2380" s="294"/>
      <c r="G2380" s="295"/>
      <c r="H2380" s="295"/>
      <c r="I2380" s="295"/>
      <c r="J2380" s="294"/>
      <c r="K2380" s="294"/>
      <c r="L2380" s="294"/>
    </row>
    <row r="2381" spans="1:12" ht="20.100000000000001" customHeight="1" x14ac:dyDescent="0.25">
      <c r="A2381" s="294"/>
      <c r="B2381" s="295"/>
      <c r="C2381" s="313"/>
      <c r="D2381" s="294"/>
      <c r="E2381" s="294"/>
      <c r="F2381" s="294"/>
      <c r="G2381" s="295"/>
      <c r="H2381" s="295"/>
      <c r="I2381" s="295"/>
      <c r="J2381" s="294"/>
      <c r="K2381" s="294"/>
      <c r="L2381" s="294"/>
    </row>
    <row r="2382" spans="1:12" ht="20.100000000000001" customHeight="1" x14ac:dyDescent="0.25">
      <c r="A2382" s="294"/>
      <c r="B2382" s="295"/>
      <c r="C2382" s="313"/>
      <c r="D2382" s="294"/>
      <c r="E2382" s="294"/>
      <c r="F2382" s="294"/>
      <c r="G2382" s="295"/>
      <c r="H2382" s="295"/>
      <c r="I2382" s="295"/>
      <c r="J2382" s="294"/>
      <c r="K2382" s="294"/>
      <c r="L2382" s="294"/>
    </row>
    <row r="2383" spans="1:12" ht="20.100000000000001" customHeight="1" x14ac:dyDescent="0.25">
      <c r="A2383" s="294"/>
      <c r="B2383" s="295"/>
      <c r="C2383" s="313"/>
      <c r="D2383" s="294"/>
      <c r="E2383" s="294"/>
      <c r="F2383" s="294"/>
      <c r="G2383" s="295"/>
      <c r="H2383" s="295"/>
      <c r="I2383" s="295"/>
      <c r="J2383" s="294"/>
      <c r="K2383" s="294"/>
      <c r="L2383" s="294"/>
    </row>
    <row r="2384" spans="1:12" ht="20.100000000000001" customHeight="1" x14ac:dyDescent="0.25">
      <c r="A2384" s="294"/>
      <c r="B2384" s="295"/>
      <c r="C2384" s="313"/>
      <c r="D2384" s="294"/>
      <c r="E2384" s="294"/>
      <c r="F2384" s="294"/>
      <c r="G2384" s="295"/>
      <c r="H2384" s="295"/>
      <c r="I2384" s="295"/>
      <c r="J2384" s="294"/>
      <c r="K2384" s="294"/>
      <c r="L2384" s="294"/>
    </row>
    <row r="2385" spans="1:12" ht="20.100000000000001" customHeight="1" x14ac:dyDescent="0.25">
      <c r="A2385" s="294"/>
      <c r="B2385" s="295"/>
      <c r="C2385" s="313"/>
      <c r="D2385" s="294"/>
      <c r="E2385" s="294"/>
      <c r="F2385" s="294"/>
      <c r="G2385" s="295"/>
      <c r="H2385" s="295"/>
      <c r="I2385" s="295"/>
      <c r="J2385" s="294"/>
      <c r="K2385" s="294"/>
      <c r="L2385" s="294"/>
    </row>
    <row r="2386" spans="1:12" ht="20.100000000000001" customHeight="1" x14ac:dyDescent="0.25">
      <c r="A2386" s="294"/>
      <c r="B2386" s="295"/>
      <c r="C2386" s="313"/>
      <c r="D2386" s="294"/>
      <c r="E2386" s="294"/>
      <c r="F2386" s="294"/>
      <c r="G2386" s="295"/>
      <c r="H2386" s="295"/>
      <c r="I2386" s="295"/>
      <c r="J2386" s="294"/>
      <c r="K2386" s="294"/>
      <c r="L2386" s="294"/>
    </row>
    <row r="2387" spans="1:12" ht="20.100000000000001" customHeight="1" x14ac:dyDescent="0.25">
      <c r="A2387" s="294"/>
      <c r="B2387" s="295"/>
      <c r="C2387" s="313"/>
      <c r="D2387" s="294"/>
      <c r="E2387" s="294"/>
      <c r="F2387" s="294"/>
      <c r="G2387" s="295"/>
      <c r="H2387" s="295"/>
      <c r="I2387" s="295"/>
      <c r="J2387" s="294"/>
      <c r="K2387" s="294"/>
      <c r="L2387" s="294"/>
    </row>
    <row r="2388" spans="1:12" ht="20.100000000000001" customHeight="1" x14ac:dyDescent="0.25">
      <c r="A2388" s="294"/>
      <c r="B2388" s="295"/>
      <c r="C2388" s="313"/>
      <c r="D2388" s="294"/>
      <c r="E2388" s="294"/>
      <c r="F2388" s="294"/>
      <c r="G2388" s="295"/>
      <c r="H2388" s="295"/>
      <c r="I2388" s="295"/>
      <c r="J2388" s="294"/>
      <c r="K2388" s="294"/>
      <c r="L2388" s="294"/>
    </row>
    <row r="2389" spans="1:12" ht="20.100000000000001" customHeight="1" x14ac:dyDescent="0.25">
      <c r="A2389" s="294"/>
      <c r="B2389" s="295"/>
      <c r="C2389" s="313"/>
      <c r="D2389" s="294"/>
      <c r="E2389" s="294"/>
      <c r="F2389" s="294"/>
      <c r="G2389" s="295"/>
      <c r="H2389" s="295"/>
      <c r="I2389" s="295"/>
      <c r="J2389" s="294"/>
      <c r="K2389" s="294"/>
      <c r="L2389" s="294"/>
    </row>
    <row r="2390" spans="1:12" ht="20.100000000000001" customHeight="1" x14ac:dyDescent="0.25">
      <c r="A2390" s="294"/>
      <c r="B2390" s="295"/>
      <c r="C2390" s="313"/>
      <c r="D2390" s="294"/>
      <c r="E2390" s="294"/>
      <c r="F2390" s="294"/>
      <c r="G2390" s="295"/>
      <c r="H2390" s="295"/>
      <c r="I2390" s="295"/>
      <c r="J2390" s="294"/>
      <c r="K2390" s="294"/>
      <c r="L2390" s="294"/>
    </row>
    <row r="2391" spans="1:12" ht="20.100000000000001" customHeight="1" x14ac:dyDescent="0.25">
      <c r="A2391" s="294"/>
      <c r="B2391" s="295"/>
      <c r="C2391" s="313"/>
      <c r="D2391" s="294"/>
      <c r="E2391" s="294"/>
      <c r="F2391" s="294"/>
      <c r="G2391" s="295"/>
      <c r="H2391" s="295"/>
      <c r="I2391" s="295"/>
      <c r="J2391" s="294"/>
      <c r="K2391" s="294"/>
      <c r="L2391" s="294"/>
    </row>
    <row r="2392" spans="1:12" ht="20.100000000000001" customHeight="1" x14ac:dyDescent="0.25">
      <c r="A2392" s="294"/>
      <c r="B2392" s="295"/>
      <c r="C2392" s="313"/>
      <c r="D2392" s="294"/>
      <c r="E2392" s="294"/>
      <c r="F2392" s="294"/>
      <c r="G2392" s="295"/>
      <c r="H2392" s="295"/>
      <c r="I2392" s="295"/>
      <c r="J2392" s="294"/>
      <c r="K2392" s="294"/>
      <c r="L2392" s="294"/>
    </row>
    <row r="2393" spans="1:12" ht="20.100000000000001" customHeight="1" x14ac:dyDescent="0.25">
      <c r="A2393" s="294"/>
      <c r="B2393" s="295"/>
      <c r="C2393" s="313"/>
      <c r="D2393" s="294"/>
      <c r="E2393" s="294"/>
      <c r="F2393" s="294"/>
      <c r="G2393" s="295"/>
      <c r="H2393" s="295"/>
      <c r="I2393" s="295"/>
      <c r="J2393" s="294"/>
      <c r="K2393" s="294"/>
      <c r="L2393" s="294"/>
    </row>
    <row r="2394" spans="1:12" ht="20.100000000000001" customHeight="1" x14ac:dyDescent="0.25">
      <c r="A2394" s="294"/>
      <c r="B2394" s="295"/>
      <c r="C2394" s="313"/>
      <c r="D2394" s="294"/>
      <c r="E2394" s="294"/>
      <c r="F2394" s="294"/>
      <c r="G2394" s="295"/>
      <c r="H2394" s="295"/>
      <c r="I2394" s="295"/>
      <c r="J2394" s="294"/>
      <c r="K2394" s="294"/>
      <c r="L2394" s="294"/>
    </row>
    <row r="2395" spans="1:12" ht="20.100000000000001" customHeight="1" x14ac:dyDescent="0.25">
      <c r="A2395" s="294"/>
      <c r="B2395" s="295"/>
      <c r="C2395" s="313"/>
      <c r="D2395" s="294"/>
      <c r="E2395" s="294"/>
      <c r="F2395" s="294"/>
      <c r="G2395" s="295"/>
      <c r="H2395" s="295"/>
      <c r="I2395" s="295"/>
      <c r="J2395" s="294"/>
      <c r="K2395" s="294"/>
      <c r="L2395" s="294"/>
    </row>
    <row r="2396" spans="1:12" ht="20.100000000000001" customHeight="1" x14ac:dyDescent="0.25">
      <c r="A2396" s="294"/>
      <c r="B2396" s="295"/>
      <c r="C2396" s="313"/>
      <c r="D2396" s="294"/>
      <c r="E2396" s="294"/>
      <c r="F2396" s="294"/>
      <c r="G2396" s="295"/>
      <c r="H2396" s="295"/>
      <c r="I2396" s="295"/>
      <c r="J2396" s="294"/>
      <c r="K2396" s="294"/>
      <c r="L2396" s="294"/>
    </row>
    <row r="2397" spans="1:12" ht="20.100000000000001" customHeight="1" x14ac:dyDescent="0.25">
      <c r="A2397" s="294"/>
      <c r="B2397" s="295"/>
      <c r="C2397" s="313"/>
      <c r="D2397" s="294"/>
      <c r="E2397" s="294"/>
      <c r="F2397" s="294"/>
      <c r="G2397" s="295"/>
      <c r="H2397" s="295"/>
      <c r="I2397" s="295"/>
      <c r="J2397" s="294"/>
      <c r="K2397" s="294"/>
      <c r="L2397" s="294"/>
    </row>
    <row r="2398" spans="1:12" ht="20.100000000000001" customHeight="1" x14ac:dyDescent="0.25">
      <c r="A2398" s="294"/>
      <c r="B2398" s="295"/>
      <c r="C2398" s="313"/>
      <c r="D2398" s="294"/>
      <c r="E2398" s="294"/>
      <c r="F2398" s="294"/>
      <c r="G2398" s="295"/>
      <c r="H2398" s="295"/>
      <c r="I2398" s="295"/>
      <c r="J2398" s="294"/>
      <c r="K2398" s="294"/>
      <c r="L2398" s="294"/>
    </row>
    <row r="2399" spans="1:12" ht="20.100000000000001" customHeight="1" x14ac:dyDescent="0.25">
      <c r="A2399" s="294"/>
      <c r="B2399" s="295"/>
      <c r="C2399" s="313"/>
      <c r="D2399" s="294"/>
      <c r="E2399" s="294"/>
      <c r="F2399" s="294"/>
      <c r="G2399" s="295"/>
      <c r="H2399" s="295"/>
      <c r="I2399" s="295"/>
      <c r="J2399" s="294"/>
      <c r="K2399" s="294"/>
      <c r="L2399" s="294"/>
    </row>
    <row r="2400" spans="1:12" ht="20.100000000000001" customHeight="1" x14ac:dyDescent="0.25">
      <c r="A2400" s="294"/>
      <c r="B2400" s="295"/>
      <c r="C2400" s="313"/>
      <c r="D2400" s="294"/>
      <c r="E2400" s="294"/>
      <c r="F2400" s="294"/>
      <c r="G2400" s="295"/>
      <c r="H2400" s="295"/>
      <c r="I2400" s="295"/>
      <c r="J2400" s="294"/>
      <c r="K2400" s="294"/>
      <c r="L2400" s="294"/>
    </row>
    <row r="2401" spans="1:12" ht="20.100000000000001" customHeight="1" x14ac:dyDescent="0.25">
      <c r="A2401" s="294"/>
      <c r="B2401" s="295"/>
      <c r="C2401" s="313"/>
      <c r="D2401" s="294"/>
      <c r="E2401" s="294"/>
      <c r="F2401" s="294"/>
      <c r="G2401" s="295"/>
      <c r="H2401" s="295"/>
      <c r="I2401" s="295"/>
      <c r="J2401" s="294"/>
      <c r="K2401" s="294"/>
      <c r="L2401" s="294"/>
    </row>
    <row r="2402" spans="1:12" ht="20.100000000000001" customHeight="1" x14ac:dyDescent="0.25">
      <c r="A2402" s="294"/>
      <c r="B2402" s="295"/>
      <c r="C2402" s="313"/>
      <c r="D2402" s="294"/>
      <c r="E2402" s="294"/>
      <c r="F2402" s="294"/>
      <c r="G2402" s="295"/>
      <c r="H2402" s="295"/>
      <c r="I2402" s="295"/>
      <c r="J2402" s="294"/>
      <c r="K2402" s="294"/>
      <c r="L2402" s="294"/>
    </row>
    <row r="2403" spans="1:12" ht="20.100000000000001" customHeight="1" x14ac:dyDescent="0.25">
      <c r="A2403" s="294"/>
      <c r="B2403" s="295"/>
      <c r="C2403" s="313"/>
      <c r="D2403" s="294"/>
      <c r="E2403" s="294"/>
      <c r="F2403" s="294"/>
      <c r="G2403" s="295"/>
      <c r="H2403" s="295"/>
      <c r="I2403" s="295"/>
      <c r="J2403" s="294"/>
      <c r="K2403" s="294"/>
      <c r="L2403" s="294"/>
    </row>
    <row r="2404" spans="1:12" ht="20.100000000000001" customHeight="1" x14ac:dyDescent="0.25">
      <c r="A2404" s="294"/>
      <c r="B2404" s="295"/>
      <c r="C2404" s="313"/>
      <c r="D2404" s="294"/>
      <c r="E2404" s="294"/>
      <c r="F2404" s="294"/>
      <c r="G2404" s="295"/>
      <c r="H2404" s="295"/>
      <c r="I2404" s="295"/>
      <c r="J2404" s="294"/>
      <c r="K2404" s="294"/>
      <c r="L2404" s="294"/>
    </row>
    <row r="2405" spans="1:12" ht="20.100000000000001" customHeight="1" x14ac:dyDescent="0.25">
      <c r="A2405" s="294"/>
      <c r="B2405" s="295"/>
      <c r="C2405" s="313"/>
      <c r="D2405" s="294"/>
      <c r="E2405" s="294"/>
      <c r="F2405" s="294"/>
      <c r="G2405" s="295"/>
      <c r="H2405" s="295"/>
      <c r="I2405" s="295"/>
      <c r="J2405" s="294"/>
      <c r="K2405" s="294"/>
      <c r="L2405" s="294"/>
    </row>
    <row r="2406" spans="1:12" ht="20.100000000000001" customHeight="1" x14ac:dyDescent="0.25">
      <c r="A2406" s="294"/>
      <c r="B2406" s="295"/>
      <c r="C2406" s="313"/>
      <c r="D2406" s="294"/>
      <c r="E2406" s="294"/>
      <c r="F2406" s="294"/>
      <c r="G2406" s="295"/>
      <c r="H2406" s="295"/>
      <c r="I2406" s="295"/>
      <c r="J2406" s="294"/>
      <c r="K2406" s="294"/>
      <c r="L2406" s="294"/>
    </row>
    <row r="2407" spans="1:12" ht="20.100000000000001" customHeight="1" x14ac:dyDescent="0.25">
      <c r="A2407" s="294"/>
      <c r="B2407" s="295"/>
      <c r="C2407" s="313"/>
      <c r="D2407" s="294"/>
      <c r="E2407" s="294"/>
      <c r="F2407" s="294"/>
      <c r="G2407" s="295"/>
      <c r="H2407" s="295"/>
      <c r="I2407" s="295"/>
      <c r="J2407" s="294"/>
      <c r="K2407" s="294"/>
      <c r="L2407" s="294"/>
    </row>
    <row r="2408" spans="1:12" ht="20.100000000000001" customHeight="1" x14ac:dyDescent="0.25">
      <c r="A2408" s="294"/>
      <c r="B2408" s="295"/>
      <c r="C2408" s="313"/>
      <c r="D2408" s="294"/>
      <c r="E2408" s="294"/>
      <c r="F2408" s="294"/>
      <c r="G2408" s="295"/>
      <c r="H2408" s="295"/>
      <c r="I2408" s="295"/>
      <c r="J2408" s="294"/>
      <c r="K2408" s="294"/>
      <c r="L2408" s="294"/>
    </row>
    <row r="2409" spans="1:12" ht="20.100000000000001" customHeight="1" x14ac:dyDescent="0.25">
      <c r="A2409" s="294"/>
      <c r="B2409" s="295"/>
      <c r="C2409" s="313"/>
      <c r="D2409" s="294"/>
      <c r="E2409" s="294"/>
      <c r="F2409" s="294"/>
      <c r="G2409" s="295"/>
      <c r="H2409" s="295"/>
      <c r="I2409" s="295"/>
      <c r="J2409" s="294"/>
      <c r="K2409" s="294"/>
      <c r="L2409" s="294"/>
    </row>
    <row r="2410" spans="1:12" ht="20.100000000000001" customHeight="1" x14ac:dyDescent="0.25">
      <c r="A2410" s="294"/>
      <c r="B2410" s="295"/>
      <c r="C2410" s="313"/>
      <c r="D2410" s="294"/>
      <c r="E2410" s="294"/>
      <c r="F2410" s="294"/>
      <c r="G2410" s="295"/>
      <c r="H2410" s="295"/>
      <c r="I2410" s="295"/>
      <c r="J2410" s="294"/>
      <c r="K2410" s="294"/>
      <c r="L2410" s="294"/>
    </row>
    <row r="2411" spans="1:12" ht="20.100000000000001" customHeight="1" x14ac:dyDescent="0.25">
      <c r="A2411" s="294"/>
      <c r="B2411" s="295"/>
      <c r="C2411" s="313"/>
      <c r="D2411" s="294"/>
      <c r="E2411" s="294"/>
      <c r="F2411" s="294"/>
      <c r="G2411" s="295"/>
      <c r="H2411" s="295"/>
      <c r="I2411" s="295"/>
      <c r="J2411" s="294"/>
      <c r="K2411" s="294"/>
      <c r="L2411" s="294"/>
    </row>
    <row r="2412" spans="1:12" ht="20.100000000000001" customHeight="1" x14ac:dyDescent="0.25">
      <c r="A2412" s="294"/>
      <c r="B2412" s="295"/>
      <c r="C2412" s="313"/>
      <c r="D2412" s="294"/>
      <c r="E2412" s="294"/>
      <c r="F2412" s="294"/>
      <c r="G2412" s="295"/>
      <c r="H2412" s="295"/>
      <c r="I2412" s="295"/>
      <c r="J2412" s="294"/>
      <c r="K2412" s="294"/>
      <c r="L2412" s="294"/>
    </row>
    <row r="2413" spans="1:12" ht="20.100000000000001" customHeight="1" x14ac:dyDescent="0.25">
      <c r="A2413" s="294"/>
      <c r="B2413" s="295"/>
      <c r="C2413" s="313"/>
      <c r="D2413" s="294"/>
      <c r="E2413" s="294"/>
      <c r="F2413" s="294"/>
      <c r="G2413" s="295"/>
      <c r="H2413" s="295"/>
      <c r="I2413" s="295"/>
      <c r="J2413" s="294"/>
      <c r="K2413" s="294"/>
      <c r="L2413" s="294"/>
    </row>
    <row r="2414" spans="1:12" ht="20.100000000000001" customHeight="1" x14ac:dyDescent="0.25">
      <c r="A2414" s="294"/>
      <c r="B2414" s="295"/>
      <c r="C2414" s="313"/>
      <c r="D2414" s="294"/>
      <c r="E2414" s="294"/>
      <c r="F2414" s="294"/>
      <c r="G2414" s="295"/>
      <c r="H2414" s="295"/>
      <c r="I2414" s="295"/>
      <c r="J2414" s="294"/>
      <c r="K2414" s="294"/>
      <c r="L2414" s="294"/>
    </row>
    <row r="2415" spans="1:12" ht="20.100000000000001" customHeight="1" x14ac:dyDescent="0.25">
      <c r="A2415" s="294"/>
      <c r="B2415" s="295"/>
      <c r="C2415" s="313"/>
      <c r="D2415" s="294"/>
      <c r="E2415" s="294"/>
      <c r="F2415" s="294"/>
      <c r="G2415" s="295"/>
      <c r="H2415" s="295"/>
      <c r="I2415" s="295"/>
      <c r="J2415" s="294"/>
      <c r="K2415" s="294"/>
      <c r="L2415" s="294"/>
    </row>
    <row r="2416" spans="1:12" ht="20.100000000000001" customHeight="1" x14ac:dyDescent="0.25">
      <c r="A2416" s="294"/>
      <c r="B2416" s="295"/>
      <c r="C2416" s="313"/>
      <c r="D2416" s="294"/>
      <c r="E2416" s="294"/>
      <c r="F2416" s="294"/>
      <c r="G2416" s="295"/>
      <c r="H2416" s="295"/>
      <c r="I2416" s="295"/>
      <c r="J2416" s="294"/>
      <c r="K2416" s="294"/>
      <c r="L2416" s="294"/>
    </row>
    <row r="2417" spans="1:12" ht="20.100000000000001" customHeight="1" x14ac:dyDescent="0.25">
      <c r="A2417" s="294"/>
      <c r="B2417" s="295"/>
      <c r="C2417" s="313"/>
      <c r="D2417" s="294"/>
      <c r="E2417" s="294"/>
      <c r="F2417" s="294"/>
      <c r="G2417" s="295"/>
      <c r="H2417" s="295"/>
      <c r="I2417" s="295"/>
      <c r="J2417" s="294"/>
      <c r="K2417" s="294"/>
      <c r="L2417" s="294"/>
    </row>
    <row r="2418" spans="1:12" ht="20.100000000000001" customHeight="1" x14ac:dyDescent="0.25">
      <c r="A2418" s="294"/>
      <c r="B2418" s="295"/>
      <c r="C2418" s="313"/>
      <c r="D2418" s="294"/>
      <c r="E2418" s="294"/>
      <c r="F2418" s="294"/>
      <c r="G2418" s="295"/>
      <c r="H2418" s="295"/>
      <c r="I2418" s="295"/>
      <c r="J2418" s="294"/>
      <c r="K2418" s="294"/>
      <c r="L2418" s="294"/>
    </row>
    <row r="2419" spans="1:12" ht="20.100000000000001" customHeight="1" x14ac:dyDescent="0.25">
      <c r="A2419" s="294"/>
      <c r="B2419" s="295"/>
      <c r="C2419" s="313"/>
      <c r="D2419" s="294"/>
      <c r="E2419" s="294"/>
      <c r="F2419" s="294"/>
      <c r="G2419" s="295"/>
      <c r="H2419" s="295"/>
      <c r="I2419" s="295"/>
      <c r="J2419" s="294"/>
      <c r="K2419" s="294"/>
      <c r="L2419" s="294"/>
    </row>
    <row r="2420" spans="1:12" ht="20.100000000000001" customHeight="1" x14ac:dyDescent="0.25">
      <c r="A2420" s="294"/>
      <c r="B2420" s="295"/>
      <c r="C2420" s="313"/>
      <c r="D2420" s="294"/>
      <c r="E2420" s="294"/>
      <c r="F2420" s="294"/>
      <c r="G2420" s="295"/>
      <c r="H2420" s="295"/>
      <c r="I2420" s="295"/>
      <c r="J2420" s="294"/>
      <c r="K2420" s="294"/>
      <c r="L2420" s="294"/>
    </row>
    <row r="2421" spans="1:12" ht="20.100000000000001" customHeight="1" x14ac:dyDescent="0.25">
      <c r="A2421" s="294"/>
      <c r="B2421" s="295"/>
      <c r="C2421" s="313"/>
      <c r="D2421" s="294"/>
      <c r="E2421" s="294"/>
      <c r="F2421" s="294"/>
      <c r="G2421" s="295"/>
      <c r="H2421" s="295"/>
      <c r="I2421" s="295"/>
      <c r="J2421" s="294"/>
      <c r="K2421" s="294"/>
      <c r="L2421" s="294"/>
    </row>
    <row r="2422" spans="1:12" ht="20.100000000000001" customHeight="1" x14ac:dyDescent="0.25">
      <c r="A2422" s="294"/>
      <c r="B2422" s="295"/>
      <c r="C2422" s="313"/>
      <c r="D2422" s="294"/>
      <c r="E2422" s="294"/>
      <c r="F2422" s="294"/>
      <c r="G2422" s="295"/>
      <c r="H2422" s="295"/>
      <c r="I2422" s="295"/>
      <c r="J2422" s="294"/>
      <c r="K2422" s="294"/>
      <c r="L2422" s="294"/>
    </row>
    <row r="2423" spans="1:12" ht="20.100000000000001" customHeight="1" x14ac:dyDescent="0.25">
      <c r="A2423" s="294"/>
      <c r="B2423" s="295"/>
      <c r="C2423" s="313"/>
      <c r="D2423" s="294"/>
      <c r="E2423" s="294"/>
      <c r="F2423" s="294"/>
      <c r="G2423" s="295"/>
      <c r="H2423" s="295"/>
      <c r="I2423" s="295"/>
      <c r="J2423" s="294"/>
      <c r="K2423" s="294"/>
      <c r="L2423" s="294"/>
    </row>
    <row r="2424" spans="1:12" ht="20.100000000000001" customHeight="1" x14ac:dyDescent="0.25">
      <c r="A2424" s="294"/>
      <c r="B2424" s="295"/>
      <c r="C2424" s="313"/>
      <c r="D2424" s="294"/>
      <c r="E2424" s="294"/>
      <c r="F2424" s="294"/>
      <c r="G2424" s="295"/>
      <c r="H2424" s="295"/>
      <c r="I2424" s="295"/>
      <c r="J2424" s="294"/>
      <c r="K2424" s="294"/>
      <c r="L2424" s="294"/>
    </row>
    <row r="2425" spans="1:12" ht="20.100000000000001" customHeight="1" x14ac:dyDescent="0.25">
      <c r="A2425" s="294"/>
      <c r="B2425" s="295"/>
      <c r="C2425" s="313"/>
      <c r="D2425" s="294"/>
      <c r="E2425" s="294"/>
      <c r="F2425" s="294"/>
      <c r="G2425" s="295"/>
      <c r="H2425" s="295"/>
      <c r="I2425" s="295"/>
      <c r="J2425" s="294"/>
      <c r="K2425" s="294"/>
      <c r="L2425" s="294"/>
    </row>
    <row r="2426" spans="1:12" ht="20.100000000000001" customHeight="1" x14ac:dyDescent="0.25">
      <c r="A2426" s="294"/>
      <c r="B2426" s="295"/>
      <c r="C2426" s="313"/>
      <c r="D2426" s="294"/>
      <c r="E2426" s="294"/>
      <c r="F2426" s="294"/>
      <c r="G2426" s="295"/>
      <c r="H2426" s="295"/>
      <c r="I2426" s="295"/>
      <c r="J2426" s="294"/>
      <c r="K2426" s="294"/>
      <c r="L2426" s="294"/>
    </row>
    <row r="2427" spans="1:12" ht="20.100000000000001" customHeight="1" x14ac:dyDescent="0.25">
      <c r="A2427" s="294"/>
      <c r="B2427" s="295"/>
      <c r="C2427" s="313"/>
      <c r="D2427" s="294"/>
      <c r="E2427" s="294"/>
      <c r="F2427" s="294"/>
      <c r="G2427" s="295"/>
      <c r="H2427" s="295"/>
      <c r="I2427" s="295"/>
      <c r="J2427" s="294"/>
      <c r="K2427" s="294"/>
      <c r="L2427" s="294"/>
    </row>
    <row r="2428" spans="1:12" ht="20.100000000000001" customHeight="1" x14ac:dyDescent="0.25">
      <c r="A2428" s="294"/>
      <c r="B2428" s="295"/>
      <c r="C2428" s="313"/>
      <c r="D2428" s="294"/>
      <c r="E2428" s="294"/>
      <c r="F2428" s="294"/>
      <c r="G2428" s="295"/>
      <c r="H2428" s="295"/>
      <c r="I2428" s="295"/>
      <c r="J2428" s="294"/>
      <c r="K2428" s="294"/>
      <c r="L2428" s="294"/>
    </row>
    <row r="2429" spans="1:12" ht="20.100000000000001" customHeight="1" x14ac:dyDescent="0.25">
      <c r="A2429" s="294"/>
      <c r="B2429" s="295"/>
      <c r="C2429" s="313"/>
      <c r="D2429" s="294"/>
      <c r="E2429" s="294"/>
      <c r="F2429" s="294"/>
      <c r="G2429" s="295"/>
      <c r="H2429" s="295"/>
      <c r="I2429" s="295"/>
      <c r="J2429" s="294"/>
      <c r="K2429" s="294"/>
      <c r="L2429" s="294"/>
    </row>
    <row r="2430" spans="1:12" ht="20.100000000000001" customHeight="1" x14ac:dyDescent="0.25">
      <c r="A2430" s="294"/>
      <c r="B2430" s="295"/>
      <c r="C2430" s="313"/>
      <c r="D2430" s="294"/>
      <c r="E2430" s="294"/>
      <c r="F2430" s="294"/>
      <c r="G2430" s="295"/>
      <c r="H2430" s="295"/>
      <c r="I2430" s="295"/>
      <c r="J2430" s="294"/>
      <c r="K2430" s="294"/>
      <c r="L2430" s="294"/>
    </row>
    <row r="2431" spans="1:12" ht="20.100000000000001" customHeight="1" x14ac:dyDescent="0.25">
      <c r="A2431" s="294"/>
      <c r="B2431" s="295"/>
      <c r="C2431" s="313"/>
      <c r="D2431" s="294"/>
      <c r="E2431" s="294"/>
      <c r="F2431" s="294"/>
      <c r="G2431" s="295"/>
      <c r="H2431" s="295"/>
      <c r="I2431" s="295"/>
      <c r="J2431" s="294"/>
      <c r="K2431" s="294"/>
      <c r="L2431" s="294"/>
    </row>
    <row r="2432" spans="1:12" ht="20.100000000000001" customHeight="1" x14ac:dyDescent="0.25">
      <c r="A2432" s="294"/>
      <c r="B2432" s="295"/>
      <c r="C2432" s="313"/>
      <c r="D2432" s="294"/>
      <c r="E2432" s="294"/>
      <c r="F2432" s="294"/>
      <c r="G2432" s="295"/>
      <c r="H2432" s="295"/>
      <c r="I2432" s="295"/>
      <c r="J2432" s="294"/>
      <c r="K2432" s="294"/>
      <c r="L2432" s="294"/>
    </row>
    <row r="2433" spans="1:12" ht="20.100000000000001" customHeight="1" x14ac:dyDescent="0.25">
      <c r="A2433" s="294"/>
      <c r="B2433" s="295"/>
      <c r="C2433" s="313"/>
      <c r="D2433" s="294"/>
      <c r="E2433" s="294"/>
      <c r="F2433" s="294"/>
      <c r="G2433" s="295"/>
      <c r="H2433" s="295"/>
      <c r="I2433" s="295"/>
      <c r="J2433" s="294"/>
      <c r="K2433" s="294"/>
      <c r="L2433" s="294"/>
    </row>
    <row r="2434" spans="1:12" ht="20.100000000000001" customHeight="1" x14ac:dyDescent="0.25">
      <c r="A2434" s="294"/>
      <c r="B2434" s="295"/>
      <c r="C2434" s="313"/>
      <c r="D2434" s="294"/>
      <c r="E2434" s="294"/>
      <c r="F2434" s="294"/>
      <c r="G2434" s="295"/>
      <c r="H2434" s="295"/>
      <c r="I2434" s="295"/>
      <c r="J2434" s="294"/>
      <c r="K2434" s="294"/>
      <c r="L2434" s="294"/>
    </row>
    <row r="2435" spans="1:12" ht="20.100000000000001" customHeight="1" x14ac:dyDescent="0.25">
      <c r="A2435" s="294"/>
      <c r="B2435" s="295"/>
      <c r="C2435" s="313"/>
      <c r="D2435" s="294"/>
      <c r="E2435" s="294"/>
      <c r="F2435" s="294"/>
      <c r="G2435" s="295"/>
      <c r="H2435" s="295"/>
      <c r="I2435" s="295"/>
      <c r="J2435" s="294"/>
      <c r="K2435" s="294"/>
      <c r="L2435" s="294"/>
    </row>
    <row r="2436" spans="1:12" ht="20.100000000000001" customHeight="1" x14ac:dyDescent="0.25">
      <c r="A2436" s="294"/>
      <c r="B2436" s="295"/>
      <c r="C2436" s="313"/>
      <c r="D2436" s="294"/>
      <c r="E2436" s="294"/>
      <c r="F2436" s="294"/>
      <c r="G2436" s="295"/>
      <c r="H2436" s="295"/>
      <c r="I2436" s="295"/>
      <c r="J2436" s="294"/>
      <c r="K2436" s="294"/>
      <c r="L2436" s="294"/>
    </row>
    <row r="2437" spans="1:12" ht="20.100000000000001" customHeight="1" x14ac:dyDescent="0.25">
      <c r="A2437" s="294"/>
      <c r="B2437" s="295"/>
      <c r="C2437" s="313"/>
      <c r="D2437" s="294"/>
      <c r="E2437" s="294"/>
      <c r="F2437" s="294"/>
      <c r="G2437" s="295"/>
      <c r="H2437" s="295"/>
      <c r="I2437" s="295"/>
      <c r="J2437" s="294"/>
      <c r="K2437" s="294"/>
      <c r="L2437" s="294"/>
    </row>
    <row r="2438" spans="1:12" ht="20.100000000000001" customHeight="1" x14ac:dyDescent="0.25">
      <c r="A2438" s="294"/>
      <c r="B2438" s="295"/>
      <c r="C2438" s="313"/>
      <c r="D2438" s="294"/>
      <c r="E2438" s="294"/>
      <c r="F2438" s="294"/>
      <c r="G2438" s="295"/>
      <c r="H2438" s="295"/>
      <c r="I2438" s="295"/>
      <c r="J2438" s="294"/>
      <c r="K2438" s="294"/>
      <c r="L2438" s="294"/>
    </row>
    <row r="2439" spans="1:12" ht="20.100000000000001" customHeight="1" x14ac:dyDescent="0.25">
      <c r="A2439" s="294"/>
      <c r="B2439" s="295"/>
      <c r="C2439" s="313"/>
      <c r="D2439" s="294"/>
      <c r="E2439" s="294"/>
      <c r="F2439" s="294"/>
      <c r="G2439" s="295"/>
      <c r="H2439" s="295"/>
      <c r="I2439" s="295"/>
      <c r="J2439" s="294"/>
      <c r="K2439" s="294"/>
      <c r="L2439" s="294"/>
    </row>
    <row r="2440" spans="1:12" ht="20.100000000000001" customHeight="1" x14ac:dyDescent="0.25">
      <c r="A2440" s="294"/>
      <c r="B2440" s="295"/>
      <c r="C2440" s="313"/>
      <c r="D2440" s="294"/>
      <c r="E2440" s="294"/>
      <c r="F2440" s="294"/>
      <c r="G2440" s="295"/>
      <c r="H2440" s="295"/>
      <c r="I2440" s="295"/>
      <c r="J2440" s="294"/>
      <c r="K2440" s="294"/>
      <c r="L2440" s="294"/>
    </row>
    <row r="2441" spans="1:12" ht="20.100000000000001" customHeight="1" x14ac:dyDescent="0.25">
      <c r="A2441" s="294"/>
      <c r="B2441" s="295"/>
      <c r="C2441" s="313"/>
      <c r="D2441" s="294"/>
      <c r="E2441" s="294"/>
      <c r="F2441" s="294"/>
      <c r="G2441" s="295"/>
      <c r="H2441" s="295"/>
      <c r="I2441" s="295"/>
      <c r="J2441" s="294"/>
      <c r="K2441" s="294"/>
      <c r="L2441" s="294"/>
    </row>
    <row r="2442" spans="1:12" ht="20.100000000000001" customHeight="1" x14ac:dyDescent="0.25">
      <c r="A2442" s="294"/>
      <c r="B2442" s="295"/>
      <c r="C2442" s="313"/>
      <c r="D2442" s="294"/>
      <c r="E2442" s="294"/>
      <c r="F2442" s="294"/>
      <c r="G2442" s="295"/>
      <c r="H2442" s="295"/>
      <c r="I2442" s="295"/>
      <c r="J2442" s="294"/>
      <c r="K2442" s="294"/>
      <c r="L2442" s="294"/>
    </row>
    <row r="2443" spans="1:12" ht="20.100000000000001" customHeight="1" x14ac:dyDescent="0.25">
      <c r="A2443" s="294"/>
      <c r="B2443" s="295"/>
      <c r="C2443" s="313"/>
      <c r="D2443" s="294"/>
      <c r="E2443" s="294"/>
      <c r="F2443" s="294"/>
      <c r="G2443" s="295"/>
      <c r="H2443" s="295"/>
      <c r="I2443" s="295"/>
      <c r="J2443" s="294"/>
      <c r="K2443" s="294"/>
      <c r="L2443" s="294"/>
    </row>
    <row r="2444" spans="1:12" ht="20.100000000000001" customHeight="1" x14ac:dyDescent="0.25">
      <c r="A2444" s="294"/>
      <c r="B2444" s="295"/>
      <c r="C2444" s="313"/>
      <c r="D2444" s="294"/>
      <c r="E2444" s="294"/>
      <c r="F2444" s="294"/>
      <c r="G2444" s="295"/>
      <c r="H2444" s="295"/>
      <c r="I2444" s="295"/>
      <c r="J2444" s="294"/>
      <c r="K2444" s="294"/>
      <c r="L2444" s="294"/>
    </row>
    <row r="2445" spans="1:12" ht="20.100000000000001" customHeight="1" x14ac:dyDescent="0.25">
      <c r="A2445" s="294"/>
      <c r="B2445" s="295"/>
      <c r="C2445" s="313"/>
      <c r="D2445" s="294"/>
      <c r="E2445" s="294"/>
      <c r="F2445" s="294"/>
      <c r="G2445" s="295"/>
      <c r="H2445" s="295"/>
      <c r="I2445" s="295"/>
      <c r="J2445" s="294"/>
      <c r="K2445" s="294"/>
      <c r="L2445" s="294"/>
    </row>
    <row r="2446" spans="1:12" ht="20.100000000000001" customHeight="1" x14ac:dyDescent="0.25">
      <c r="A2446" s="294"/>
      <c r="B2446" s="295"/>
      <c r="C2446" s="313"/>
      <c r="D2446" s="294"/>
      <c r="E2446" s="294"/>
      <c r="F2446" s="294"/>
      <c r="G2446" s="295"/>
      <c r="H2446" s="295"/>
      <c r="I2446" s="295"/>
      <c r="J2446" s="294"/>
      <c r="K2446" s="294"/>
      <c r="L2446" s="294"/>
    </row>
    <row r="2447" spans="1:12" ht="20.100000000000001" customHeight="1" x14ac:dyDescent="0.25">
      <c r="A2447" s="294"/>
      <c r="B2447" s="295"/>
      <c r="C2447" s="313"/>
      <c r="D2447" s="294"/>
      <c r="E2447" s="294"/>
      <c r="F2447" s="294"/>
      <c r="G2447" s="295"/>
      <c r="H2447" s="295"/>
      <c r="I2447" s="295"/>
      <c r="J2447" s="294"/>
      <c r="K2447" s="294"/>
      <c r="L2447" s="294"/>
    </row>
    <row r="2448" spans="1:12" ht="20.100000000000001" customHeight="1" x14ac:dyDescent="0.25">
      <c r="A2448" s="294"/>
      <c r="B2448" s="295"/>
      <c r="C2448" s="313"/>
      <c r="D2448" s="294"/>
      <c r="E2448" s="294"/>
      <c r="F2448" s="294"/>
      <c r="G2448" s="295"/>
      <c r="H2448" s="295"/>
      <c r="I2448" s="295"/>
      <c r="J2448" s="294"/>
      <c r="K2448" s="294"/>
      <c r="L2448" s="294"/>
    </row>
    <row r="2449" spans="1:12" ht="20.100000000000001" customHeight="1" x14ac:dyDescent="0.25">
      <c r="A2449" s="294"/>
      <c r="B2449" s="295"/>
      <c r="C2449" s="313"/>
      <c r="D2449" s="294"/>
      <c r="E2449" s="294"/>
      <c r="F2449" s="294"/>
      <c r="G2449" s="295"/>
      <c r="H2449" s="295"/>
      <c r="I2449" s="295"/>
      <c r="J2449" s="294"/>
      <c r="K2449" s="294"/>
      <c r="L2449" s="294"/>
    </row>
    <row r="2450" spans="1:12" ht="20.100000000000001" customHeight="1" x14ac:dyDescent="0.25">
      <c r="A2450" s="294"/>
      <c r="B2450" s="295"/>
      <c r="C2450" s="313"/>
      <c r="D2450" s="294"/>
      <c r="E2450" s="294"/>
      <c r="F2450" s="294"/>
      <c r="G2450" s="295"/>
      <c r="H2450" s="295"/>
      <c r="I2450" s="295"/>
      <c r="J2450" s="294"/>
      <c r="K2450" s="294"/>
      <c r="L2450" s="294"/>
    </row>
    <row r="2451" spans="1:12" ht="20.100000000000001" customHeight="1" x14ac:dyDescent="0.25">
      <c r="A2451" s="294"/>
      <c r="B2451" s="295"/>
      <c r="C2451" s="313"/>
      <c r="D2451" s="294"/>
      <c r="E2451" s="294"/>
      <c r="F2451" s="294"/>
      <c r="G2451" s="295"/>
      <c r="H2451" s="295"/>
      <c r="I2451" s="295"/>
      <c r="J2451" s="294"/>
      <c r="K2451" s="294"/>
      <c r="L2451" s="294"/>
    </row>
    <row r="2452" spans="1:12" ht="20.100000000000001" customHeight="1" x14ac:dyDescent="0.25">
      <c r="A2452" s="294"/>
      <c r="B2452" s="295"/>
      <c r="C2452" s="313"/>
      <c r="D2452" s="294"/>
      <c r="E2452" s="294"/>
      <c r="F2452" s="294"/>
      <c r="G2452" s="295"/>
      <c r="H2452" s="295"/>
      <c r="I2452" s="295"/>
      <c r="J2452" s="294"/>
      <c r="K2452" s="294"/>
      <c r="L2452" s="294"/>
    </row>
    <row r="2453" spans="1:12" ht="20.100000000000001" customHeight="1" x14ac:dyDescent="0.25">
      <c r="A2453" s="294"/>
      <c r="B2453" s="295"/>
      <c r="C2453" s="313"/>
      <c r="D2453" s="294"/>
      <c r="E2453" s="294"/>
      <c r="F2453" s="294"/>
      <c r="G2453" s="295"/>
      <c r="H2453" s="295"/>
      <c r="I2453" s="295"/>
      <c r="J2453" s="294"/>
      <c r="K2453" s="294"/>
      <c r="L2453" s="294"/>
    </row>
    <row r="2454" spans="1:12" ht="20.100000000000001" customHeight="1" x14ac:dyDescent="0.25">
      <c r="A2454" s="294"/>
      <c r="B2454" s="295"/>
      <c r="C2454" s="313"/>
      <c r="D2454" s="294"/>
      <c r="E2454" s="294"/>
      <c r="F2454" s="294"/>
      <c r="G2454" s="295"/>
      <c r="H2454" s="295"/>
      <c r="I2454" s="295"/>
      <c r="J2454" s="294"/>
      <c r="K2454" s="294"/>
      <c r="L2454" s="294"/>
    </row>
    <row r="2455" spans="1:12" ht="20.100000000000001" customHeight="1" x14ac:dyDescent="0.25">
      <c r="A2455" s="294"/>
      <c r="B2455" s="295"/>
      <c r="C2455" s="313"/>
      <c r="D2455" s="294"/>
      <c r="E2455" s="294"/>
      <c r="F2455" s="294"/>
      <c r="G2455" s="295"/>
      <c r="H2455" s="295"/>
      <c r="I2455" s="295"/>
      <c r="J2455" s="294"/>
      <c r="K2455" s="294"/>
      <c r="L2455" s="294"/>
    </row>
    <row r="2456" spans="1:12" ht="20.100000000000001" customHeight="1" x14ac:dyDescent="0.25">
      <c r="A2456" s="294"/>
      <c r="B2456" s="295"/>
      <c r="C2456" s="313"/>
      <c r="D2456" s="294"/>
      <c r="E2456" s="294"/>
      <c r="F2456" s="294"/>
      <c r="G2456" s="295"/>
      <c r="H2456" s="295"/>
      <c r="I2456" s="295"/>
      <c r="J2456" s="294"/>
      <c r="K2456" s="294"/>
      <c r="L2456" s="294"/>
    </row>
    <row r="2457" spans="1:12" ht="20.100000000000001" customHeight="1" x14ac:dyDescent="0.25">
      <c r="A2457" s="294"/>
      <c r="B2457" s="295"/>
      <c r="C2457" s="313"/>
      <c r="D2457" s="294"/>
      <c r="E2457" s="294"/>
      <c r="F2457" s="294"/>
      <c r="G2457" s="295"/>
      <c r="H2457" s="295"/>
      <c r="I2457" s="295"/>
      <c r="J2457" s="294"/>
      <c r="K2457" s="294"/>
      <c r="L2457" s="294"/>
    </row>
    <row r="2458" spans="1:12" ht="20.100000000000001" customHeight="1" x14ac:dyDescent="0.25">
      <c r="A2458" s="294"/>
      <c r="B2458" s="295"/>
      <c r="C2458" s="313"/>
      <c r="D2458" s="294"/>
      <c r="E2458" s="294"/>
      <c r="F2458" s="294"/>
      <c r="G2458" s="295"/>
      <c r="H2458" s="295"/>
      <c r="I2458" s="295"/>
      <c r="J2458" s="294"/>
      <c r="K2458" s="294"/>
      <c r="L2458" s="294"/>
    </row>
    <row r="2459" spans="1:12" ht="20.100000000000001" customHeight="1" x14ac:dyDescent="0.25">
      <c r="A2459" s="294"/>
      <c r="B2459" s="295"/>
      <c r="C2459" s="313"/>
      <c r="D2459" s="294"/>
      <c r="E2459" s="294"/>
      <c r="F2459" s="294"/>
      <c r="G2459" s="295"/>
      <c r="H2459" s="295"/>
      <c r="I2459" s="295"/>
      <c r="J2459" s="294"/>
      <c r="K2459" s="294"/>
      <c r="L2459" s="294"/>
    </row>
    <row r="2460" spans="1:12" ht="20.100000000000001" customHeight="1" x14ac:dyDescent="0.25">
      <c r="A2460" s="294"/>
      <c r="B2460" s="295"/>
      <c r="C2460" s="313"/>
      <c r="D2460" s="294"/>
      <c r="E2460" s="294"/>
      <c r="F2460" s="294"/>
      <c r="G2460" s="295"/>
      <c r="H2460" s="295"/>
      <c r="I2460" s="295"/>
      <c r="J2460" s="294"/>
      <c r="K2460" s="294"/>
      <c r="L2460" s="294"/>
    </row>
    <row r="2461" spans="1:12" ht="20.100000000000001" customHeight="1" x14ac:dyDescent="0.25">
      <c r="A2461" s="294"/>
      <c r="B2461" s="295"/>
      <c r="C2461" s="313"/>
      <c r="D2461" s="294"/>
      <c r="E2461" s="294"/>
      <c r="F2461" s="294"/>
      <c r="G2461" s="295"/>
      <c r="H2461" s="295"/>
      <c r="I2461" s="295"/>
      <c r="J2461" s="294"/>
      <c r="K2461" s="294"/>
      <c r="L2461" s="294"/>
    </row>
    <row r="2462" spans="1:12" ht="20.100000000000001" customHeight="1" x14ac:dyDescent="0.25">
      <c r="A2462" s="294"/>
      <c r="B2462" s="295"/>
      <c r="C2462" s="313"/>
      <c r="D2462" s="294"/>
      <c r="E2462" s="294"/>
      <c r="F2462" s="294"/>
      <c r="G2462" s="295"/>
      <c r="H2462" s="295"/>
      <c r="I2462" s="295"/>
      <c r="J2462" s="294"/>
      <c r="K2462" s="294"/>
      <c r="L2462" s="294"/>
    </row>
    <row r="2463" spans="1:12" ht="20.100000000000001" customHeight="1" x14ac:dyDescent="0.25">
      <c r="A2463" s="294"/>
      <c r="B2463" s="295"/>
      <c r="C2463" s="313"/>
      <c r="D2463" s="294"/>
      <c r="E2463" s="294"/>
      <c r="F2463" s="294"/>
      <c r="G2463" s="295"/>
      <c r="H2463" s="295"/>
      <c r="I2463" s="295"/>
      <c r="J2463" s="294"/>
      <c r="K2463" s="294"/>
      <c r="L2463" s="294"/>
    </row>
    <row r="2464" spans="1:12" ht="20.100000000000001" customHeight="1" x14ac:dyDescent="0.25">
      <c r="A2464" s="294"/>
      <c r="B2464" s="295"/>
      <c r="C2464" s="313"/>
      <c r="D2464" s="294"/>
      <c r="E2464" s="294"/>
      <c r="F2464" s="294"/>
      <c r="G2464" s="295"/>
      <c r="H2464" s="295"/>
      <c r="I2464" s="295"/>
      <c r="J2464" s="294"/>
      <c r="K2464" s="294"/>
      <c r="L2464" s="294"/>
    </row>
    <row r="2465" spans="1:12" ht="20.100000000000001" customHeight="1" x14ac:dyDescent="0.25">
      <c r="A2465" s="294"/>
      <c r="B2465" s="295"/>
      <c r="C2465" s="313"/>
      <c r="D2465" s="294"/>
      <c r="E2465" s="294"/>
      <c r="F2465" s="294"/>
      <c r="G2465" s="295"/>
      <c r="H2465" s="295"/>
      <c r="I2465" s="295"/>
      <c r="J2465" s="294"/>
      <c r="K2465" s="294"/>
      <c r="L2465" s="294"/>
    </row>
    <row r="2466" spans="1:12" ht="20.100000000000001" customHeight="1" x14ac:dyDescent="0.25">
      <c r="A2466" s="294"/>
      <c r="B2466" s="295"/>
      <c r="C2466" s="313"/>
      <c r="D2466" s="294"/>
      <c r="E2466" s="294"/>
      <c r="F2466" s="294"/>
      <c r="G2466" s="295"/>
      <c r="H2466" s="295"/>
      <c r="I2466" s="295"/>
      <c r="J2466" s="294"/>
      <c r="K2466" s="294"/>
      <c r="L2466" s="294"/>
    </row>
    <row r="2467" spans="1:12" ht="20.100000000000001" customHeight="1" x14ac:dyDescent="0.25">
      <c r="A2467" s="294"/>
      <c r="B2467" s="295"/>
      <c r="C2467" s="313"/>
      <c r="D2467" s="294"/>
      <c r="E2467" s="294"/>
      <c r="F2467" s="294"/>
      <c r="G2467" s="295"/>
      <c r="H2467" s="295"/>
      <c r="I2467" s="295"/>
      <c r="J2467" s="294"/>
      <c r="K2467" s="294"/>
      <c r="L2467" s="294"/>
    </row>
    <row r="2468" spans="1:12" ht="20.100000000000001" customHeight="1" x14ac:dyDescent="0.25">
      <c r="A2468" s="294"/>
      <c r="B2468" s="295"/>
      <c r="C2468" s="313"/>
      <c r="D2468" s="294"/>
      <c r="E2468" s="294"/>
      <c r="F2468" s="294"/>
      <c r="G2468" s="295"/>
      <c r="H2468" s="295"/>
      <c r="I2468" s="295"/>
      <c r="J2468" s="294"/>
      <c r="K2468" s="294"/>
      <c r="L2468" s="294"/>
    </row>
    <row r="2469" spans="1:12" ht="20.100000000000001" customHeight="1" x14ac:dyDescent="0.25">
      <c r="A2469" s="294"/>
      <c r="B2469" s="295"/>
      <c r="C2469" s="313"/>
      <c r="D2469" s="294"/>
      <c r="E2469" s="294"/>
      <c r="F2469" s="294"/>
      <c r="G2469" s="295"/>
      <c r="H2469" s="295"/>
      <c r="I2469" s="295"/>
      <c r="J2469" s="294"/>
      <c r="K2469" s="294"/>
      <c r="L2469" s="294"/>
    </row>
    <row r="2470" spans="1:12" ht="20.100000000000001" customHeight="1" x14ac:dyDescent="0.25">
      <c r="A2470" s="294"/>
      <c r="B2470" s="295"/>
      <c r="C2470" s="313"/>
      <c r="D2470" s="294"/>
      <c r="E2470" s="294"/>
      <c r="F2470" s="294"/>
      <c r="G2470" s="295"/>
      <c r="H2470" s="295"/>
      <c r="I2470" s="295"/>
      <c r="J2470" s="294"/>
      <c r="K2470" s="294"/>
      <c r="L2470" s="294"/>
    </row>
    <row r="2471" spans="1:12" ht="20.100000000000001" customHeight="1" x14ac:dyDescent="0.25">
      <c r="A2471" s="294"/>
      <c r="B2471" s="295"/>
      <c r="C2471" s="313"/>
      <c r="D2471" s="294"/>
      <c r="E2471" s="294"/>
      <c r="F2471" s="294"/>
      <c r="G2471" s="295"/>
      <c r="H2471" s="295"/>
      <c r="I2471" s="295"/>
      <c r="J2471" s="294"/>
      <c r="K2471" s="294"/>
      <c r="L2471" s="294"/>
    </row>
    <row r="2472" spans="1:12" ht="20.100000000000001" customHeight="1" x14ac:dyDescent="0.25">
      <c r="A2472" s="294"/>
      <c r="B2472" s="295"/>
      <c r="C2472" s="313"/>
      <c r="D2472" s="294"/>
      <c r="E2472" s="294"/>
      <c r="F2472" s="294"/>
      <c r="G2472" s="295"/>
      <c r="H2472" s="295"/>
      <c r="I2472" s="295"/>
      <c r="J2472" s="294"/>
      <c r="K2472" s="294"/>
      <c r="L2472" s="294"/>
    </row>
    <row r="2473" spans="1:12" ht="20.100000000000001" customHeight="1" x14ac:dyDescent="0.25">
      <c r="A2473" s="294"/>
      <c r="B2473" s="295"/>
      <c r="C2473" s="313"/>
      <c r="D2473" s="294"/>
      <c r="E2473" s="294"/>
      <c r="F2473" s="294"/>
      <c r="G2473" s="295"/>
      <c r="H2473" s="295"/>
      <c r="I2473" s="295"/>
      <c r="J2473" s="294"/>
      <c r="K2473" s="294"/>
      <c r="L2473" s="294"/>
    </row>
    <row r="2474" spans="1:12" ht="20.100000000000001" customHeight="1" x14ac:dyDescent="0.25">
      <c r="A2474" s="294"/>
      <c r="B2474" s="295"/>
      <c r="C2474" s="313"/>
      <c r="D2474" s="294"/>
      <c r="E2474" s="294"/>
      <c r="F2474" s="294"/>
      <c r="G2474" s="295"/>
      <c r="H2474" s="295"/>
      <c r="I2474" s="295"/>
      <c r="J2474" s="294"/>
      <c r="K2474" s="294"/>
      <c r="L2474" s="294"/>
    </row>
    <row r="2475" spans="1:12" ht="20.100000000000001" customHeight="1" x14ac:dyDescent="0.25">
      <c r="A2475" s="294"/>
      <c r="B2475" s="295"/>
      <c r="C2475" s="313"/>
      <c r="D2475" s="294"/>
      <c r="E2475" s="294"/>
      <c r="F2475" s="294"/>
      <c r="G2475" s="295"/>
      <c r="H2475" s="295"/>
      <c r="I2475" s="295"/>
      <c r="J2475" s="294"/>
      <c r="K2475" s="294"/>
      <c r="L2475" s="294"/>
    </row>
    <row r="2476" spans="1:12" ht="20.100000000000001" customHeight="1" x14ac:dyDescent="0.25">
      <c r="A2476" s="294"/>
      <c r="B2476" s="295"/>
      <c r="C2476" s="313"/>
      <c r="D2476" s="294"/>
      <c r="E2476" s="294"/>
      <c r="F2476" s="294"/>
      <c r="G2476" s="295"/>
      <c r="H2476" s="295"/>
      <c r="I2476" s="295"/>
      <c r="J2476" s="294"/>
      <c r="K2476" s="294"/>
      <c r="L2476" s="294"/>
    </row>
    <row r="2477" spans="1:12" ht="20.100000000000001" customHeight="1" x14ac:dyDescent="0.25">
      <c r="A2477" s="294"/>
      <c r="B2477" s="295"/>
      <c r="C2477" s="313"/>
      <c r="D2477" s="294"/>
      <c r="E2477" s="294"/>
      <c r="F2477" s="294"/>
      <c r="G2477" s="295"/>
      <c r="H2477" s="295"/>
      <c r="I2477" s="295"/>
      <c r="J2477" s="294"/>
      <c r="K2477" s="294"/>
      <c r="L2477" s="294"/>
    </row>
    <row r="2478" spans="1:12" ht="20.100000000000001" customHeight="1" x14ac:dyDescent="0.25">
      <c r="A2478" s="294"/>
      <c r="B2478" s="295"/>
      <c r="C2478" s="313"/>
      <c r="D2478" s="294"/>
      <c r="E2478" s="294"/>
      <c r="F2478" s="294"/>
      <c r="G2478" s="295"/>
      <c r="H2478" s="295"/>
      <c r="I2478" s="295"/>
      <c r="J2478" s="294"/>
      <c r="K2478" s="294"/>
      <c r="L2478" s="294"/>
    </row>
    <row r="2479" spans="1:12" ht="20.100000000000001" customHeight="1" x14ac:dyDescent="0.25">
      <c r="A2479" s="294"/>
      <c r="B2479" s="295"/>
      <c r="C2479" s="313"/>
      <c r="D2479" s="294"/>
      <c r="E2479" s="294"/>
      <c r="F2479" s="294"/>
      <c r="G2479" s="295"/>
      <c r="H2479" s="295"/>
      <c r="I2479" s="295"/>
      <c r="J2479" s="294"/>
      <c r="K2479" s="294"/>
      <c r="L2479" s="294"/>
    </row>
    <row r="2480" spans="1:12" ht="20.100000000000001" customHeight="1" x14ac:dyDescent="0.25">
      <c r="A2480" s="294"/>
      <c r="B2480" s="295"/>
      <c r="C2480" s="313"/>
      <c r="D2480" s="294"/>
      <c r="E2480" s="294"/>
      <c r="F2480" s="294"/>
      <c r="G2480" s="295"/>
      <c r="H2480" s="295"/>
      <c r="I2480" s="295"/>
      <c r="J2480" s="294"/>
      <c r="K2480" s="294"/>
      <c r="L2480" s="294"/>
    </row>
    <row r="2481" spans="1:12" ht="20.100000000000001" customHeight="1" x14ac:dyDescent="0.25">
      <c r="A2481" s="294"/>
      <c r="B2481" s="295"/>
      <c r="C2481" s="313"/>
      <c r="D2481" s="294"/>
      <c r="E2481" s="294"/>
      <c r="F2481" s="294"/>
      <c r="G2481" s="295"/>
      <c r="H2481" s="295"/>
      <c r="I2481" s="295"/>
      <c r="J2481" s="294"/>
      <c r="K2481" s="294"/>
      <c r="L2481" s="294"/>
    </row>
    <row r="2482" spans="1:12" ht="20.100000000000001" customHeight="1" x14ac:dyDescent="0.25">
      <c r="A2482" s="294"/>
      <c r="B2482" s="295"/>
      <c r="C2482" s="313"/>
      <c r="D2482" s="294"/>
      <c r="E2482" s="294"/>
      <c r="F2482" s="294"/>
      <c r="G2482" s="295"/>
      <c r="H2482" s="295"/>
      <c r="I2482" s="295"/>
      <c r="J2482" s="294"/>
      <c r="K2482" s="294"/>
      <c r="L2482" s="294"/>
    </row>
    <row r="2483" spans="1:12" ht="20.100000000000001" customHeight="1" x14ac:dyDescent="0.25">
      <c r="A2483" s="294"/>
      <c r="B2483" s="295"/>
      <c r="C2483" s="313"/>
      <c r="D2483" s="294"/>
      <c r="E2483" s="294"/>
      <c r="F2483" s="294"/>
      <c r="G2483" s="295"/>
      <c r="H2483" s="295"/>
      <c r="I2483" s="295"/>
      <c r="J2483" s="294"/>
      <c r="K2483" s="294"/>
      <c r="L2483" s="294"/>
    </row>
    <row r="2484" spans="1:12" ht="20.100000000000001" customHeight="1" x14ac:dyDescent="0.25">
      <c r="A2484" s="294"/>
      <c r="B2484" s="295"/>
      <c r="C2484" s="313"/>
      <c r="D2484" s="294"/>
      <c r="E2484" s="294"/>
      <c r="F2484" s="294"/>
      <c r="G2484" s="295"/>
      <c r="H2484" s="295"/>
      <c r="I2484" s="295"/>
      <c r="J2484" s="294"/>
      <c r="K2484" s="294"/>
      <c r="L2484" s="294"/>
    </row>
    <row r="2485" spans="1:12" ht="20.100000000000001" customHeight="1" x14ac:dyDescent="0.25">
      <c r="A2485" s="294"/>
      <c r="B2485" s="295"/>
      <c r="C2485" s="313"/>
      <c r="D2485" s="294"/>
      <c r="E2485" s="294"/>
      <c r="F2485" s="294"/>
      <c r="G2485" s="295"/>
      <c r="H2485" s="295"/>
      <c r="I2485" s="295"/>
      <c r="J2485" s="294"/>
      <c r="K2485" s="294"/>
      <c r="L2485" s="294"/>
    </row>
    <row r="2486" spans="1:12" ht="20.100000000000001" customHeight="1" x14ac:dyDescent="0.25">
      <c r="A2486" s="294"/>
      <c r="B2486" s="295"/>
      <c r="C2486" s="313"/>
      <c r="D2486" s="294"/>
      <c r="E2486" s="294"/>
      <c r="F2486" s="294"/>
      <c r="G2486" s="295"/>
      <c r="H2486" s="295"/>
      <c r="I2486" s="295"/>
      <c r="J2486" s="294"/>
      <c r="K2486" s="294"/>
      <c r="L2486" s="294"/>
    </row>
    <row r="2487" spans="1:12" ht="20.100000000000001" customHeight="1" x14ac:dyDescent="0.25">
      <c r="A2487" s="294"/>
      <c r="B2487" s="295"/>
      <c r="C2487" s="313"/>
      <c r="D2487" s="294"/>
      <c r="E2487" s="294"/>
      <c r="F2487" s="294"/>
      <c r="G2487" s="295"/>
      <c r="H2487" s="295"/>
      <c r="I2487" s="295"/>
      <c r="J2487" s="294"/>
      <c r="K2487" s="294"/>
      <c r="L2487" s="294"/>
    </row>
    <row r="2488" spans="1:12" ht="20.100000000000001" customHeight="1" x14ac:dyDescent="0.25">
      <c r="A2488" s="294"/>
      <c r="B2488" s="295"/>
      <c r="C2488" s="313"/>
      <c r="D2488" s="294"/>
      <c r="E2488" s="294"/>
      <c r="F2488" s="294"/>
      <c r="G2488" s="295"/>
      <c r="H2488" s="295"/>
      <c r="I2488" s="295"/>
      <c r="J2488" s="294"/>
      <c r="K2488" s="294"/>
      <c r="L2488" s="294"/>
    </row>
    <row r="2489" spans="1:12" ht="20.100000000000001" customHeight="1" x14ac:dyDescent="0.25">
      <c r="A2489" s="294"/>
      <c r="B2489" s="295"/>
      <c r="C2489" s="313"/>
      <c r="D2489" s="294"/>
      <c r="E2489" s="294"/>
      <c r="F2489" s="294"/>
      <c r="G2489" s="295"/>
      <c r="H2489" s="295"/>
      <c r="I2489" s="295"/>
      <c r="J2489" s="294"/>
      <c r="K2489" s="294"/>
      <c r="L2489" s="294"/>
    </row>
    <row r="2490" spans="1:12" ht="20.100000000000001" customHeight="1" x14ac:dyDescent="0.25">
      <c r="A2490" s="294"/>
      <c r="B2490" s="295"/>
      <c r="C2490" s="313"/>
      <c r="D2490" s="294"/>
      <c r="E2490" s="294"/>
      <c r="F2490" s="294"/>
      <c r="G2490" s="295"/>
      <c r="H2490" s="295"/>
      <c r="I2490" s="295"/>
      <c r="J2490" s="294"/>
      <c r="K2490" s="294"/>
      <c r="L2490" s="294"/>
    </row>
    <row r="2491" spans="1:12" ht="20.100000000000001" customHeight="1" x14ac:dyDescent="0.25">
      <c r="A2491" s="294"/>
      <c r="B2491" s="295"/>
      <c r="C2491" s="313"/>
      <c r="D2491" s="294"/>
      <c r="E2491" s="294"/>
      <c r="F2491" s="294"/>
      <c r="G2491" s="295"/>
      <c r="H2491" s="295"/>
      <c r="I2491" s="295"/>
      <c r="J2491" s="294"/>
      <c r="K2491" s="294"/>
      <c r="L2491" s="294"/>
    </row>
    <row r="2492" spans="1:12" ht="20.100000000000001" customHeight="1" x14ac:dyDescent="0.25">
      <c r="A2492" s="294"/>
      <c r="B2492" s="295"/>
      <c r="C2492" s="313"/>
      <c r="D2492" s="294"/>
      <c r="E2492" s="294"/>
      <c r="F2492" s="294"/>
      <c r="G2492" s="295"/>
      <c r="H2492" s="295"/>
      <c r="I2492" s="295"/>
      <c r="J2492" s="294"/>
      <c r="K2492" s="294"/>
      <c r="L2492" s="294"/>
    </row>
    <row r="2493" spans="1:12" ht="20.100000000000001" customHeight="1" x14ac:dyDescent="0.25">
      <c r="A2493" s="294"/>
      <c r="B2493" s="295"/>
      <c r="C2493" s="313"/>
      <c r="D2493" s="294"/>
      <c r="E2493" s="294"/>
      <c r="F2493" s="294"/>
      <c r="G2493" s="295"/>
      <c r="H2493" s="295"/>
      <c r="I2493" s="295"/>
      <c r="J2493" s="294"/>
      <c r="K2493" s="294"/>
      <c r="L2493" s="294"/>
    </row>
    <row r="2494" spans="1:12" ht="20.100000000000001" customHeight="1" x14ac:dyDescent="0.25">
      <c r="A2494" s="294"/>
      <c r="B2494" s="295"/>
      <c r="C2494" s="313"/>
      <c r="D2494" s="294"/>
      <c r="E2494" s="294"/>
      <c r="F2494" s="294"/>
      <c r="G2494" s="295"/>
      <c r="H2494" s="295"/>
      <c r="I2494" s="295"/>
      <c r="J2494" s="294"/>
      <c r="K2494" s="294"/>
      <c r="L2494" s="294"/>
    </row>
    <row r="2495" spans="1:12" ht="20.100000000000001" customHeight="1" x14ac:dyDescent="0.25">
      <c r="A2495" s="294"/>
      <c r="B2495" s="295"/>
      <c r="C2495" s="313"/>
      <c r="D2495" s="294"/>
      <c r="E2495" s="294"/>
      <c r="F2495" s="294"/>
      <c r="G2495" s="295"/>
      <c r="H2495" s="295"/>
      <c r="I2495" s="295"/>
      <c r="J2495" s="294"/>
      <c r="K2495" s="294"/>
      <c r="L2495" s="294"/>
    </row>
    <row r="2496" spans="1:12" ht="20.100000000000001" customHeight="1" x14ac:dyDescent="0.25">
      <c r="A2496" s="294"/>
      <c r="B2496" s="295"/>
      <c r="C2496" s="313"/>
      <c r="D2496" s="294"/>
      <c r="E2496" s="294"/>
      <c r="F2496" s="294"/>
      <c r="G2496" s="295"/>
      <c r="H2496" s="295"/>
      <c r="I2496" s="295"/>
      <c r="J2496" s="294"/>
      <c r="K2496" s="294"/>
      <c r="L2496" s="294"/>
    </row>
    <row r="2497" spans="1:12" ht="20.100000000000001" customHeight="1" x14ac:dyDescent="0.25">
      <c r="A2497" s="294"/>
      <c r="B2497" s="295"/>
      <c r="C2497" s="313"/>
      <c r="D2497" s="294"/>
      <c r="E2497" s="294"/>
      <c r="F2497" s="294"/>
      <c r="G2497" s="295"/>
      <c r="H2497" s="295"/>
      <c r="I2497" s="295"/>
      <c r="J2497" s="294"/>
      <c r="K2497" s="294"/>
      <c r="L2497" s="294"/>
    </row>
    <row r="2498" spans="1:12" ht="20.100000000000001" customHeight="1" x14ac:dyDescent="0.25">
      <c r="A2498" s="294"/>
      <c r="B2498" s="295"/>
      <c r="C2498" s="313"/>
      <c r="D2498" s="294"/>
      <c r="E2498" s="294"/>
      <c r="F2498" s="294"/>
      <c r="G2498" s="295"/>
      <c r="H2498" s="295"/>
      <c r="I2498" s="295"/>
      <c r="J2498" s="294"/>
      <c r="K2498" s="294"/>
      <c r="L2498" s="294"/>
    </row>
    <row r="2499" spans="1:12" ht="20.100000000000001" customHeight="1" x14ac:dyDescent="0.25">
      <c r="A2499" s="294"/>
      <c r="B2499" s="295"/>
      <c r="C2499" s="313"/>
      <c r="D2499" s="294"/>
      <c r="E2499" s="294"/>
      <c r="F2499" s="294"/>
      <c r="G2499" s="295"/>
      <c r="H2499" s="295"/>
      <c r="I2499" s="295"/>
      <c r="J2499" s="294"/>
      <c r="K2499" s="294"/>
      <c r="L2499" s="294"/>
    </row>
    <row r="2500" spans="1:12" ht="20.100000000000001" customHeight="1" x14ac:dyDescent="0.25">
      <c r="A2500" s="294"/>
      <c r="B2500" s="295"/>
      <c r="C2500" s="313"/>
      <c r="D2500" s="294"/>
      <c r="E2500" s="294"/>
      <c r="F2500" s="294"/>
      <c r="G2500" s="295"/>
      <c r="H2500" s="295"/>
      <c r="I2500" s="295"/>
      <c r="J2500" s="294"/>
      <c r="K2500" s="294"/>
      <c r="L2500" s="294"/>
    </row>
    <row r="2501" spans="1:12" ht="20.100000000000001" customHeight="1" x14ac:dyDescent="0.25">
      <c r="A2501" s="294"/>
      <c r="B2501" s="295"/>
      <c r="C2501" s="313"/>
      <c r="D2501" s="294"/>
      <c r="E2501" s="294"/>
      <c r="F2501" s="294"/>
      <c r="G2501" s="295"/>
      <c r="H2501" s="295"/>
      <c r="I2501" s="295"/>
      <c r="J2501" s="294"/>
      <c r="K2501" s="294"/>
      <c r="L2501" s="294"/>
    </row>
    <row r="2502" spans="1:12" ht="20.100000000000001" customHeight="1" x14ac:dyDescent="0.25">
      <c r="A2502" s="294"/>
      <c r="B2502" s="295"/>
      <c r="C2502" s="313"/>
      <c r="D2502" s="294"/>
      <c r="E2502" s="294"/>
      <c r="F2502" s="294"/>
      <c r="G2502" s="295"/>
      <c r="H2502" s="295"/>
      <c r="I2502" s="295"/>
      <c r="J2502" s="294"/>
      <c r="K2502" s="294"/>
      <c r="L2502" s="294"/>
    </row>
    <row r="2503" spans="1:12" ht="20.100000000000001" customHeight="1" x14ac:dyDescent="0.25">
      <c r="A2503" s="294"/>
      <c r="B2503" s="295"/>
      <c r="C2503" s="313"/>
      <c r="D2503" s="294"/>
      <c r="E2503" s="294"/>
      <c r="F2503" s="294"/>
      <c r="G2503" s="295"/>
      <c r="H2503" s="295"/>
      <c r="I2503" s="295"/>
      <c r="J2503" s="294"/>
      <c r="K2503" s="294"/>
      <c r="L2503" s="294"/>
    </row>
    <row r="2504" spans="1:12" ht="20.100000000000001" customHeight="1" x14ac:dyDescent="0.25">
      <c r="A2504" s="294"/>
      <c r="B2504" s="295"/>
      <c r="C2504" s="313"/>
      <c r="D2504" s="294"/>
      <c r="E2504" s="294"/>
      <c r="F2504" s="294"/>
      <c r="G2504" s="295"/>
      <c r="H2504" s="295"/>
      <c r="I2504" s="295"/>
      <c r="J2504" s="294"/>
      <c r="K2504" s="294"/>
      <c r="L2504" s="294"/>
    </row>
    <row r="2505" spans="1:12" ht="20.100000000000001" customHeight="1" x14ac:dyDescent="0.25">
      <c r="A2505" s="294"/>
      <c r="B2505" s="295"/>
      <c r="C2505" s="313"/>
      <c r="D2505" s="294"/>
      <c r="E2505" s="294"/>
      <c r="F2505" s="294"/>
      <c r="G2505" s="295"/>
      <c r="H2505" s="295"/>
      <c r="I2505" s="295"/>
      <c r="J2505" s="294"/>
      <c r="K2505" s="294"/>
      <c r="L2505" s="294"/>
    </row>
    <row r="2506" spans="1:12" ht="20.100000000000001" customHeight="1" x14ac:dyDescent="0.25">
      <c r="A2506" s="294"/>
      <c r="B2506" s="295"/>
      <c r="C2506" s="313"/>
      <c r="D2506" s="294"/>
      <c r="E2506" s="294"/>
      <c r="F2506" s="294"/>
      <c r="G2506" s="295"/>
      <c r="H2506" s="295"/>
      <c r="I2506" s="295"/>
      <c r="J2506" s="294"/>
      <c r="K2506" s="294"/>
      <c r="L2506" s="294"/>
    </row>
    <row r="2507" spans="1:12" ht="20.100000000000001" customHeight="1" x14ac:dyDescent="0.25">
      <c r="A2507" s="294"/>
      <c r="B2507" s="295"/>
      <c r="C2507" s="313"/>
      <c r="D2507" s="294"/>
      <c r="E2507" s="294"/>
      <c r="F2507" s="294"/>
      <c r="G2507" s="295"/>
      <c r="H2507" s="295"/>
      <c r="I2507" s="295"/>
      <c r="J2507" s="294"/>
      <c r="K2507" s="294"/>
      <c r="L2507" s="294"/>
    </row>
    <row r="2508" spans="1:12" ht="20.100000000000001" customHeight="1" x14ac:dyDescent="0.25">
      <c r="A2508" s="294"/>
      <c r="B2508" s="295"/>
      <c r="C2508" s="313"/>
      <c r="D2508" s="294"/>
      <c r="E2508" s="294"/>
      <c r="F2508" s="294"/>
      <c r="G2508" s="295"/>
      <c r="H2508" s="295"/>
      <c r="I2508" s="295"/>
      <c r="J2508" s="294"/>
      <c r="K2508" s="294"/>
      <c r="L2508" s="294"/>
    </row>
    <row r="2509" spans="1:12" ht="20.100000000000001" customHeight="1" x14ac:dyDescent="0.25">
      <c r="A2509" s="294"/>
      <c r="B2509" s="295"/>
      <c r="C2509" s="313"/>
      <c r="D2509" s="294"/>
      <c r="E2509" s="294"/>
      <c r="F2509" s="294"/>
      <c r="G2509" s="295"/>
      <c r="H2509" s="295"/>
      <c r="I2509" s="295"/>
      <c r="J2509" s="294"/>
      <c r="K2509" s="294"/>
      <c r="L2509" s="294"/>
    </row>
    <row r="2510" spans="1:12" ht="20.100000000000001" customHeight="1" x14ac:dyDescent="0.25">
      <c r="A2510" s="294"/>
      <c r="B2510" s="295"/>
      <c r="C2510" s="313"/>
      <c r="D2510" s="294"/>
      <c r="E2510" s="294"/>
      <c r="F2510" s="294"/>
      <c r="G2510" s="295"/>
      <c r="H2510" s="295"/>
      <c r="I2510" s="295"/>
      <c r="J2510" s="294"/>
      <c r="K2510" s="294"/>
      <c r="L2510" s="294"/>
    </row>
    <row r="2511" spans="1:12" ht="20.100000000000001" customHeight="1" x14ac:dyDescent="0.25">
      <c r="A2511" s="294"/>
      <c r="B2511" s="295"/>
      <c r="C2511" s="313"/>
      <c r="D2511" s="294"/>
      <c r="E2511" s="294"/>
      <c r="F2511" s="294"/>
      <c r="G2511" s="295"/>
      <c r="H2511" s="295"/>
      <c r="I2511" s="295"/>
      <c r="J2511" s="294"/>
      <c r="K2511" s="294"/>
      <c r="L2511" s="294"/>
    </row>
    <row r="2512" spans="1:12" ht="20.100000000000001" customHeight="1" x14ac:dyDescent="0.25">
      <c r="A2512" s="294"/>
      <c r="B2512" s="295"/>
      <c r="C2512" s="313"/>
      <c r="D2512" s="294"/>
      <c r="E2512" s="294"/>
      <c r="F2512" s="294"/>
      <c r="G2512" s="295"/>
      <c r="H2512" s="295"/>
      <c r="I2512" s="295"/>
      <c r="J2512" s="294"/>
      <c r="K2512" s="294"/>
      <c r="L2512" s="294"/>
    </row>
    <row r="2513" spans="1:12" ht="20.100000000000001" customHeight="1" x14ac:dyDescent="0.25">
      <c r="A2513" s="294"/>
      <c r="B2513" s="295"/>
      <c r="C2513" s="313"/>
      <c r="D2513" s="294"/>
      <c r="E2513" s="294"/>
      <c r="F2513" s="294"/>
      <c r="G2513" s="295"/>
      <c r="H2513" s="295"/>
      <c r="I2513" s="295"/>
      <c r="J2513" s="294"/>
      <c r="K2513" s="294"/>
      <c r="L2513" s="294"/>
    </row>
    <row r="2514" spans="1:12" ht="20.100000000000001" customHeight="1" x14ac:dyDescent="0.25">
      <c r="A2514" s="294"/>
      <c r="B2514" s="295"/>
      <c r="C2514" s="313"/>
      <c r="D2514" s="294"/>
      <c r="E2514" s="294"/>
      <c r="F2514" s="294"/>
      <c r="G2514" s="295"/>
      <c r="H2514" s="295"/>
      <c r="I2514" s="295"/>
      <c r="J2514" s="294"/>
      <c r="K2514" s="294"/>
      <c r="L2514" s="294"/>
    </row>
    <row r="2515" spans="1:12" ht="20.100000000000001" customHeight="1" x14ac:dyDescent="0.25">
      <c r="A2515" s="294"/>
      <c r="B2515" s="295"/>
      <c r="C2515" s="313"/>
      <c r="D2515" s="294"/>
      <c r="E2515" s="294"/>
      <c r="F2515" s="294"/>
      <c r="G2515" s="295"/>
      <c r="H2515" s="295"/>
      <c r="I2515" s="295"/>
      <c r="J2515" s="294"/>
      <c r="K2515" s="294"/>
      <c r="L2515" s="294"/>
    </row>
    <row r="2516" spans="1:12" ht="20.100000000000001" customHeight="1" x14ac:dyDescent="0.25">
      <c r="A2516" s="294"/>
      <c r="B2516" s="295"/>
      <c r="C2516" s="313"/>
      <c r="D2516" s="294"/>
      <c r="E2516" s="294"/>
      <c r="F2516" s="294"/>
      <c r="G2516" s="295"/>
      <c r="H2516" s="295"/>
      <c r="I2516" s="295"/>
      <c r="J2516" s="294"/>
      <c r="K2516" s="294"/>
      <c r="L2516" s="294"/>
    </row>
    <row r="2517" spans="1:12" ht="20.100000000000001" customHeight="1" x14ac:dyDescent="0.25">
      <c r="A2517" s="294"/>
      <c r="B2517" s="295"/>
      <c r="C2517" s="313"/>
      <c r="D2517" s="294"/>
      <c r="E2517" s="294"/>
      <c r="F2517" s="294"/>
      <c r="G2517" s="295"/>
      <c r="H2517" s="295"/>
      <c r="I2517" s="295"/>
      <c r="J2517" s="294"/>
      <c r="K2517" s="294"/>
      <c r="L2517" s="294"/>
    </row>
    <row r="2518" spans="1:12" ht="20.100000000000001" customHeight="1" x14ac:dyDescent="0.25">
      <c r="A2518" s="294"/>
      <c r="B2518" s="295"/>
      <c r="C2518" s="313"/>
      <c r="D2518" s="294"/>
      <c r="E2518" s="294"/>
      <c r="F2518" s="294"/>
      <c r="G2518" s="295"/>
      <c r="H2518" s="295"/>
      <c r="I2518" s="295"/>
      <c r="J2518" s="294"/>
      <c r="K2518" s="294"/>
      <c r="L2518" s="294"/>
    </row>
    <row r="2519" spans="1:12" ht="20.100000000000001" customHeight="1" x14ac:dyDescent="0.25">
      <c r="A2519" s="294"/>
      <c r="B2519" s="295"/>
      <c r="C2519" s="313"/>
      <c r="D2519" s="294"/>
      <c r="E2519" s="294"/>
      <c r="F2519" s="294"/>
      <c r="G2519" s="295"/>
      <c r="H2519" s="295"/>
      <c r="I2519" s="295"/>
      <c r="J2519" s="294"/>
      <c r="K2519" s="294"/>
      <c r="L2519" s="294"/>
    </row>
    <row r="2520" spans="1:12" ht="20.100000000000001" customHeight="1" x14ac:dyDescent="0.25">
      <c r="A2520" s="294"/>
      <c r="B2520" s="295"/>
      <c r="C2520" s="313"/>
      <c r="D2520" s="294"/>
      <c r="E2520" s="294"/>
      <c r="F2520" s="294"/>
      <c r="G2520" s="295"/>
      <c r="H2520" s="295"/>
      <c r="I2520" s="295"/>
      <c r="J2520" s="294"/>
      <c r="K2520" s="294"/>
      <c r="L2520" s="294"/>
    </row>
    <row r="2521" spans="1:12" ht="20.100000000000001" customHeight="1" x14ac:dyDescent="0.25">
      <c r="A2521" s="294"/>
      <c r="B2521" s="295"/>
      <c r="C2521" s="313"/>
      <c r="D2521" s="294"/>
      <c r="E2521" s="294"/>
      <c r="F2521" s="294"/>
      <c r="G2521" s="295"/>
      <c r="H2521" s="295"/>
      <c r="I2521" s="295"/>
      <c r="J2521" s="294"/>
      <c r="K2521" s="294"/>
      <c r="L2521" s="294"/>
    </row>
    <row r="2522" spans="1:12" ht="20.100000000000001" customHeight="1" x14ac:dyDescent="0.25">
      <c r="A2522" s="294"/>
      <c r="B2522" s="295"/>
      <c r="C2522" s="313"/>
      <c r="D2522" s="294"/>
      <c r="E2522" s="294"/>
      <c r="F2522" s="294"/>
      <c r="G2522" s="295"/>
      <c r="H2522" s="295"/>
      <c r="I2522" s="295"/>
      <c r="J2522" s="294"/>
      <c r="K2522" s="294"/>
      <c r="L2522" s="294"/>
    </row>
    <row r="2523" spans="1:12" ht="20.100000000000001" customHeight="1" x14ac:dyDescent="0.25">
      <c r="A2523" s="294"/>
      <c r="B2523" s="295"/>
      <c r="C2523" s="313"/>
      <c r="D2523" s="294"/>
      <c r="E2523" s="294"/>
      <c r="F2523" s="294"/>
      <c r="G2523" s="295"/>
      <c r="H2523" s="295"/>
      <c r="I2523" s="295"/>
      <c r="J2523" s="294"/>
      <c r="K2523" s="294"/>
      <c r="L2523" s="294"/>
    </row>
    <row r="2524" spans="1:12" ht="20.100000000000001" customHeight="1" x14ac:dyDescent="0.25">
      <c r="A2524" s="294"/>
      <c r="B2524" s="295"/>
      <c r="C2524" s="313"/>
      <c r="D2524" s="294"/>
      <c r="E2524" s="294"/>
      <c r="F2524" s="294"/>
      <c r="G2524" s="295"/>
      <c r="H2524" s="295"/>
      <c r="I2524" s="295"/>
      <c r="J2524" s="294"/>
      <c r="K2524" s="294"/>
      <c r="L2524" s="294"/>
    </row>
    <row r="2525" spans="1:12" ht="20.100000000000001" customHeight="1" x14ac:dyDescent="0.25">
      <c r="A2525" s="294"/>
      <c r="B2525" s="295"/>
      <c r="C2525" s="313"/>
      <c r="D2525" s="294"/>
      <c r="E2525" s="294"/>
      <c r="F2525" s="294"/>
      <c r="G2525" s="295"/>
      <c r="H2525" s="295"/>
      <c r="I2525" s="295"/>
      <c r="J2525" s="294"/>
      <c r="K2525" s="294"/>
      <c r="L2525" s="294"/>
    </row>
    <row r="2526" spans="1:12" ht="20.100000000000001" customHeight="1" x14ac:dyDescent="0.25">
      <c r="A2526" s="294"/>
      <c r="B2526" s="295"/>
      <c r="C2526" s="313"/>
      <c r="D2526" s="294"/>
      <c r="E2526" s="294"/>
      <c r="F2526" s="294"/>
      <c r="G2526" s="295"/>
      <c r="H2526" s="295"/>
      <c r="I2526" s="295"/>
      <c r="J2526" s="294"/>
      <c r="K2526" s="294"/>
      <c r="L2526" s="294"/>
    </row>
    <row r="2527" spans="1:12" ht="20.100000000000001" customHeight="1" x14ac:dyDescent="0.25">
      <c r="A2527" s="294"/>
      <c r="B2527" s="295"/>
      <c r="C2527" s="313"/>
      <c r="D2527" s="294"/>
      <c r="E2527" s="294"/>
      <c r="F2527" s="294"/>
      <c r="G2527" s="295"/>
      <c r="H2527" s="295"/>
      <c r="I2527" s="295"/>
      <c r="J2527" s="294"/>
      <c r="K2527" s="294"/>
      <c r="L2527" s="294"/>
    </row>
    <row r="2528" spans="1:12" ht="20.100000000000001" customHeight="1" x14ac:dyDescent="0.25">
      <c r="A2528" s="294"/>
      <c r="B2528" s="295"/>
      <c r="C2528" s="313"/>
      <c r="D2528" s="294"/>
      <c r="E2528" s="294"/>
      <c r="F2528" s="294"/>
      <c r="G2528" s="295"/>
      <c r="H2528" s="295"/>
      <c r="I2528" s="295"/>
      <c r="J2528" s="294"/>
      <c r="K2528" s="294"/>
      <c r="L2528" s="294"/>
    </row>
    <row r="2529" spans="1:12" ht="20.100000000000001" customHeight="1" x14ac:dyDescent="0.25">
      <c r="A2529" s="294"/>
      <c r="B2529" s="295"/>
      <c r="C2529" s="313"/>
      <c r="D2529" s="294"/>
      <c r="E2529" s="294"/>
      <c r="F2529" s="294"/>
      <c r="G2529" s="295"/>
      <c r="H2529" s="295"/>
      <c r="I2529" s="295"/>
      <c r="J2529" s="294"/>
      <c r="K2529" s="294"/>
      <c r="L2529" s="294"/>
    </row>
    <row r="2530" spans="1:12" ht="20.100000000000001" customHeight="1" x14ac:dyDescent="0.25">
      <c r="A2530" s="294"/>
      <c r="B2530" s="295"/>
      <c r="C2530" s="313"/>
      <c r="D2530" s="294"/>
      <c r="E2530" s="294"/>
      <c r="F2530" s="294"/>
      <c r="G2530" s="295"/>
      <c r="H2530" s="295"/>
      <c r="I2530" s="295"/>
      <c r="J2530" s="294"/>
      <c r="K2530" s="294"/>
      <c r="L2530" s="294"/>
    </row>
    <row r="2531" spans="1:12" ht="20.100000000000001" customHeight="1" x14ac:dyDescent="0.25">
      <c r="A2531" s="294"/>
      <c r="B2531" s="295"/>
      <c r="C2531" s="313"/>
      <c r="D2531" s="294"/>
      <c r="E2531" s="294"/>
      <c r="F2531" s="294"/>
      <c r="G2531" s="295"/>
      <c r="H2531" s="295"/>
      <c r="I2531" s="295"/>
      <c r="J2531" s="294"/>
      <c r="K2531" s="294"/>
      <c r="L2531" s="294"/>
    </row>
    <row r="2532" spans="1:12" ht="20.100000000000001" customHeight="1" x14ac:dyDescent="0.25">
      <c r="A2532" s="294"/>
      <c r="B2532" s="295"/>
      <c r="C2532" s="313"/>
      <c r="D2532" s="294"/>
      <c r="E2532" s="294"/>
      <c r="F2532" s="294"/>
      <c r="G2532" s="295"/>
      <c r="H2532" s="295"/>
      <c r="I2532" s="295"/>
      <c r="J2532" s="294"/>
      <c r="K2532" s="294"/>
      <c r="L2532" s="294"/>
    </row>
    <row r="2533" spans="1:12" ht="20.100000000000001" customHeight="1" x14ac:dyDescent="0.25">
      <c r="A2533" s="294"/>
      <c r="B2533" s="295"/>
      <c r="C2533" s="313"/>
      <c r="D2533" s="294"/>
      <c r="E2533" s="294"/>
      <c r="F2533" s="294"/>
      <c r="G2533" s="295"/>
      <c r="H2533" s="295"/>
      <c r="I2533" s="295"/>
      <c r="J2533" s="294"/>
      <c r="K2533" s="294"/>
      <c r="L2533" s="294"/>
    </row>
    <row r="2534" spans="1:12" ht="20.100000000000001" customHeight="1" x14ac:dyDescent="0.25">
      <c r="A2534" s="294"/>
      <c r="B2534" s="295"/>
      <c r="C2534" s="313"/>
      <c r="D2534" s="294"/>
      <c r="E2534" s="294"/>
      <c r="F2534" s="294"/>
      <c r="G2534" s="295"/>
      <c r="H2534" s="295"/>
      <c r="I2534" s="295"/>
      <c r="J2534" s="294"/>
      <c r="K2534" s="294"/>
      <c r="L2534" s="294"/>
    </row>
    <row r="2535" spans="1:12" ht="20.100000000000001" customHeight="1" x14ac:dyDescent="0.25">
      <c r="A2535" s="294"/>
      <c r="B2535" s="295"/>
      <c r="C2535" s="313"/>
      <c r="D2535" s="294"/>
      <c r="E2535" s="294"/>
      <c r="F2535" s="294"/>
      <c r="G2535" s="295"/>
      <c r="H2535" s="295"/>
      <c r="I2535" s="295"/>
      <c r="J2535" s="294"/>
      <c r="K2535" s="294"/>
      <c r="L2535" s="294"/>
    </row>
    <row r="2536" spans="1:12" ht="20.100000000000001" customHeight="1" x14ac:dyDescent="0.25">
      <c r="A2536" s="294"/>
      <c r="B2536" s="295"/>
      <c r="C2536" s="313"/>
      <c r="D2536" s="294"/>
      <c r="E2536" s="294"/>
      <c r="F2536" s="294"/>
      <c r="G2536" s="295"/>
      <c r="H2536" s="295"/>
      <c r="I2536" s="295"/>
      <c r="J2536" s="294"/>
      <c r="K2536" s="294"/>
      <c r="L2536" s="294"/>
    </row>
    <row r="2537" spans="1:12" ht="20.100000000000001" customHeight="1" x14ac:dyDescent="0.25">
      <c r="A2537" s="294"/>
      <c r="B2537" s="295"/>
      <c r="C2537" s="313"/>
      <c r="D2537" s="294"/>
      <c r="E2537" s="294"/>
      <c r="F2537" s="294"/>
      <c r="G2537" s="295"/>
      <c r="H2537" s="295"/>
      <c r="I2537" s="295"/>
      <c r="J2537" s="294"/>
      <c r="K2537" s="294"/>
      <c r="L2537" s="294"/>
    </row>
    <row r="2538" spans="1:12" ht="20.100000000000001" customHeight="1" x14ac:dyDescent="0.25">
      <c r="A2538" s="294"/>
      <c r="B2538" s="295"/>
      <c r="C2538" s="313"/>
      <c r="D2538" s="294"/>
      <c r="E2538" s="294"/>
      <c r="F2538" s="294"/>
      <c r="G2538" s="295"/>
      <c r="H2538" s="295"/>
      <c r="I2538" s="295"/>
      <c r="J2538" s="294"/>
      <c r="K2538" s="294"/>
      <c r="L2538" s="294"/>
    </row>
    <row r="2539" spans="1:12" ht="20.100000000000001" customHeight="1" x14ac:dyDescent="0.25">
      <c r="A2539" s="294"/>
      <c r="B2539" s="295"/>
      <c r="C2539" s="313"/>
      <c r="D2539" s="294"/>
      <c r="E2539" s="294"/>
      <c r="F2539" s="294"/>
      <c r="G2539" s="295"/>
      <c r="H2539" s="295"/>
      <c r="I2539" s="295"/>
      <c r="J2539" s="294"/>
      <c r="K2539" s="294"/>
      <c r="L2539" s="294"/>
    </row>
    <row r="2540" spans="1:12" ht="20.100000000000001" customHeight="1" x14ac:dyDescent="0.25">
      <c r="A2540" s="294"/>
      <c r="B2540" s="295"/>
      <c r="C2540" s="313"/>
      <c r="D2540" s="294"/>
      <c r="E2540" s="294"/>
      <c r="F2540" s="294"/>
      <c r="G2540" s="295"/>
      <c r="H2540" s="295"/>
      <c r="I2540" s="295"/>
      <c r="J2540" s="294"/>
      <c r="K2540" s="294"/>
      <c r="L2540" s="294"/>
    </row>
    <row r="2541" spans="1:12" ht="20.100000000000001" customHeight="1" x14ac:dyDescent="0.25">
      <c r="A2541" s="294"/>
      <c r="B2541" s="295"/>
      <c r="C2541" s="313"/>
      <c r="D2541" s="294"/>
      <c r="E2541" s="294"/>
      <c r="F2541" s="294"/>
      <c r="G2541" s="295"/>
      <c r="H2541" s="295"/>
      <c r="I2541" s="295"/>
      <c r="J2541" s="294"/>
      <c r="K2541" s="294"/>
      <c r="L2541" s="294"/>
    </row>
    <row r="2542" spans="1:12" ht="20.100000000000001" customHeight="1" x14ac:dyDescent="0.25">
      <c r="A2542" s="294"/>
      <c r="B2542" s="295"/>
      <c r="C2542" s="313"/>
      <c r="D2542" s="294"/>
      <c r="E2542" s="294"/>
      <c r="F2542" s="294"/>
      <c r="G2542" s="295"/>
      <c r="H2542" s="295"/>
      <c r="I2542" s="295"/>
      <c r="J2542" s="294"/>
      <c r="K2542" s="294"/>
      <c r="L2542" s="294"/>
    </row>
    <row r="2543" spans="1:12" ht="20.100000000000001" customHeight="1" x14ac:dyDescent="0.25">
      <c r="A2543" s="294"/>
      <c r="B2543" s="295"/>
      <c r="C2543" s="313"/>
      <c r="D2543" s="294"/>
      <c r="E2543" s="294"/>
      <c r="F2543" s="294"/>
      <c r="G2543" s="295"/>
      <c r="H2543" s="295"/>
      <c r="I2543" s="295"/>
      <c r="J2543" s="294"/>
      <c r="K2543" s="294"/>
      <c r="L2543" s="294"/>
    </row>
    <row r="2544" spans="1:12" ht="20.100000000000001" customHeight="1" x14ac:dyDescent="0.25">
      <c r="A2544" s="294"/>
      <c r="B2544" s="295"/>
      <c r="C2544" s="313"/>
      <c r="D2544" s="294"/>
      <c r="E2544" s="294"/>
      <c r="F2544" s="294"/>
      <c r="G2544" s="295"/>
      <c r="H2544" s="295"/>
      <c r="I2544" s="295"/>
      <c r="J2544" s="294"/>
      <c r="K2544" s="294"/>
      <c r="L2544" s="294"/>
    </row>
    <row r="2545" spans="1:12" ht="20.100000000000001" customHeight="1" x14ac:dyDescent="0.25">
      <c r="A2545" s="294"/>
      <c r="B2545" s="295"/>
      <c r="C2545" s="313"/>
      <c r="D2545" s="294"/>
      <c r="E2545" s="294"/>
      <c r="F2545" s="294"/>
      <c r="G2545" s="295"/>
      <c r="H2545" s="295"/>
      <c r="I2545" s="295"/>
      <c r="J2545" s="294"/>
      <c r="K2545" s="294"/>
      <c r="L2545" s="294"/>
    </row>
    <row r="2546" spans="1:12" ht="20.100000000000001" customHeight="1" x14ac:dyDescent="0.25">
      <c r="A2546" s="294"/>
      <c r="B2546" s="295"/>
      <c r="C2546" s="313"/>
      <c r="D2546" s="294"/>
      <c r="E2546" s="294"/>
      <c r="F2546" s="294"/>
      <c r="G2546" s="295"/>
      <c r="H2546" s="295"/>
      <c r="I2546" s="295"/>
      <c r="J2546" s="294"/>
      <c r="K2546" s="294"/>
      <c r="L2546" s="294"/>
    </row>
    <row r="2547" spans="1:12" ht="20.100000000000001" customHeight="1" x14ac:dyDescent="0.25">
      <c r="A2547" s="294"/>
      <c r="B2547" s="295"/>
      <c r="C2547" s="313"/>
      <c r="D2547" s="294"/>
      <c r="E2547" s="294"/>
      <c r="F2547" s="294"/>
      <c r="G2547" s="295"/>
      <c r="H2547" s="295"/>
      <c r="I2547" s="295"/>
      <c r="J2547" s="294"/>
      <c r="K2547" s="294"/>
      <c r="L2547" s="294"/>
    </row>
    <row r="2548" spans="1:12" ht="20.100000000000001" customHeight="1" x14ac:dyDescent="0.25">
      <c r="A2548" s="294"/>
      <c r="B2548" s="295"/>
      <c r="C2548" s="313"/>
      <c r="D2548" s="294"/>
      <c r="E2548" s="294"/>
      <c r="F2548" s="294"/>
      <c r="G2548" s="295"/>
      <c r="H2548" s="295"/>
      <c r="I2548" s="295"/>
      <c r="J2548" s="294"/>
      <c r="K2548" s="294"/>
      <c r="L2548" s="294"/>
    </row>
    <row r="2549" spans="1:12" ht="20.100000000000001" customHeight="1" x14ac:dyDescent="0.25">
      <c r="A2549" s="294"/>
      <c r="B2549" s="295"/>
      <c r="C2549" s="313"/>
      <c r="D2549" s="294"/>
      <c r="E2549" s="294"/>
      <c r="F2549" s="294"/>
      <c r="G2549" s="295"/>
      <c r="H2549" s="295"/>
      <c r="I2549" s="295"/>
      <c r="J2549" s="294"/>
      <c r="K2549" s="294"/>
      <c r="L2549" s="294"/>
    </row>
    <row r="2550" spans="1:12" ht="20.100000000000001" customHeight="1" x14ac:dyDescent="0.25">
      <c r="A2550" s="294"/>
      <c r="B2550" s="295"/>
      <c r="C2550" s="313"/>
      <c r="D2550" s="294"/>
      <c r="E2550" s="294"/>
      <c r="F2550" s="294"/>
      <c r="G2550" s="295"/>
      <c r="H2550" s="295"/>
      <c r="I2550" s="295"/>
      <c r="J2550" s="294"/>
      <c r="K2550" s="294"/>
      <c r="L2550" s="294"/>
    </row>
    <row r="2551" spans="1:12" ht="20.100000000000001" customHeight="1" x14ac:dyDescent="0.25">
      <c r="A2551" s="294"/>
      <c r="B2551" s="295"/>
      <c r="C2551" s="313"/>
      <c r="D2551" s="294"/>
      <c r="E2551" s="294"/>
      <c r="F2551" s="294"/>
      <c r="G2551" s="295"/>
      <c r="H2551" s="295"/>
      <c r="I2551" s="295"/>
      <c r="J2551" s="294"/>
      <c r="K2551" s="294"/>
      <c r="L2551" s="294"/>
    </row>
    <row r="2552" spans="1:12" ht="20.100000000000001" customHeight="1" x14ac:dyDescent="0.25">
      <c r="A2552" s="294"/>
      <c r="B2552" s="295"/>
      <c r="C2552" s="313"/>
      <c r="D2552" s="294"/>
      <c r="E2552" s="294"/>
      <c r="F2552" s="294"/>
      <c r="G2552" s="295"/>
      <c r="H2552" s="295"/>
      <c r="I2552" s="295"/>
      <c r="J2552" s="294"/>
      <c r="K2552" s="294"/>
      <c r="L2552" s="294"/>
    </row>
    <row r="2553" spans="1:12" ht="20.100000000000001" customHeight="1" x14ac:dyDescent="0.25">
      <c r="A2553" s="294"/>
      <c r="B2553" s="295"/>
      <c r="C2553" s="313"/>
      <c r="D2553" s="294"/>
      <c r="E2553" s="294"/>
      <c r="F2553" s="294"/>
      <c r="G2553" s="295"/>
      <c r="H2553" s="295"/>
      <c r="I2553" s="295"/>
      <c r="J2553" s="294"/>
      <c r="K2553" s="294"/>
      <c r="L2553" s="294"/>
    </row>
    <row r="2554" spans="1:12" ht="20.100000000000001" customHeight="1" x14ac:dyDescent="0.25">
      <c r="A2554" s="294"/>
      <c r="B2554" s="295"/>
      <c r="C2554" s="313"/>
      <c r="D2554" s="294"/>
      <c r="E2554" s="294"/>
      <c r="F2554" s="294"/>
      <c r="G2554" s="295"/>
      <c r="H2554" s="295"/>
      <c r="I2554" s="295"/>
      <c r="J2554" s="294"/>
      <c r="K2554" s="294"/>
      <c r="L2554" s="294"/>
    </row>
    <row r="2555" spans="1:12" ht="20.100000000000001" customHeight="1" x14ac:dyDescent="0.25">
      <c r="A2555" s="294"/>
      <c r="B2555" s="295"/>
      <c r="C2555" s="313"/>
      <c r="D2555" s="294"/>
      <c r="E2555" s="294"/>
      <c r="F2555" s="294"/>
      <c r="G2555" s="295"/>
      <c r="H2555" s="295"/>
      <c r="I2555" s="295"/>
      <c r="J2555" s="294"/>
      <c r="K2555" s="294"/>
      <c r="L2555" s="294"/>
    </row>
    <row r="2556" spans="1:12" ht="20.100000000000001" customHeight="1" x14ac:dyDescent="0.25">
      <c r="A2556" s="294"/>
      <c r="B2556" s="295"/>
      <c r="C2556" s="313"/>
      <c r="D2556" s="294"/>
      <c r="E2556" s="294"/>
      <c r="F2556" s="294"/>
      <c r="G2556" s="295"/>
      <c r="H2556" s="295"/>
      <c r="I2556" s="295"/>
      <c r="J2556" s="294"/>
      <c r="K2556" s="294"/>
      <c r="L2556" s="294"/>
    </row>
    <row r="2557" spans="1:12" ht="20.100000000000001" customHeight="1" x14ac:dyDescent="0.25">
      <c r="A2557" s="294"/>
      <c r="B2557" s="295"/>
      <c r="C2557" s="313"/>
      <c r="D2557" s="294"/>
      <c r="E2557" s="294"/>
      <c r="F2557" s="294"/>
      <c r="G2557" s="295"/>
      <c r="H2557" s="295"/>
      <c r="I2557" s="295"/>
      <c r="J2557" s="294"/>
      <c r="K2557" s="294"/>
      <c r="L2557" s="294"/>
    </row>
    <row r="2558" spans="1:12" ht="20.100000000000001" customHeight="1" x14ac:dyDescent="0.25">
      <c r="A2558" s="294"/>
      <c r="B2558" s="295"/>
      <c r="C2558" s="313"/>
      <c r="D2558" s="294"/>
      <c r="E2558" s="294"/>
      <c r="F2558" s="294"/>
      <c r="G2558" s="295"/>
      <c r="H2558" s="295"/>
      <c r="I2558" s="295"/>
      <c r="J2558" s="294"/>
      <c r="K2558" s="294"/>
      <c r="L2558" s="294"/>
    </row>
    <row r="2559" spans="1:12" ht="20.100000000000001" customHeight="1" x14ac:dyDescent="0.25">
      <c r="A2559" s="294"/>
      <c r="B2559" s="295"/>
      <c r="C2559" s="313"/>
      <c r="D2559" s="294"/>
      <c r="E2559" s="294"/>
      <c r="F2559" s="294"/>
      <c r="G2559" s="295"/>
      <c r="H2559" s="295"/>
      <c r="I2559" s="295"/>
      <c r="J2559" s="294"/>
      <c r="K2559" s="294"/>
      <c r="L2559" s="294"/>
    </row>
    <row r="2560" spans="1:12" ht="20.100000000000001" customHeight="1" x14ac:dyDescent="0.25">
      <c r="A2560" s="294"/>
      <c r="B2560" s="295"/>
      <c r="C2560" s="313"/>
      <c r="D2560" s="294"/>
      <c r="E2560" s="294"/>
      <c r="F2560" s="294"/>
      <c r="G2560" s="295"/>
      <c r="H2560" s="295"/>
      <c r="I2560" s="295"/>
      <c r="J2560" s="294"/>
      <c r="K2560" s="294"/>
      <c r="L2560" s="294"/>
    </row>
    <row r="2561" spans="1:12" ht="20.100000000000001" customHeight="1" x14ac:dyDescent="0.25">
      <c r="A2561" s="294"/>
      <c r="B2561" s="295"/>
      <c r="C2561" s="313"/>
      <c r="D2561" s="294"/>
      <c r="E2561" s="294"/>
      <c r="F2561" s="294"/>
      <c r="G2561" s="295"/>
      <c r="H2561" s="295"/>
      <c r="I2561" s="295"/>
      <c r="J2561" s="294"/>
      <c r="K2561" s="294"/>
      <c r="L2561" s="294"/>
    </row>
    <row r="2562" spans="1:12" ht="20.100000000000001" customHeight="1" x14ac:dyDescent="0.25">
      <c r="A2562" s="294"/>
      <c r="B2562" s="295"/>
      <c r="C2562" s="313"/>
      <c r="D2562" s="294"/>
      <c r="E2562" s="294"/>
      <c r="F2562" s="294"/>
      <c r="G2562" s="295"/>
      <c r="H2562" s="295"/>
      <c r="I2562" s="295"/>
      <c r="J2562" s="294"/>
      <c r="K2562" s="294"/>
      <c r="L2562" s="294"/>
    </row>
    <row r="2563" spans="1:12" ht="20.100000000000001" customHeight="1" x14ac:dyDescent="0.25">
      <c r="A2563" s="294"/>
      <c r="B2563" s="295"/>
      <c r="C2563" s="313"/>
      <c r="D2563" s="294"/>
      <c r="E2563" s="294"/>
      <c r="F2563" s="294"/>
      <c r="G2563" s="295"/>
      <c r="H2563" s="295"/>
      <c r="I2563" s="295"/>
      <c r="J2563" s="294"/>
      <c r="K2563" s="294"/>
      <c r="L2563" s="294"/>
    </row>
    <row r="2564" spans="1:12" ht="20.100000000000001" customHeight="1" x14ac:dyDescent="0.25">
      <c r="A2564" s="294"/>
      <c r="B2564" s="295"/>
      <c r="C2564" s="313"/>
      <c r="D2564" s="294"/>
      <c r="E2564" s="294"/>
      <c r="F2564" s="294"/>
      <c r="G2564" s="295"/>
      <c r="H2564" s="295"/>
      <c r="I2564" s="295"/>
      <c r="J2564" s="294"/>
      <c r="K2564" s="294"/>
      <c r="L2564" s="294"/>
    </row>
    <row r="2565" spans="1:12" ht="20.100000000000001" customHeight="1" x14ac:dyDescent="0.25">
      <c r="A2565" s="294"/>
      <c r="B2565" s="295"/>
      <c r="C2565" s="313"/>
      <c r="D2565" s="294"/>
      <c r="E2565" s="294"/>
      <c r="F2565" s="294"/>
      <c r="G2565" s="295"/>
      <c r="H2565" s="295"/>
      <c r="I2565" s="295"/>
      <c r="J2565" s="294"/>
      <c r="K2565" s="294"/>
      <c r="L2565" s="294"/>
    </row>
    <row r="2566" spans="1:12" ht="20.100000000000001" customHeight="1" x14ac:dyDescent="0.25">
      <c r="A2566" s="294"/>
      <c r="B2566" s="295"/>
      <c r="C2566" s="313"/>
      <c r="D2566" s="294"/>
      <c r="E2566" s="294"/>
      <c r="F2566" s="294"/>
      <c r="G2566" s="295"/>
      <c r="H2566" s="295"/>
      <c r="I2566" s="295"/>
      <c r="J2566" s="294"/>
      <c r="K2566" s="294"/>
      <c r="L2566" s="294"/>
    </row>
    <row r="2567" spans="1:12" ht="20.100000000000001" customHeight="1" x14ac:dyDescent="0.25">
      <c r="A2567" s="294"/>
      <c r="B2567" s="295"/>
      <c r="C2567" s="313"/>
      <c r="D2567" s="294"/>
      <c r="E2567" s="294"/>
      <c r="F2567" s="294"/>
      <c r="G2567" s="295"/>
      <c r="H2567" s="295"/>
      <c r="I2567" s="295"/>
      <c r="J2567" s="294"/>
      <c r="K2567" s="294"/>
      <c r="L2567" s="294"/>
    </row>
    <row r="2568" spans="1:12" ht="20.100000000000001" customHeight="1" x14ac:dyDescent="0.25">
      <c r="A2568" s="294"/>
      <c r="B2568" s="295"/>
      <c r="C2568" s="313"/>
      <c r="D2568" s="294"/>
      <c r="E2568" s="294"/>
      <c r="F2568" s="294"/>
      <c r="G2568" s="295"/>
      <c r="H2568" s="295"/>
      <c r="I2568" s="295"/>
      <c r="J2568" s="294"/>
      <c r="K2568" s="294"/>
      <c r="L2568" s="294"/>
    </row>
    <row r="2569" spans="1:12" ht="20.100000000000001" customHeight="1" x14ac:dyDescent="0.25">
      <c r="A2569" s="294"/>
      <c r="B2569" s="295"/>
      <c r="C2569" s="313"/>
      <c r="D2569" s="294"/>
      <c r="E2569" s="294"/>
      <c r="F2569" s="294"/>
      <c r="G2569" s="295"/>
      <c r="H2569" s="295"/>
      <c r="I2569" s="295"/>
      <c r="J2569" s="294"/>
      <c r="K2569" s="294"/>
      <c r="L2569" s="294"/>
    </row>
    <row r="2570" spans="1:12" ht="20.100000000000001" customHeight="1" x14ac:dyDescent="0.25">
      <c r="A2570" s="294"/>
      <c r="B2570" s="295"/>
      <c r="C2570" s="313"/>
      <c r="D2570" s="294"/>
      <c r="E2570" s="294"/>
      <c r="F2570" s="294"/>
      <c r="G2570" s="295"/>
      <c r="H2570" s="295"/>
      <c r="I2570" s="295"/>
      <c r="J2570" s="294"/>
      <c r="K2570" s="294"/>
      <c r="L2570" s="294"/>
    </row>
    <row r="2571" spans="1:12" ht="20.100000000000001" customHeight="1" x14ac:dyDescent="0.25">
      <c r="A2571" s="294"/>
      <c r="B2571" s="295"/>
      <c r="C2571" s="313"/>
      <c r="D2571" s="294"/>
      <c r="E2571" s="294"/>
      <c r="F2571" s="294"/>
      <c r="G2571" s="295"/>
      <c r="H2571" s="295"/>
      <c r="I2571" s="295"/>
      <c r="J2571" s="294"/>
      <c r="K2571" s="294"/>
      <c r="L2571" s="294"/>
    </row>
    <row r="2572" spans="1:12" ht="20.100000000000001" customHeight="1" x14ac:dyDescent="0.25">
      <c r="A2572" s="294"/>
      <c r="B2572" s="295"/>
      <c r="C2572" s="313"/>
      <c r="D2572" s="294"/>
      <c r="E2572" s="294"/>
      <c r="F2572" s="294"/>
      <c r="G2572" s="295"/>
      <c r="H2572" s="295"/>
      <c r="I2572" s="295"/>
      <c r="J2572" s="294"/>
      <c r="K2572" s="294"/>
      <c r="L2572" s="294"/>
    </row>
    <row r="2573" spans="1:12" ht="20.100000000000001" customHeight="1" x14ac:dyDescent="0.25">
      <c r="A2573" s="294"/>
      <c r="B2573" s="295"/>
      <c r="C2573" s="313"/>
      <c r="D2573" s="294"/>
      <c r="E2573" s="294"/>
      <c r="F2573" s="294"/>
      <c r="G2573" s="295"/>
      <c r="H2573" s="295"/>
      <c r="I2573" s="295"/>
      <c r="J2573" s="294"/>
      <c r="K2573" s="294"/>
      <c r="L2573" s="294"/>
    </row>
    <row r="2574" spans="1:12" ht="20.100000000000001" customHeight="1" x14ac:dyDescent="0.25">
      <c r="A2574" s="294"/>
      <c r="B2574" s="295"/>
      <c r="C2574" s="313"/>
      <c r="D2574" s="294"/>
      <c r="E2574" s="294"/>
      <c r="F2574" s="294"/>
      <c r="G2574" s="295"/>
      <c r="H2574" s="295"/>
      <c r="I2574" s="295"/>
      <c r="J2574" s="294"/>
      <c r="K2574" s="294"/>
      <c r="L2574" s="294"/>
    </row>
    <row r="2575" spans="1:12" ht="20.100000000000001" customHeight="1" x14ac:dyDescent="0.25">
      <c r="A2575" s="294"/>
      <c r="B2575" s="295"/>
      <c r="C2575" s="313"/>
      <c r="D2575" s="294"/>
      <c r="E2575" s="294"/>
      <c r="F2575" s="294"/>
      <c r="G2575" s="295"/>
      <c r="H2575" s="295"/>
      <c r="I2575" s="295"/>
      <c r="J2575" s="294"/>
      <c r="K2575" s="294"/>
      <c r="L2575" s="294"/>
    </row>
    <row r="2576" spans="1:12" ht="20.100000000000001" customHeight="1" x14ac:dyDescent="0.25">
      <c r="A2576" s="294"/>
      <c r="B2576" s="295"/>
      <c r="C2576" s="313"/>
      <c r="D2576" s="294"/>
      <c r="E2576" s="294"/>
      <c r="F2576" s="294"/>
      <c r="G2576" s="295"/>
      <c r="H2576" s="295"/>
      <c r="I2576" s="295"/>
      <c r="J2576" s="294"/>
      <c r="K2576" s="294"/>
      <c r="L2576" s="294"/>
    </row>
    <row r="2577" spans="1:12" ht="20.100000000000001" customHeight="1" x14ac:dyDescent="0.25">
      <c r="A2577" s="294"/>
      <c r="B2577" s="295"/>
      <c r="C2577" s="313"/>
      <c r="D2577" s="294"/>
      <c r="E2577" s="294"/>
      <c r="F2577" s="294"/>
      <c r="G2577" s="295"/>
      <c r="H2577" s="295"/>
      <c r="I2577" s="295"/>
      <c r="J2577" s="294"/>
      <c r="K2577" s="294"/>
      <c r="L2577" s="294"/>
    </row>
    <row r="2578" spans="1:12" ht="20.100000000000001" customHeight="1" x14ac:dyDescent="0.25">
      <c r="A2578" s="294"/>
      <c r="B2578" s="295"/>
      <c r="C2578" s="313"/>
      <c r="D2578" s="294"/>
      <c r="E2578" s="294"/>
      <c r="F2578" s="294"/>
      <c r="G2578" s="295"/>
      <c r="H2578" s="295"/>
      <c r="I2578" s="295"/>
      <c r="J2578" s="294"/>
      <c r="K2578" s="294"/>
      <c r="L2578" s="294"/>
    </row>
    <row r="2579" spans="1:12" ht="20.100000000000001" customHeight="1" x14ac:dyDescent="0.25">
      <c r="A2579" s="294"/>
      <c r="B2579" s="295"/>
      <c r="C2579" s="313"/>
      <c r="D2579" s="294"/>
      <c r="E2579" s="294"/>
      <c r="F2579" s="294"/>
      <c r="G2579" s="295"/>
      <c r="H2579" s="295"/>
      <c r="I2579" s="295"/>
      <c r="J2579" s="294"/>
      <c r="K2579" s="294"/>
      <c r="L2579" s="294"/>
    </row>
    <row r="2580" spans="1:12" ht="20.100000000000001" customHeight="1" x14ac:dyDescent="0.25">
      <c r="A2580" s="294"/>
      <c r="B2580" s="295"/>
      <c r="C2580" s="313"/>
      <c r="D2580" s="294"/>
      <c r="E2580" s="294"/>
      <c r="F2580" s="294"/>
      <c r="G2580" s="295"/>
      <c r="H2580" s="295"/>
      <c r="I2580" s="295"/>
      <c r="J2580" s="294"/>
      <c r="K2580" s="294"/>
      <c r="L2580" s="294"/>
    </row>
    <row r="2581" spans="1:12" ht="20.100000000000001" customHeight="1" x14ac:dyDescent="0.25">
      <c r="A2581" s="294"/>
      <c r="B2581" s="295"/>
      <c r="C2581" s="313"/>
      <c r="D2581" s="294"/>
      <c r="E2581" s="294"/>
      <c r="F2581" s="294"/>
      <c r="G2581" s="295"/>
      <c r="H2581" s="295"/>
      <c r="I2581" s="295"/>
      <c r="J2581" s="294"/>
      <c r="K2581" s="294"/>
      <c r="L2581" s="294"/>
    </row>
    <row r="2582" spans="1:12" ht="20.100000000000001" customHeight="1" x14ac:dyDescent="0.25">
      <c r="A2582" s="294"/>
      <c r="B2582" s="295"/>
      <c r="C2582" s="313"/>
      <c r="D2582" s="294"/>
      <c r="E2582" s="294"/>
      <c r="F2582" s="294"/>
      <c r="G2582" s="295"/>
      <c r="H2582" s="295"/>
      <c r="I2582" s="295"/>
      <c r="J2582" s="294"/>
      <c r="K2582" s="294"/>
      <c r="L2582" s="294"/>
    </row>
    <row r="2583" spans="1:12" ht="20.100000000000001" customHeight="1" x14ac:dyDescent="0.25">
      <c r="A2583" s="294"/>
      <c r="B2583" s="295"/>
      <c r="C2583" s="313"/>
      <c r="D2583" s="294"/>
      <c r="E2583" s="294"/>
      <c r="F2583" s="294"/>
      <c r="G2583" s="295"/>
      <c r="H2583" s="295"/>
      <c r="I2583" s="295"/>
      <c r="J2583" s="294"/>
      <c r="K2583" s="294"/>
      <c r="L2583" s="294"/>
    </row>
    <row r="2584" spans="1:12" ht="20.100000000000001" customHeight="1" x14ac:dyDescent="0.25">
      <c r="A2584" s="294"/>
      <c r="B2584" s="295"/>
      <c r="C2584" s="313"/>
      <c r="D2584" s="294"/>
      <c r="E2584" s="294"/>
      <c r="F2584" s="294"/>
      <c r="G2584" s="295"/>
      <c r="H2584" s="295"/>
      <c r="I2584" s="295"/>
      <c r="J2584" s="294"/>
      <c r="K2584" s="294"/>
      <c r="L2584" s="294"/>
    </row>
    <row r="2585" spans="1:12" ht="20.100000000000001" customHeight="1" x14ac:dyDescent="0.25">
      <c r="A2585" s="294"/>
      <c r="B2585" s="295"/>
      <c r="C2585" s="313"/>
      <c r="D2585" s="294"/>
      <c r="E2585" s="294"/>
      <c r="F2585" s="294"/>
      <c r="G2585" s="295"/>
      <c r="H2585" s="295"/>
      <c r="I2585" s="295"/>
      <c r="J2585" s="294"/>
      <c r="K2585" s="294"/>
      <c r="L2585" s="294"/>
    </row>
    <row r="2586" spans="1:12" ht="20.100000000000001" customHeight="1" x14ac:dyDescent="0.25">
      <c r="A2586" s="294"/>
      <c r="B2586" s="295"/>
      <c r="C2586" s="313"/>
      <c r="D2586" s="294"/>
      <c r="E2586" s="294"/>
      <c r="F2586" s="294"/>
      <c r="G2586" s="295"/>
      <c r="H2586" s="295"/>
      <c r="I2586" s="295"/>
      <c r="J2586" s="294"/>
      <c r="K2586" s="294"/>
      <c r="L2586" s="294"/>
    </row>
    <row r="2587" spans="1:12" ht="20.100000000000001" customHeight="1" x14ac:dyDescent="0.25">
      <c r="A2587" s="294"/>
      <c r="B2587" s="295"/>
      <c r="C2587" s="313"/>
      <c r="D2587" s="294"/>
      <c r="E2587" s="294"/>
      <c r="F2587" s="294"/>
      <c r="G2587" s="295"/>
      <c r="H2587" s="295"/>
      <c r="I2587" s="295"/>
      <c r="J2587" s="294"/>
      <c r="K2587" s="294"/>
      <c r="L2587" s="294"/>
    </row>
    <row r="2588" spans="1:12" ht="20.100000000000001" customHeight="1" x14ac:dyDescent="0.25">
      <c r="A2588" s="294"/>
      <c r="B2588" s="295"/>
      <c r="C2588" s="313"/>
      <c r="D2588" s="294"/>
      <c r="E2588" s="294"/>
      <c r="F2588" s="294"/>
      <c r="G2588" s="295"/>
      <c r="H2588" s="295"/>
      <c r="I2588" s="295"/>
      <c r="J2588" s="294"/>
      <c r="K2588" s="294"/>
      <c r="L2588" s="294"/>
    </row>
    <row r="2589" spans="1:12" ht="20.100000000000001" customHeight="1" x14ac:dyDescent="0.25">
      <c r="A2589" s="294"/>
      <c r="B2589" s="295"/>
      <c r="C2589" s="313"/>
      <c r="D2589" s="294"/>
      <c r="E2589" s="294"/>
      <c r="F2589" s="294"/>
      <c r="G2589" s="295"/>
      <c r="H2589" s="295"/>
      <c r="I2589" s="295"/>
      <c r="J2589" s="294"/>
      <c r="K2589" s="294"/>
      <c r="L2589" s="294"/>
    </row>
    <row r="2590" spans="1:12" ht="20.100000000000001" customHeight="1" x14ac:dyDescent="0.25">
      <c r="A2590" s="294"/>
      <c r="B2590" s="295"/>
      <c r="C2590" s="313"/>
      <c r="D2590" s="294"/>
      <c r="E2590" s="294"/>
      <c r="F2590" s="294"/>
      <c r="G2590" s="295"/>
      <c r="H2590" s="295"/>
      <c r="I2590" s="295"/>
      <c r="J2590" s="294"/>
      <c r="K2590" s="294"/>
      <c r="L2590" s="294"/>
    </row>
    <row r="2591" spans="1:12" ht="20.100000000000001" customHeight="1" x14ac:dyDescent="0.25">
      <c r="A2591" s="294"/>
      <c r="B2591" s="295"/>
      <c r="C2591" s="313"/>
      <c r="D2591" s="294"/>
      <c r="E2591" s="294"/>
      <c r="F2591" s="294"/>
      <c r="G2591" s="295"/>
      <c r="H2591" s="295"/>
      <c r="I2591" s="295"/>
      <c r="J2591" s="294"/>
      <c r="K2591" s="294"/>
      <c r="L2591" s="294"/>
    </row>
    <row r="2592" spans="1:12" ht="20.100000000000001" customHeight="1" x14ac:dyDescent="0.25">
      <c r="A2592" s="294"/>
      <c r="B2592" s="295"/>
      <c r="C2592" s="313"/>
      <c r="D2592" s="294"/>
      <c r="E2592" s="294"/>
      <c r="F2592" s="294"/>
      <c r="G2592" s="295"/>
      <c r="H2592" s="295"/>
      <c r="I2592" s="295"/>
      <c r="J2592" s="294"/>
      <c r="K2592" s="294"/>
      <c r="L2592" s="294"/>
    </row>
    <row r="2593" spans="1:12" ht="20.100000000000001" customHeight="1" x14ac:dyDescent="0.25">
      <c r="A2593" s="294"/>
      <c r="B2593" s="295"/>
      <c r="C2593" s="313"/>
      <c r="D2593" s="294"/>
      <c r="E2593" s="294"/>
      <c r="F2593" s="294"/>
      <c r="G2593" s="295"/>
      <c r="H2593" s="295"/>
      <c r="I2593" s="295"/>
      <c r="J2593" s="294"/>
      <c r="K2593" s="294"/>
      <c r="L2593" s="294"/>
    </row>
    <row r="2594" spans="1:12" ht="20.100000000000001" customHeight="1" x14ac:dyDescent="0.25">
      <c r="A2594" s="294"/>
      <c r="B2594" s="295"/>
      <c r="C2594" s="313"/>
      <c r="D2594" s="294"/>
      <c r="E2594" s="294"/>
      <c r="F2594" s="294"/>
      <c r="G2594" s="295"/>
      <c r="H2594" s="295"/>
      <c r="I2594" s="295"/>
      <c r="J2594" s="294"/>
      <c r="K2594" s="294"/>
      <c r="L2594" s="294"/>
    </row>
    <row r="2595" spans="1:12" ht="20.100000000000001" customHeight="1" x14ac:dyDescent="0.25">
      <c r="A2595" s="294"/>
      <c r="B2595" s="295"/>
      <c r="C2595" s="313"/>
      <c r="D2595" s="294"/>
      <c r="E2595" s="294"/>
      <c r="F2595" s="294"/>
      <c r="G2595" s="295"/>
      <c r="H2595" s="295"/>
      <c r="I2595" s="295"/>
      <c r="J2595" s="294"/>
      <c r="K2595" s="294"/>
      <c r="L2595" s="294"/>
    </row>
    <row r="2596" spans="1:12" ht="20.100000000000001" customHeight="1" x14ac:dyDescent="0.25">
      <c r="A2596" s="294"/>
      <c r="B2596" s="295"/>
      <c r="C2596" s="313"/>
      <c r="D2596" s="294"/>
      <c r="E2596" s="294"/>
      <c r="F2596" s="294"/>
      <c r="G2596" s="295"/>
      <c r="H2596" s="295"/>
      <c r="I2596" s="295"/>
      <c r="J2596" s="294"/>
      <c r="K2596" s="294"/>
      <c r="L2596" s="294"/>
    </row>
    <row r="2597" spans="1:12" ht="20.100000000000001" customHeight="1" x14ac:dyDescent="0.25">
      <c r="A2597" s="294"/>
      <c r="B2597" s="295"/>
      <c r="C2597" s="313"/>
      <c r="D2597" s="294"/>
      <c r="E2597" s="294"/>
      <c r="F2597" s="294"/>
      <c r="G2597" s="295"/>
      <c r="H2597" s="295"/>
      <c r="I2597" s="295"/>
      <c r="J2597" s="294"/>
      <c r="K2597" s="294"/>
      <c r="L2597" s="294"/>
    </row>
    <row r="2598" spans="1:12" ht="20.100000000000001" customHeight="1" x14ac:dyDescent="0.25">
      <c r="A2598" s="294"/>
      <c r="B2598" s="295"/>
      <c r="C2598" s="313"/>
      <c r="D2598" s="294"/>
      <c r="E2598" s="294"/>
      <c r="F2598" s="294"/>
      <c r="G2598" s="295"/>
      <c r="H2598" s="295"/>
      <c r="I2598" s="295"/>
      <c r="J2598" s="294"/>
      <c r="K2598" s="294"/>
      <c r="L2598" s="294"/>
    </row>
    <row r="2599" spans="1:12" ht="20.100000000000001" customHeight="1" x14ac:dyDescent="0.25">
      <c r="A2599" s="294"/>
      <c r="B2599" s="295"/>
      <c r="C2599" s="313"/>
      <c r="D2599" s="294"/>
      <c r="E2599" s="294"/>
      <c r="F2599" s="294"/>
      <c r="G2599" s="295"/>
      <c r="H2599" s="295"/>
      <c r="I2599" s="295"/>
      <c r="J2599" s="294"/>
      <c r="K2599" s="294"/>
      <c r="L2599" s="294"/>
    </row>
    <row r="2600" spans="1:12" ht="20.100000000000001" customHeight="1" x14ac:dyDescent="0.25">
      <c r="A2600" s="294"/>
      <c r="B2600" s="295"/>
      <c r="C2600" s="313"/>
      <c r="D2600" s="294"/>
      <c r="E2600" s="294"/>
      <c r="F2600" s="294"/>
      <c r="G2600" s="295"/>
      <c r="H2600" s="295"/>
      <c r="I2600" s="295"/>
      <c r="J2600" s="294"/>
      <c r="K2600" s="294"/>
      <c r="L2600" s="294"/>
    </row>
    <row r="2601" spans="1:12" ht="20.100000000000001" customHeight="1" x14ac:dyDescent="0.25">
      <c r="A2601" s="294"/>
      <c r="B2601" s="295"/>
      <c r="C2601" s="313"/>
      <c r="D2601" s="294"/>
      <c r="E2601" s="294"/>
      <c r="F2601" s="294"/>
      <c r="G2601" s="295"/>
      <c r="H2601" s="295"/>
      <c r="I2601" s="295"/>
      <c r="J2601" s="294"/>
      <c r="K2601" s="294"/>
      <c r="L2601" s="294"/>
    </row>
    <row r="2602" spans="1:12" ht="20.100000000000001" customHeight="1" x14ac:dyDescent="0.25">
      <c r="A2602" s="294"/>
      <c r="B2602" s="295"/>
      <c r="C2602" s="313"/>
      <c r="D2602" s="294"/>
      <c r="E2602" s="294"/>
      <c r="F2602" s="294"/>
      <c r="G2602" s="295"/>
      <c r="H2602" s="295"/>
      <c r="I2602" s="295"/>
      <c r="J2602" s="294"/>
      <c r="K2602" s="294"/>
      <c r="L2602" s="294"/>
    </row>
    <row r="2603" spans="1:12" ht="20.100000000000001" customHeight="1" x14ac:dyDescent="0.25">
      <c r="A2603" s="294"/>
      <c r="B2603" s="295"/>
      <c r="C2603" s="313"/>
      <c r="D2603" s="294"/>
      <c r="E2603" s="294"/>
      <c r="F2603" s="294"/>
      <c r="G2603" s="295"/>
      <c r="H2603" s="295"/>
      <c r="I2603" s="295"/>
      <c r="J2603" s="294"/>
      <c r="K2603" s="294"/>
      <c r="L2603" s="294"/>
    </row>
    <row r="2604" spans="1:12" ht="20.100000000000001" customHeight="1" x14ac:dyDescent="0.25">
      <c r="A2604" s="294"/>
      <c r="B2604" s="295"/>
      <c r="C2604" s="313"/>
      <c r="D2604" s="294"/>
      <c r="E2604" s="294"/>
      <c r="F2604" s="294"/>
      <c r="G2604" s="295"/>
      <c r="H2604" s="295"/>
      <c r="I2604" s="295"/>
      <c r="J2604" s="294"/>
      <c r="K2604" s="294"/>
      <c r="L2604" s="294"/>
    </row>
    <row r="2605" spans="1:12" ht="20.100000000000001" customHeight="1" x14ac:dyDescent="0.25">
      <c r="A2605" s="294"/>
      <c r="B2605" s="295"/>
      <c r="C2605" s="313"/>
      <c r="D2605" s="294"/>
      <c r="E2605" s="294"/>
      <c r="F2605" s="294"/>
      <c r="G2605" s="295"/>
      <c r="H2605" s="295"/>
      <c r="I2605" s="295"/>
      <c r="J2605" s="294"/>
      <c r="K2605" s="294"/>
      <c r="L2605" s="294"/>
    </row>
    <row r="2606" spans="1:12" ht="20.100000000000001" customHeight="1" x14ac:dyDescent="0.25">
      <c r="A2606" s="294"/>
      <c r="B2606" s="295"/>
      <c r="C2606" s="313"/>
      <c r="D2606" s="294"/>
      <c r="E2606" s="294"/>
      <c r="F2606" s="294"/>
      <c r="G2606" s="295"/>
      <c r="H2606" s="295"/>
      <c r="I2606" s="295"/>
      <c r="J2606" s="294"/>
      <c r="K2606" s="294"/>
      <c r="L2606" s="294"/>
    </row>
    <row r="2607" spans="1:12" ht="20.100000000000001" customHeight="1" x14ac:dyDescent="0.25">
      <c r="A2607" s="294"/>
      <c r="B2607" s="295"/>
      <c r="C2607" s="313"/>
      <c r="D2607" s="294"/>
      <c r="E2607" s="294"/>
      <c r="F2607" s="294"/>
      <c r="G2607" s="295"/>
      <c r="H2607" s="295"/>
      <c r="I2607" s="295"/>
      <c r="J2607" s="294"/>
      <c r="K2607" s="294"/>
      <c r="L2607" s="294"/>
    </row>
    <row r="2608" spans="1:12" ht="20.100000000000001" customHeight="1" x14ac:dyDescent="0.25">
      <c r="A2608" s="294"/>
      <c r="B2608" s="295"/>
      <c r="C2608" s="313"/>
      <c r="D2608" s="294"/>
      <c r="E2608" s="294"/>
      <c r="F2608" s="294"/>
      <c r="G2608" s="295"/>
      <c r="H2608" s="295"/>
      <c r="I2608" s="295"/>
      <c r="J2608" s="294"/>
      <c r="K2608" s="294"/>
      <c r="L2608" s="294"/>
    </row>
    <row r="2609" spans="1:12" ht="20.100000000000001" customHeight="1" x14ac:dyDescent="0.25">
      <c r="A2609" s="294"/>
      <c r="B2609" s="295"/>
      <c r="C2609" s="313"/>
      <c r="D2609" s="294"/>
      <c r="E2609" s="294"/>
      <c r="F2609" s="294"/>
      <c r="G2609" s="295"/>
      <c r="H2609" s="295"/>
      <c r="I2609" s="295"/>
      <c r="J2609" s="294"/>
      <c r="K2609" s="294"/>
      <c r="L2609" s="294"/>
    </row>
    <row r="2610" spans="1:12" ht="20.100000000000001" customHeight="1" x14ac:dyDescent="0.25">
      <c r="A2610" s="294"/>
      <c r="B2610" s="295"/>
      <c r="C2610" s="313"/>
      <c r="D2610" s="294"/>
      <c r="E2610" s="294"/>
      <c r="F2610" s="294"/>
      <c r="G2610" s="295"/>
      <c r="H2610" s="295"/>
      <c r="I2610" s="295"/>
      <c r="J2610" s="294"/>
      <c r="K2610" s="294"/>
      <c r="L2610" s="294"/>
    </row>
    <row r="2611" spans="1:12" ht="20.100000000000001" customHeight="1" x14ac:dyDescent="0.25">
      <c r="A2611" s="294"/>
      <c r="B2611" s="295"/>
      <c r="C2611" s="313"/>
      <c r="D2611" s="294"/>
      <c r="E2611" s="294"/>
      <c r="F2611" s="294"/>
      <c r="G2611" s="295"/>
      <c r="H2611" s="295"/>
      <c r="I2611" s="295"/>
      <c r="J2611" s="294"/>
      <c r="K2611" s="294"/>
      <c r="L2611" s="294"/>
    </row>
    <row r="2612" spans="1:12" ht="20.100000000000001" customHeight="1" x14ac:dyDescent="0.25">
      <c r="A2612" s="294"/>
      <c r="B2612" s="295"/>
      <c r="C2612" s="313"/>
      <c r="D2612" s="294"/>
      <c r="E2612" s="294"/>
      <c r="F2612" s="294"/>
      <c r="G2612" s="295"/>
      <c r="H2612" s="295"/>
      <c r="I2612" s="295"/>
      <c r="J2612" s="294"/>
      <c r="K2612" s="294"/>
      <c r="L2612" s="294"/>
    </row>
    <row r="2613" spans="1:12" ht="20.100000000000001" customHeight="1" x14ac:dyDescent="0.25">
      <c r="A2613" s="294"/>
      <c r="B2613" s="295"/>
      <c r="C2613" s="313"/>
      <c r="D2613" s="294"/>
      <c r="E2613" s="294"/>
      <c r="F2613" s="294"/>
      <c r="G2613" s="295"/>
      <c r="H2613" s="295"/>
      <c r="I2613" s="295"/>
      <c r="J2613" s="294"/>
      <c r="K2613" s="294"/>
      <c r="L2613" s="294"/>
    </row>
    <row r="2614" spans="1:12" ht="20.100000000000001" customHeight="1" x14ac:dyDescent="0.25">
      <c r="A2614" s="294"/>
      <c r="B2614" s="295"/>
      <c r="C2614" s="313"/>
      <c r="D2614" s="294"/>
      <c r="E2614" s="294"/>
      <c r="F2614" s="294"/>
      <c r="G2614" s="295"/>
      <c r="H2614" s="295"/>
      <c r="I2614" s="295"/>
      <c r="J2614" s="294"/>
      <c r="K2614" s="294"/>
      <c r="L2614" s="294"/>
    </row>
    <row r="2615" spans="1:12" ht="20.100000000000001" customHeight="1" x14ac:dyDescent="0.25">
      <c r="A2615" s="294"/>
      <c r="B2615" s="295"/>
      <c r="C2615" s="313"/>
      <c r="D2615" s="294"/>
      <c r="E2615" s="294"/>
      <c r="F2615" s="294"/>
      <c r="G2615" s="295"/>
      <c r="H2615" s="295"/>
      <c r="I2615" s="295"/>
      <c r="J2615" s="294"/>
      <c r="K2615" s="294"/>
      <c r="L2615" s="294"/>
    </row>
    <row r="2616" spans="1:12" ht="20.100000000000001" customHeight="1" x14ac:dyDescent="0.25">
      <c r="A2616" s="294"/>
      <c r="B2616" s="295"/>
      <c r="C2616" s="313"/>
      <c r="D2616" s="294"/>
      <c r="E2616" s="294"/>
      <c r="F2616" s="294"/>
      <c r="G2616" s="295"/>
      <c r="H2616" s="295"/>
      <c r="I2616" s="295"/>
      <c r="J2616" s="294"/>
      <c r="K2616" s="294"/>
      <c r="L2616" s="294"/>
    </row>
    <row r="2617" spans="1:12" ht="20.100000000000001" customHeight="1" x14ac:dyDescent="0.25">
      <c r="A2617" s="294"/>
      <c r="B2617" s="295"/>
      <c r="C2617" s="313"/>
      <c r="D2617" s="294"/>
      <c r="E2617" s="294"/>
      <c r="F2617" s="294"/>
      <c r="G2617" s="295"/>
      <c r="H2617" s="295"/>
      <c r="I2617" s="295"/>
      <c r="J2617" s="294"/>
      <c r="K2617" s="294"/>
      <c r="L2617" s="294"/>
    </row>
    <row r="2618" spans="1:12" ht="20.100000000000001" customHeight="1" x14ac:dyDescent="0.25">
      <c r="A2618" s="294"/>
      <c r="B2618" s="295"/>
      <c r="C2618" s="313"/>
      <c r="D2618" s="294"/>
      <c r="E2618" s="294"/>
      <c r="F2618" s="294"/>
      <c r="G2618" s="295"/>
      <c r="H2618" s="295"/>
      <c r="I2618" s="295"/>
      <c r="J2618" s="294"/>
      <c r="K2618" s="294"/>
      <c r="L2618" s="294"/>
    </row>
    <row r="2619" spans="1:12" ht="20.100000000000001" customHeight="1" x14ac:dyDescent="0.25">
      <c r="A2619" s="294"/>
      <c r="B2619" s="295"/>
      <c r="C2619" s="313"/>
      <c r="D2619" s="294"/>
      <c r="E2619" s="294"/>
      <c r="F2619" s="294"/>
      <c r="G2619" s="295"/>
      <c r="H2619" s="295"/>
      <c r="I2619" s="295"/>
      <c r="J2619" s="294"/>
      <c r="K2619" s="294"/>
      <c r="L2619" s="294"/>
    </row>
    <row r="2620" spans="1:12" ht="20.100000000000001" customHeight="1" x14ac:dyDescent="0.25">
      <c r="A2620" s="294"/>
      <c r="B2620" s="295"/>
      <c r="C2620" s="313"/>
      <c r="D2620" s="294"/>
      <c r="E2620" s="294"/>
      <c r="F2620" s="294"/>
      <c r="G2620" s="295"/>
      <c r="H2620" s="295"/>
      <c r="I2620" s="295"/>
      <c r="J2620" s="294"/>
      <c r="K2620" s="294"/>
      <c r="L2620" s="294"/>
    </row>
    <row r="2621" spans="1:12" ht="20.100000000000001" customHeight="1" x14ac:dyDescent="0.25">
      <c r="A2621" s="294"/>
      <c r="B2621" s="295"/>
      <c r="C2621" s="313"/>
      <c r="D2621" s="294"/>
      <c r="E2621" s="294"/>
      <c r="F2621" s="294"/>
      <c r="G2621" s="295"/>
      <c r="H2621" s="295"/>
      <c r="I2621" s="295"/>
      <c r="J2621" s="294"/>
      <c r="K2621" s="294"/>
      <c r="L2621" s="294"/>
    </row>
    <row r="2622" spans="1:12" ht="20.100000000000001" customHeight="1" x14ac:dyDescent="0.25">
      <c r="A2622" s="294"/>
      <c r="B2622" s="295"/>
      <c r="C2622" s="313"/>
      <c r="D2622" s="294"/>
      <c r="E2622" s="294"/>
      <c r="F2622" s="294"/>
      <c r="G2622" s="295"/>
      <c r="H2622" s="295"/>
      <c r="I2622" s="295"/>
      <c r="J2622" s="294"/>
      <c r="K2622" s="294"/>
      <c r="L2622" s="294"/>
    </row>
    <row r="2623" spans="1:12" ht="20.100000000000001" customHeight="1" x14ac:dyDescent="0.25">
      <c r="A2623" s="294"/>
      <c r="B2623" s="295"/>
      <c r="C2623" s="313"/>
      <c r="D2623" s="294"/>
      <c r="E2623" s="294"/>
      <c r="F2623" s="294"/>
      <c r="G2623" s="295"/>
      <c r="H2623" s="295"/>
      <c r="I2623" s="295"/>
      <c r="J2623" s="294"/>
      <c r="K2623" s="294"/>
      <c r="L2623" s="294"/>
    </row>
    <row r="2624" spans="1:12" ht="20.100000000000001" customHeight="1" x14ac:dyDescent="0.25">
      <c r="A2624" s="294"/>
      <c r="B2624" s="295"/>
      <c r="C2624" s="313"/>
      <c r="D2624" s="294"/>
      <c r="E2624" s="294"/>
      <c r="F2624" s="294"/>
      <c r="G2624" s="295"/>
      <c r="H2624" s="295"/>
      <c r="I2624" s="295"/>
      <c r="J2624" s="294"/>
      <c r="K2624" s="294"/>
      <c r="L2624" s="294"/>
    </row>
    <row r="2625" spans="1:12" ht="20.100000000000001" customHeight="1" x14ac:dyDescent="0.25">
      <c r="A2625" s="294"/>
      <c r="B2625" s="295"/>
      <c r="C2625" s="313"/>
      <c r="D2625" s="294"/>
      <c r="E2625" s="294"/>
      <c r="F2625" s="294"/>
      <c r="G2625" s="295"/>
      <c r="H2625" s="295"/>
      <c r="I2625" s="295"/>
      <c r="J2625" s="294"/>
      <c r="K2625" s="294"/>
      <c r="L2625" s="294"/>
    </row>
    <row r="2626" spans="1:12" ht="20.100000000000001" customHeight="1" x14ac:dyDescent="0.25">
      <c r="A2626" s="294"/>
      <c r="B2626" s="295"/>
      <c r="C2626" s="313"/>
      <c r="D2626" s="294"/>
      <c r="E2626" s="294"/>
      <c r="F2626" s="294"/>
      <c r="G2626" s="295"/>
      <c r="H2626" s="295"/>
      <c r="I2626" s="295"/>
      <c r="J2626" s="294"/>
      <c r="K2626" s="294"/>
      <c r="L2626" s="294"/>
    </row>
    <row r="2627" spans="1:12" ht="20.100000000000001" customHeight="1" x14ac:dyDescent="0.25">
      <c r="A2627" s="294"/>
      <c r="B2627" s="295"/>
      <c r="C2627" s="313"/>
      <c r="D2627" s="294"/>
      <c r="E2627" s="294"/>
      <c r="F2627" s="294"/>
      <c r="G2627" s="295"/>
      <c r="H2627" s="295"/>
      <c r="I2627" s="295"/>
      <c r="J2627" s="294"/>
      <c r="K2627" s="294"/>
      <c r="L2627" s="294"/>
    </row>
    <row r="2628" spans="1:12" ht="20.100000000000001" customHeight="1" x14ac:dyDescent="0.25">
      <c r="A2628" s="294"/>
      <c r="B2628" s="295"/>
      <c r="C2628" s="313"/>
      <c r="D2628" s="294"/>
      <c r="E2628" s="294"/>
      <c r="F2628" s="294"/>
      <c r="G2628" s="295"/>
      <c r="H2628" s="295"/>
      <c r="I2628" s="295"/>
      <c r="J2628" s="294"/>
      <c r="K2628" s="294"/>
      <c r="L2628" s="294"/>
    </row>
    <row r="2629" spans="1:12" ht="20.100000000000001" customHeight="1" x14ac:dyDescent="0.25">
      <c r="A2629" s="294"/>
      <c r="B2629" s="295"/>
      <c r="C2629" s="313"/>
      <c r="D2629" s="294"/>
      <c r="E2629" s="294"/>
      <c r="F2629" s="294"/>
      <c r="G2629" s="295"/>
      <c r="H2629" s="295"/>
      <c r="I2629" s="295"/>
      <c r="J2629" s="294"/>
      <c r="K2629" s="294"/>
      <c r="L2629" s="294"/>
    </row>
    <row r="2630" spans="1:12" ht="20.100000000000001" customHeight="1" x14ac:dyDescent="0.25">
      <c r="A2630" s="294"/>
      <c r="B2630" s="295"/>
      <c r="C2630" s="313"/>
      <c r="D2630" s="294"/>
      <c r="E2630" s="294"/>
      <c r="F2630" s="294"/>
      <c r="G2630" s="295"/>
      <c r="H2630" s="295"/>
      <c r="I2630" s="295"/>
      <c r="J2630" s="294"/>
      <c r="K2630" s="294"/>
      <c r="L2630" s="294"/>
    </row>
    <row r="2631" spans="1:12" ht="20.100000000000001" customHeight="1" x14ac:dyDescent="0.25">
      <c r="A2631" s="294"/>
      <c r="B2631" s="295"/>
      <c r="C2631" s="313"/>
      <c r="D2631" s="294"/>
      <c r="E2631" s="294"/>
      <c r="F2631" s="294"/>
      <c r="G2631" s="295"/>
      <c r="H2631" s="295"/>
      <c r="I2631" s="295"/>
      <c r="J2631" s="294"/>
      <c r="K2631" s="294"/>
      <c r="L2631" s="294"/>
    </row>
    <row r="2632" spans="1:12" ht="20.100000000000001" customHeight="1" x14ac:dyDescent="0.25">
      <c r="A2632" s="294"/>
      <c r="B2632" s="295"/>
      <c r="C2632" s="313"/>
      <c r="D2632" s="294"/>
      <c r="E2632" s="294"/>
      <c r="F2632" s="294"/>
      <c r="G2632" s="295"/>
      <c r="H2632" s="295"/>
      <c r="I2632" s="295"/>
      <c r="J2632" s="294"/>
      <c r="K2632" s="294"/>
      <c r="L2632" s="294"/>
    </row>
    <row r="2633" spans="1:12" ht="20.100000000000001" customHeight="1" x14ac:dyDescent="0.25">
      <c r="A2633" s="294"/>
      <c r="B2633" s="295"/>
      <c r="C2633" s="313"/>
      <c r="D2633" s="294"/>
      <c r="E2633" s="294"/>
      <c r="F2633" s="294"/>
      <c r="G2633" s="295"/>
      <c r="H2633" s="295"/>
      <c r="I2633" s="295"/>
      <c r="J2633" s="294"/>
      <c r="K2633" s="294"/>
      <c r="L2633" s="294"/>
    </row>
    <row r="2634" spans="1:12" ht="20.100000000000001" customHeight="1" x14ac:dyDescent="0.25">
      <c r="A2634" s="294"/>
      <c r="B2634" s="295"/>
      <c r="C2634" s="313"/>
      <c r="D2634" s="294"/>
      <c r="E2634" s="294"/>
      <c r="F2634" s="294"/>
      <c r="G2634" s="295"/>
      <c r="H2634" s="295"/>
      <c r="I2634" s="295"/>
      <c r="J2634" s="294"/>
      <c r="K2634" s="294"/>
      <c r="L2634" s="294"/>
    </row>
    <row r="2635" spans="1:12" ht="20.100000000000001" customHeight="1" x14ac:dyDescent="0.25">
      <c r="A2635" s="294"/>
      <c r="B2635" s="295"/>
      <c r="C2635" s="313"/>
      <c r="D2635" s="294"/>
      <c r="E2635" s="294"/>
      <c r="F2635" s="294"/>
      <c r="G2635" s="295"/>
      <c r="H2635" s="295"/>
      <c r="I2635" s="295"/>
      <c r="J2635" s="294"/>
      <c r="K2635" s="294"/>
      <c r="L2635" s="294"/>
    </row>
    <row r="2636" spans="1:12" ht="20.100000000000001" customHeight="1" x14ac:dyDescent="0.25">
      <c r="A2636" s="294"/>
      <c r="B2636" s="295"/>
      <c r="C2636" s="313"/>
      <c r="D2636" s="294"/>
      <c r="E2636" s="294"/>
      <c r="F2636" s="294"/>
      <c r="G2636" s="295"/>
      <c r="H2636" s="295"/>
      <c r="I2636" s="295"/>
      <c r="J2636" s="294"/>
      <c r="K2636" s="294"/>
      <c r="L2636" s="294"/>
    </row>
    <row r="2637" spans="1:12" ht="20.100000000000001" customHeight="1" x14ac:dyDescent="0.25">
      <c r="A2637" s="294"/>
      <c r="B2637" s="295"/>
      <c r="C2637" s="313"/>
      <c r="D2637" s="294"/>
      <c r="E2637" s="294"/>
      <c r="F2637" s="294"/>
      <c r="G2637" s="295"/>
      <c r="H2637" s="295"/>
      <c r="I2637" s="295"/>
      <c r="J2637" s="294"/>
      <c r="K2637" s="294"/>
      <c r="L2637" s="294"/>
    </row>
    <row r="2638" spans="1:12" ht="20.100000000000001" customHeight="1" x14ac:dyDescent="0.25">
      <c r="A2638" s="294"/>
      <c r="B2638" s="295"/>
      <c r="C2638" s="313"/>
      <c r="D2638" s="294"/>
      <c r="E2638" s="294"/>
      <c r="F2638" s="294"/>
      <c r="G2638" s="295"/>
      <c r="H2638" s="295"/>
      <c r="I2638" s="295"/>
      <c r="J2638" s="294"/>
      <c r="K2638" s="294"/>
      <c r="L2638" s="294"/>
    </row>
    <row r="2639" spans="1:12" ht="20.100000000000001" customHeight="1" x14ac:dyDescent="0.25">
      <c r="A2639" s="294"/>
      <c r="B2639" s="295"/>
      <c r="C2639" s="313"/>
      <c r="D2639" s="294"/>
      <c r="E2639" s="294"/>
      <c r="F2639" s="294"/>
      <c r="G2639" s="295"/>
      <c r="H2639" s="295"/>
      <c r="I2639" s="295"/>
      <c r="J2639" s="294"/>
      <c r="K2639" s="294"/>
      <c r="L2639" s="294"/>
    </row>
    <row r="2640" spans="1:12" ht="20.100000000000001" customHeight="1" x14ac:dyDescent="0.25">
      <c r="A2640" s="294"/>
      <c r="B2640" s="295"/>
      <c r="C2640" s="313"/>
      <c r="D2640" s="294"/>
      <c r="E2640" s="294"/>
      <c r="F2640" s="294"/>
      <c r="G2640" s="295"/>
      <c r="H2640" s="295"/>
      <c r="I2640" s="295"/>
      <c r="J2640" s="294"/>
      <c r="K2640" s="294"/>
      <c r="L2640" s="294"/>
    </row>
    <row r="2641" spans="1:12" ht="20.100000000000001" customHeight="1" x14ac:dyDescent="0.25">
      <c r="A2641" s="294"/>
      <c r="B2641" s="295"/>
      <c r="C2641" s="313"/>
      <c r="D2641" s="294"/>
      <c r="E2641" s="294"/>
      <c r="F2641" s="294"/>
      <c r="G2641" s="295"/>
      <c r="H2641" s="295"/>
      <c r="I2641" s="295"/>
      <c r="J2641" s="294"/>
      <c r="K2641" s="294"/>
      <c r="L2641" s="294"/>
    </row>
    <row r="2642" spans="1:12" ht="20.100000000000001" customHeight="1" x14ac:dyDescent="0.25">
      <c r="A2642" s="294"/>
      <c r="B2642" s="295"/>
      <c r="C2642" s="313"/>
      <c r="D2642" s="294"/>
      <c r="E2642" s="294"/>
      <c r="F2642" s="294"/>
      <c r="G2642" s="295"/>
      <c r="H2642" s="295"/>
      <c r="I2642" s="295"/>
      <c r="J2642" s="294"/>
      <c r="K2642" s="294"/>
      <c r="L2642" s="294"/>
    </row>
    <row r="2643" spans="1:12" ht="20.100000000000001" customHeight="1" x14ac:dyDescent="0.25">
      <c r="A2643" s="294"/>
      <c r="B2643" s="295"/>
      <c r="C2643" s="313"/>
      <c r="D2643" s="294"/>
      <c r="E2643" s="294"/>
      <c r="F2643" s="294"/>
      <c r="G2643" s="295"/>
      <c r="H2643" s="295"/>
      <c r="I2643" s="295"/>
      <c r="J2643" s="294"/>
      <c r="K2643" s="294"/>
      <c r="L2643" s="294"/>
    </row>
    <row r="2644" spans="1:12" ht="20.100000000000001" customHeight="1" x14ac:dyDescent="0.25">
      <c r="A2644" s="294"/>
      <c r="B2644" s="295"/>
      <c r="C2644" s="313"/>
      <c r="D2644" s="294"/>
      <c r="E2644" s="294"/>
      <c r="F2644" s="294"/>
      <c r="G2644" s="295"/>
      <c r="H2644" s="295"/>
      <c r="I2644" s="295"/>
      <c r="J2644" s="294"/>
      <c r="K2644" s="294"/>
      <c r="L2644" s="294"/>
    </row>
    <row r="2645" spans="1:12" ht="20.100000000000001" customHeight="1" x14ac:dyDescent="0.25">
      <c r="A2645" s="294"/>
      <c r="B2645" s="295"/>
      <c r="C2645" s="313"/>
      <c r="D2645" s="294"/>
      <c r="E2645" s="294"/>
      <c r="F2645" s="294"/>
      <c r="G2645" s="295"/>
      <c r="H2645" s="295"/>
      <c r="I2645" s="295"/>
      <c r="J2645" s="294"/>
      <c r="K2645" s="294"/>
      <c r="L2645" s="294"/>
    </row>
    <row r="2646" spans="1:12" ht="20.100000000000001" customHeight="1" x14ac:dyDescent="0.25">
      <c r="A2646" s="294"/>
      <c r="B2646" s="295"/>
      <c r="C2646" s="313"/>
      <c r="D2646" s="294"/>
      <c r="E2646" s="294"/>
      <c r="F2646" s="294"/>
      <c r="G2646" s="295"/>
      <c r="H2646" s="295"/>
      <c r="I2646" s="295"/>
      <c r="J2646" s="294"/>
      <c r="K2646" s="294"/>
      <c r="L2646" s="294"/>
    </row>
    <row r="2647" spans="1:12" ht="20.100000000000001" customHeight="1" x14ac:dyDescent="0.25">
      <c r="A2647" s="294"/>
      <c r="B2647" s="295"/>
      <c r="C2647" s="313"/>
      <c r="D2647" s="294"/>
      <c r="E2647" s="294"/>
      <c r="F2647" s="294"/>
      <c r="G2647" s="295"/>
      <c r="H2647" s="295"/>
      <c r="I2647" s="295"/>
      <c r="J2647" s="294"/>
      <c r="K2647" s="294"/>
      <c r="L2647" s="294"/>
    </row>
    <row r="2648" spans="1:12" ht="20.100000000000001" customHeight="1" x14ac:dyDescent="0.25">
      <c r="A2648" s="294"/>
      <c r="B2648" s="295"/>
      <c r="C2648" s="313"/>
      <c r="D2648" s="294"/>
      <c r="E2648" s="294"/>
      <c r="F2648" s="294"/>
      <c r="G2648" s="295"/>
      <c r="H2648" s="295"/>
      <c r="I2648" s="295"/>
      <c r="J2648" s="294"/>
      <c r="K2648" s="294"/>
      <c r="L2648" s="294"/>
    </row>
    <row r="2649" spans="1:12" ht="20.100000000000001" customHeight="1" x14ac:dyDescent="0.25">
      <c r="A2649" s="294"/>
      <c r="B2649" s="295"/>
      <c r="C2649" s="313"/>
      <c r="D2649" s="294"/>
      <c r="E2649" s="294"/>
      <c r="F2649" s="294"/>
      <c r="G2649" s="295"/>
      <c r="H2649" s="295"/>
      <c r="I2649" s="295"/>
      <c r="J2649" s="294"/>
      <c r="K2649" s="294"/>
      <c r="L2649" s="294"/>
    </row>
    <row r="2650" spans="1:12" ht="20.100000000000001" customHeight="1" x14ac:dyDescent="0.25">
      <c r="A2650" s="294"/>
      <c r="B2650" s="295"/>
      <c r="C2650" s="313"/>
      <c r="D2650" s="294"/>
      <c r="E2650" s="294"/>
      <c r="F2650" s="294"/>
      <c r="G2650" s="295"/>
      <c r="H2650" s="295"/>
      <c r="I2650" s="295"/>
      <c r="J2650" s="294"/>
      <c r="K2650" s="294"/>
      <c r="L2650" s="294"/>
    </row>
    <row r="2651" spans="1:12" ht="20.100000000000001" customHeight="1" x14ac:dyDescent="0.25">
      <c r="A2651" s="294"/>
      <c r="B2651" s="295"/>
      <c r="C2651" s="313"/>
      <c r="D2651" s="294"/>
      <c r="E2651" s="294"/>
      <c r="F2651" s="294"/>
      <c r="G2651" s="295"/>
      <c r="H2651" s="295"/>
      <c r="I2651" s="295"/>
      <c r="J2651" s="294"/>
      <c r="K2651" s="294"/>
      <c r="L2651" s="294"/>
    </row>
    <row r="2652" spans="1:12" ht="20.100000000000001" customHeight="1" x14ac:dyDescent="0.25">
      <c r="A2652" s="294"/>
      <c r="B2652" s="295"/>
      <c r="C2652" s="313"/>
      <c r="D2652" s="294"/>
      <c r="E2652" s="294"/>
      <c r="F2652" s="294"/>
      <c r="G2652" s="295"/>
      <c r="H2652" s="295"/>
      <c r="I2652" s="295"/>
      <c r="J2652" s="294"/>
      <c r="K2652" s="294"/>
      <c r="L2652" s="294"/>
    </row>
    <row r="2653" spans="1:12" ht="20.100000000000001" customHeight="1" x14ac:dyDescent="0.25">
      <c r="A2653" s="294"/>
      <c r="B2653" s="295"/>
      <c r="C2653" s="313"/>
      <c r="D2653" s="294"/>
      <c r="E2653" s="294"/>
      <c r="F2653" s="294"/>
      <c r="G2653" s="295"/>
      <c r="H2653" s="295"/>
      <c r="I2653" s="295"/>
      <c r="J2653" s="294"/>
      <c r="K2653" s="294"/>
      <c r="L2653" s="294"/>
    </row>
    <row r="2654" spans="1:12" ht="20.100000000000001" customHeight="1" x14ac:dyDescent="0.25">
      <c r="A2654" s="294"/>
      <c r="B2654" s="295"/>
      <c r="C2654" s="313"/>
      <c r="D2654" s="294"/>
      <c r="E2654" s="294"/>
      <c r="F2654" s="294"/>
      <c r="G2654" s="295"/>
      <c r="H2654" s="295"/>
      <c r="I2654" s="295"/>
      <c r="J2654" s="294"/>
      <c r="K2654" s="294"/>
      <c r="L2654" s="294"/>
    </row>
    <row r="2655" spans="1:12" ht="20.100000000000001" customHeight="1" x14ac:dyDescent="0.25">
      <c r="A2655" s="294"/>
      <c r="B2655" s="295"/>
      <c r="C2655" s="313"/>
      <c r="D2655" s="294"/>
      <c r="E2655" s="294"/>
      <c r="F2655" s="294"/>
      <c r="G2655" s="295"/>
      <c r="H2655" s="295"/>
      <c r="I2655" s="295"/>
      <c r="J2655" s="294"/>
      <c r="K2655" s="294"/>
      <c r="L2655" s="294"/>
    </row>
    <row r="2656" spans="1:12" ht="20.100000000000001" customHeight="1" x14ac:dyDescent="0.25">
      <c r="A2656" s="294"/>
      <c r="B2656" s="295"/>
      <c r="C2656" s="313"/>
      <c r="D2656" s="294"/>
      <c r="E2656" s="294"/>
      <c r="F2656" s="294"/>
      <c r="G2656" s="295"/>
      <c r="H2656" s="295"/>
      <c r="I2656" s="295"/>
      <c r="J2656" s="294"/>
      <c r="K2656" s="294"/>
      <c r="L2656" s="294"/>
    </row>
    <row r="2657" spans="1:12" ht="20.100000000000001" customHeight="1" x14ac:dyDescent="0.25">
      <c r="A2657" s="294"/>
      <c r="B2657" s="295"/>
      <c r="C2657" s="313"/>
      <c r="D2657" s="294"/>
      <c r="E2657" s="294"/>
      <c r="F2657" s="294"/>
      <c r="G2657" s="295"/>
      <c r="H2657" s="295"/>
      <c r="I2657" s="295"/>
      <c r="J2657" s="294"/>
      <c r="K2657" s="294"/>
      <c r="L2657" s="294"/>
    </row>
    <row r="2658" spans="1:12" ht="20.100000000000001" customHeight="1" x14ac:dyDescent="0.25">
      <c r="A2658" s="294"/>
      <c r="B2658" s="295"/>
      <c r="C2658" s="313"/>
      <c r="D2658" s="294"/>
      <c r="E2658" s="294"/>
      <c r="F2658" s="294"/>
      <c r="G2658" s="295"/>
      <c r="H2658" s="295"/>
      <c r="I2658" s="295"/>
      <c r="J2658" s="294"/>
      <c r="K2658" s="294"/>
      <c r="L2658" s="294"/>
    </row>
    <row r="2659" spans="1:12" ht="20.100000000000001" customHeight="1" x14ac:dyDescent="0.25">
      <c r="A2659" s="294"/>
      <c r="B2659" s="295"/>
      <c r="C2659" s="313"/>
      <c r="D2659" s="294"/>
      <c r="E2659" s="294"/>
      <c r="F2659" s="294"/>
      <c r="G2659" s="295"/>
      <c r="H2659" s="295"/>
      <c r="I2659" s="295"/>
      <c r="J2659" s="294"/>
      <c r="K2659" s="294"/>
      <c r="L2659" s="294"/>
    </row>
    <row r="2660" spans="1:12" ht="20.100000000000001" customHeight="1" x14ac:dyDescent="0.25">
      <c r="A2660" s="294"/>
      <c r="B2660" s="295"/>
      <c r="C2660" s="313"/>
      <c r="D2660" s="294"/>
      <c r="E2660" s="294"/>
      <c r="F2660" s="294"/>
      <c r="G2660" s="295"/>
      <c r="H2660" s="295"/>
      <c r="I2660" s="295"/>
      <c r="J2660" s="294"/>
      <c r="K2660" s="294"/>
      <c r="L2660" s="294"/>
    </row>
    <row r="2661" spans="1:12" ht="20.100000000000001" customHeight="1" x14ac:dyDescent="0.25">
      <c r="A2661" s="294"/>
      <c r="B2661" s="295"/>
      <c r="C2661" s="313"/>
      <c r="D2661" s="294"/>
      <c r="E2661" s="294"/>
      <c r="F2661" s="294"/>
      <c r="G2661" s="295"/>
      <c r="H2661" s="295"/>
      <c r="I2661" s="295"/>
      <c r="J2661" s="294"/>
      <c r="K2661" s="294"/>
      <c r="L2661" s="294"/>
    </row>
    <row r="2662" spans="1:12" ht="20.100000000000001" customHeight="1" x14ac:dyDescent="0.25">
      <c r="A2662" s="294"/>
      <c r="B2662" s="295"/>
      <c r="C2662" s="313"/>
      <c r="D2662" s="294"/>
      <c r="E2662" s="294"/>
      <c r="F2662" s="294"/>
      <c r="G2662" s="295"/>
      <c r="H2662" s="295"/>
      <c r="I2662" s="295"/>
      <c r="J2662" s="294"/>
      <c r="K2662" s="294"/>
      <c r="L2662" s="294"/>
    </row>
    <row r="2663" spans="1:12" ht="20.100000000000001" customHeight="1" x14ac:dyDescent="0.25">
      <c r="A2663" s="294"/>
      <c r="B2663" s="295"/>
      <c r="C2663" s="313"/>
      <c r="D2663" s="294"/>
      <c r="E2663" s="294"/>
      <c r="F2663" s="294"/>
      <c r="G2663" s="295"/>
      <c r="H2663" s="295"/>
      <c r="I2663" s="295"/>
      <c r="J2663" s="294"/>
      <c r="K2663" s="294"/>
      <c r="L2663" s="294"/>
    </row>
    <row r="2664" spans="1:12" ht="20.100000000000001" customHeight="1" x14ac:dyDescent="0.25">
      <c r="A2664" s="294"/>
      <c r="B2664" s="295"/>
      <c r="C2664" s="313"/>
      <c r="D2664" s="294"/>
      <c r="E2664" s="294"/>
      <c r="F2664" s="294"/>
      <c r="G2664" s="295"/>
      <c r="H2664" s="295"/>
      <c r="I2664" s="295"/>
      <c r="J2664" s="294"/>
      <c r="K2664" s="294"/>
      <c r="L2664" s="294"/>
    </row>
    <row r="2665" spans="1:12" ht="20.100000000000001" customHeight="1" x14ac:dyDescent="0.25">
      <c r="A2665" s="294"/>
      <c r="B2665" s="295"/>
      <c r="C2665" s="313"/>
      <c r="D2665" s="294"/>
      <c r="E2665" s="294"/>
      <c r="F2665" s="294"/>
      <c r="G2665" s="295"/>
      <c r="H2665" s="295"/>
      <c r="I2665" s="295"/>
      <c r="J2665" s="294"/>
      <c r="K2665" s="294"/>
      <c r="L2665" s="294"/>
    </row>
    <row r="2666" spans="1:12" ht="20.100000000000001" customHeight="1" x14ac:dyDescent="0.25">
      <c r="A2666" s="294"/>
      <c r="B2666" s="295"/>
      <c r="C2666" s="313"/>
      <c r="D2666" s="294"/>
      <c r="E2666" s="294"/>
      <c r="F2666" s="294"/>
      <c r="G2666" s="295"/>
      <c r="H2666" s="295"/>
      <c r="I2666" s="295"/>
      <c r="J2666" s="294"/>
      <c r="K2666" s="294"/>
      <c r="L2666" s="294"/>
    </row>
    <row r="2667" spans="1:12" ht="20.100000000000001" customHeight="1" x14ac:dyDescent="0.25">
      <c r="A2667" s="294"/>
      <c r="B2667" s="295"/>
      <c r="C2667" s="313"/>
      <c r="D2667" s="294"/>
      <c r="E2667" s="294"/>
      <c r="F2667" s="294"/>
      <c r="G2667" s="295"/>
      <c r="H2667" s="295"/>
      <c r="I2667" s="295"/>
      <c r="J2667" s="294"/>
      <c r="K2667" s="294"/>
      <c r="L2667" s="294"/>
    </row>
    <row r="2668" spans="1:12" ht="20.100000000000001" customHeight="1" x14ac:dyDescent="0.25">
      <c r="A2668" s="294"/>
      <c r="B2668" s="295"/>
      <c r="C2668" s="313"/>
      <c r="D2668" s="294"/>
      <c r="E2668" s="294"/>
      <c r="F2668" s="294"/>
      <c r="G2668" s="295"/>
      <c r="H2668" s="295"/>
      <c r="I2668" s="295"/>
      <c r="J2668" s="294"/>
      <c r="K2668" s="294"/>
      <c r="L2668" s="294"/>
    </row>
    <row r="2669" spans="1:12" ht="20.100000000000001" customHeight="1" x14ac:dyDescent="0.25">
      <c r="A2669" s="294"/>
      <c r="B2669" s="295"/>
      <c r="C2669" s="313"/>
      <c r="D2669" s="294"/>
      <c r="E2669" s="294"/>
      <c r="F2669" s="294"/>
      <c r="G2669" s="295"/>
      <c r="H2669" s="295"/>
      <c r="I2669" s="295"/>
      <c r="J2669" s="294"/>
      <c r="K2669" s="294"/>
      <c r="L2669" s="294"/>
    </row>
    <row r="2670" spans="1:12" ht="20.100000000000001" customHeight="1" x14ac:dyDescent="0.25">
      <c r="A2670" s="294"/>
      <c r="B2670" s="295"/>
      <c r="C2670" s="313"/>
      <c r="D2670" s="294"/>
      <c r="E2670" s="294"/>
      <c r="F2670" s="294"/>
      <c r="G2670" s="295"/>
      <c r="H2670" s="295"/>
      <c r="I2670" s="295"/>
      <c r="J2670" s="294"/>
      <c r="K2670" s="294"/>
      <c r="L2670" s="294"/>
    </row>
    <row r="2671" spans="1:12" ht="20.100000000000001" customHeight="1" x14ac:dyDescent="0.25">
      <c r="A2671" s="294"/>
      <c r="B2671" s="295"/>
      <c r="C2671" s="313"/>
      <c r="D2671" s="294"/>
      <c r="E2671" s="294"/>
      <c r="F2671" s="294"/>
      <c r="G2671" s="295"/>
      <c r="H2671" s="295"/>
      <c r="I2671" s="295"/>
      <c r="J2671" s="294"/>
      <c r="K2671" s="294"/>
      <c r="L2671" s="294"/>
    </row>
    <row r="2672" spans="1:12" ht="20.100000000000001" customHeight="1" x14ac:dyDescent="0.25">
      <c r="A2672" s="294"/>
      <c r="B2672" s="295"/>
      <c r="C2672" s="313"/>
      <c r="D2672" s="294"/>
      <c r="E2672" s="294"/>
      <c r="F2672" s="294"/>
      <c r="G2672" s="295"/>
      <c r="H2672" s="295"/>
      <c r="I2672" s="295"/>
      <c r="J2672" s="294"/>
      <c r="K2672" s="294"/>
      <c r="L2672" s="294"/>
    </row>
    <row r="2673" spans="1:12" ht="20.100000000000001" customHeight="1" x14ac:dyDescent="0.25">
      <c r="A2673" s="294"/>
      <c r="B2673" s="295"/>
      <c r="C2673" s="313"/>
      <c r="D2673" s="294"/>
      <c r="E2673" s="294"/>
      <c r="F2673" s="294"/>
      <c r="G2673" s="295"/>
      <c r="H2673" s="295"/>
      <c r="I2673" s="295"/>
      <c r="J2673" s="294"/>
      <c r="K2673" s="294"/>
      <c r="L2673" s="294"/>
    </row>
    <row r="2674" spans="1:12" ht="20.100000000000001" customHeight="1" x14ac:dyDescent="0.25">
      <c r="A2674" s="294"/>
      <c r="B2674" s="295"/>
      <c r="C2674" s="313"/>
      <c r="D2674" s="294"/>
      <c r="E2674" s="294"/>
      <c r="F2674" s="294"/>
      <c r="G2674" s="295"/>
      <c r="H2674" s="295"/>
      <c r="I2674" s="295"/>
      <c r="J2674" s="294"/>
      <c r="K2674" s="294"/>
      <c r="L2674" s="294"/>
    </row>
    <row r="2675" spans="1:12" ht="20.100000000000001" customHeight="1" x14ac:dyDescent="0.25">
      <c r="A2675" s="294"/>
      <c r="B2675" s="295"/>
      <c r="C2675" s="313"/>
      <c r="D2675" s="294"/>
      <c r="E2675" s="294"/>
      <c r="F2675" s="294"/>
      <c r="G2675" s="295"/>
      <c r="H2675" s="295"/>
      <c r="I2675" s="295"/>
      <c r="J2675" s="294"/>
      <c r="K2675" s="294"/>
      <c r="L2675" s="294"/>
    </row>
    <row r="2676" spans="1:12" ht="20.100000000000001" customHeight="1" x14ac:dyDescent="0.25">
      <c r="A2676" s="294"/>
      <c r="B2676" s="295"/>
      <c r="C2676" s="313"/>
      <c r="D2676" s="294"/>
      <c r="E2676" s="294"/>
      <c r="F2676" s="294"/>
      <c r="G2676" s="295"/>
      <c r="H2676" s="295"/>
      <c r="I2676" s="295"/>
      <c r="J2676" s="294"/>
      <c r="K2676" s="294"/>
      <c r="L2676" s="294"/>
    </row>
    <row r="2677" spans="1:12" ht="20.100000000000001" customHeight="1" x14ac:dyDescent="0.25">
      <c r="A2677" s="294"/>
      <c r="B2677" s="295"/>
      <c r="C2677" s="313"/>
      <c r="D2677" s="294"/>
      <c r="E2677" s="294"/>
      <c r="F2677" s="294"/>
      <c r="G2677" s="295"/>
      <c r="H2677" s="295"/>
      <c r="I2677" s="295"/>
      <c r="J2677" s="294"/>
      <c r="K2677" s="294"/>
      <c r="L2677" s="294"/>
    </row>
    <row r="2678" spans="1:12" ht="20.100000000000001" customHeight="1" x14ac:dyDescent="0.25">
      <c r="A2678" s="294"/>
      <c r="B2678" s="295"/>
      <c r="C2678" s="313"/>
      <c r="D2678" s="294"/>
      <c r="E2678" s="294"/>
      <c r="F2678" s="294"/>
      <c r="G2678" s="295"/>
      <c r="H2678" s="295"/>
      <c r="I2678" s="295"/>
      <c r="J2678" s="294"/>
      <c r="K2678" s="294"/>
      <c r="L2678" s="294"/>
    </row>
    <row r="2679" spans="1:12" ht="20.100000000000001" customHeight="1" x14ac:dyDescent="0.25">
      <c r="A2679" s="294"/>
      <c r="B2679" s="295"/>
      <c r="C2679" s="313"/>
      <c r="D2679" s="294"/>
      <c r="E2679" s="294"/>
      <c r="F2679" s="294"/>
      <c r="G2679" s="295"/>
      <c r="H2679" s="295"/>
      <c r="I2679" s="295"/>
      <c r="J2679" s="294"/>
      <c r="K2679" s="294"/>
      <c r="L2679" s="294"/>
    </row>
    <row r="2680" spans="1:12" ht="20.100000000000001" customHeight="1" x14ac:dyDescent="0.25">
      <c r="A2680" s="294"/>
      <c r="B2680" s="295"/>
      <c r="C2680" s="313"/>
      <c r="D2680" s="294"/>
      <c r="E2680" s="294"/>
      <c r="F2680" s="294"/>
      <c r="G2680" s="295"/>
      <c r="H2680" s="295"/>
      <c r="I2680" s="295"/>
      <c r="J2680" s="294"/>
      <c r="K2680" s="294"/>
      <c r="L2680" s="294"/>
    </row>
    <row r="2681" spans="1:12" ht="20.100000000000001" customHeight="1" x14ac:dyDescent="0.25">
      <c r="A2681" s="294"/>
      <c r="B2681" s="295"/>
      <c r="C2681" s="313"/>
      <c r="D2681" s="294"/>
      <c r="E2681" s="294"/>
      <c r="F2681" s="294"/>
      <c r="G2681" s="295"/>
      <c r="H2681" s="295"/>
      <c r="I2681" s="295"/>
      <c r="J2681" s="294"/>
      <c r="K2681" s="294"/>
      <c r="L2681" s="294"/>
    </row>
    <row r="2682" spans="1:12" ht="20.100000000000001" customHeight="1" x14ac:dyDescent="0.25">
      <c r="A2682" s="294"/>
      <c r="B2682" s="295"/>
      <c r="C2682" s="313"/>
      <c r="D2682" s="294"/>
      <c r="E2682" s="294"/>
      <c r="F2682" s="294"/>
      <c r="G2682" s="295"/>
      <c r="H2682" s="295"/>
      <c r="I2682" s="295"/>
      <c r="J2682" s="294"/>
      <c r="K2682" s="294"/>
      <c r="L2682" s="294"/>
    </row>
    <row r="2683" spans="1:12" ht="20.100000000000001" customHeight="1" x14ac:dyDescent="0.25">
      <c r="A2683" s="294"/>
      <c r="B2683" s="295"/>
      <c r="C2683" s="313"/>
      <c r="D2683" s="294"/>
      <c r="E2683" s="294"/>
      <c r="F2683" s="294"/>
      <c r="G2683" s="295"/>
      <c r="H2683" s="295"/>
      <c r="I2683" s="295"/>
      <c r="J2683" s="294"/>
      <c r="K2683" s="294"/>
      <c r="L2683" s="294"/>
    </row>
    <row r="2684" spans="1:12" ht="20.100000000000001" customHeight="1" x14ac:dyDescent="0.25">
      <c r="A2684" s="294"/>
      <c r="B2684" s="295"/>
      <c r="C2684" s="313"/>
      <c r="D2684" s="294"/>
      <c r="E2684" s="294"/>
      <c r="F2684" s="294"/>
      <c r="G2684" s="295"/>
      <c r="H2684" s="295"/>
      <c r="I2684" s="295"/>
      <c r="J2684" s="294"/>
      <c r="K2684" s="294"/>
      <c r="L2684" s="294"/>
    </row>
    <row r="2685" spans="1:12" ht="20.100000000000001" customHeight="1" x14ac:dyDescent="0.25">
      <c r="A2685" s="294"/>
      <c r="B2685" s="295"/>
      <c r="C2685" s="313"/>
      <c r="D2685" s="294"/>
      <c r="E2685" s="294"/>
      <c r="F2685" s="294"/>
      <c r="G2685" s="295"/>
      <c r="H2685" s="295"/>
      <c r="I2685" s="295"/>
      <c r="J2685" s="294"/>
      <c r="K2685" s="294"/>
      <c r="L2685" s="294"/>
    </row>
    <row r="2686" spans="1:12" ht="20.100000000000001" customHeight="1" x14ac:dyDescent="0.25">
      <c r="A2686" s="294"/>
      <c r="B2686" s="295"/>
      <c r="C2686" s="313"/>
      <c r="D2686" s="294"/>
      <c r="E2686" s="294"/>
      <c r="F2686" s="294"/>
      <c r="G2686" s="295"/>
      <c r="H2686" s="295"/>
      <c r="I2686" s="295"/>
      <c r="J2686" s="294"/>
      <c r="K2686" s="294"/>
      <c r="L2686" s="294"/>
    </row>
    <row r="2687" spans="1:12" ht="20.100000000000001" customHeight="1" x14ac:dyDescent="0.25">
      <c r="A2687" s="294"/>
      <c r="B2687" s="295"/>
      <c r="C2687" s="313"/>
      <c r="D2687" s="294"/>
      <c r="E2687" s="294"/>
      <c r="F2687" s="294"/>
      <c r="G2687" s="295"/>
      <c r="H2687" s="295"/>
      <c r="I2687" s="295"/>
      <c r="J2687" s="294"/>
      <c r="K2687" s="294"/>
      <c r="L2687" s="294"/>
    </row>
    <row r="2688" spans="1:12" ht="20.100000000000001" customHeight="1" x14ac:dyDescent="0.25">
      <c r="A2688" s="294"/>
      <c r="B2688" s="295"/>
      <c r="C2688" s="313"/>
      <c r="D2688" s="294"/>
      <c r="E2688" s="294"/>
      <c r="F2688" s="294"/>
      <c r="G2688" s="295"/>
      <c r="H2688" s="295"/>
      <c r="I2688" s="295"/>
      <c r="J2688" s="294"/>
      <c r="K2688" s="294"/>
      <c r="L2688" s="294"/>
    </row>
    <row r="2689" spans="1:12" ht="20.100000000000001" customHeight="1" x14ac:dyDescent="0.25">
      <c r="A2689" s="294"/>
      <c r="B2689" s="295"/>
      <c r="C2689" s="313"/>
      <c r="D2689" s="294"/>
      <c r="E2689" s="294"/>
      <c r="F2689" s="294"/>
      <c r="G2689" s="295"/>
      <c r="H2689" s="295"/>
      <c r="I2689" s="295"/>
      <c r="J2689" s="294"/>
      <c r="K2689" s="294"/>
      <c r="L2689" s="294"/>
    </row>
    <row r="2690" spans="1:12" ht="20.100000000000001" customHeight="1" x14ac:dyDescent="0.25">
      <c r="A2690" s="294"/>
      <c r="B2690" s="295"/>
      <c r="C2690" s="313"/>
      <c r="D2690" s="294"/>
      <c r="E2690" s="294"/>
      <c r="F2690" s="294"/>
      <c r="G2690" s="295"/>
      <c r="H2690" s="295"/>
      <c r="I2690" s="295"/>
      <c r="J2690" s="294"/>
      <c r="K2690" s="294"/>
      <c r="L2690" s="294"/>
    </row>
    <row r="2691" spans="1:12" ht="20.100000000000001" customHeight="1" x14ac:dyDescent="0.25">
      <c r="A2691" s="294"/>
      <c r="B2691" s="295"/>
      <c r="C2691" s="313"/>
      <c r="D2691" s="294"/>
      <c r="E2691" s="294"/>
      <c r="F2691" s="294"/>
      <c r="G2691" s="295"/>
      <c r="H2691" s="295"/>
      <c r="I2691" s="295"/>
      <c r="J2691" s="294"/>
      <c r="K2691" s="294"/>
      <c r="L2691" s="294"/>
    </row>
    <row r="2692" spans="1:12" ht="20.100000000000001" customHeight="1" x14ac:dyDescent="0.25">
      <c r="A2692" s="294"/>
      <c r="B2692" s="295"/>
      <c r="C2692" s="313"/>
      <c r="D2692" s="294"/>
      <c r="E2692" s="294"/>
      <c r="F2692" s="294"/>
      <c r="G2692" s="295"/>
      <c r="H2692" s="295"/>
      <c r="I2692" s="295"/>
      <c r="J2692" s="294"/>
      <c r="K2692" s="294"/>
      <c r="L2692" s="294"/>
    </row>
    <row r="2693" spans="1:12" ht="20.100000000000001" customHeight="1" x14ac:dyDescent="0.25">
      <c r="A2693" s="294"/>
      <c r="B2693" s="295"/>
      <c r="C2693" s="313"/>
      <c r="D2693" s="294"/>
      <c r="E2693" s="294"/>
      <c r="F2693" s="294"/>
      <c r="G2693" s="295"/>
      <c r="H2693" s="295"/>
      <c r="I2693" s="295"/>
      <c r="J2693" s="294"/>
      <c r="K2693" s="294"/>
      <c r="L2693" s="294"/>
    </row>
    <row r="2694" spans="1:12" ht="20.100000000000001" customHeight="1" x14ac:dyDescent="0.25">
      <c r="A2694" s="294"/>
      <c r="B2694" s="295"/>
      <c r="C2694" s="313"/>
      <c r="D2694" s="294"/>
      <c r="E2694" s="294"/>
      <c r="F2694" s="294"/>
      <c r="G2694" s="295"/>
      <c r="H2694" s="295"/>
      <c r="I2694" s="295"/>
      <c r="J2694" s="294"/>
      <c r="K2694" s="294"/>
      <c r="L2694" s="294"/>
    </row>
    <row r="2695" spans="1:12" ht="20.100000000000001" customHeight="1" x14ac:dyDescent="0.25">
      <c r="A2695" s="294"/>
      <c r="B2695" s="295"/>
      <c r="C2695" s="313"/>
      <c r="D2695" s="294"/>
      <c r="E2695" s="294"/>
      <c r="F2695" s="294"/>
      <c r="G2695" s="295"/>
      <c r="H2695" s="295"/>
      <c r="I2695" s="295"/>
      <c r="J2695" s="294"/>
      <c r="K2695" s="294"/>
      <c r="L2695" s="294"/>
    </row>
    <row r="2696" spans="1:12" ht="20.100000000000001" customHeight="1" x14ac:dyDescent="0.25">
      <c r="A2696" s="294"/>
      <c r="B2696" s="295"/>
      <c r="C2696" s="313"/>
      <c r="D2696" s="294"/>
      <c r="E2696" s="294"/>
      <c r="F2696" s="294"/>
      <c r="G2696" s="295"/>
      <c r="H2696" s="295"/>
      <c r="I2696" s="295"/>
      <c r="J2696" s="294"/>
      <c r="K2696" s="294"/>
      <c r="L2696" s="294"/>
    </row>
    <row r="2697" spans="1:12" ht="20.100000000000001" customHeight="1" x14ac:dyDescent="0.25">
      <c r="A2697" s="294"/>
      <c r="B2697" s="295"/>
      <c r="C2697" s="313"/>
      <c r="D2697" s="294"/>
      <c r="E2697" s="294"/>
      <c r="F2697" s="294"/>
      <c r="G2697" s="295"/>
      <c r="H2697" s="295"/>
      <c r="I2697" s="295"/>
      <c r="J2697" s="294"/>
      <c r="K2697" s="294"/>
      <c r="L2697" s="294"/>
    </row>
    <row r="2698" spans="1:12" ht="20.100000000000001" customHeight="1" x14ac:dyDescent="0.25">
      <c r="A2698" s="294"/>
      <c r="B2698" s="295"/>
      <c r="C2698" s="313"/>
      <c r="D2698" s="294"/>
      <c r="E2698" s="294"/>
      <c r="F2698" s="294"/>
      <c r="G2698" s="295"/>
      <c r="H2698" s="295"/>
      <c r="I2698" s="295"/>
      <c r="J2698" s="294"/>
      <c r="K2698" s="294"/>
      <c r="L2698" s="294"/>
    </row>
    <row r="2699" spans="1:12" ht="20.100000000000001" customHeight="1" x14ac:dyDescent="0.25">
      <c r="A2699" s="294"/>
      <c r="B2699" s="295"/>
      <c r="C2699" s="313"/>
      <c r="D2699" s="294"/>
      <c r="E2699" s="294"/>
      <c r="F2699" s="294"/>
      <c r="G2699" s="295"/>
      <c r="H2699" s="295"/>
      <c r="I2699" s="295"/>
      <c r="J2699" s="294"/>
      <c r="K2699" s="294"/>
      <c r="L2699" s="294"/>
    </row>
    <row r="2700" spans="1:12" ht="20.100000000000001" customHeight="1" x14ac:dyDescent="0.25">
      <c r="A2700" s="294"/>
      <c r="B2700" s="295"/>
      <c r="C2700" s="313"/>
      <c r="D2700" s="294"/>
      <c r="E2700" s="294"/>
      <c r="F2700" s="294"/>
      <c r="G2700" s="295"/>
      <c r="H2700" s="295"/>
      <c r="I2700" s="295"/>
      <c r="J2700" s="294"/>
      <c r="K2700" s="294"/>
      <c r="L2700" s="294"/>
    </row>
    <row r="2701" spans="1:12" ht="20.100000000000001" customHeight="1" x14ac:dyDescent="0.25">
      <c r="A2701" s="294"/>
      <c r="B2701" s="295"/>
      <c r="C2701" s="313"/>
      <c r="D2701" s="294"/>
      <c r="E2701" s="294"/>
      <c r="F2701" s="294"/>
      <c r="G2701" s="295"/>
      <c r="H2701" s="295"/>
      <c r="I2701" s="295"/>
      <c r="J2701" s="294"/>
      <c r="K2701" s="294"/>
      <c r="L2701" s="294"/>
    </row>
    <row r="2702" spans="1:12" ht="20.100000000000001" customHeight="1" x14ac:dyDescent="0.25">
      <c r="A2702" s="294"/>
      <c r="B2702" s="295"/>
      <c r="C2702" s="313"/>
      <c r="D2702" s="294"/>
      <c r="E2702" s="294"/>
      <c r="F2702" s="294"/>
      <c r="G2702" s="295"/>
      <c r="H2702" s="295"/>
      <c r="I2702" s="295"/>
      <c r="J2702" s="294"/>
      <c r="K2702" s="294"/>
      <c r="L2702" s="294"/>
    </row>
    <row r="2703" spans="1:12" ht="20.100000000000001" customHeight="1" x14ac:dyDescent="0.25">
      <c r="A2703" s="294"/>
      <c r="B2703" s="295"/>
      <c r="C2703" s="313"/>
      <c r="D2703" s="294"/>
      <c r="E2703" s="294"/>
      <c r="F2703" s="294"/>
      <c r="G2703" s="295"/>
      <c r="H2703" s="295"/>
      <c r="I2703" s="295"/>
      <c r="J2703" s="294"/>
      <c r="K2703" s="294"/>
      <c r="L2703" s="294"/>
    </row>
    <row r="2704" spans="1:12" ht="20.100000000000001" customHeight="1" x14ac:dyDescent="0.25">
      <c r="A2704" s="294"/>
      <c r="B2704" s="295"/>
      <c r="C2704" s="313"/>
      <c r="D2704" s="294"/>
      <c r="E2704" s="294"/>
      <c r="F2704" s="294"/>
      <c r="G2704" s="295"/>
      <c r="H2704" s="295"/>
      <c r="I2704" s="295"/>
      <c r="J2704" s="294"/>
      <c r="K2704" s="294"/>
      <c r="L2704" s="294"/>
    </row>
    <row r="2705" spans="1:12" ht="20.100000000000001" customHeight="1" x14ac:dyDescent="0.25">
      <c r="A2705" s="294"/>
      <c r="B2705" s="295"/>
      <c r="C2705" s="313"/>
      <c r="D2705" s="294"/>
      <c r="E2705" s="294"/>
      <c r="F2705" s="294"/>
      <c r="G2705" s="295"/>
      <c r="H2705" s="295"/>
      <c r="I2705" s="295"/>
      <c r="J2705" s="294"/>
      <c r="K2705" s="294"/>
      <c r="L2705" s="294"/>
    </row>
    <row r="2706" spans="1:12" ht="20.100000000000001" customHeight="1" x14ac:dyDescent="0.25">
      <c r="A2706" s="294"/>
      <c r="B2706" s="295"/>
      <c r="C2706" s="313"/>
      <c r="D2706" s="294"/>
      <c r="E2706" s="294"/>
      <c r="F2706" s="294"/>
      <c r="G2706" s="295"/>
      <c r="H2706" s="295"/>
      <c r="I2706" s="295"/>
      <c r="J2706" s="294"/>
      <c r="K2706" s="294"/>
      <c r="L2706" s="294"/>
    </row>
    <row r="2707" spans="1:12" ht="20.100000000000001" customHeight="1" x14ac:dyDescent="0.25">
      <c r="A2707" s="294"/>
      <c r="B2707" s="295"/>
      <c r="C2707" s="313"/>
      <c r="D2707" s="294"/>
      <c r="E2707" s="294"/>
      <c r="F2707" s="294"/>
      <c r="G2707" s="295"/>
      <c r="H2707" s="295"/>
      <c r="I2707" s="295"/>
      <c r="J2707" s="294"/>
      <c r="K2707" s="294"/>
      <c r="L2707" s="294"/>
    </row>
    <row r="2708" spans="1:12" ht="20.100000000000001" customHeight="1" x14ac:dyDescent="0.25">
      <c r="A2708" s="294"/>
      <c r="B2708" s="295"/>
      <c r="C2708" s="313"/>
      <c r="D2708" s="294"/>
      <c r="E2708" s="294"/>
      <c r="F2708" s="294"/>
      <c r="G2708" s="295"/>
      <c r="H2708" s="295"/>
      <c r="I2708" s="295"/>
      <c r="J2708" s="294"/>
      <c r="K2708" s="294"/>
      <c r="L2708" s="294"/>
    </row>
    <row r="2709" spans="1:12" ht="20.100000000000001" customHeight="1" x14ac:dyDescent="0.25">
      <c r="A2709" s="294"/>
      <c r="B2709" s="295"/>
      <c r="C2709" s="313"/>
      <c r="D2709" s="294"/>
      <c r="E2709" s="294"/>
      <c r="F2709" s="294"/>
      <c r="G2709" s="295"/>
      <c r="H2709" s="295"/>
      <c r="I2709" s="295"/>
      <c r="J2709" s="294"/>
      <c r="K2709" s="294"/>
      <c r="L2709" s="294"/>
    </row>
    <row r="2710" spans="1:12" ht="20.100000000000001" customHeight="1" x14ac:dyDescent="0.25">
      <c r="A2710" s="294"/>
      <c r="B2710" s="295"/>
      <c r="C2710" s="313"/>
      <c r="D2710" s="294"/>
      <c r="E2710" s="294"/>
      <c r="F2710" s="294"/>
      <c r="G2710" s="295"/>
      <c r="H2710" s="295"/>
      <c r="I2710" s="295"/>
      <c r="J2710" s="294"/>
      <c r="K2710" s="294"/>
      <c r="L2710" s="294"/>
    </row>
    <row r="2711" spans="1:12" ht="20.100000000000001" customHeight="1" x14ac:dyDescent="0.25">
      <c r="A2711" s="294"/>
      <c r="B2711" s="295"/>
      <c r="C2711" s="313"/>
      <c r="D2711" s="294"/>
      <c r="E2711" s="294"/>
      <c r="F2711" s="294"/>
      <c r="G2711" s="295"/>
      <c r="H2711" s="295"/>
      <c r="I2711" s="295"/>
      <c r="J2711" s="294"/>
      <c r="K2711" s="294"/>
      <c r="L2711" s="294"/>
    </row>
    <row r="2712" spans="1:12" ht="20.100000000000001" customHeight="1" x14ac:dyDescent="0.25">
      <c r="A2712" s="294"/>
      <c r="B2712" s="295"/>
      <c r="C2712" s="313"/>
      <c r="D2712" s="294"/>
      <c r="E2712" s="294"/>
      <c r="F2712" s="294"/>
      <c r="G2712" s="295"/>
      <c r="H2712" s="295"/>
      <c r="I2712" s="295"/>
      <c r="J2712" s="294"/>
      <c r="K2712" s="294"/>
      <c r="L2712" s="294"/>
    </row>
    <row r="2713" spans="1:12" ht="20.100000000000001" customHeight="1" x14ac:dyDescent="0.25">
      <c r="A2713" s="294"/>
      <c r="B2713" s="295"/>
      <c r="C2713" s="313"/>
      <c r="D2713" s="294"/>
      <c r="E2713" s="294"/>
      <c r="F2713" s="294"/>
      <c r="G2713" s="295"/>
      <c r="H2713" s="295"/>
      <c r="I2713" s="295"/>
      <c r="J2713" s="294"/>
      <c r="K2713" s="294"/>
      <c r="L2713" s="294"/>
    </row>
    <row r="2714" spans="1:12" ht="20.100000000000001" customHeight="1" x14ac:dyDescent="0.25">
      <c r="A2714" s="294"/>
      <c r="B2714" s="295"/>
      <c r="C2714" s="313"/>
      <c r="D2714" s="294"/>
      <c r="E2714" s="294"/>
      <c r="F2714" s="294"/>
      <c r="G2714" s="295"/>
      <c r="H2714" s="295"/>
      <c r="I2714" s="295"/>
      <c r="J2714" s="294"/>
      <c r="K2714" s="294"/>
      <c r="L2714" s="294"/>
    </row>
    <row r="2715" spans="1:12" ht="20.100000000000001" customHeight="1" x14ac:dyDescent="0.25">
      <c r="A2715" s="294"/>
      <c r="B2715" s="295"/>
      <c r="C2715" s="313"/>
      <c r="D2715" s="294"/>
      <c r="E2715" s="294"/>
      <c r="F2715" s="294"/>
      <c r="G2715" s="295"/>
      <c r="H2715" s="295"/>
      <c r="I2715" s="295"/>
      <c r="J2715" s="294"/>
      <c r="K2715" s="294"/>
      <c r="L2715" s="294"/>
    </row>
    <row r="2716" spans="1:12" ht="20.100000000000001" customHeight="1" x14ac:dyDescent="0.25">
      <c r="A2716" s="294"/>
      <c r="B2716" s="295"/>
      <c r="C2716" s="313"/>
      <c r="D2716" s="294"/>
      <c r="E2716" s="294"/>
      <c r="F2716" s="294"/>
      <c r="G2716" s="295"/>
      <c r="H2716" s="295"/>
      <c r="I2716" s="295"/>
      <c r="J2716" s="294"/>
      <c r="K2716" s="294"/>
      <c r="L2716" s="294"/>
    </row>
    <row r="2717" spans="1:12" ht="20.100000000000001" customHeight="1" x14ac:dyDescent="0.25">
      <c r="A2717" s="294"/>
      <c r="B2717" s="295"/>
      <c r="C2717" s="313"/>
      <c r="D2717" s="294"/>
      <c r="E2717" s="294"/>
      <c r="F2717" s="294"/>
      <c r="G2717" s="295"/>
      <c r="H2717" s="295"/>
      <c r="I2717" s="295"/>
      <c r="J2717" s="294"/>
      <c r="K2717" s="294"/>
      <c r="L2717" s="294"/>
    </row>
    <row r="2718" spans="1:12" ht="20.100000000000001" customHeight="1" x14ac:dyDescent="0.25">
      <c r="A2718" s="294"/>
      <c r="B2718" s="295"/>
      <c r="C2718" s="313"/>
      <c r="D2718" s="294"/>
      <c r="E2718" s="294"/>
      <c r="F2718" s="294"/>
      <c r="G2718" s="295"/>
      <c r="H2718" s="295"/>
      <c r="I2718" s="295"/>
      <c r="J2718" s="294"/>
      <c r="K2718" s="294"/>
      <c r="L2718" s="294"/>
    </row>
    <row r="2719" spans="1:12" ht="20.100000000000001" customHeight="1" x14ac:dyDescent="0.25">
      <c r="A2719" s="294"/>
      <c r="B2719" s="295"/>
      <c r="C2719" s="313"/>
      <c r="D2719" s="294"/>
      <c r="E2719" s="294"/>
      <c r="F2719" s="294"/>
      <c r="G2719" s="295"/>
      <c r="H2719" s="295"/>
      <c r="I2719" s="295"/>
      <c r="J2719" s="294"/>
      <c r="K2719" s="294"/>
      <c r="L2719" s="294"/>
    </row>
    <row r="2720" spans="1:12" ht="20.100000000000001" customHeight="1" x14ac:dyDescent="0.25">
      <c r="A2720" s="294"/>
      <c r="B2720" s="295"/>
      <c r="C2720" s="313"/>
      <c r="D2720" s="294"/>
      <c r="E2720" s="294"/>
      <c r="F2720" s="294"/>
      <c r="G2720" s="295"/>
      <c r="H2720" s="295"/>
      <c r="I2720" s="295"/>
      <c r="J2720" s="294"/>
      <c r="K2720" s="294"/>
      <c r="L2720" s="294"/>
    </row>
    <row r="2721" spans="1:12" ht="20.100000000000001" customHeight="1" x14ac:dyDescent="0.25">
      <c r="A2721" s="294"/>
      <c r="B2721" s="295"/>
      <c r="C2721" s="313"/>
      <c r="D2721" s="294"/>
      <c r="E2721" s="294"/>
      <c r="F2721" s="294"/>
      <c r="G2721" s="295"/>
      <c r="H2721" s="295"/>
      <c r="I2721" s="295"/>
      <c r="J2721" s="294"/>
      <c r="K2721" s="294"/>
      <c r="L2721" s="294"/>
    </row>
    <row r="2722" spans="1:12" ht="20.100000000000001" customHeight="1" x14ac:dyDescent="0.25">
      <c r="A2722" s="294"/>
      <c r="B2722" s="295"/>
      <c r="C2722" s="313"/>
      <c r="D2722" s="294"/>
      <c r="E2722" s="294"/>
      <c r="F2722" s="294"/>
      <c r="G2722" s="295"/>
      <c r="H2722" s="295"/>
      <c r="I2722" s="295"/>
      <c r="J2722" s="294"/>
      <c r="K2722" s="294"/>
      <c r="L2722" s="294"/>
    </row>
    <row r="2723" spans="1:12" ht="20.100000000000001" customHeight="1" x14ac:dyDescent="0.25">
      <c r="A2723" s="294"/>
      <c r="B2723" s="295"/>
      <c r="C2723" s="313"/>
      <c r="D2723" s="294"/>
      <c r="E2723" s="294"/>
      <c r="F2723" s="294"/>
      <c r="G2723" s="295"/>
      <c r="H2723" s="295"/>
      <c r="I2723" s="295"/>
      <c r="J2723" s="294"/>
      <c r="K2723" s="294"/>
      <c r="L2723" s="294"/>
    </row>
    <row r="2724" spans="1:12" ht="20.100000000000001" customHeight="1" x14ac:dyDescent="0.25">
      <c r="A2724" s="294"/>
      <c r="B2724" s="295"/>
      <c r="C2724" s="313"/>
      <c r="D2724" s="294"/>
      <c r="E2724" s="294"/>
      <c r="F2724" s="294"/>
      <c r="G2724" s="295"/>
      <c r="H2724" s="295"/>
      <c r="I2724" s="295"/>
      <c r="J2724" s="294"/>
      <c r="K2724" s="294"/>
      <c r="L2724" s="294"/>
    </row>
    <row r="2725" spans="1:12" ht="20.100000000000001" customHeight="1" x14ac:dyDescent="0.25">
      <c r="A2725" s="294"/>
      <c r="B2725" s="295"/>
      <c r="C2725" s="313"/>
      <c r="D2725" s="294"/>
      <c r="E2725" s="294"/>
      <c r="F2725" s="294"/>
      <c r="G2725" s="295"/>
      <c r="H2725" s="295"/>
      <c r="I2725" s="295"/>
      <c r="J2725" s="294"/>
      <c r="K2725" s="294"/>
      <c r="L2725" s="294"/>
    </row>
    <row r="2726" spans="1:12" ht="20.100000000000001" customHeight="1" x14ac:dyDescent="0.25">
      <c r="A2726" s="294"/>
      <c r="B2726" s="295"/>
      <c r="C2726" s="313"/>
      <c r="D2726" s="294"/>
      <c r="E2726" s="294"/>
      <c r="F2726" s="294"/>
      <c r="G2726" s="295"/>
      <c r="H2726" s="295"/>
      <c r="I2726" s="295"/>
      <c r="J2726" s="294"/>
      <c r="K2726" s="294"/>
      <c r="L2726" s="294"/>
    </row>
    <row r="2727" spans="1:12" ht="20.100000000000001" customHeight="1" x14ac:dyDescent="0.25">
      <c r="A2727" s="294"/>
      <c r="B2727" s="295"/>
      <c r="C2727" s="313"/>
      <c r="D2727" s="294"/>
      <c r="E2727" s="294"/>
      <c r="F2727" s="294"/>
      <c r="G2727" s="295"/>
      <c r="H2727" s="295"/>
      <c r="I2727" s="295"/>
      <c r="J2727" s="294"/>
      <c r="K2727" s="294"/>
      <c r="L2727" s="294"/>
    </row>
    <row r="2728" spans="1:12" ht="20.100000000000001" customHeight="1" x14ac:dyDescent="0.25">
      <c r="A2728" s="294"/>
      <c r="B2728" s="295"/>
      <c r="C2728" s="313"/>
      <c r="D2728" s="294"/>
      <c r="E2728" s="294"/>
      <c r="F2728" s="294"/>
      <c r="G2728" s="295"/>
      <c r="H2728" s="295"/>
      <c r="I2728" s="295"/>
      <c r="J2728" s="294"/>
      <c r="K2728" s="294"/>
      <c r="L2728" s="294"/>
    </row>
    <row r="2729" spans="1:12" ht="20.100000000000001" customHeight="1" x14ac:dyDescent="0.25">
      <c r="A2729" s="294"/>
      <c r="B2729" s="295"/>
      <c r="C2729" s="313"/>
      <c r="D2729" s="294"/>
      <c r="E2729" s="294"/>
      <c r="F2729" s="294"/>
      <c r="G2729" s="295"/>
      <c r="H2729" s="295"/>
      <c r="I2729" s="295"/>
      <c r="J2729" s="294"/>
      <c r="K2729" s="294"/>
      <c r="L2729" s="294"/>
    </row>
    <row r="2730" spans="1:12" ht="20.100000000000001" customHeight="1" x14ac:dyDescent="0.25">
      <c r="A2730" s="294"/>
      <c r="B2730" s="295"/>
      <c r="C2730" s="313"/>
      <c r="D2730" s="294"/>
      <c r="E2730" s="294"/>
      <c r="F2730" s="294"/>
      <c r="G2730" s="295"/>
      <c r="H2730" s="295"/>
      <c r="I2730" s="295"/>
      <c r="J2730" s="294"/>
      <c r="K2730" s="294"/>
      <c r="L2730" s="294"/>
    </row>
    <row r="2731" spans="1:12" ht="20.100000000000001" customHeight="1" x14ac:dyDescent="0.25">
      <c r="A2731" s="294"/>
      <c r="B2731" s="295"/>
      <c r="C2731" s="313"/>
      <c r="D2731" s="294"/>
      <c r="E2731" s="294"/>
      <c r="F2731" s="294"/>
      <c r="G2731" s="295"/>
      <c r="H2731" s="295"/>
      <c r="I2731" s="295"/>
      <c r="J2731" s="294"/>
      <c r="K2731" s="294"/>
      <c r="L2731" s="294"/>
    </row>
    <row r="2732" spans="1:12" ht="20.100000000000001" customHeight="1" x14ac:dyDescent="0.25">
      <c r="A2732" s="294"/>
      <c r="B2732" s="295"/>
      <c r="C2732" s="313"/>
      <c r="D2732" s="294"/>
      <c r="E2732" s="294"/>
      <c r="F2732" s="294"/>
      <c r="G2732" s="295"/>
      <c r="H2732" s="295"/>
      <c r="I2732" s="295"/>
      <c r="J2732" s="294"/>
      <c r="K2732" s="294"/>
      <c r="L2732" s="294"/>
    </row>
    <row r="2733" spans="1:12" ht="20.100000000000001" customHeight="1" x14ac:dyDescent="0.25">
      <c r="A2733" s="294"/>
      <c r="B2733" s="295"/>
      <c r="C2733" s="313"/>
      <c r="D2733" s="294"/>
      <c r="E2733" s="294"/>
      <c r="F2733" s="294"/>
      <c r="G2733" s="295"/>
      <c r="H2733" s="295"/>
      <c r="I2733" s="295"/>
      <c r="J2733" s="294"/>
      <c r="K2733" s="294"/>
      <c r="L2733" s="294"/>
    </row>
    <row r="2734" spans="1:12" ht="20.100000000000001" customHeight="1" x14ac:dyDescent="0.25">
      <c r="A2734" s="294"/>
      <c r="B2734" s="295"/>
      <c r="C2734" s="313"/>
      <c r="D2734" s="294"/>
      <c r="E2734" s="294"/>
      <c r="F2734" s="294"/>
      <c r="G2734" s="295"/>
      <c r="H2734" s="295"/>
      <c r="I2734" s="295"/>
      <c r="J2734" s="294"/>
      <c r="K2734" s="294"/>
      <c r="L2734" s="294"/>
    </row>
    <row r="2735" spans="1:12" ht="20.100000000000001" customHeight="1" x14ac:dyDescent="0.25">
      <c r="A2735" s="294"/>
      <c r="B2735" s="295"/>
      <c r="C2735" s="313"/>
      <c r="D2735" s="294"/>
      <c r="E2735" s="294"/>
      <c r="F2735" s="294"/>
      <c r="G2735" s="295"/>
      <c r="H2735" s="295"/>
      <c r="I2735" s="295"/>
      <c r="J2735" s="294"/>
      <c r="K2735" s="294"/>
      <c r="L2735" s="294"/>
    </row>
    <row r="2736" spans="1:12" ht="20.100000000000001" customHeight="1" x14ac:dyDescent="0.25">
      <c r="A2736" s="294"/>
      <c r="B2736" s="295"/>
      <c r="C2736" s="313"/>
      <c r="D2736" s="294"/>
      <c r="E2736" s="294"/>
      <c r="F2736" s="294"/>
      <c r="G2736" s="295"/>
      <c r="H2736" s="295"/>
      <c r="I2736" s="295"/>
      <c r="J2736" s="294"/>
      <c r="K2736" s="294"/>
      <c r="L2736" s="294"/>
    </row>
    <row r="2737" spans="1:12" ht="20.100000000000001" customHeight="1" x14ac:dyDescent="0.25">
      <c r="A2737" s="294"/>
      <c r="B2737" s="295"/>
      <c r="C2737" s="313"/>
      <c r="D2737" s="294"/>
      <c r="E2737" s="294"/>
      <c r="F2737" s="294"/>
      <c r="G2737" s="295"/>
      <c r="H2737" s="295"/>
      <c r="I2737" s="295"/>
      <c r="J2737" s="294"/>
      <c r="K2737" s="294"/>
      <c r="L2737" s="294"/>
    </row>
    <row r="2738" spans="1:12" ht="20.100000000000001" customHeight="1" x14ac:dyDescent="0.25">
      <c r="A2738" s="294"/>
      <c r="B2738" s="295"/>
      <c r="C2738" s="313"/>
      <c r="D2738" s="294"/>
      <c r="E2738" s="294"/>
      <c r="F2738" s="294"/>
      <c r="G2738" s="295"/>
      <c r="H2738" s="295"/>
      <c r="I2738" s="295"/>
      <c r="J2738" s="294"/>
      <c r="K2738" s="294"/>
      <c r="L2738" s="294"/>
    </row>
    <row r="2739" spans="1:12" ht="20.100000000000001" customHeight="1" x14ac:dyDescent="0.25">
      <c r="A2739" s="294"/>
      <c r="B2739" s="295"/>
      <c r="C2739" s="313"/>
      <c r="D2739" s="294"/>
      <c r="E2739" s="294"/>
      <c r="F2739" s="294"/>
      <c r="G2739" s="295"/>
      <c r="H2739" s="295"/>
      <c r="I2739" s="295"/>
      <c r="J2739" s="294"/>
      <c r="K2739" s="294"/>
      <c r="L2739" s="294"/>
    </row>
    <row r="2740" spans="1:12" ht="20.100000000000001" customHeight="1" x14ac:dyDescent="0.25">
      <c r="A2740" s="294"/>
      <c r="B2740" s="295"/>
      <c r="C2740" s="313"/>
      <c r="D2740" s="294"/>
      <c r="E2740" s="294"/>
      <c r="F2740" s="294"/>
      <c r="G2740" s="295"/>
      <c r="H2740" s="295"/>
      <c r="I2740" s="295"/>
      <c r="J2740" s="294"/>
      <c r="K2740" s="294"/>
      <c r="L2740" s="294"/>
    </row>
    <row r="2741" spans="1:12" ht="20.100000000000001" customHeight="1" x14ac:dyDescent="0.25">
      <c r="A2741" s="294"/>
      <c r="B2741" s="295"/>
      <c r="C2741" s="313"/>
      <c r="D2741" s="294"/>
      <c r="E2741" s="294"/>
      <c r="F2741" s="294"/>
      <c r="G2741" s="295"/>
      <c r="H2741" s="295"/>
      <c r="I2741" s="295"/>
      <c r="J2741" s="294"/>
      <c r="K2741" s="294"/>
      <c r="L2741" s="294"/>
    </row>
    <row r="2742" spans="1:12" ht="20.100000000000001" customHeight="1" x14ac:dyDescent="0.25">
      <c r="A2742" s="294"/>
      <c r="B2742" s="295"/>
      <c r="C2742" s="313"/>
      <c r="D2742" s="294"/>
      <c r="E2742" s="294"/>
      <c r="F2742" s="294"/>
      <c r="G2742" s="295"/>
      <c r="H2742" s="295"/>
      <c r="I2742" s="295"/>
      <c r="J2742" s="294"/>
      <c r="K2742" s="294"/>
      <c r="L2742" s="294"/>
    </row>
    <row r="2743" spans="1:12" ht="20.100000000000001" customHeight="1" x14ac:dyDescent="0.25">
      <c r="A2743" s="294"/>
      <c r="B2743" s="295"/>
      <c r="C2743" s="313"/>
      <c r="D2743" s="294"/>
      <c r="E2743" s="294"/>
      <c r="F2743" s="294"/>
      <c r="G2743" s="295"/>
      <c r="H2743" s="295"/>
      <c r="I2743" s="295"/>
      <c r="J2743" s="294"/>
      <c r="K2743" s="294"/>
      <c r="L2743" s="294"/>
    </row>
    <row r="2744" spans="1:12" ht="20.100000000000001" customHeight="1" x14ac:dyDescent="0.25">
      <c r="A2744" s="294"/>
      <c r="B2744" s="295"/>
      <c r="C2744" s="313"/>
      <c r="D2744" s="294"/>
      <c r="E2744" s="294"/>
      <c r="F2744" s="294"/>
      <c r="G2744" s="295"/>
      <c r="H2744" s="295"/>
      <c r="I2744" s="295"/>
      <c r="J2744" s="294"/>
      <c r="K2744" s="294"/>
      <c r="L2744" s="294"/>
    </row>
    <row r="2745" spans="1:12" ht="20.100000000000001" customHeight="1" x14ac:dyDescent="0.25">
      <c r="A2745" s="294"/>
      <c r="B2745" s="295"/>
      <c r="C2745" s="313"/>
      <c r="D2745" s="294"/>
      <c r="E2745" s="294"/>
      <c r="F2745" s="294"/>
      <c r="G2745" s="295"/>
      <c r="H2745" s="295"/>
      <c r="I2745" s="295"/>
      <c r="J2745" s="294"/>
      <c r="K2745" s="294"/>
      <c r="L2745" s="294"/>
    </row>
    <row r="2746" spans="1:12" ht="20.100000000000001" customHeight="1" x14ac:dyDescent="0.25">
      <c r="A2746" s="294"/>
      <c r="B2746" s="295"/>
      <c r="C2746" s="313"/>
      <c r="D2746" s="294"/>
      <c r="E2746" s="294"/>
      <c r="F2746" s="294"/>
      <c r="G2746" s="295"/>
      <c r="H2746" s="295"/>
      <c r="I2746" s="295"/>
      <c r="J2746" s="294"/>
      <c r="K2746" s="294"/>
      <c r="L2746" s="294"/>
    </row>
    <row r="2747" spans="1:12" ht="20.100000000000001" customHeight="1" x14ac:dyDescent="0.25">
      <c r="A2747" s="294"/>
      <c r="B2747" s="295"/>
      <c r="C2747" s="313"/>
      <c r="D2747" s="294"/>
      <c r="E2747" s="294"/>
      <c r="F2747" s="294"/>
      <c r="G2747" s="295"/>
      <c r="H2747" s="295"/>
      <c r="I2747" s="295"/>
      <c r="J2747" s="294"/>
      <c r="K2747" s="294"/>
      <c r="L2747" s="294"/>
    </row>
    <row r="2748" spans="1:12" ht="20.100000000000001" customHeight="1" x14ac:dyDescent="0.25">
      <c r="A2748" s="294"/>
      <c r="B2748" s="295"/>
      <c r="C2748" s="313"/>
      <c r="D2748" s="294"/>
      <c r="E2748" s="294"/>
      <c r="F2748" s="294"/>
      <c r="G2748" s="295"/>
      <c r="H2748" s="295"/>
      <c r="I2748" s="295"/>
      <c r="J2748" s="294"/>
      <c r="K2748" s="294"/>
      <c r="L2748" s="294"/>
    </row>
    <row r="2749" spans="1:12" ht="20.100000000000001" customHeight="1" x14ac:dyDescent="0.25">
      <c r="A2749" s="294"/>
      <c r="B2749" s="295"/>
      <c r="C2749" s="313"/>
      <c r="D2749" s="294"/>
      <c r="E2749" s="294"/>
      <c r="F2749" s="294"/>
      <c r="G2749" s="295"/>
      <c r="H2749" s="295"/>
      <c r="I2749" s="295"/>
      <c r="J2749" s="294"/>
      <c r="K2749" s="294"/>
      <c r="L2749" s="294"/>
    </row>
    <row r="2750" spans="1:12" ht="20.100000000000001" customHeight="1" x14ac:dyDescent="0.25">
      <c r="A2750" s="294"/>
      <c r="B2750" s="295"/>
      <c r="C2750" s="313"/>
      <c r="D2750" s="294"/>
      <c r="E2750" s="294"/>
      <c r="F2750" s="294"/>
      <c r="G2750" s="295"/>
      <c r="H2750" s="295"/>
      <c r="I2750" s="295"/>
      <c r="J2750" s="294"/>
      <c r="K2750" s="294"/>
      <c r="L2750" s="294"/>
    </row>
    <row r="2751" spans="1:12" ht="20.100000000000001" customHeight="1" x14ac:dyDescent="0.25">
      <c r="A2751" s="294"/>
      <c r="B2751" s="295"/>
      <c r="C2751" s="313"/>
      <c r="D2751" s="294"/>
      <c r="E2751" s="294"/>
      <c r="F2751" s="294"/>
      <c r="G2751" s="295"/>
      <c r="H2751" s="295"/>
      <c r="I2751" s="295"/>
      <c r="J2751" s="294"/>
      <c r="K2751" s="294"/>
      <c r="L2751" s="294"/>
    </row>
    <row r="2752" spans="1:12" ht="20.100000000000001" customHeight="1" x14ac:dyDescent="0.25">
      <c r="A2752" s="294"/>
      <c r="B2752" s="295"/>
      <c r="C2752" s="313"/>
      <c r="D2752" s="294"/>
      <c r="E2752" s="294"/>
      <c r="F2752" s="294"/>
      <c r="G2752" s="295"/>
      <c r="H2752" s="295"/>
      <c r="I2752" s="295"/>
      <c r="J2752" s="294"/>
      <c r="K2752" s="294"/>
      <c r="L2752" s="294"/>
    </row>
    <row r="2753" spans="1:12" ht="20.100000000000001" customHeight="1" x14ac:dyDescent="0.25">
      <c r="A2753" s="294"/>
      <c r="B2753" s="295"/>
      <c r="C2753" s="313"/>
      <c r="D2753" s="294"/>
      <c r="E2753" s="294"/>
      <c r="F2753" s="294"/>
      <c r="G2753" s="295"/>
      <c r="H2753" s="295"/>
      <c r="I2753" s="295"/>
      <c r="J2753" s="294"/>
      <c r="K2753" s="294"/>
      <c r="L2753" s="294"/>
    </row>
    <row r="2754" spans="1:12" ht="20.100000000000001" customHeight="1" x14ac:dyDescent="0.25">
      <c r="A2754" s="294"/>
      <c r="B2754" s="295"/>
      <c r="C2754" s="313"/>
      <c r="D2754" s="294"/>
      <c r="E2754" s="294"/>
      <c r="F2754" s="294"/>
      <c r="G2754" s="295"/>
      <c r="H2754" s="295"/>
      <c r="I2754" s="295"/>
      <c r="J2754" s="294"/>
      <c r="K2754" s="294"/>
      <c r="L2754" s="294"/>
    </row>
    <row r="2755" spans="1:12" ht="20.100000000000001" customHeight="1" x14ac:dyDescent="0.25">
      <c r="A2755" s="294"/>
      <c r="B2755" s="295"/>
      <c r="C2755" s="313"/>
      <c r="D2755" s="294"/>
      <c r="E2755" s="294"/>
      <c r="F2755" s="294"/>
      <c r="G2755" s="295"/>
      <c r="H2755" s="295"/>
      <c r="I2755" s="295"/>
      <c r="J2755" s="294"/>
      <c r="K2755" s="294"/>
      <c r="L2755" s="294"/>
    </row>
    <row r="2756" spans="1:12" ht="20.100000000000001" customHeight="1" x14ac:dyDescent="0.25">
      <c r="A2756" s="294"/>
      <c r="B2756" s="295"/>
      <c r="C2756" s="313"/>
      <c r="D2756" s="294"/>
      <c r="E2756" s="294"/>
      <c r="F2756" s="294"/>
      <c r="G2756" s="295"/>
      <c r="H2756" s="295"/>
      <c r="I2756" s="295"/>
      <c r="J2756" s="294"/>
      <c r="K2756" s="294"/>
      <c r="L2756" s="294"/>
    </row>
    <row r="2757" spans="1:12" ht="20.100000000000001" customHeight="1" x14ac:dyDescent="0.25">
      <c r="A2757" s="294"/>
      <c r="B2757" s="295"/>
      <c r="C2757" s="313"/>
      <c r="D2757" s="294"/>
      <c r="E2757" s="294"/>
      <c r="F2757" s="294"/>
      <c r="G2757" s="295"/>
      <c r="H2757" s="295"/>
      <c r="I2757" s="295"/>
      <c r="J2757" s="294"/>
      <c r="K2757" s="294"/>
      <c r="L2757" s="294"/>
    </row>
    <row r="2758" spans="1:12" ht="20.100000000000001" customHeight="1" x14ac:dyDescent="0.25">
      <c r="A2758" s="294"/>
      <c r="B2758" s="295"/>
      <c r="C2758" s="313"/>
      <c r="D2758" s="294"/>
      <c r="E2758" s="294"/>
      <c r="F2758" s="294"/>
      <c r="G2758" s="295"/>
      <c r="H2758" s="295"/>
      <c r="I2758" s="295"/>
      <c r="J2758" s="294"/>
      <c r="K2758" s="294"/>
      <c r="L2758" s="294"/>
    </row>
    <row r="2759" spans="1:12" ht="20.100000000000001" customHeight="1" x14ac:dyDescent="0.25">
      <c r="A2759" s="294"/>
      <c r="B2759" s="295"/>
      <c r="C2759" s="313"/>
      <c r="D2759" s="294"/>
      <c r="E2759" s="294"/>
      <c r="F2759" s="294"/>
      <c r="G2759" s="295"/>
      <c r="H2759" s="295"/>
      <c r="I2759" s="295"/>
      <c r="J2759" s="294"/>
      <c r="K2759" s="294"/>
      <c r="L2759" s="294"/>
    </row>
    <row r="2760" spans="1:12" ht="20.100000000000001" customHeight="1" x14ac:dyDescent="0.25">
      <c r="A2760" s="294"/>
      <c r="B2760" s="295"/>
      <c r="C2760" s="313"/>
      <c r="D2760" s="294"/>
      <c r="E2760" s="294"/>
      <c r="F2760" s="294"/>
      <c r="G2760" s="295"/>
      <c r="H2760" s="295"/>
      <c r="I2760" s="295"/>
      <c r="J2760" s="294"/>
      <c r="K2760" s="294"/>
      <c r="L2760" s="294"/>
    </row>
    <row r="2761" spans="1:12" ht="20.100000000000001" customHeight="1" x14ac:dyDescent="0.25">
      <c r="A2761" s="294"/>
      <c r="B2761" s="295"/>
      <c r="C2761" s="313"/>
      <c r="D2761" s="294"/>
      <c r="E2761" s="294"/>
      <c r="F2761" s="294"/>
      <c r="G2761" s="295"/>
      <c r="H2761" s="295"/>
      <c r="I2761" s="295"/>
      <c r="J2761" s="294"/>
      <c r="K2761" s="294"/>
      <c r="L2761" s="294"/>
    </row>
    <row r="2762" spans="1:12" ht="20.100000000000001" customHeight="1" x14ac:dyDescent="0.25">
      <c r="A2762" s="294"/>
      <c r="B2762" s="295"/>
      <c r="C2762" s="313"/>
      <c r="D2762" s="294"/>
      <c r="E2762" s="294"/>
      <c r="F2762" s="294"/>
      <c r="G2762" s="295"/>
      <c r="H2762" s="295"/>
      <c r="I2762" s="295"/>
      <c r="J2762" s="294"/>
      <c r="K2762" s="294"/>
      <c r="L2762" s="294"/>
    </row>
    <row r="2763" spans="1:12" ht="20.100000000000001" customHeight="1" x14ac:dyDescent="0.25">
      <c r="A2763" s="294"/>
      <c r="B2763" s="295"/>
      <c r="C2763" s="313"/>
      <c r="D2763" s="294"/>
      <c r="E2763" s="294"/>
      <c r="F2763" s="294"/>
      <c r="G2763" s="295"/>
      <c r="H2763" s="295"/>
      <c r="I2763" s="295"/>
      <c r="J2763" s="294"/>
      <c r="K2763" s="294"/>
      <c r="L2763" s="294"/>
    </row>
    <row r="2764" spans="1:12" ht="20.100000000000001" customHeight="1" x14ac:dyDescent="0.25">
      <c r="A2764" s="294"/>
      <c r="B2764" s="295"/>
      <c r="C2764" s="313"/>
      <c r="D2764" s="294"/>
      <c r="E2764" s="294"/>
      <c r="F2764" s="294"/>
      <c r="G2764" s="295"/>
      <c r="H2764" s="295"/>
      <c r="I2764" s="295"/>
      <c r="J2764" s="294"/>
      <c r="K2764" s="294"/>
      <c r="L2764" s="294"/>
    </row>
    <row r="2765" spans="1:12" ht="20.100000000000001" customHeight="1" x14ac:dyDescent="0.25">
      <c r="A2765" s="294"/>
      <c r="B2765" s="295"/>
      <c r="C2765" s="313"/>
      <c r="D2765" s="294"/>
      <c r="E2765" s="294"/>
      <c r="F2765" s="294"/>
      <c r="G2765" s="295"/>
      <c r="H2765" s="295"/>
      <c r="I2765" s="295"/>
      <c r="J2765" s="294"/>
      <c r="K2765" s="294"/>
      <c r="L2765" s="294"/>
    </row>
    <row r="2766" spans="1:12" ht="20.100000000000001" customHeight="1" x14ac:dyDescent="0.25">
      <c r="A2766" s="294"/>
      <c r="B2766" s="295"/>
      <c r="C2766" s="313"/>
      <c r="D2766" s="294"/>
      <c r="E2766" s="294"/>
      <c r="F2766" s="294"/>
      <c r="G2766" s="295"/>
      <c r="H2766" s="295"/>
      <c r="I2766" s="295"/>
      <c r="J2766" s="294"/>
      <c r="K2766" s="294"/>
      <c r="L2766" s="294"/>
    </row>
    <row r="2767" spans="1:12" ht="20.100000000000001" customHeight="1" x14ac:dyDescent="0.25">
      <c r="A2767" s="294"/>
      <c r="B2767" s="295"/>
      <c r="C2767" s="313"/>
      <c r="D2767" s="294"/>
      <c r="E2767" s="294"/>
      <c r="F2767" s="294"/>
      <c r="G2767" s="295"/>
      <c r="H2767" s="295"/>
      <c r="I2767" s="295"/>
      <c r="J2767" s="294"/>
      <c r="K2767" s="294"/>
      <c r="L2767" s="294"/>
    </row>
    <row r="2768" spans="1:12" ht="20.100000000000001" customHeight="1" x14ac:dyDescent="0.25">
      <c r="A2768" s="294"/>
      <c r="B2768" s="295"/>
      <c r="C2768" s="313"/>
      <c r="D2768" s="294"/>
      <c r="E2768" s="294"/>
      <c r="F2768" s="294"/>
      <c r="G2768" s="295"/>
      <c r="H2768" s="295"/>
      <c r="I2768" s="295"/>
      <c r="J2768" s="294"/>
      <c r="K2768" s="294"/>
      <c r="L2768" s="294"/>
    </row>
    <row r="2769" spans="1:12" ht="20.100000000000001" customHeight="1" x14ac:dyDescent="0.25">
      <c r="A2769" s="294"/>
      <c r="B2769" s="295"/>
      <c r="C2769" s="313"/>
      <c r="D2769" s="294"/>
      <c r="E2769" s="294"/>
      <c r="F2769" s="294"/>
      <c r="G2769" s="295"/>
      <c r="H2769" s="295"/>
      <c r="I2769" s="295"/>
      <c r="J2769" s="294"/>
      <c r="K2769" s="294"/>
      <c r="L2769" s="294"/>
    </row>
    <row r="2770" spans="1:12" ht="20.100000000000001" customHeight="1" x14ac:dyDescent="0.25">
      <c r="A2770" s="294"/>
      <c r="B2770" s="295"/>
      <c r="C2770" s="313"/>
      <c r="D2770" s="294"/>
      <c r="E2770" s="294"/>
      <c r="F2770" s="294"/>
      <c r="G2770" s="295"/>
      <c r="H2770" s="295"/>
      <c r="I2770" s="295"/>
      <c r="J2770" s="294"/>
      <c r="K2770" s="294"/>
      <c r="L2770" s="294"/>
    </row>
    <row r="2771" spans="1:12" ht="20.100000000000001" customHeight="1" x14ac:dyDescent="0.25">
      <c r="A2771" s="294"/>
      <c r="B2771" s="295"/>
      <c r="C2771" s="313"/>
      <c r="D2771" s="294"/>
      <c r="E2771" s="294"/>
      <c r="F2771" s="294"/>
      <c r="G2771" s="295"/>
      <c r="H2771" s="295"/>
      <c r="I2771" s="295"/>
      <c r="J2771" s="294"/>
      <c r="K2771" s="294"/>
      <c r="L2771" s="294"/>
    </row>
    <row r="2772" spans="1:12" ht="20.100000000000001" customHeight="1" x14ac:dyDescent="0.25">
      <c r="A2772" s="294"/>
      <c r="B2772" s="295"/>
      <c r="C2772" s="313"/>
      <c r="D2772" s="294"/>
      <c r="E2772" s="294"/>
      <c r="F2772" s="294"/>
      <c r="G2772" s="295"/>
      <c r="H2772" s="295"/>
      <c r="I2772" s="295"/>
      <c r="J2772" s="294"/>
      <c r="K2772" s="294"/>
      <c r="L2772" s="294"/>
    </row>
    <row r="2773" spans="1:12" ht="20.100000000000001" customHeight="1" x14ac:dyDescent="0.25">
      <c r="A2773" s="294"/>
      <c r="B2773" s="295"/>
      <c r="C2773" s="313"/>
      <c r="D2773" s="294"/>
      <c r="E2773" s="294"/>
      <c r="F2773" s="294"/>
      <c r="G2773" s="295"/>
      <c r="H2773" s="295"/>
      <c r="I2773" s="295"/>
      <c r="J2773" s="294"/>
      <c r="K2773" s="294"/>
      <c r="L2773" s="294"/>
    </row>
    <row r="2774" spans="1:12" ht="20.100000000000001" customHeight="1" x14ac:dyDescent="0.25">
      <c r="A2774" s="294"/>
      <c r="B2774" s="295"/>
      <c r="C2774" s="313"/>
      <c r="D2774" s="294"/>
      <c r="E2774" s="294"/>
      <c r="F2774" s="294"/>
      <c r="G2774" s="295"/>
      <c r="H2774" s="295"/>
      <c r="I2774" s="295"/>
      <c r="J2774" s="294"/>
      <c r="K2774" s="294"/>
      <c r="L2774" s="294"/>
    </row>
    <row r="2775" spans="1:12" ht="20.100000000000001" customHeight="1" x14ac:dyDescent="0.25">
      <c r="A2775" s="294"/>
      <c r="B2775" s="295"/>
      <c r="C2775" s="313"/>
      <c r="D2775" s="294"/>
      <c r="E2775" s="294"/>
      <c r="F2775" s="294"/>
      <c r="G2775" s="295"/>
      <c r="H2775" s="295"/>
      <c r="I2775" s="295"/>
      <c r="J2775" s="294"/>
      <c r="K2775" s="294"/>
      <c r="L2775" s="294"/>
    </row>
    <row r="2776" spans="1:12" ht="20.100000000000001" customHeight="1" x14ac:dyDescent="0.25">
      <c r="A2776" s="294"/>
      <c r="B2776" s="295"/>
      <c r="C2776" s="313"/>
      <c r="D2776" s="294"/>
      <c r="E2776" s="294"/>
      <c r="F2776" s="294"/>
      <c r="G2776" s="295"/>
      <c r="H2776" s="295"/>
      <c r="I2776" s="295"/>
      <c r="J2776" s="294"/>
      <c r="K2776" s="294"/>
      <c r="L2776" s="294"/>
    </row>
    <row r="2777" spans="1:12" ht="20.100000000000001" customHeight="1" x14ac:dyDescent="0.25">
      <c r="A2777" s="294"/>
      <c r="B2777" s="295"/>
      <c r="C2777" s="313"/>
      <c r="D2777" s="294"/>
      <c r="E2777" s="294"/>
      <c r="F2777" s="294"/>
      <c r="G2777" s="295"/>
      <c r="H2777" s="295"/>
      <c r="I2777" s="295"/>
      <c r="J2777" s="294"/>
      <c r="K2777" s="294"/>
      <c r="L2777" s="294"/>
    </row>
    <row r="2778" spans="1:12" ht="20.100000000000001" customHeight="1" x14ac:dyDescent="0.25">
      <c r="A2778" s="294"/>
      <c r="B2778" s="295"/>
      <c r="C2778" s="313"/>
      <c r="D2778" s="294"/>
      <c r="E2778" s="294"/>
      <c r="F2778" s="294"/>
      <c r="G2778" s="295"/>
      <c r="H2778" s="295"/>
      <c r="I2778" s="295"/>
      <c r="J2778" s="294"/>
      <c r="K2778" s="294"/>
      <c r="L2778" s="294"/>
    </row>
    <row r="2779" spans="1:12" ht="20.100000000000001" customHeight="1" x14ac:dyDescent="0.25">
      <c r="A2779" s="294"/>
      <c r="B2779" s="295"/>
      <c r="C2779" s="313"/>
      <c r="D2779" s="294"/>
      <c r="E2779" s="294"/>
      <c r="F2779" s="294"/>
      <c r="G2779" s="295"/>
      <c r="H2779" s="295"/>
      <c r="I2779" s="295"/>
      <c r="J2779" s="294"/>
      <c r="K2779" s="294"/>
      <c r="L2779" s="294"/>
    </row>
    <row r="2780" spans="1:12" ht="20.100000000000001" customHeight="1" x14ac:dyDescent="0.25">
      <c r="A2780" s="294"/>
      <c r="B2780" s="295"/>
      <c r="C2780" s="313"/>
      <c r="D2780" s="294"/>
      <c r="E2780" s="294"/>
      <c r="F2780" s="294"/>
      <c r="G2780" s="295"/>
      <c r="H2780" s="295"/>
      <c r="I2780" s="295"/>
      <c r="J2780" s="294"/>
      <c r="K2780" s="294"/>
      <c r="L2780" s="294"/>
    </row>
    <row r="2781" spans="1:12" ht="20.100000000000001" customHeight="1" x14ac:dyDescent="0.25">
      <c r="A2781" s="294"/>
      <c r="B2781" s="295"/>
      <c r="C2781" s="313"/>
      <c r="D2781" s="294"/>
      <c r="E2781" s="294"/>
      <c r="F2781" s="294"/>
      <c r="G2781" s="295"/>
      <c r="H2781" s="295"/>
      <c r="I2781" s="295"/>
      <c r="J2781" s="294"/>
      <c r="K2781" s="294"/>
      <c r="L2781" s="294"/>
    </row>
    <row r="2782" spans="1:12" ht="20.100000000000001" customHeight="1" x14ac:dyDescent="0.25">
      <c r="A2782" s="294"/>
      <c r="B2782" s="295"/>
      <c r="C2782" s="313"/>
      <c r="D2782" s="294"/>
      <c r="E2782" s="294"/>
      <c r="F2782" s="294"/>
      <c r="G2782" s="295"/>
      <c r="H2782" s="295"/>
      <c r="I2782" s="295"/>
      <c r="J2782" s="294"/>
      <c r="K2782" s="294"/>
      <c r="L2782" s="294"/>
    </row>
    <row r="2783" spans="1:12" ht="20.100000000000001" customHeight="1" x14ac:dyDescent="0.25">
      <c r="A2783" s="294"/>
      <c r="B2783" s="295"/>
      <c r="C2783" s="313"/>
      <c r="D2783" s="294"/>
      <c r="E2783" s="294"/>
      <c r="F2783" s="294"/>
      <c r="G2783" s="295"/>
      <c r="H2783" s="295"/>
      <c r="I2783" s="295"/>
      <c r="J2783" s="294"/>
      <c r="K2783" s="294"/>
      <c r="L2783" s="294"/>
    </row>
    <row r="2784" spans="1:12" ht="20.100000000000001" customHeight="1" x14ac:dyDescent="0.25">
      <c r="A2784" s="294"/>
      <c r="B2784" s="295"/>
      <c r="C2784" s="313"/>
      <c r="D2784" s="294"/>
      <c r="E2784" s="294"/>
      <c r="F2784" s="294"/>
      <c r="G2784" s="295"/>
      <c r="H2784" s="295"/>
      <c r="I2784" s="295"/>
      <c r="J2784" s="294"/>
      <c r="K2784" s="294"/>
      <c r="L2784" s="294"/>
    </row>
    <row r="2785" spans="1:12" ht="20.100000000000001" customHeight="1" x14ac:dyDescent="0.25">
      <c r="A2785" s="294"/>
      <c r="B2785" s="295"/>
      <c r="C2785" s="313"/>
      <c r="D2785" s="294"/>
      <c r="E2785" s="294"/>
      <c r="F2785" s="294"/>
      <c r="G2785" s="295"/>
      <c r="H2785" s="295"/>
      <c r="I2785" s="295"/>
      <c r="J2785" s="294"/>
      <c r="K2785" s="294"/>
      <c r="L2785" s="294"/>
    </row>
    <row r="2786" spans="1:12" ht="20.100000000000001" customHeight="1" x14ac:dyDescent="0.25">
      <c r="A2786" s="294"/>
      <c r="B2786" s="295"/>
      <c r="C2786" s="313"/>
      <c r="D2786" s="294"/>
      <c r="E2786" s="294"/>
      <c r="F2786" s="294"/>
      <c r="G2786" s="295"/>
      <c r="H2786" s="295"/>
      <c r="I2786" s="295"/>
      <c r="J2786" s="294"/>
      <c r="K2786" s="294"/>
      <c r="L2786" s="294"/>
    </row>
    <row r="2787" spans="1:12" ht="20.100000000000001" customHeight="1" x14ac:dyDescent="0.25">
      <c r="A2787" s="294"/>
      <c r="B2787" s="295"/>
      <c r="C2787" s="313"/>
      <c r="D2787" s="294"/>
      <c r="E2787" s="294"/>
      <c r="F2787" s="294"/>
      <c r="G2787" s="295"/>
      <c r="H2787" s="295"/>
      <c r="I2787" s="295"/>
      <c r="J2787" s="294"/>
      <c r="K2787" s="294"/>
      <c r="L2787" s="294"/>
    </row>
    <row r="2788" spans="1:12" ht="20.100000000000001" customHeight="1" x14ac:dyDescent="0.25">
      <c r="A2788" s="294"/>
      <c r="B2788" s="295"/>
      <c r="C2788" s="313"/>
      <c r="D2788" s="294"/>
      <c r="E2788" s="294"/>
      <c r="F2788" s="294"/>
      <c r="G2788" s="295"/>
      <c r="H2788" s="295"/>
      <c r="I2788" s="295"/>
      <c r="J2788" s="294"/>
      <c r="K2788" s="294"/>
      <c r="L2788" s="294"/>
    </row>
    <row r="2789" spans="1:12" ht="20.100000000000001" customHeight="1" x14ac:dyDescent="0.25">
      <c r="A2789" s="294"/>
      <c r="B2789" s="295"/>
      <c r="C2789" s="313"/>
      <c r="D2789" s="294"/>
      <c r="E2789" s="294"/>
      <c r="F2789" s="294"/>
      <c r="G2789" s="295"/>
      <c r="H2789" s="295"/>
      <c r="I2789" s="295"/>
      <c r="J2789" s="294"/>
      <c r="K2789" s="294"/>
      <c r="L2789" s="294"/>
    </row>
    <row r="2790" spans="1:12" ht="20.100000000000001" customHeight="1" x14ac:dyDescent="0.25">
      <c r="A2790" s="294"/>
      <c r="B2790" s="295"/>
      <c r="C2790" s="313"/>
      <c r="D2790" s="294"/>
      <c r="E2790" s="294"/>
      <c r="F2790" s="294"/>
      <c r="G2790" s="295"/>
      <c r="H2790" s="295"/>
      <c r="I2790" s="295"/>
      <c r="J2790" s="294"/>
      <c r="K2790" s="294"/>
      <c r="L2790" s="294"/>
    </row>
    <row r="2791" spans="1:12" ht="20.100000000000001" customHeight="1" x14ac:dyDescent="0.25">
      <c r="A2791" s="294"/>
      <c r="B2791" s="295"/>
      <c r="C2791" s="313"/>
      <c r="D2791" s="294"/>
      <c r="E2791" s="294"/>
      <c r="F2791" s="294"/>
      <c r="G2791" s="295"/>
      <c r="H2791" s="295"/>
      <c r="I2791" s="295"/>
      <c r="J2791" s="294"/>
      <c r="K2791" s="294"/>
      <c r="L2791" s="294"/>
    </row>
    <row r="2792" spans="1:12" ht="20.100000000000001" customHeight="1" x14ac:dyDescent="0.25">
      <c r="A2792" s="294"/>
      <c r="B2792" s="295"/>
      <c r="C2792" s="313"/>
      <c r="D2792" s="294"/>
      <c r="E2792" s="294"/>
      <c r="F2792" s="294"/>
      <c r="G2792" s="295"/>
      <c r="H2792" s="295"/>
      <c r="I2792" s="295"/>
      <c r="J2792" s="294"/>
      <c r="K2792" s="294"/>
      <c r="L2792" s="294"/>
    </row>
    <row r="2793" spans="1:12" ht="20.100000000000001" customHeight="1" x14ac:dyDescent="0.25">
      <c r="A2793" s="294"/>
      <c r="B2793" s="295"/>
      <c r="C2793" s="313"/>
      <c r="D2793" s="294"/>
      <c r="E2793" s="294"/>
      <c r="F2793" s="294"/>
      <c r="G2793" s="295"/>
      <c r="H2793" s="295"/>
      <c r="I2793" s="295"/>
      <c r="J2793" s="294"/>
      <c r="K2793" s="294"/>
      <c r="L2793" s="294"/>
    </row>
    <row r="2794" spans="1:12" ht="20.100000000000001" customHeight="1" x14ac:dyDescent="0.25">
      <c r="A2794" s="294"/>
      <c r="B2794" s="295"/>
      <c r="C2794" s="313"/>
      <c r="D2794" s="294"/>
      <c r="E2794" s="294"/>
      <c r="F2794" s="294"/>
      <c r="G2794" s="295"/>
      <c r="H2794" s="295"/>
      <c r="I2794" s="295"/>
      <c r="J2794" s="294"/>
      <c r="K2794" s="294"/>
      <c r="L2794" s="294"/>
    </row>
    <row r="2795" spans="1:12" ht="20.100000000000001" customHeight="1" x14ac:dyDescent="0.25">
      <c r="A2795" s="294"/>
      <c r="B2795" s="295"/>
      <c r="C2795" s="313"/>
      <c r="D2795" s="294"/>
      <c r="E2795" s="294"/>
      <c r="F2795" s="294"/>
      <c r="G2795" s="295"/>
      <c r="H2795" s="295"/>
      <c r="I2795" s="295"/>
      <c r="J2795" s="294"/>
      <c r="K2795" s="294"/>
      <c r="L2795" s="294"/>
    </row>
    <row r="2796" spans="1:12" ht="20.100000000000001" customHeight="1" x14ac:dyDescent="0.25">
      <c r="A2796" s="294"/>
      <c r="B2796" s="295"/>
      <c r="C2796" s="313"/>
      <c r="D2796" s="294"/>
      <c r="E2796" s="294"/>
      <c r="F2796" s="294"/>
      <c r="G2796" s="295"/>
      <c r="H2796" s="295"/>
      <c r="I2796" s="295"/>
      <c r="J2796" s="294"/>
      <c r="K2796" s="294"/>
      <c r="L2796" s="294"/>
    </row>
    <row r="2797" spans="1:12" ht="20.100000000000001" customHeight="1" x14ac:dyDescent="0.25">
      <c r="A2797" s="294"/>
      <c r="B2797" s="295"/>
      <c r="C2797" s="313"/>
      <c r="D2797" s="294"/>
      <c r="E2797" s="294"/>
      <c r="F2797" s="294"/>
      <c r="G2797" s="295"/>
      <c r="H2797" s="295"/>
      <c r="I2797" s="295"/>
      <c r="J2797" s="294"/>
      <c r="K2797" s="294"/>
      <c r="L2797" s="294"/>
    </row>
    <row r="2798" spans="1:12" ht="20.100000000000001" customHeight="1" x14ac:dyDescent="0.25">
      <c r="A2798" s="294"/>
      <c r="B2798" s="295"/>
      <c r="C2798" s="313"/>
      <c r="D2798" s="294"/>
      <c r="E2798" s="294"/>
      <c r="F2798" s="294"/>
      <c r="G2798" s="295"/>
      <c r="H2798" s="295"/>
      <c r="I2798" s="295"/>
      <c r="J2798" s="294"/>
      <c r="K2798" s="294"/>
      <c r="L2798" s="294"/>
    </row>
    <row r="2799" spans="1:12" ht="20.100000000000001" customHeight="1" x14ac:dyDescent="0.25">
      <c r="A2799" s="294"/>
      <c r="B2799" s="295"/>
      <c r="C2799" s="313"/>
      <c r="D2799" s="294"/>
      <c r="E2799" s="294"/>
      <c r="F2799" s="294"/>
      <c r="G2799" s="295"/>
      <c r="H2799" s="295"/>
      <c r="I2799" s="295"/>
      <c r="J2799" s="294"/>
      <c r="K2799" s="294"/>
      <c r="L2799" s="294"/>
    </row>
    <row r="2800" spans="1:12" ht="20.100000000000001" customHeight="1" x14ac:dyDescent="0.25">
      <c r="A2800" s="294"/>
      <c r="B2800" s="295"/>
      <c r="C2800" s="313"/>
      <c r="D2800" s="294"/>
      <c r="E2800" s="294"/>
      <c r="F2800" s="294"/>
      <c r="G2800" s="295"/>
      <c r="H2800" s="295"/>
      <c r="I2800" s="295"/>
      <c r="J2800" s="294"/>
      <c r="K2800" s="294"/>
      <c r="L2800" s="294"/>
    </row>
    <row r="2801" spans="1:12" ht="20.100000000000001" customHeight="1" x14ac:dyDescent="0.25">
      <c r="A2801" s="294"/>
      <c r="B2801" s="295"/>
      <c r="C2801" s="313"/>
      <c r="D2801" s="294"/>
      <c r="E2801" s="294"/>
      <c r="F2801" s="294"/>
      <c r="G2801" s="295"/>
      <c r="H2801" s="295"/>
      <c r="I2801" s="295"/>
      <c r="J2801" s="294"/>
      <c r="K2801" s="294"/>
      <c r="L2801" s="294"/>
    </row>
    <row r="2802" spans="1:12" ht="20.100000000000001" customHeight="1" x14ac:dyDescent="0.25">
      <c r="A2802" s="294"/>
      <c r="B2802" s="295"/>
      <c r="C2802" s="313"/>
      <c r="D2802" s="294"/>
      <c r="E2802" s="294"/>
      <c r="F2802" s="294"/>
      <c r="G2802" s="295"/>
      <c r="H2802" s="295"/>
      <c r="I2802" s="295"/>
      <c r="J2802" s="294"/>
      <c r="K2802" s="294"/>
      <c r="L2802" s="294"/>
    </row>
    <row r="2803" spans="1:12" ht="20.100000000000001" customHeight="1" x14ac:dyDescent="0.25">
      <c r="A2803" s="294"/>
      <c r="B2803" s="295"/>
      <c r="C2803" s="313"/>
      <c r="D2803" s="294"/>
      <c r="E2803" s="294"/>
      <c r="F2803" s="294"/>
      <c r="G2803" s="295"/>
      <c r="H2803" s="295"/>
      <c r="I2803" s="295"/>
      <c r="J2803" s="294"/>
      <c r="K2803" s="294"/>
      <c r="L2803" s="294"/>
    </row>
    <row r="2804" spans="1:12" ht="20.100000000000001" customHeight="1" x14ac:dyDescent="0.25">
      <c r="A2804" s="294"/>
      <c r="B2804" s="295"/>
      <c r="C2804" s="313"/>
      <c r="D2804" s="294"/>
      <c r="E2804" s="294"/>
      <c r="F2804" s="294"/>
      <c r="G2804" s="295"/>
      <c r="H2804" s="295"/>
      <c r="I2804" s="295"/>
      <c r="J2804" s="294"/>
      <c r="K2804" s="294"/>
      <c r="L2804" s="294"/>
    </row>
    <row r="2805" spans="1:12" ht="20.100000000000001" customHeight="1" x14ac:dyDescent="0.25">
      <c r="A2805" s="294"/>
      <c r="B2805" s="295"/>
      <c r="C2805" s="313"/>
      <c r="D2805" s="294"/>
      <c r="E2805" s="294"/>
      <c r="F2805" s="294"/>
      <c r="G2805" s="295"/>
      <c r="H2805" s="295"/>
      <c r="I2805" s="295"/>
      <c r="J2805" s="294"/>
      <c r="K2805" s="294"/>
      <c r="L2805" s="294"/>
    </row>
    <row r="2806" spans="1:12" ht="20.100000000000001" customHeight="1" x14ac:dyDescent="0.25">
      <c r="A2806" s="294"/>
      <c r="B2806" s="295"/>
      <c r="C2806" s="313"/>
      <c r="D2806" s="294"/>
      <c r="E2806" s="294"/>
      <c r="F2806" s="294"/>
      <c r="G2806" s="295"/>
      <c r="H2806" s="295"/>
      <c r="I2806" s="295"/>
      <c r="J2806" s="294"/>
      <c r="K2806" s="294"/>
      <c r="L2806" s="294"/>
    </row>
    <row r="2807" spans="1:12" ht="20.100000000000001" customHeight="1" x14ac:dyDescent="0.25">
      <c r="A2807" s="294"/>
      <c r="B2807" s="295"/>
      <c r="C2807" s="313"/>
      <c r="D2807" s="294"/>
      <c r="E2807" s="294"/>
      <c r="F2807" s="294"/>
      <c r="G2807" s="295"/>
      <c r="H2807" s="295"/>
      <c r="I2807" s="295"/>
      <c r="J2807" s="294"/>
      <c r="K2807" s="294"/>
      <c r="L2807" s="294"/>
    </row>
    <row r="2808" spans="1:12" ht="20.100000000000001" customHeight="1" x14ac:dyDescent="0.25">
      <c r="A2808" s="294"/>
      <c r="B2808" s="295"/>
      <c r="C2808" s="313"/>
      <c r="D2808" s="294"/>
      <c r="E2808" s="294"/>
      <c r="F2808" s="294"/>
      <c r="G2808" s="295"/>
      <c r="H2808" s="295"/>
      <c r="I2808" s="295"/>
      <c r="J2808" s="294"/>
      <c r="K2808" s="294"/>
      <c r="L2808" s="294"/>
    </row>
    <row r="2809" spans="1:12" ht="20.100000000000001" customHeight="1" x14ac:dyDescent="0.25">
      <c r="A2809" s="294"/>
      <c r="B2809" s="295"/>
      <c r="C2809" s="313"/>
      <c r="D2809" s="294"/>
      <c r="E2809" s="294"/>
      <c r="F2809" s="294"/>
      <c r="G2809" s="295"/>
      <c r="H2809" s="295"/>
      <c r="I2809" s="295"/>
      <c r="J2809" s="294"/>
      <c r="K2809" s="294"/>
      <c r="L2809" s="294"/>
    </row>
    <row r="2810" spans="1:12" ht="20.100000000000001" customHeight="1" x14ac:dyDescent="0.25">
      <c r="A2810" s="294"/>
      <c r="B2810" s="295"/>
      <c r="C2810" s="313"/>
      <c r="D2810" s="294"/>
      <c r="E2810" s="294"/>
      <c r="F2810" s="294"/>
      <c r="G2810" s="295"/>
      <c r="H2810" s="295"/>
      <c r="I2810" s="295"/>
      <c r="J2810" s="294"/>
      <c r="K2810" s="294"/>
      <c r="L2810" s="294"/>
    </row>
    <row r="2811" spans="1:12" ht="20.100000000000001" customHeight="1" x14ac:dyDescent="0.25">
      <c r="A2811" s="294"/>
      <c r="B2811" s="295"/>
      <c r="C2811" s="313"/>
      <c r="D2811" s="294"/>
      <c r="E2811" s="294"/>
      <c r="F2811" s="294"/>
      <c r="G2811" s="295"/>
      <c r="H2811" s="295"/>
      <c r="I2811" s="295"/>
      <c r="J2811" s="294"/>
      <c r="K2811" s="294"/>
      <c r="L2811" s="294"/>
    </row>
    <row r="2812" spans="1:12" ht="20.100000000000001" customHeight="1" x14ac:dyDescent="0.25">
      <c r="A2812" s="294"/>
      <c r="B2812" s="295"/>
      <c r="C2812" s="313"/>
      <c r="D2812" s="294"/>
      <c r="E2812" s="294"/>
      <c r="F2812" s="294"/>
      <c r="G2812" s="295"/>
      <c r="H2812" s="295"/>
      <c r="I2812" s="295"/>
      <c r="J2812" s="294"/>
      <c r="K2812" s="294"/>
      <c r="L2812" s="294"/>
    </row>
    <row r="2813" spans="1:12" ht="20.100000000000001" customHeight="1" x14ac:dyDescent="0.25">
      <c r="A2813" s="294"/>
      <c r="B2813" s="295"/>
      <c r="C2813" s="313"/>
      <c r="D2813" s="294"/>
      <c r="E2813" s="294"/>
      <c r="F2813" s="294"/>
      <c r="G2813" s="295"/>
      <c r="H2813" s="295"/>
      <c r="I2813" s="295"/>
      <c r="J2813" s="294"/>
      <c r="K2813" s="294"/>
      <c r="L2813" s="294"/>
    </row>
    <row r="2814" spans="1:12" ht="20.100000000000001" customHeight="1" x14ac:dyDescent="0.25">
      <c r="A2814" s="294"/>
      <c r="B2814" s="295"/>
      <c r="C2814" s="313"/>
      <c r="D2814" s="294"/>
      <c r="E2814" s="294"/>
      <c r="F2814" s="294"/>
      <c r="G2814" s="295"/>
      <c r="H2814" s="295"/>
      <c r="I2814" s="295"/>
      <c r="J2814" s="294"/>
      <c r="K2814" s="294"/>
      <c r="L2814" s="294"/>
    </row>
    <row r="2815" spans="1:12" ht="20.100000000000001" customHeight="1" x14ac:dyDescent="0.25">
      <c r="A2815" s="294"/>
      <c r="B2815" s="295"/>
      <c r="C2815" s="313"/>
      <c r="D2815" s="294"/>
      <c r="E2815" s="294"/>
      <c r="F2815" s="294"/>
      <c r="G2815" s="295"/>
      <c r="H2815" s="295"/>
      <c r="I2815" s="295"/>
      <c r="J2815" s="294"/>
      <c r="K2815" s="294"/>
      <c r="L2815" s="294"/>
    </row>
    <row r="2816" spans="1:12" ht="20.100000000000001" customHeight="1" x14ac:dyDescent="0.25">
      <c r="A2816" s="294"/>
      <c r="B2816" s="295"/>
      <c r="C2816" s="313"/>
      <c r="D2816" s="294"/>
      <c r="E2816" s="294"/>
      <c r="F2816" s="294"/>
      <c r="G2816" s="295"/>
      <c r="H2816" s="295"/>
      <c r="I2816" s="295"/>
      <c r="J2816" s="294"/>
      <c r="K2816" s="294"/>
      <c r="L2816" s="294"/>
    </row>
    <row r="2817" spans="1:12" ht="20.100000000000001" customHeight="1" x14ac:dyDescent="0.25">
      <c r="A2817" s="294"/>
      <c r="B2817" s="295"/>
      <c r="C2817" s="313"/>
      <c r="D2817" s="294"/>
      <c r="E2817" s="294"/>
      <c r="F2817" s="294"/>
      <c r="G2817" s="295"/>
      <c r="H2817" s="295"/>
      <c r="I2817" s="295"/>
      <c r="J2817" s="294"/>
      <c r="K2817" s="294"/>
      <c r="L2817" s="294"/>
    </row>
    <row r="2818" spans="1:12" ht="20.100000000000001" customHeight="1" x14ac:dyDescent="0.25">
      <c r="A2818" s="294"/>
      <c r="B2818" s="295"/>
      <c r="C2818" s="313"/>
      <c r="D2818" s="294"/>
      <c r="E2818" s="294"/>
      <c r="F2818" s="294"/>
      <c r="G2818" s="295"/>
      <c r="H2818" s="295"/>
      <c r="I2818" s="295"/>
      <c r="J2818" s="294"/>
      <c r="K2818" s="294"/>
      <c r="L2818" s="294"/>
    </row>
    <row r="2819" spans="1:12" ht="20.100000000000001" customHeight="1" x14ac:dyDescent="0.25">
      <c r="A2819" s="294"/>
      <c r="B2819" s="295"/>
      <c r="C2819" s="313"/>
      <c r="D2819" s="294"/>
      <c r="E2819" s="294"/>
      <c r="F2819" s="294"/>
      <c r="G2819" s="295"/>
      <c r="H2819" s="295"/>
      <c r="I2819" s="295"/>
      <c r="J2819" s="294"/>
      <c r="K2819" s="294"/>
      <c r="L2819" s="294"/>
    </row>
    <row r="2820" spans="1:12" ht="20.100000000000001" customHeight="1" x14ac:dyDescent="0.25">
      <c r="A2820" s="294"/>
      <c r="B2820" s="295"/>
      <c r="C2820" s="313"/>
      <c r="D2820" s="294"/>
      <c r="E2820" s="294"/>
      <c r="F2820" s="294"/>
      <c r="G2820" s="295"/>
      <c r="H2820" s="295"/>
      <c r="I2820" s="295"/>
      <c r="J2820" s="294"/>
      <c r="K2820" s="294"/>
      <c r="L2820" s="294"/>
    </row>
    <row r="2821" spans="1:12" ht="20.100000000000001" customHeight="1" x14ac:dyDescent="0.25">
      <c r="A2821" s="294"/>
      <c r="B2821" s="295"/>
      <c r="C2821" s="313"/>
      <c r="D2821" s="294"/>
      <c r="E2821" s="294"/>
      <c r="F2821" s="294"/>
      <c r="G2821" s="295"/>
      <c r="H2821" s="295"/>
      <c r="I2821" s="295"/>
      <c r="J2821" s="294"/>
      <c r="K2821" s="294"/>
      <c r="L2821" s="294"/>
    </row>
    <row r="2822" spans="1:12" ht="20.100000000000001" customHeight="1" x14ac:dyDescent="0.25">
      <c r="A2822" s="294"/>
      <c r="B2822" s="295"/>
      <c r="C2822" s="313"/>
      <c r="D2822" s="294"/>
      <c r="E2822" s="294"/>
      <c r="F2822" s="294"/>
      <c r="G2822" s="295"/>
      <c r="H2822" s="295"/>
      <c r="I2822" s="295"/>
      <c r="J2822" s="294"/>
      <c r="K2822" s="294"/>
      <c r="L2822" s="294"/>
    </row>
    <row r="2823" spans="1:12" ht="20.100000000000001" customHeight="1" x14ac:dyDescent="0.25">
      <c r="A2823" s="294"/>
      <c r="B2823" s="295"/>
      <c r="C2823" s="313"/>
      <c r="D2823" s="294"/>
      <c r="E2823" s="294"/>
      <c r="F2823" s="294"/>
      <c r="G2823" s="295"/>
      <c r="H2823" s="295"/>
      <c r="I2823" s="295"/>
      <c r="J2823" s="294"/>
      <c r="K2823" s="294"/>
      <c r="L2823" s="294"/>
    </row>
    <row r="2824" spans="1:12" ht="20.100000000000001" customHeight="1" x14ac:dyDescent="0.25">
      <c r="A2824" s="294"/>
      <c r="B2824" s="295"/>
      <c r="C2824" s="313"/>
      <c r="D2824" s="294"/>
      <c r="E2824" s="294"/>
      <c r="F2824" s="294"/>
      <c r="G2824" s="295"/>
      <c r="H2824" s="295"/>
      <c r="I2824" s="295"/>
      <c r="J2824" s="294"/>
      <c r="K2824" s="294"/>
      <c r="L2824" s="294"/>
    </row>
    <row r="2825" spans="1:12" ht="20.100000000000001" customHeight="1" x14ac:dyDescent="0.25">
      <c r="A2825" s="294"/>
      <c r="B2825" s="295"/>
      <c r="C2825" s="313"/>
      <c r="D2825" s="294"/>
      <c r="E2825" s="294"/>
      <c r="F2825" s="294"/>
      <c r="G2825" s="295"/>
      <c r="H2825" s="295"/>
      <c r="I2825" s="295"/>
      <c r="J2825" s="294"/>
      <c r="K2825" s="294"/>
      <c r="L2825" s="294"/>
    </row>
    <row r="2826" spans="1:12" ht="20.100000000000001" customHeight="1" x14ac:dyDescent="0.25">
      <c r="A2826" s="294"/>
      <c r="B2826" s="295"/>
      <c r="C2826" s="313"/>
      <c r="D2826" s="294"/>
      <c r="E2826" s="294"/>
      <c r="F2826" s="294"/>
      <c r="G2826" s="295"/>
      <c r="H2826" s="295"/>
      <c r="I2826" s="295"/>
      <c r="J2826" s="294"/>
      <c r="K2826" s="294"/>
      <c r="L2826" s="294"/>
    </row>
    <row r="2827" spans="1:12" ht="20.100000000000001" customHeight="1" x14ac:dyDescent="0.25">
      <c r="A2827" s="294"/>
      <c r="B2827" s="295"/>
      <c r="C2827" s="313"/>
      <c r="D2827" s="294"/>
      <c r="E2827" s="294"/>
      <c r="F2827" s="294"/>
      <c r="G2827" s="295"/>
      <c r="H2827" s="295"/>
      <c r="I2827" s="295"/>
      <c r="J2827" s="294"/>
      <c r="K2827" s="294"/>
      <c r="L2827" s="294"/>
    </row>
    <row r="2828" spans="1:12" ht="20.100000000000001" customHeight="1" x14ac:dyDescent="0.25">
      <c r="A2828" s="294"/>
      <c r="B2828" s="295"/>
      <c r="C2828" s="313"/>
      <c r="D2828" s="294"/>
      <c r="E2828" s="294"/>
      <c r="F2828" s="294"/>
      <c r="G2828" s="295"/>
      <c r="H2828" s="295"/>
      <c r="I2828" s="295"/>
      <c r="J2828" s="294"/>
      <c r="K2828" s="294"/>
      <c r="L2828" s="294"/>
    </row>
    <row r="2829" spans="1:12" ht="20.100000000000001" customHeight="1" x14ac:dyDescent="0.25">
      <c r="A2829" s="294"/>
      <c r="B2829" s="295"/>
      <c r="C2829" s="313"/>
      <c r="D2829" s="294"/>
      <c r="E2829" s="294"/>
      <c r="F2829" s="294"/>
      <c r="G2829" s="295"/>
      <c r="H2829" s="295"/>
      <c r="I2829" s="295"/>
      <c r="J2829" s="294"/>
      <c r="K2829" s="294"/>
      <c r="L2829" s="294"/>
    </row>
    <row r="2830" spans="1:12" ht="20.100000000000001" customHeight="1" x14ac:dyDescent="0.25">
      <c r="A2830" s="294"/>
      <c r="B2830" s="295"/>
      <c r="C2830" s="313"/>
      <c r="D2830" s="294"/>
      <c r="E2830" s="294"/>
      <c r="F2830" s="294"/>
      <c r="G2830" s="295"/>
      <c r="H2830" s="295"/>
      <c r="I2830" s="295"/>
      <c r="J2830" s="294"/>
      <c r="K2830" s="294"/>
      <c r="L2830" s="294"/>
    </row>
    <row r="2831" spans="1:12" ht="20.100000000000001" customHeight="1" x14ac:dyDescent="0.25">
      <c r="A2831" s="294"/>
      <c r="B2831" s="295"/>
      <c r="C2831" s="313"/>
      <c r="D2831" s="294"/>
      <c r="E2831" s="294"/>
      <c r="F2831" s="294"/>
      <c r="G2831" s="295"/>
      <c r="H2831" s="295"/>
      <c r="I2831" s="295"/>
      <c r="J2831" s="294"/>
      <c r="K2831" s="294"/>
      <c r="L2831" s="294"/>
    </row>
    <row r="2832" spans="1:12" ht="20.100000000000001" customHeight="1" x14ac:dyDescent="0.25">
      <c r="A2832" s="294"/>
      <c r="B2832" s="295"/>
      <c r="C2832" s="313"/>
      <c r="D2832" s="294"/>
      <c r="E2832" s="294"/>
      <c r="F2832" s="294"/>
      <c r="G2832" s="295"/>
      <c r="H2832" s="295"/>
      <c r="I2832" s="295"/>
      <c r="J2832" s="294"/>
      <c r="K2832" s="294"/>
      <c r="L2832" s="294"/>
    </row>
    <row r="2833" spans="1:12" ht="20.100000000000001" customHeight="1" x14ac:dyDescent="0.25">
      <c r="A2833" s="294"/>
      <c r="B2833" s="295"/>
      <c r="C2833" s="313"/>
      <c r="D2833" s="294"/>
      <c r="E2833" s="294"/>
      <c r="F2833" s="294"/>
      <c r="G2833" s="295"/>
      <c r="H2833" s="295"/>
      <c r="I2833" s="295"/>
      <c r="J2833" s="294"/>
      <c r="K2833" s="294"/>
      <c r="L2833" s="294"/>
    </row>
    <row r="2834" spans="1:12" ht="20.100000000000001" customHeight="1" x14ac:dyDescent="0.25">
      <c r="A2834" s="294"/>
      <c r="B2834" s="295"/>
      <c r="C2834" s="313"/>
      <c r="D2834" s="294"/>
      <c r="E2834" s="294"/>
      <c r="F2834" s="294"/>
      <c r="G2834" s="295"/>
      <c r="H2834" s="295"/>
      <c r="I2834" s="295"/>
      <c r="J2834" s="294"/>
      <c r="K2834" s="294"/>
      <c r="L2834" s="294"/>
    </row>
    <row r="2835" spans="1:12" ht="20.100000000000001" customHeight="1" x14ac:dyDescent="0.25">
      <c r="A2835" s="294"/>
      <c r="B2835" s="295"/>
      <c r="C2835" s="313"/>
      <c r="D2835" s="294"/>
      <c r="E2835" s="294"/>
      <c r="F2835" s="294"/>
      <c r="G2835" s="295"/>
      <c r="H2835" s="295"/>
      <c r="I2835" s="295"/>
      <c r="J2835" s="294"/>
      <c r="K2835" s="294"/>
      <c r="L2835" s="294"/>
    </row>
    <row r="2836" spans="1:12" ht="20.100000000000001" customHeight="1" x14ac:dyDescent="0.25">
      <c r="A2836" s="294"/>
      <c r="B2836" s="295"/>
      <c r="C2836" s="313"/>
      <c r="D2836" s="294"/>
      <c r="E2836" s="294"/>
      <c r="F2836" s="294"/>
      <c r="G2836" s="295"/>
      <c r="H2836" s="295"/>
      <c r="I2836" s="295"/>
      <c r="J2836" s="294"/>
      <c r="K2836" s="294"/>
      <c r="L2836" s="294"/>
    </row>
    <row r="2837" spans="1:12" ht="20.100000000000001" customHeight="1" x14ac:dyDescent="0.25">
      <c r="A2837" s="294"/>
      <c r="B2837" s="295"/>
      <c r="C2837" s="313"/>
      <c r="D2837" s="294"/>
      <c r="E2837" s="294"/>
      <c r="F2837" s="294"/>
      <c r="G2837" s="295"/>
      <c r="H2837" s="295"/>
      <c r="I2837" s="295"/>
      <c r="J2837" s="294"/>
      <c r="K2837" s="294"/>
      <c r="L2837" s="294"/>
    </row>
    <row r="2838" spans="1:12" ht="20.100000000000001" customHeight="1" x14ac:dyDescent="0.25">
      <c r="A2838" s="294"/>
      <c r="B2838" s="295"/>
      <c r="C2838" s="313"/>
      <c r="D2838" s="294"/>
      <c r="E2838" s="294"/>
      <c r="F2838" s="294"/>
      <c r="G2838" s="295"/>
      <c r="H2838" s="295"/>
      <c r="I2838" s="295"/>
      <c r="J2838" s="294"/>
      <c r="K2838" s="294"/>
      <c r="L2838" s="294"/>
    </row>
    <row r="2839" spans="1:12" ht="20.100000000000001" customHeight="1" x14ac:dyDescent="0.25">
      <c r="A2839" s="294"/>
      <c r="B2839" s="295"/>
      <c r="C2839" s="313"/>
      <c r="D2839" s="294"/>
      <c r="E2839" s="294"/>
      <c r="F2839" s="294"/>
      <c r="G2839" s="295"/>
      <c r="H2839" s="295"/>
      <c r="I2839" s="295"/>
      <c r="J2839" s="294"/>
      <c r="K2839" s="294"/>
      <c r="L2839" s="294"/>
    </row>
    <row r="2840" spans="1:12" ht="20.100000000000001" customHeight="1" x14ac:dyDescent="0.25">
      <c r="A2840" s="294"/>
      <c r="B2840" s="295"/>
      <c r="C2840" s="313"/>
      <c r="D2840" s="294"/>
      <c r="E2840" s="294"/>
      <c r="F2840" s="294"/>
      <c r="G2840" s="295"/>
      <c r="H2840" s="295"/>
      <c r="I2840" s="295"/>
      <c r="J2840" s="294"/>
      <c r="K2840" s="294"/>
      <c r="L2840" s="294"/>
    </row>
    <row r="2841" spans="1:12" ht="20.100000000000001" customHeight="1" x14ac:dyDescent="0.25">
      <c r="A2841" s="294"/>
      <c r="B2841" s="295"/>
      <c r="C2841" s="313"/>
      <c r="D2841" s="294"/>
      <c r="E2841" s="294"/>
      <c r="F2841" s="294"/>
      <c r="G2841" s="295"/>
      <c r="H2841" s="295"/>
      <c r="I2841" s="295"/>
      <c r="J2841" s="294"/>
      <c r="K2841" s="294"/>
      <c r="L2841" s="294"/>
    </row>
    <row r="2842" spans="1:12" ht="20.100000000000001" customHeight="1" x14ac:dyDescent="0.25">
      <c r="A2842" s="294"/>
      <c r="B2842" s="295"/>
      <c r="C2842" s="313"/>
      <c r="D2842" s="294"/>
      <c r="E2842" s="294"/>
      <c r="F2842" s="294"/>
      <c r="G2842" s="295"/>
      <c r="H2842" s="295"/>
      <c r="I2842" s="295"/>
      <c r="J2842" s="294"/>
      <c r="K2842" s="294"/>
      <c r="L2842" s="294"/>
    </row>
    <row r="2843" spans="1:12" ht="20.100000000000001" customHeight="1" x14ac:dyDescent="0.25">
      <c r="A2843" s="294"/>
      <c r="B2843" s="295"/>
      <c r="C2843" s="313"/>
      <c r="D2843" s="294"/>
      <c r="E2843" s="294"/>
      <c r="F2843" s="294"/>
      <c r="G2843" s="295"/>
      <c r="H2843" s="295"/>
      <c r="I2843" s="295"/>
      <c r="J2843" s="294"/>
      <c r="K2843" s="294"/>
      <c r="L2843" s="294"/>
    </row>
    <row r="2844" spans="1:12" ht="20.100000000000001" customHeight="1" x14ac:dyDescent="0.25">
      <c r="A2844" s="294"/>
      <c r="B2844" s="295"/>
      <c r="C2844" s="313"/>
      <c r="D2844" s="294"/>
      <c r="E2844" s="294"/>
      <c r="F2844" s="294"/>
      <c r="G2844" s="295"/>
      <c r="H2844" s="295"/>
      <c r="I2844" s="295"/>
      <c r="J2844" s="294"/>
      <c r="K2844" s="294"/>
      <c r="L2844" s="294"/>
    </row>
    <row r="2845" spans="1:12" ht="20.100000000000001" customHeight="1" x14ac:dyDescent="0.25">
      <c r="A2845" s="294"/>
      <c r="B2845" s="295"/>
      <c r="C2845" s="313"/>
      <c r="D2845" s="294"/>
      <c r="E2845" s="294"/>
      <c r="F2845" s="294"/>
      <c r="G2845" s="295"/>
      <c r="H2845" s="295"/>
      <c r="I2845" s="295"/>
      <c r="J2845" s="294"/>
      <c r="K2845" s="294"/>
      <c r="L2845" s="294"/>
    </row>
    <row r="2846" spans="1:12" ht="20.100000000000001" customHeight="1" x14ac:dyDescent="0.25">
      <c r="A2846" s="294"/>
      <c r="B2846" s="295"/>
      <c r="C2846" s="313"/>
      <c r="D2846" s="294"/>
      <c r="E2846" s="294"/>
      <c r="F2846" s="294"/>
      <c r="G2846" s="295"/>
      <c r="H2846" s="295"/>
      <c r="I2846" s="295"/>
      <c r="J2846" s="294"/>
      <c r="K2846" s="294"/>
      <c r="L2846" s="294"/>
    </row>
    <row r="2847" spans="1:12" ht="20.100000000000001" customHeight="1" x14ac:dyDescent="0.25">
      <c r="A2847" s="294"/>
      <c r="B2847" s="295"/>
      <c r="C2847" s="313"/>
      <c r="D2847" s="294"/>
      <c r="E2847" s="294"/>
      <c r="F2847" s="294"/>
      <c r="G2847" s="295"/>
      <c r="H2847" s="295"/>
      <c r="I2847" s="295"/>
      <c r="J2847" s="294"/>
      <c r="K2847" s="294"/>
      <c r="L2847" s="294"/>
    </row>
    <row r="2848" spans="1:12" ht="20.100000000000001" customHeight="1" x14ac:dyDescent="0.25">
      <c r="A2848" s="294"/>
      <c r="B2848" s="295"/>
      <c r="C2848" s="313"/>
      <c r="D2848" s="294"/>
      <c r="E2848" s="294"/>
      <c r="F2848" s="294"/>
      <c r="G2848" s="295"/>
      <c r="H2848" s="295"/>
      <c r="I2848" s="295"/>
      <c r="J2848" s="294"/>
      <c r="K2848" s="294"/>
      <c r="L2848" s="294"/>
    </row>
    <row r="2849" spans="1:12" ht="20.100000000000001" customHeight="1" x14ac:dyDescent="0.25">
      <c r="A2849" s="294"/>
      <c r="B2849" s="295"/>
      <c r="C2849" s="313"/>
      <c r="D2849" s="294"/>
      <c r="E2849" s="294"/>
      <c r="F2849" s="294"/>
      <c r="G2849" s="295"/>
      <c r="H2849" s="295"/>
      <c r="I2849" s="295"/>
      <c r="J2849" s="294"/>
      <c r="K2849" s="294"/>
      <c r="L2849" s="294"/>
    </row>
    <row r="2850" spans="1:12" ht="20.100000000000001" customHeight="1" x14ac:dyDescent="0.25">
      <c r="A2850" s="294"/>
      <c r="B2850" s="295"/>
      <c r="C2850" s="313"/>
      <c r="D2850" s="294"/>
      <c r="E2850" s="294"/>
      <c r="F2850" s="294"/>
      <c r="G2850" s="295"/>
      <c r="H2850" s="295"/>
      <c r="I2850" s="295"/>
      <c r="J2850" s="294"/>
      <c r="K2850" s="294"/>
      <c r="L2850" s="294"/>
    </row>
    <row r="2851" spans="1:12" ht="20.100000000000001" customHeight="1" x14ac:dyDescent="0.25">
      <c r="A2851" s="294"/>
      <c r="B2851" s="295"/>
      <c r="C2851" s="313"/>
      <c r="D2851" s="294"/>
      <c r="E2851" s="294"/>
      <c r="F2851" s="294"/>
      <c r="G2851" s="295"/>
      <c r="H2851" s="295"/>
      <c r="I2851" s="295"/>
      <c r="J2851" s="294"/>
      <c r="K2851" s="294"/>
      <c r="L2851" s="294"/>
    </row>
    <row r="2852" spans="1:12" ht="20.100000000000001" customHeight="1" x14ac:dyDescent="0.25">
      <c r="A2852" s="294"/>
      <c r="B2852" s="295"/>
      <c r="C2852" s="313"/>
      <c r="D2852" s="294"/>
      <c r="E2852" s="294"/>
      <c r="F2852" s="294"/>
      <c r="G2852" s="295"/>
      <c r="H2852" s="295"/>
      <c r="I2852" s="295"/>
      <c r="J2852" s="294"/>
      <c r="K2852" s="294"/>
      <c r="L2852" s="294"/>
    </row>
    <row r="2853" spans="1:12" ht="20.100000000000001" customHeight="1" x14ac:dyDescent="0.25">
      <c r="A2853" s="294"/>
      <c r="B2853" s="295"/>
      <c r="C2853" s="313"/>
      <c r="D2853" s="294"/>
      <c r="E2853" s="294"/>
      <c r="F2853" s="294"/>
      <c r="G2853" s="295"/>
      <c r="H2853" s="295"/>
      <c r="I2853" s="295"/>
      <c r="J2853" s="294"/>
      <c r="K2853" s="294"/>
      <c r="L2853" s="294"/>
    </row>
    <row r="2854" spans="1:12" ht="20.100000000000001" customHeight="1" x14ac:dyDescent="0.25">
      <c r="A2854" s="294"/>
      <c r="B2854" s="295"/>
      <c r="C2854" s="313"/>
      <c r="D2854" s="294"/>
      <c r="E2854" s="294"/>
      <c r="F2854" s="294"/>
      <c r="G2854" s="295"/>
      <c r="H2854" s="295"/>
      <c r="I2854" s="295"/>
      <c r="J2854" s="294"/>
      <c r="K2854" s="294"/>
      <c r="L2854" s="294"/>
    </row>
    <row r="2855" spans="1:12" ht="20.100000000000001" customHeight="1" x14ac:dyDescent="0.25">
      <c r="A2855" s="294"/>
      <c r="B2855" s="295"/>
      <c r="C2855" s="313"/>
      <c r="D2855" s="294"/>
      <c r="E2855" s="294"/>
      <c r="F2855" s="294"/>
      <c r="G2855" s="295"/>
      <c r="H2855" s="295"/>
      <c r="I2855" s="295"/>
      <c r="J2855" s="294"/>
      <c r="K2855" s="294"/>
      <c r="L2855" s="294"/>
    </row>
    <row r="2856" spans="1:12" ht="20.100000000000001" customHeight="1" x14ac:dyDescent="0.25">
      <c r="A2856" s="294"/>
      <c r="B2856" s="295"/>
      <c r="C2856" s="313"/>
      <c r="D2856" s="294"/>
      <c r="E2856" s="294"/>
      <c r="F2856" s="294"/>
      <c r="G2856" s="295"/>
      <c r="H2856" s="295"/>
      <c r="I2856" s="295"/>
      <c r="J2856" s="294"/>
      <c r="K2856" s="294"/>
      <c r="L2856" s="294"/>
    </row>
    <row r="2857" spans="1:12" ht="20.100000000000001" customHeight="1" x14ac:dyDescent="0.25">
      <c r="A2857" s="294"/>
      <c r="B2857" s="295"/>
      <c r="C2857" s="313"/>
      <c r="D2857" s="294"/>
      <c r="E2857" s="294"/>
      <c r="F2857" s="294"/>
      <c r="G2857" s="295"/>
      <c r="H2857" s="295"/>
      <c r="I2857" s="295"/>
      <c r="J2857" s="294"/>
      <c r="K2857" s="294"/>
      <c r="L2857" s="294"/>
    </row>
    <row r="2858" spans="1:12" ht="20.100000000000001" customHeight="1" x14ac:dyDescent="0.25">
      <c r="A2858" s="294"/>
      <c r="B2858" s="295"/>
      <c r="C2858" s="313"/>
      <c r="D2858" s="294"/>
      <c r="E2858" s="294"/>
      <c r="F2858" s="294"/>
      <c r="G2858" s="295"/>
      <c r="H2858" s="295"/>
      <c r="I2858" s="295"/>
      <c r="J2858" s="294"/>
      <c r="K2858" s="294"/>
      <c r="L2858" s="294"/>
    </row>
    <row r="2859" spans="1:12" ht="20.100000000000001" customHeight="1" x14ac:dyDescent="0.25">
      <c r="A2859" s="294"/>
      <c r="B2859" s="295"/>
      <c r="C2859" s="313"/>
      <c r="D2859" s="294"/>
      <c r="E2859" s="294"/>
      <c r="F2859" s="294"/>
      <c r="G2859" s="295"/>
      <c r="H2859" s="295"/>
      <c r="I2859" s="295"/>
      <c r="J2859" s="294"/>
      <c r="K2859" s="294"/>
      <c r="L2859" s="294"/>
    </row>
    <row r="2860" spans="1:12" ht="20.100000000000001" customHeight="1" x14ac:dyDescent="0.25">
      <c r="A2860" s="294"/>
      <c r="B2860" s="295"/>
      <c r="C2860" s="313"/>
      <c r="D2860" s="294"/>
      <c r="E2860" s="294"/>
      <c r="F2860" s="294"/>
      <c r="G2860" s="295"/>
      <c r="H2860" s="295"/>
      <c r="I2860" s="295"/>
      <c r="J2860" s="294"/>
      <c r="K2860" s="294"/>
      <c r="L2860" s="294"/>
    </row>
    <row r="2861" spans="1:12" ht="20.100000000000001" customHeight="1" x14ac:dyDescent="0.25">
      <c r="A2861" s="294"/>
      <c r="B2861" s="295"/>
      <c r="C2861" s="313"/>
      <c r="D2861" s="294"/>
      <c r="E2861" s="294"/>
      <c r="F2861" s="294"/>
      <c r="G2861" s="295"/>
      <c r="H2861" s="295"/>
      <c r="I2861" s="295"/>
      <c r="J2861" s="294"/>
      <c r="K2861" s="294"/>
      <c r="L2861" s="294"/>
    </row>
    <row r="2862" spans="1:12" ht="20.100000000000001" customHeight="1" x14ac:dyDescent="0.25">
      <c r="A2862" s="294"/>
      <c r="B2862" s="295"/>
      <c r="C2862" s="313"/>
      <c r="D2862" s="294"/>
      <c r="E2862" s="294"/>
      <c r="F2862" s="294"/>
      <c r="G2862" s="295"/>
      <c r="H2862" s="295"/>
      <c r="I2862" s="295"/>
      <c r="J2862" s="294"/>
      <c r="K2862" s="294"/>
      <c r="L2862" s="294"/>
    </row>
    <row r="2863" spans="1:12" ht="20.100000000000001" customHeight="1" x14ac:dyDescent="0.25">
      <c r="A2863" s="294"/>
      <c r="B2863" s="295"/>
      <c r="C2863" s="313"/>
      <c r="D2863" s="294"/>
      <c r="E2863" s="294"/>
      <c r="F2863" s="294"/>
      <c r="G2863" s="295"/>
      <c r="H2863" s="295"/>
      <c r="I2863" s="295"/>
      <c r="J2863" s="294"/>
      <c r="K2863" s="294"/>
      <c r="L2863" s="294"/>
    </row>
    <row r="2864" spans="1:12" ht="20.100000000000001" customHeight="1" x14ac:dyDescent="0.25">
      <c r="A2864" s="294"/>
      <c r="B2864" s="295"/>
      <c r="C2864" s="313"/>
      <c r="D2864" s="294"/>
      <c r="E2864" s="294"/>
      <c r="F2864" s="294"/>
      <c r="G2864" s="295"/>
      <c r="H2864" s="295"/>
      <c r="I2864" s="295"/>
      <c r="J2864" s="294"/>
      <c r="K2864" s="294"/>
      <c r="L2864" s="294"/>
    </row>
    <row r="2865" spans="1:12" ht="20.100000000000001" customHeight="1" x14ac:dyDescent="0.25">
      <c r="A2865" s="294"/>
      <c r="B2865" s="295"/>
      <c r="C2865" s="313"/>
      <c r="D2865" s="294"/>
      <c r="E2865" s="294"/>
      <c r="F2865" s="294"/>
      <c r="G2865" s="295"/>
      <c r="H2865" s="295"/>
      <c r="I2865" s="295"/>
      <c r="J2865" s="294"/>
      <c r="K2865" s="294"/>
      <c r="L2865" s="294"/>
    </row>
    <row r="2866" spans="1:12" ht="20.100000000000001" customHeight="1" x14ac:dyDescent="0.25">
      <c r="A2866" s="294"/>
      <c r="B2866" s="295"/>
      <c r="C2866" s="313"/>
      <c r="D2866" s="294"/>
      <c r="E2866" s="294"/>
      <c r="F2866" s="294"/>
      <c r="G2866" s="295"/>
      <c r="H2866" s="295"/>
      <c r="I2866" s="295"/>
      <c r="J2866" s="294"/>
      <c r="K2866" s="294"/>
      <c r="L2866" s="294"/>
    </row>
    <row r="2867" spans="1:12" ht="20.100000000000001" customHeight="1" x14ac:dyDescent="0.25">
      <c r="A2867" s="294"/>
      <c r="B2867" s="295"/>
      <c r="C2867" s="313"/>
      <c r="D2867" s="294"/>
      <c r="E2867" s="294"/>
      <c r="F2867" s="294"/>
      <c r="G2867" s="295"/>
      <c r="H2867" s="295"/>
      <c r="I2867" s="295"/>
      <c r="J2867" s="294"/>
      <c r="K2867" s="294"/>
      <c r="L2867" s="294"/>
    </row>
    <row r="2868" spans="1:12" ht="20.100000000000001" customHeight="1" x14ac:dyDescent="0.25">
      <c r="A2868" s="294"/>
      <c r="B2868" s="295"/>
      <c r="C2868" s="313"/>
      <c r="D2868" s="294"/>
      <c r="E2868" s="294"/>
      <c r="F2868" s="294"/>
      <c r="G2868" s="295"/>
      <c r="H2868" s="295"/>
      <c r="I2868" s="295"/>
      <c r="J2868" s="294"/>
      <c r="K2868" s="294"/>
      <c r="L2868" s="294"/>
    </row>
    <row r="2869" spans="1:12" ht="20.100000000000001" customHeight="1" x14ac:dyDescent="0.25">
      <c r="A2869" s="294"/>
      <c r="B2869" s="295"/>
      <c r="C2869" s="313"/>
      <c r="D2869" s="294"/>
      <c r="E2869" s="294"/>
      <c r="F2869" s="294"/>
      <c r="G2869" s="295"/>
      <c r="H2869" s="295"/>
      <c r="I2869" s="295"/>
      <c r="J2869" s="294"/>
      <c r="K2869" s="294"/>
      <c r="L2869" s="294"/>
    </row>
    <row r="2870" spans="1:12" ht="20.100000000000001" customHeight="1" x14ac:dyDescent="0.25">
      <c r="A2870" s="294"/>
      <c r="B2870" s="295"/>
      <c r="C2870" s="313"/>
      <c r="D2870" s="294"/>
      <c r="E2870" s="294"/>
      <c r="F2870" s="294"/>
      <c r="G2870" s="295"/>
      <c r="H2870" s="295"/>
      <c r="I2870" s="295"/>
      <c r="J2870" s="294"/>
      <c r="K2870" s="294"/>
      <c r="L2870" s="294"/>
    </row>
    <row r="2871" spans="1:12" ht="20.100000000000001" customHeight="1" x14ac:dyDescent="0.25">
      <c r="A2871" s="294"/>
      <c r="B2871" s="295"/>
      <c r="C2871" s="313"/>
      <c r="D2871" s="294"/>
      <c r="E2871" s="294"/>
      <c r="F2871" s="294"/>
      <c r="G2871" s="295"/>
      <c r="H2871" s="295"/>
      <c r="I2871" s="295"/>
      <c r="J2871" s="294"/>
      <c r="K2871" s="294"/>
      <c r="L2871" s="294"/>
    </row>
    <row r="2872" spans="1:12" ht="20.100000000000001" customHeight="1" x14ac:dyDescent="0.25">
      <c r="A2872" s="294"/>
      <c r="B2872" s="295"/>
      <c r="C2872" s="313"/>
      <c r="D2872" s="294"/>
      <c r="E2872" s="294"/>
      <c r="F2872" s="294"/>
      <c r="G2872" s="295"/>
      <c r="H2872" s="295"/>
      <c r="I2872" s="295"/>
      <c r="J2872" s="294"/>
      <c r="K2872" s="294"/>
      <c r="L2872" s="294"/>
    </row>
    <row r="2873" spans="1:12" ht="20.100000000000001" customHeight="1" x14ac:dyDescent="0.25">
      <c r="A2873" s="294"/>
      <c r="B2873" s="295"/>
      <c r="C2873" s="313"/>
      <c r="D2873" s="294"/>
      <c r="E2873" s="294"/>
      <c r="F2873" s="294"/>
      <c r="G2873" s="295"/>
      <c r="H2873" s="295"/>
      <c r="I2873" s="295"/>
      <c r="J2873" s="294"/>
      <c r="K2873" s="294"/>
      <c r="L2873" s="294"/>
    </row>
    <row r="2874" spans="1:12" ht="20.100000000000001" customHeight="1" x14ac:dyDescent="0.25">
      <c r="A2874" s="294"/>
      <c r="B2874" s="295"/>
      <c r="C2874" s="313"/>
      <c r="D2874" s="294"/>
      <c r="E2874" s="294"/>
      <c r="F2874" s="294"/>
      <c r="G2874" s="295"/>
      <c r="H2874" s="295"/>
      <c r="I2874" s="295"/>
      <c r="J2874" s="294"/>
      <c r="K2874" s="294"/>
      <c r="L2874" s="294"/>
    </row>
    <row r="2875" spans="1:12" ht="20.100000000000001" customHeight="1" x14ac:dyDescent="0.25">
      <c r="A2875" s="294"/>
      <c r="B2875" s="295"/>
      <c r="C2875" s="313"/>
      <c r="D2875" s="294"/>
      <c r="E2875" s="294"/>
      <c r="F2875" s="294"/>
      <c r="G2875" s="295"/>
      <c r="H2875" s="295"/>
      <c r="I2875" s="295"/>
      <c r="J2875" s="294"/>
      <c r="K2875" s="294"/>
      <c r="L2875" s="294"/>
    </row>
    <row r="2876" spans="1:12" ht="20.100000000000001" customHeight="1" x14ac:dyDescent="0.25">
      <c r="A2876" s="294"/>
      <c r="B2876" s="295"/>
      <c r="C2876" s="313"/>
      <c r="D2876" s="294"/>
      <c r="E2876" s="294"/>
      <c r="F2876" s="294"/>
      <c r="G2876" s="295"/>
      <c r="H2876" s="295"/>
      <c r="I2876" s="295"/>
      <c r="J2876" s="294"/>
      <c r="K2876" s="294"/>
      <c r="L2876" s="294"/>
    </row>
    <row r="2877" spans="1:12" ht="20.100000000000001" customHeight="1" x14ac:dyDescent="0.25">
      <c r="A2877" s="294"/>
      <c r="B2877" s="295"/>
      <c r="C2877" s="313"/>
      <c r="D2877" s="294"/>
      <c r="E2877" s="294"/>
      <c r="F2877" s="294"/>
      <c r="G2877" s="295"/>
      <c r="H2877" s="295"/>
      <c r="I2877" s="295"/>
      <c r="J2877" s="294"/>
      <c r="K2877" s="294"/>
      <c r="L2877" s="294"/>
    </row>
    <row r="2878" spans="1:12" ht="20.100000000000001" customHeight="1" x14ac:dyDescent="0.25">
      <c r="A2878" s="294"/>
      <c r="B2878" s="295"/>
      <c r="C2878" s="313"/>
      <c r="D2878" s="294"/>
      <c r="E2878" s="294"/>
      <c r="F2878" s="294"/>
      <c r="G2878" s="295"/>
      <c r="H2878" s="295"/>
      <c r="I2878" s="295"/>
      <c r="J2878" s="294"/>
      <c r="K2878" s="294"/>
      <c r="L2878" s="294"/>
    </row>
    <row r="2879" spans="1:12" ht="20.100000000000001" customHeight="1" x14ac:dyDescent="0.25">
      <c r="A2879" s="294"/>
      <c r="B2879" s="295"/>
      <c r="C2879" s="313"/>
      <c r="D2879" s="294"/>
      <c r="E2879" s="294"/>
      <c r="F2879" s="294"/>
      <c r="G2879" s="295"/>
      <c r="H2879" s="295"/>
      <c r="I2879" s="295"/>
      <c r="J2879" s="294"/>
      <c r="K2879" s="294"/>
      <c r="L2879" s="294"/>
    </row>
    <row r="2880" spans="1:12" ht="20.100000000000001" customHeight="1" x14ac:dyDescent="0.25">
      <c r="A2880" s="294"/>
      <c r="B2880" s="295"/>
      <c r="C2880" s="313"/>
      <c r="D2880" s="294"/>
      <c r="E2880" s="294"/>
      <c r="F2880" s="294"/>
      <c r="G2880" s="295"/>
      <c r="H2880" s="295"/>
      <c r="I2880" s="295"/>
      <c r="J2880" s="294"/>
      <c r="K2880" s="294"/>
      <c r="L2880" s="294"/>
    </row>
    <row r="2881" spans="1:12" ht="20.100000000000001" customHeight="1" x14ac:dyDescent="0.25">
      <c r="A2881" s="294"/>
      <c r="B2881" s="295"/>
      <c r="C2881" s="313"/>
      <c r="D2881" s="294"/>
      <c r="E2881" s="294"/>
      <c r="F2881" s="294"/>
      <c r="G2881" s="295"/>
      <c r="H2881" s="295"/>
      <c r="I2881" s="295"/>
      <c r="J2881" s="294"/>
      <c r="K2881" s="294"/>
      <c r="L2881" s="294"/>
    </row>
    <row r="2882" spans="1:12" ht="20.100000000000001" customHeight="1" x14ac:dyDescent="0.25">
      <c r="A2882" s="294"/>
      <c r="B2882" s="295"/>
      <c r="C2882" s="313"/>
      <c r="D2882" s="294"/>
      <c r="E2882" s="294"/>
      <c r="F2882" s="294"/>
      <c r="G2882" s="295"/>
      <c r="H2882" s="295"/>
      <c r="I2882" s="295"/>
      <c r="J2882" s="294"/>
      <c r="K2882" s="294"/>
      <c r="L2882" s="294"/>
    </row>
    <row r="2883" spans="1:12" ht="20.100000000000001" customHeight="1" x14ac:dyDescent="0.25">
      <c r="A2883" s="294"/>
      <c r="B2883" s="295"/>
      <c r="C2883" s="313"/>
      <c r="D2883" s="294"/>
      <c r="E2883" s="294"/>
      <c r="F2883" s="294"/>
      <c r="G2883" s="295"/>
      <c r="H2883" s="295"/>
      <c r="I2883" s="295"/>
      <c r="J2883" s="294"/>
      <c r="K2883" s="294"/>
      <c r="L2883" s="294"/>
    </row>
    <row r="2884" spans="1:12" ht="20.100000000000001" customHeight="1" x14ac:dyDescent="0.25">
      <c r="A2884" s="294"/>
      <c r="B2884" s="295"/>
      <c r="C2884" s="313"/>
      <c r="D2884" s="294"/>
      <c r="E2884" s="294"/>
      <c r="F2884" s="294"/>
      <c r="G2884" s="295"/>
      <c r="H2884" s="295"/>
      <c r="I2884" s="295"/>
      <c r="J2884" s="294"/>
      <c r="K2884" s="294"/>
      <c r="L2884" s="294"/>
    </row>
    <row r="2885" spans="1:12" ht="20.100000000000001" customHeight="1" x14ac:dyDescent="0.25">
      <c r="A2885" s="294"/>
      <c r="B2885" s="295"/>
      <c r="C2885" s="313"/>
      <c r="D2885" s="294"/>
      <c r="E2885" s="294"/>
      <c r="F2885" s="294"/>
      <c r="G2885" s="295"/>
      <c r="H2885" s="295"/>
      <c r="I2885" s="295"/>
      <c r="J2885" s="294"/>
      <c r="K2885" s="294"/>
      <c r="L2885" s="294"/>
    </row>
    <row r="2886" spans="1:12" ht="20.100000000000001" customHeight="1" x14ac:dyDescent="0.25">
      <c r="A2886" s="294"/>
      <c r="B2886" s="295"/>
      <c r="C2886" s="313"/>
      <c r="D2886" s="294"/>
      <c r="E2886" s="294"/>
      <c r="F2886" s="294"/>
      <c r="G2886" s="295"/>
      <c r="H2886" s="295"/>
      <c r="I2886" s="295"/>
      <c r="J2886" s="294"/>
      <c r="K2886" s="294"/>
      <c r="L2886" s="294"/>
    </row>
    <row r="2887" spans="1:12" ht="20.100000000000001" customHeight="1" x14ac:dyDescent="0.25">
      <c r="A2887" s="294"/>
      <c r="B2887" s="295"/>
      <c r="C2887" s="313"/>
      <c r="D2887" s="294"/>
      <c r="E2887" s="294"/>
      <c r="F2887" s="294"/>
      <c r="G2887" s="295"/>
      <c r="H2887" s="295"/>
      <c r="I2887" s="295"/>
      <c r="J2887" s="294"/>
      <c r="K2887" s="294"/>
      <c r="L2887" s="294"/>
    </row>
    <row r="2888" spans="1:12" ht="20.100000000000001" customHeight="1" x14ac:dyDescent="0.25">
      <c r="A2888" s="294"/>
      <c r="B2888" s="295"/>
      <c r="C2888" s="313"/>
      <c r="D2888" s="294"/>
      <c r="E2888" s="294"/>
      <c r="F2888" s="294"/>
      <c r="G2888" s="295"/>
      <c r="H2888" s="295"/>
      <c r="I2888" s="295"/>
      <c r="J2888" s="294"/>
      <c r="K2888" s="294"/>
      <c r="L2888" s="294"/>
    </row>
    <row r="2889" spans="1:12" ht="20.100000000000001" customHeight="1" x14ac:dyDescent="0.25">
      <c r="A2889" s="294"/>
      <c r="B2889" s="295"/>
      <c r="C2889" s="313"/>
      <c r="D2889" s="294"/>
      <c r="E2889" s="294"/>
      <c r="F2889" s="294"/>
      <c r="G2889" s="295"/>
      <c r="H2889" s="295"/>
      <c r="I2889" s="295"/>
      <c r="J2889" s="294"/>
      <c r="K2889" s="294"/>
      <c r="L2889" s="294"/>
    </row>
    <row r="2890" spans="1:12" ht="20.100000000000001" customHeight="1" x14ac:dyDescent="0.25">
      <c r="A2890" s="294"/>
      <c r="B2890" s="295"/>
      <c r="C2890" s="313"/>
      <c r="D2890" s="294"/>
      <c r="E2890" s="294"/>
      <c r="F2890" s="294"/>
      <c r="G2890" s="295"/>
      <c r="H2890" s="295"/>
      <c r="I2890" s="295"/>
      <c r="J2890" s="294"/>
      <c r="K2890" s="294"/>
      <c r="L2890" s="294"/>
    </row>
    <row r="2891" spans="1:12" ht="20.100000000000001" customHeight="1" x14ac:dyDescent="0.25">
      <c r="A2891" s="294"/>
      <c r="B2891" s="295"/>
      <c r="C2891" s="313"/>
      <c r="D2891" s="294"/>
      <c r="E2891" s="294"/>
      <c r="F2891" s="294"/>
      <c r="G2891" s="295"/>
      <c r="H2891" s="295"/>
      <c r="I2891" s="295"/>
      <c r="J2891" s="294"/>
      <c r="K2891" s="294"/>
      <c r="L2891" s="294"/>
    </row>
    <row r="2892" spans="1:12" ht="20.100000000000001" customHeight="1" x14ac:dyDescent="0.25">
      <c r="A2892" s="294"/>
      <c r="B2892" s="295"/>
      <c r="C2892" s="313"/>
      <c r="D2892" s="294"/>
      <c r="E2892" s="294"/>
      <c r="F2892" s="294"/>
      <c r="G2892" s="295"/>
      <c r="H2892" s="295"/>
      <c r="I2892" s="295"/>
      <c r="J2892" s="294"/>
      <c r="K2892" s="294"/>
      <c r="L2892" s="294"/>
    </row>
    <row r="2893" spans="1:12" ht="20.100000000000001" customHeight="1" x14ac:dyDescent="0.25">
      <c r="A2893" s="294"/>
      <c r="B2893" s="295"/>
      <c r="C2893" s="313"/>
      <c r="D2893" s="294"/>
      <c r="E2893" s="294"/>
      <c r="F2893" s="294"/>
      <c r="G2893" s="295"/>
      <c r="H2893" s="295"/>
      <c r="I2893" s="295"/>
      <c r="J2893" s="294"/>
      <c r="K2893" s="294"/>
      <c r="L2893" s="294"/>
    </row>
    <row r="2894" spans="1:12" ht="20.100000000000001" customHeight="1" x14ac:dyDescent="0.25">
      <c r="A2894" s="294"/>
      <c r="B2894" s="295"/>
      <c r="C2894" s="313"/>
      <c r="D2894" s="294"/>
      <c r="E2894" s="294"/>
      <c r="F2894" s="294"/>
      <c r="G2894" s="295"/>
      <c r="H2894" s="295"/>
      <c r="I2894" s="295"/>
      <c r="J2894" s="294"/>
      <c r="K2894" s="294"/>
      <c r="L2894" s="294"/>
    </row>
    <row r="2895" spans="1:12" ht="20.100000000000001" customHeight="1" x14ac:dyDescent="0.25">
      <c r="A2895" s="294"/>
      <c r="B2895" s="295"/>
      <c r="C2895" s="313"/>
      <c r="D2895" s="294"/>
      <c r="E2895" s="294"/>
      <c r="F2895" s="294"/>
      <c r="G2895" s="295"/>
      <c r="H2895" s="295"/>
      <c r="I2895" s="295"/>
      <c r="J2895" s="294"/>
      <c r="K2895" s="294"/>
      <c r="L2895" s="294"/>
    </row>
    <row r="2896" spans="1:12" ht="20.100000000000001" customHeight="1" x14ac:dyDescent="0.25">
      <c r="A2896" s="294"/>
      <c r="B2896" s="295"/>
      <c r="C2896" s="313"/>
      <c r="D2896" s="294"/>
      <c r="E2896" s="294"/>
      <c r="F2896" s="294"/>
      <c r="G2896" s="295"/>
      <c r="H2896" s="295"/>
      <c r="I2896" s="295"/>
      <c r="J2896" s="294"/>
      <c r="K2896" s="294"/>
      <c r="L2896" s="294"/>
    </row>
    <row r="2897" spans="1:12" ht="20.100000000000001" customHeight="1" x14ac:dyDescent="0.25">
      <c r="A2897" s="294"/>
      <c r="B2897" s="295"/>
      <c r="C2897" s="313"/>
      <c r="D2897" s="294"/>
      <c r="E2897" s="294"/>
      <c r="F2897" s="294"/>
      <c r="G2897" s="295"/>
      <c r="H2897" s="295"/>
      <c r="I2897" s="295"/>
      <c r="J2897" s="294"/>
      <c r="K2897" s="294"/>
      <c r="L2897" s="294"/>
    </row>
    <row r="2898" spans="1:12" ht="20.100000000000001" customHeight="1" x14ac:dyDescent="0.25">
      <c r="A2898" s="294"/>
      <c r="B2898" s="295"/>
      <c r="C2898" s="313"/>
      <c r="D2898" s="294"/>
      <c r="E2898" s="294"/>
      <c r="F2898" s="294"/>
      <c r="G2898" s="295"/>
      <c r="H2898" s="295"/>
      <c r="I2898" s="295"/>
      <c r="J2898" s="294"/>
      <c r="K2898" s="294"/>
      <c r="L2898" s="294"/>
    </row>
    <row r="2899" spans="1:12" ht="20.100000000000001" customHeight="1" x14ac:dyDescent="0.25">
      <c r="A2899" s="294"/>
      <c r="B2899" s="295"/>
      <c r="C2899" s="313"/>
      <c r="D2899" s="294"/>
      <c r="E2899" s="294"/>
      <c r="F2899" s="294"/>
      <c r="G2899" s="295"/>
      <c r="H2899" s="295"/>
      <c r="I2899" s="295"/>
      <c r="J2899" s="294"/>
      <c r="K2899" s="294"/>
      <c r="L2899" s="294"/>
    </row>
    <row r="2900" spans="1:12" ht="20.100000000000001" customHeight="1" x14ac:dyDescent="0.25">
      <c r="A2900" s="294"/>
      <c r="B2900" s="295"/>
      <c r="C2900" s="313"/>
      <c r="D2900" s="294"/>
      <c r="E2900" s="294"/>
      <c r="F2900" s="294"/>
      <c r="G2900" s="295"/>
      <c r="H2900" s="295"/>
      <c r="I2900" s="295"/>
      <c r="J2900" s="294"/>
      <c r="K2900" s="294"/>
      <c r="L2900" s="294"/>
    </row>
    <row r="2901" spans="1:12" ht="20.100000000000001" customHeight="1" x14ac:dyDescent="0.25">
      <c r="A2901" s="294"/>
      <c r="B2901" s="295"/>
      <c r="C2901" s="313"/>
      <c r="D2901" s="294"/>
      <c r="E2901" s="294"/>
      <c r="F2901" s="294"/>
      <c r="G2901" s="295"/>
      <c r="H2901" s="295"/>
      <c r="I2901" s="295"/>
      <c r="J2901" s="294"/>
      <c r="K2901" s="294"/>
      <c r="L2901" s="294"/>
    </row>
    <row r="2902" spans="1:12" ht="20.100000000000001" customHeight="1" x14ac:dyDescent="0.25">
      <c r="A2902" s="294"/>
      <c r="B2902" s="295"/>
      <c r="C2902" s="313"/>
      <c r="D2902" s="294"/>
      <c r="E2902" s="294"/>
      <c r="F2902" s="294"/>
      <c r="G2902" s="295"/>
      <c r="H2902" s="295"/>
      <c r="I2902" s="295"/>
      <c r="J2902" s="294"/>
      <c r="K2902" s="294"/>
      <c r="L2902" s="294"/>
    </row>
    <row r="2903" spans="1:12" ht="20.100000000000001" customHeight="1" x14ac:dyDescent="0.25">
      <c r="A2903" s="294"/>
      <c r="B2903" s="295"/>
      <c r="C2903" s="313"/>
      <c r="D2903" s="294"/>
      <c r="E2903" s="294"/>
      <c r="F2903" s="294"/>
      <c r="G2903" s="295"/>
      <c r="H2903" s="295"/>
      <c r="I2903" s="295"/>
      <c r="J2903" s="294"/>
      <c r="K2903" s="294"/>
      <c r="L2903" s="294"/>
    </row>
    <row r="2904" spans="1:12" ht="20.100000000000001" customHeight="1" x14ac:dyDescent="0.25">
      <c r="A2904" s="294"/>
      <c r="B2904" s="295"/>
      <c r="C2904" s="313"/>
      <c r="D2904" s="294"/>
      <c r="E2904" s="294"/>
      <c r="F2904" s="294"/>
      <c r="G2904" s="295"/>
      <c r="H2904" s="295"/>
      <c r="I2904" s="295"/>
      <c r="J2904" s="294"/>
      <c r="K2904" s="294"/>
      <c r="L2904" s="294"/>
    </row>
    <row r="2905" spans="1:12" ht="20.100000000000001" customHeight="1" x14ac:dyDescent="0.25">
      <c r="A2905" s="294"/>
      <c r="B2905" s="295"/>
      <c r="C2905" s="313"/>
      <c r="D2905" s="294"/>
      <c r="E2905" s="294"/>
      <c r="F2905" s="294"/>
      <c r="G2905" s="295"/>
      <c r="H2905" s="295"/>
      <c r="I2905" s="295"/>
      <c r="J2905" s="294"/>
      <c r="K2905" s="294"/>
      <c r="L2905" s="294"/>
    </row>
    <row r="2906" spans="1:12" ht="20.100000000000001" customHeight="1" x14ac:dyDescent="0.25">
      <c r="A2906" s="294"/>
      <c r="B2906" s="295"/>
      <c r="C2906" s="313"/>
      <c r="D2906" s="294"/>
      <c r="E2906" s="294"/>
      <c r="F2906" s="294"/>
      <c r="G2906" s="295"/>
      <c r="H2906" s="295"/>
      <c r="I2906" s="295"/>
      <c r="J2906" s="294"/>
      <c r="K2906" s="294"/>
      <c r="L2906" s="294"/>
    </row>
    <row r="2907" spans="1:12" ht="20.100000000000001" customHeight="1" x14ac:dyDescent="0.25">
      <c r="A2907" s="294"/>
      <c r="B2907" s="295"/>
      <c r="C2907" s="313"/>
      <c r="D2907" s="294"/>
      <c r="E2907" s="294"/>
      <c r="F2907" s="294"/>
      <c r="G2907" s="295"/>
      <c r="H2907" s="295"/>
      <c r="I2907" s="295"/>
      <c r="J2907" s="294"/>
      <c r="K2907" s="294"/>
      <c r="L2907" s="294"/>
    </row>
    <row r="2908" spans="1:12" ht="20.100000000000001" customHeight="1" x14ac:dyDescent="0.25">
      <c r="A2908" s="294"/>
      <c r="B2908" s="295"/>
      <c r="C2908" s="313"/>
      <c r="D2908" s="294"/>
      <c r="E2908" s="294"/>
      <c r="F2908" s="294"/>
      <c r="G2908" s="295"/>
      <c r="H2908" s="295"/>
      <c r="I2908" s="295"/>
      <c r="J2908" s="294"/>
      <c r="K2908" s="294"/>
      <c r="L2908" s="294"/>
    </row>
    <row r="2909" spans="1:12" ht="20.100000000000001" customHeight="1" x14ac:dyDescent="0.25">
      <c r="A2909" s="294"/>
      <c r="B2909" s="295"/>
      <c r="C2909" s="313"/>
      <c r="D2909" s="294"/>
      <c r="E2909" s="294"/>
      <c r="F2909" s="294"/>
      <c r="G2909" s="295"/>
      <c r="H2909" s="295"/>
      <c r="I2909" s="295"/>
      <c r="J2909" s="294"/>
      <c r="K2909" s="294"/>
      <c r="L2909" s="294"/>
    </row>
    <row r="2910" spans="1:12" ht="20.100000000000001" customHeight="1" x14ac:dyDescent="0.25">
      <c r="A2910" s="294"/>
      <c r="B2910" s="295"/>
      <c r="C2910" s="313"/>
      <c r="D2910" s="294"/>
      <c r="E2910" s="294"/>
      <c r="F2910" s="294"/>
      <c r="G2910" s="295"/>
      <c r="H2910" s="295"/>
      <c r="I2910" s="295"/>
      <c r="J2910" s="294"/>
      <c r="K2910" s="294"/>
      <c r="L2910" s="294"/>
    </row>
    <row r="2911" spans="1:12" ht="20.100000000000001" customHeight="1" x14ac:dyDescent="0.25">
      <c r="A2911" s="294"/>
      <c r="B2911" s="295"/>
      <c r="C2911" s="313"/>
      <c r="D2911" s="294"/>
      <c r="E2911" s="294"/>
      <c r="F2911" s="294"/>
      <c r="G2911" s="295"/>
      <c r="H2911" s="295"/>
      <c r="I2911" s="295"/>
      <c r="J2911" s="294"/>
      <c r="K2911" s="294"/>
      <c r="L2911" s="294"/>
    </row>
    <row r="2912" spans="1:12" ht="20.100000000000001" customHeight="1" x14ac:dyDescent="0.25">
      <c r="A2912" s="294"/>
      <c r="B2912" s="295"/>
      <c r="C2912" s="313"/>
      <c r="D2912" s="294"/>
      <c r="E2912" s="294"/>
      <c r="F2912" s="294"/>
      <c r="G2912" s="295"/>
      <c r="H2912" s="295"/>
      <c r="I2912" s="295"/>
      <c r="J2912" s="294"/>
      <c r="K2912" s="294"/>
      <c r="L2912" s="294"/>
    </row>
    <row r="2913" spans="1:12" ht="20.100000000000001" customHeight="1" x14ac:dyDescent="0.25">
      <c r="A2913" s="294"/>
      <c r="B2913" s="295"/>
      <c r="C2913" s="313"/>
      <c r="D2913" s="294"/>
      <c r="E2913" s="294"/>
      <c r="F2913" s="294"/>
      <c r="G2913" s="295"/>
      <c r="H2913" s="295"/>
      <c r="I2913" s="295"/>
      <c r="J2913" s="294"/>
      <c r="K2913" s="294"/>
      <c r="L2913" s="294"/>
    </row>
    <row r="2914" spans="1:12" ht="20.100000000000001" customHeight="1" x14ac:dyDescent="0.25">
      <c r="A2914" s="294"/>
      <c r="B2914" s="295"/>
      <c r="C2914" s="313"/>
      <c r="D2914" s="294"/>
      <c r="E2914" s="294"/>
      <c r="F2914" s="294"/>
      <c r="G2914" s="295"/>
      <c r="H2914" s="295"/>
      <c r="I2914" s="295"/>
      <c r="J2914" s="294"/>
      <c r="K2914" s="294"/>
      <c r="L2914" s="294"/>
    </row>
    <row r="2915" spans="1:12" ht="20.100000000000001" customHeight="1" x14ac:dyDescent="0.25">
      <c r="A2915" s="294"/>
      <c r="B2915" s="295"/>
      <c r="C2915" s="313"/>
      <c r="D2915" s="294"/>
      <c r="E2915" s="294"/>
      <c r="F2915" s="294"/>
      <c r="G2915" s="295"/>
      <c r="H2915" s="295"/>
      <c r="I2915" s="295"/>
      <c r="J2915" s="294"/>
      <c r="K2915" s="294"/>
      <c r="L2915" s="294"/>
    </row>
    <row r="2916" spans="1:12" ht="20.100000000000001" customHeight="1" x14ac:dyDescent="0.25">
      <c r="A2916" s="294"/>
      <c r="B2916" s="295"/>
      <c r="C2916" s="313"/>
      <c r="D2916" s="294"/>
      <c r="E2916" s="294"/>
      <c r="F2916" s="294"/>
      <c r="G2916" s="295"/>
      <c r="H2916" s="295"/>
      <c r="I2916" s="295"/>
      <c r="J2916" s="294"/>
      <c r="K2916" s="294"/>
      <c r="L2916" s="294"/>
    </row>
    <row r="2917" spans="1:12" ht="20.100000000000001" customHeight="1" x14ac:dyDescent="0.25">
      <c r="A2917" s="294"/>
      <c r="B2917" s="295"/>
      <c r="C2917" s="313"/>
      <c r="D2917" s="294"/>
      <c r="E2917" s="294"/>
      <c r="F2917" s="294"/>
      <c r="G2917" s="295"/>
      <c r="H2917" s="295"/>
      <c r="I2917" s="295"/>
      <c r="J2917" s="294"/>
      <c r="K2917" s="294"/>
      <c r="L2917" s="294"/>
    </row>
    <row r="2918" spans="1:12" ht="20.100000000000001" customHeight="1" x14ac:dyDescent="0.25">
      <c r="A2918" s="294"/>
      <c r="B2918" s="295"/>
      <c r="C2918" s="313"/>
      <c r="D2918" s="294"/>
      <c r="E2918" s="294"/>
      <c r="F2918" s="294"/>
      <c r="G2918" s="295"/>
      <c r="H2918" s="295"/>
      <c r="I2918" s="295"/>
      <c r="J2918" s="294"/>
      <c r="K2918" s="294"/>
      <c r="L2918" s="294"/>
    </row>
    <row r="2919" spans="1:12" ht="20.100000000000001" customHeight="1" x14ac:dyDescent="0.25">
      <c r="A2919" s="294"/>
      <c r="B2919" s="295"/>
      <c r="C2919" s="313"/>
      <c r="D2919" s="294"/>
      <c r="E2919" s="294"/>
      <c r="F2919" s="294"/>
      <c r="G2919" s="295"/>
      <c r="H2919" s="295"/>
      <c r="I2919" s="295"/>
      <c r="J2919" s="294"/>
      <c r="K2919" s="294"/>
      <c r="L2919" s="294"/>
    </row>
    <row r="2920" spans="1:12" ht="20.100000000000001" customHeight="1" x14ac:dyDescent="0.25">
      <c r="A2920" s="294"/>
      <c r="B2920" s="295"/>
      <c r="C2920" s="313"/>
      <c r="D2920" s="294"/>
      <c r="E2920" s="294"/>
      <c r="F2920" s="294"/>
      <c r="G2920" s="295"/>
      <c r="H2920" s="295"/>
      <c r="I2920" s="295"/>
      <c r="J2920" s="294"/>
      <c r="K2920" s="294"/>
      <c r="L2920" s="294"/>
    </row>
    <row r="2921" spans="1:12" ht="20.100000000000001" customHeight="1" x14ac:dyDescent="0.25">
      <c r="A2921" s="294"/>
      <c r="B2921" s="295"/>
      <c r="C2921" s="313"/>
      <c r="D2921" s="294"/>
      <c r="E2921" s="294"/>
      <c r="F2921" s="294"/>
      <c r="G2921" s="295"/>
      <c r="H2921" s="295"/>
      <c r="I2921" s="295"/>
      <c r="J2921" s="294"/>
      <c r="K2921" s="294"/>
      <c r="L2921" s="294"/>
    </row>
    <row r="2922" spans="1:12" ht="20.100000000000001" customHeight="1" x14ac:dyDescent="0.25">
      <c r="A2922" s="294"/>
      <c r="B2922" s="295"/>
      <c r="C2922" s="313"/>
      <c r="D2922" s="294"/>
      <c r="E2922" s="294"/>
      <c r="F2922" s="294"/>
      <c r="G2922" s="295"/>
      <c r="H2922" s="295"/>
      <c r="I2922" s="295"/>
      <c r="J2922" s="294"/>
      <c r="K2922" s="294"/>
      <c r="L2922" s="294"/>
    </row>
    <row r="2923" spans="1:12" ht="20.100000000000001" customHeight="1" x14ac:dyDescent="0.25">
      <c r="A2923" s="294"/>
      <c r="B2923" s="295"/>
      <c r="C2923" s="313"/>
      <c r="D2923" s="294"/>
      <c r="E2923" s="294"/>
      <c r="F2923" s="294"/>
      <c r="G2923" s="295"/>
      <c r="H2923" s="295"/>
      <c r="I2923" s="295"/>
      <c r="J2923" s="294"/>
      <c r="K2923" s="294"/>
      <c r="L2923" s="294"/>
    </row>
    <row r="2924" spans="1:12" ht="20.100000000000001" customHeight="1" x14ac:dyDescent="0.25">
      <c r="A2924" s="294"/>
      <c r="B2924" s="295"/>
      <c r="C2924" s="313"/>
      <c r="D2924" s="294"/>
      <c r="E2924" s="294"/>
      <c r="F2924" s="294"/>
      <c r="G2924" s="295"/>
      <c r="H2924" s="295"/>
      <c r="I2924" s="295"/>
      <c r="J2924" s="294"/>
      <c r="K2924" s="294"/>
      <c r="L2924" s="294"/>
    </row>
    <row r="2925" spans="1:12" ht="20.100000000000001" customHeight="1" x14ac:dyDescent="0.25">
      <c r="A2925" s="294"/>
      <c r="B2925" s="295"/>
      <c r="C2925" s="313"/>
      <c r="D2925" s="294"/>
      <c r="E2925" s="294"/>
      <c r="F2925" s="294"/>
      <c r="G2925" s="295"/>
      <c r="H2925" s="295"/>
      <c r="I2925" s="295"/>
      <c r="J2925" s="294"/>
      <c r="K2925" s="294"/>
      <c r="L2925" s="294"/>
    </row>
    <row r="2926" spans="1:12" ht="20.100000000000001" customHeight="1" x14ac:dyDescent="0.25">
      <c r="A2926" s="294"/>
      <c r="B2926" s="295"/>
      <c r="C2926" s="313"/>
      <c r="D2926" s="294"/>
      <c r="E2926" s="294"/>
      <c r="F2926" s="294"/>
      <c r="G2926" s="295"/>
      <c r="H2926" s="295"/>
      <c r="I2926" s="295"/>
      <c r="J2926" s="294"/>
      <c r="K2926" s="294"/>
      <c r="L2926" s="294"/>
    </row>
    <row r="2927" spans="1:12" ht="20.100000000000001" customHeight="1" x14ac:dyDescent="0.25">
      <c r="A2927" s="294"/>
      <c r="B2927" s="295"/>
      <c r="C2927" s="313"/>
      <c r="D2927" s="294"/>
      <c r="E2927" s="294"/>
      <c r="F2927" s="294"/>
      <c r="G2927" s="295"/>
      <c r="H2927" s="295"/>
      <c r="I2927" s="295"/>
      <c r="J2927" s="294"/>
      <c r="K2927" s="294"/>
      <c r="L2927" s="294"/>
    </row>
    <row r="2928" spans="1:12" ht="20.100000000000001" customHeight="1" x14ac:dyDescent="0.25">
      <c r="A2928" s="294"/>
      <c r="B2928" s="295"/>
      <c r="C2928" s="313"/>
      <c r="D2928" s="294"/>
      <c r="E2928" s="294"/>
      <c r="F2928" s="294"/>
      <c r="G2928" s="295"/>
      <c r="H2928" s="295"/>
      <c r="I2928" s="295"/>
      <c r="J2928" s="294"/>
      <c r="K2928" s="294"/>
      <c r="L2928" s="294"/>
    </row>
    <row r="2929" spans="1:12" ht="20.100000000000001" customHeight="1" x14ac:dyDescent="0.25">
      <c r="A2929" s="294"/>
      <c r="B2929" s="295"/>
      <c r="C2929" s="313"/>
      <c r="D2929" s="294"/>
      <c r="E2929" s="294"/>
      <c r="F2929" s="294"/>
      <c r="G2929" s="295"/>
      <c r="H2929" s="295"/>
      <c r="I2929" s="295"/>
      <c r="J2929" s="294"/>
      <c r="K2929" s="294"/>
      <c r="L2929" s="294"/>
    </row>
    <row r="2930" spans="1:12" ht="20.100000000000001" customHeight="1" x14ac:dyDescent="0.25">
      <c r="A2930" s="294"/>
      <c r="B2930" s="295"/>
      <c r="C2930" s="313"/>
      <c r="D2930" s="294"/>
      <c r="E2930" s="294"/>
      <c r="F2930" s="294"/>
      <c r="G2930" s="295"/>
      <c r="H2930" s="295"/>
      <c r="I2930" s="295"/>
      <c r="J2930" s="294"/>
      <c r="K2930" s="294"/>
      <c r="L2930" s="294"/>
    </row>
    <row r="2931" spans="1:12" ht="20.100000000000001" customHeight="1" x14ac:dyDescent="0.25">
      <c r="A2931" s="294"/>
      <c r="B2931" s="295"/>
      <c r="C2931" s="313"/>
      <c r="D2931" s="294"/>
      <c r="E2931" s="294"/>
      <c r="F2931" s="294"/>
      <c r="G2931" s="295"/>
      <c r="H2931" s="295"/>
      <c r="I2931" s="295"/>
      <c r="J2931" s="294"/>
      <c r="K2931" s="294"/>
      <c r="L2931" s="294"/>
    </row>
    <row r="2932" spans="1:12" ht="20.100000000000001" customHeight="1" x14ac:dyDescent="0.25">
      <c r="A2932" s="294"/>
      <c r="B2932" s="295"/>
      <c r="C2932" s="313"/>
      <c r="D2932" s="294"/>
      <c r="E2932" s="294"/>
      <c r="F2932" s="294"/>
      <c r="G2932" s="295"/>
      <c r="H2932" s="295"/>
      <c r="I2932" s="295"/>
      <c r="J2932" s="294"/>
      <c r="K2932" s="294"/>
      <c r="L2932" s="294"/>
    </row>
    <row r="2933" spans="1:12" ht="20.100000000000001" customHeight="1" x14ac:dyDescent="0.25">
      <c r="A2933" s="294"/>
      <c r="B2933" s="295"/>
      <c r="C2933" s="313"/>
      <c r="D2933" s="294"/>
      <c r="E2933" s="294"/>
      <c r="F2933" s="294"/>
      <c r="G2933" s="295"/>
      <c r="H2933" s="295"/>
      <c r="I2933" s="295"/>
      <c r="J2933" s="294"/>
      <c r="K2933" s="294"/>
      <c r="L2933" s="294"/>
    </row>
    <row r="2934" spans="1:12" ht="20.100000000000001" customHeight="1" x14ac:dyDescent="0.25">
      <c r="A2934" s="294"/>
      <c r="B2934" s="295"/>
      <c r="C2934" s="313"/>
      <c r="D2934" s="294"/>
      <c r="E2934" s="294"/>
      <c r="F2934" s="294"/>
      <c r="G2934" s="295"/>
      <c r="H2934" s="295"/>
      <c r="I2934" s="295"/>
      <c r="J2934" s="294"/>
      <c r="K2934" s="294"/>
      <c r="L2934" s="294"/>
    </row>
    <row r="2935" spans="1:12" ht="20.100000000000001" customHeight="1" x14ac:dyDescent="0.25">
      <c r="A2935" s="294"/>
      <c r="B2935" s="295"/>
      <c r="C2935" s="313"/>
      <c r="D2935" s="294"/>
      <c r="E2935" s="294"/>
      <c r="F2935" s="294"/>
      <c r="G2935" s="295"/>
      <c r="H2935" s="295"/>
      <c r="I2935" s="295"/>
      <c r="J2935" s="294"/>
      <c r="K2935" s="294"/>
      <c r="L2935" s="294"/>
    </row>
    <row r="2936" spans="1:12" ht="20.100000000000001" customHeight="1" x14ac:dyDescent="0.25">
      <c r="A2936" s="294"/>
      <c r="B2936" s="295"/>
      <c r="C2936" s="313"/>
      <c r="D2936" s="294"/>
      <c r="E2936" s="294"/>
      <c r="F2936" s="294"/>
      <c r="G2936" s="295"/>
      <c r="H2936" s="295"/>
      <c r="I2936" s="295"/>
      <c r="J2936" s="294"/>
      <c r="K2936" s="294"/>
      <c r="L2936" s="294"/>
    </row>
    <row r="2937" spans="1:12" ht="20.100000000000001" customHeight="1" x14ac:dyDescent="0.25">
      <c r="A2937" s="294"/>
      <c r="B2937" s="295"/>
      <c r="C2937" s="313"/>
      <c r="D2937" s="294"/>
      <c r="E2937" s="294"/>
      <c r="F2937" s="294"/>
      <c r="G2937" s="295"/>
      <c r="H2937" s="295"/>
      <c r="I2937" s="295"/>
      <c r="J2937" s="294"/>
      <c r="K2937" s="294"/>
      <c r="L2937" s="294"/>
    </row>
    <row r="2938" spans="1:12" ht="20.100000000000001" customHeight="1" x14ac:dyDescent="0.25">
      <c r="A2938" s="294"/>
      <c r="B2938" s="295"/>
      <c r="C2938" s="313"/>
      <c r="D2938" s="294"/>
      <c r="E2938" s="294"/>
      <c r="F2938" s="294"/>
      <c r="G2938" s="295"/>
      <c r="H2938" s="295"/>
      <c r="I2938" s="295"/>
      <c r="J2938" s="294"/>
      <c r="K2938" s="294"/>
      <c r="L2938" s="294"/>
    </row>
    <row r="2939" spans="1:12" ht="20.100000000000001" customHeight="1" x14ac:dyDescent="0.25">
      <c r="A2939" s="294"/>
      <c r="B2939" s="295"/>
      <c r="C2939" s="313"/>
      <c r="D2939" s="294"/>
      <c r="E2939" s="294"/>
      <c r="F2939" s="294"/>
      <c r="G2939" s="295"/>
      <c r="H2939" s="295"/>
      <c r="I2939" s="295"/>
      <c r="J2939" s="294"/>
      <c r="K2939" s="294"/>
      <c r="L2939" s="294"/>
    </row>
    <row r="2940" spans="1:12" ht="20.100000000000001" customHeight="1" x14ac:dyDescent="0.25">
      <c r="A2940" s="294"/>
      <c r="B2940" s="295"/>
      <c r="C2940" s="313"/>
      <c r="D2940" s="294"/>
      <c r="E2940" s="294"/>
      <c r="F2940" s="294"/>
      <c r="G2940" s="295"/>
      <c r="H2940" s="295"/>
      <c r="I2940" s="295"/>
      <c r="J2940" s="294"/>
      <c r="K2940" s="294"/>
      <c r="L2940" s="294"/>
    </row>
    <row r="2941" spans="1:12" ht="20.100000000000001" customHeight="1" x14ac:dyDescent="0.25">
      <c r="A2941" s="294"/>
      <c r="B2941" s="295"/>
      <c r="C2941" s="313"/>
      <c r="D2941" s="294"/>
      <c r="E2941" s="294"/>
      <c r="F2941" s="294"/>
      <c r="G2941" s="295"/>
      <c r="H2941" s="295"/>
      <c r="I2941" s="295"/>
      <c r="J2941" s="294"/>
      <c r="K2941" s="294"/>
      <c r="L2941" s="294"/>
    </row>
    <row r="2942" spans="1:12" ht="20.100000000000001" customHeight="1" x14ac:dyDescent="0.25">
      <c r="A2942" s="294"/>
      <c r="B2942" s="295"/>
      <c r="C2942" s="313"/>
      <c r="D2942" s="294"/>
      <c r="E2942" s="294"/>
      <c r="F2942" s="294"/>
      <c r="G2942" s="295"/>
      <c r="H2942" s="295"/>
      <c r="I2942" s="295"/>
      <c r="J2942" s="294"/>
      <c r="K2942" s="294"/>
      <c r="L2942" s="294"/>
    </row>
    <row r="2943" spans="1:12" ht="20.100000000000001" customHeight="1" x14ac:dyDescent="0.25">
      <c r="A2943" s="294"/>
      <c r="B2943" s="295"/>
      <c r="C2943" s="313"/>
      <c r="D2943" s="294"/>
      <c r="E2943" s="294"/>
      <c r="F2943" s="294"/>
      <c r="G2943" s="295"/>
      <c r="H2943" s="295"/>
      <c r="I2943" s="295"/>
      <c r="J2943" s="294"/>
      <c r="K2943" s="294"/>
      <c r="L2943" s="294"/>
    </row>
    <row r="2944" spans="1:12" ht="20.100000000000001" customHeight="1" x14ac:dyDescent="0.25">
      <c r="A2944" s="294"/>
      <c r="B2944" s="295"/>
      <c r="C2944" s="313"/>
      <c r="D2944" s="294"/>
      <c r="E2944" s="294"/>
      <c r="F2944" s="294"/>
      <c r="G2944" s="295"/>
      <c r="H2944" s="295"/>
      <c r="I2944" s="295"/>
      <c r="J2944" s="294"/>
      <c r="K2944" s="294"/>
      <c r="L2944" s="294"/>
    </row>
    <row r="2945" spans="1:12" ht="20.100000000000001" customHeight="1" x14ac:dyDescent="0.25">
      <c r="A2945" s="294"/>
      <c r="B2945" s="295"/>
      <c r="C2945" s="313"/>
      <c r="D2945" s="294"/>
      <c r="E2945" s="294"/>
      <c r="F2945" s="294"/>
      <c r="G2945" s="295"/>
      <c r="H2945" s="295"/>
      <c r="I2945" s="295"/>
      <c r="J2945" s="294"/>
      <c r="K2945" s="294"/>
      <c r="L2945" s="294"/>
    </row>
    <row r="2946" spans="1:12" ht="20.100000000000001" customHeight="1" x14ac:dyDescent="0.25">
      <c r="A2946" s="294"/>
      <c r="B2946" s="295"/>
      <c r="C2946" s="313"/>
      <c r="D2946" s="294"/>
      <c r="E2946" s="294"/>
      <c r="F2946" s="294"/>
      <c r="G2946" s="295"/>
      <c r="H2946" s="295"/>
      <c r="I2946" s="295"/>
      <c r="J2946" s="294"/>
      <c r="K2946" s="294"/>
      <c r="L2946" s="294"/>
    </row>
    <row r="2947" spans="1:12" ht="20.100000000000001" customHeight="1" x14ac:dyDescent="0.25">
      <c r="A2947" s="294"/>
      <c r="B2947" s="295"/>
      <c r="C2947" s="313"/>
      <c r="D2947" s="294"/>
      <c r="E2947" s="294"/>
      <c r="F2947" s="294"/>
      <c r="G2947" s="295"/>
      <c r="H2947" s="295"/>
      <c r="I2947" s="295"/>
      <c r="J2947" s="294"/>
      <c r="K2947" s="294"/>
      <c r="L2947" s="294"/>
    </row>
    <row r="2948" spans="1:12" ht="20.100000000000001" customHeight="1" x14ac:dyDescent="0.25">
      <c r="A2948" s="294"/>
      <c r="B2948" s="295"/>
      <c r="C2948" s="313"/>
      <c r="D2948" s="294"/>
      <c r="E2948" s="294"/>
      <c r="F2948" s="294"/>
      <c r="G2948" s="295"/>
      <c r="H2948" s="295"/>
      <c r="I2948" s="295"/>
      <c r="J2948" s="294"/>
      <c r="K2948" s="294"/>
      <c r="L2948" s="294"/>
    </row>
    <row r="2949" spans="1:12" ht="20.100000000000001" customHeight="1" x14ac:dyDescent="0.25">
      <c r="A2949" s="294"/>
      <c r="B2949" s="295"/>
      <c r="C2949" s="313"/>
      <c r="D2949" s="294"/>
      <c r="E2949" s="294"/>
      <c r="F2949" s="294"/>
      <c r="G2949" s="295"/>
      <c r="H2949" s="295"/>
      <c r="I2949" s="295"/>
      <c r="J2949" s="294"/>
      <c r="K2949" s="294"/>
      <c r="L2949" s="294"/>
    </row>
    <row r="2950" spans="1:12" ht="20.100000000000001" customHeight="1" x14ac:dyDescent="0.25">
      <c r="A2950" s="294"/>
      <c r="B2950" s="295"/>
      <c r="C2950" s="313"/>
      <c r="D2950" s="294"/>
      <c r="E2950" s="294"/>
      <c r="F2950" s="294"/>
      <c r="G2950" s="295"/>
      <c r="H2950" s="295"/>
      <c r="I2950" s="295"/>
      <c r="J2950" s="294"/>
      <c r="K2950" s="294"/>
      <c r="L2950" s="294"/>
    </row>
    <row r="2951" spans="1:12" ht="20.100000000000001" customHeight="1" x14ac:dyDescent="0.25">
      <c r="A2951" s="294"/>
      <c r="B2951" s="295"/>
      <c r="C2951" s="313"/>
      <c r="D2951" s="294"/>
      <c r="E2951" s="294"/>
      <c r="F2951" s="294"/>
      <c r="G2951" s="295"/>
      <c r="H2951" s="295"/>
      <c r="I2951" s="295"/>
      <c r="J2951" s="294"/>
      <c r="K2951" s="294"/>
      <c r="L2951" s="294"/>
    </row>
    <row r="2952" spans="1:12" ht="20.100000000000001" customHeight="1" x14ac:dyDescent="0.25">
      <c r="A2952" s="294"/>
      <c r="B2952" s="295"/>
      <c r="C2952" s="313"/>
      <c r="D2952" s="294"/>
      <c r="E2952" s="294"/>
      <c r="F2952" s="294"/>
      <c r="G2952" s="295"/>
      <c r="H2952" s="295"/>
      <c r="I2952" s="295"/>
      <c r="J2952" s="294"/>
      <c r="K2952" s="294"/>
      <c r="L2952" s="294"/>
    </row>
    <row r="2953" spans="1:12" ht="20.100000000000001" customHeight="1" x14ac:dyDescent="0.25">
      <c r="A2953" s="294"/>
      <c r="B2953" s="295"/>
      <c r="C2953" s="313"/>
      <c r="D2953" s="294"/>
      <c r="E2953" s="294"/>
      <c r="F2953" s="294"/>
      <c r="G2953" s="295"/>
      <c r="H2953" s="295"/>
      <c r="I2953" s="295"/>
      <c r="J2953" s="294"/>
      <c r="K2953" s="294"/>
      <c r="L2953" s="294"/>
    </row>
    <row r="2954" spans="1:12" ht="20.100000000000001" customHeight="1" x14ac:dyDescent="0.25">
      <c r="A2954" s="294"/>
      <c r="B2954" s="295"/>
      <c r="C2954" s="313"/>
      <c r="D2954" s="294"/>
      <c r="E2954" s="294"/>
      <c r="F2954" s="294"/>
      <c r="G2954" s="295"/>
      <c r="H2954" s="295"/>
      <c r="I2954" s="295"/>
      <c r="J2954" s="294"/>
      <c r="K2954" s="294"/>
      <c r="L2954" s="294"/>
    </row>
    <row r="2955" spans="1:12" ht="20.100000000000001" customHeight="1" x14ac:dyDescent="0.25">
      <c r="A2955" s="294"/>
      <c r="B2955" s="295"/>
      <c r="C2955" s="313"/>
      <c r="D2955" s="294"/>
      <c r="E2955" s="294"/>
      <c r="F2955" s="294"/>
      <c r="G2955" s="295"/>
      <c r="H2955" s="295"/>
      <c r="I2955" s="295"/>
      <c r="J2955" s="294"/>
      <c r="K2955" s="294"/>
      <c r="L2955" s="294"/>
    </row>
    <row r="2956" spans="1:12" ht="20.100000000000001" customHeight="1" x14ac:dyDescent="0.25">
      <c r="A2956" s="294"/>
      <c r="B2956" s="295"/>
      <c r="C2956" s="313"/>
      <c r="D2956" s="294"/>
      <c r="E2956" s="294"/>
      <c r="F2956" s="294"/>
      <c r="G2956" s="295"/>
      <c r="H2956" s="295"/>
      <c r="I2956" s="295"/>
      <c r="J2956" s="294"/>
      <c r="K2956" s="294"/>
      <c r="L2956" s="294"/>
    </row>
    <row r="2957" spans="1:12" ht="20.100000000000001" customHeight="1" x14ac:dyDescent="0.25">
      <c r="A2957" s="294"/>
      <c r="B2957" s="295"/>
      <c r="C2957" s="313"/>
      <c r="D2957" s="294"/>
      <c r="E2957" s="294"/>
      <c r="F2957" s="294"/>
      <c r="G2957" s="295"/>
      <c r="H2957" s="295"/>
      <c r="I2957" s="295"/>
      <c r="J2957" s="294"/>
      <c r="K2957" s="294"/>
      <c r="L2957" s="294"/>
    </row>
    <row r="2958" spans="1:12" ht="20.100000000000001" customHeight="1" x14ac:dyDescent="0.25">
      <c r="A2958" s="294"/>
      <c r="B2958" s="295"/>
      <c r="C2958" s="313"/>
      <c r="D2958" s="294"/>
      <c r="E2958" s="294"/>
      <c r="F2958" s="294"/>
      <c r="G2958" s="295"/>
      <c r="H2958" s="295"/>
      <c r="I2958" s="295"/>
      <c r="J2958" s="294"/>
      <c r="K2958" s="294"/>
      <c r="L2958" s="294"/>
    </row>
    <row r="2959" spans="1:12" ht="20.100000000000001" customHeight="1" x14ac:dyDescent="0.25">
      <c r="A2959" s="294"/>
      <c r="B2959" s="295"/>
      <c r="C2959" s="313"/>
      <c r="D2959" s="294"/>
      <c r="E2959" s="294"/>
      <c r="F2959" s="294"/>
      <c r="G2959" s="295"/>
      <c r="H2959" s="295"/>
      <c r="I2959" s="295"/>
      <c r="J2959" s="294"/>
      <c r="K2959" s="294"/>
      <c r="L2959" s="294"/>
    </row>
    <row r="2960" spans="1:12" ht="20.100000000000001" customHeight="1" x14ac:dyDescent="0.25">
      <c r="A2960" s="294"/>
      <c r="B2960" s="295"/>
      <c r="C2960" s="313"/>
      <c r="D2960" s="294"/>
      <c r="E2960" s="294"/>
      <c r="F2960" s="294"/>
      <c r="G2960" s="295"/>
      <c r="H2960" s="295"/>
      <c r="I2960" s="295"/>
      <c r="J2960" s="294"/>
      <c r="K2960" s="294"/>
      <c r="L2960" s="294"/>
    </row>
    <row r="2961" spans="1:12" ht="20.100000000000001" customHeight="1" x14ac:dyDescent="0.25">
      <c r="A2961" s="294"/>
      <c r="B2961" s="295"/>
      <c r="C2961" s="313"/>
      <c r="D2961" s="294"/>
      <c r="E2961" s="294"/>
      <c r="F2961" s="294"/>
      <c r="G2961" s="295"/>
      <c r="H2961" s="295"/>
      <c r="I2961" s="295"/>
      <c r="J2961" s="294"/>
      <c r="K2961" s="294"/>
      <c r="L2961" s="294"/>
    </row>
    <row r="2962" spans="1:12" ht="20.100000000000001" customHeight="1" x14ac:dyDescent="0.25">
      <c r="A2962" s="294"/>
      <c r="B2962" s="295"/>
      <c r="C2962" s="313"/>
      <c r="D2962" s="294"/>
      <c r="E2962" s="294"/>
      <c r="F2962" s="294"/>
      <c r="G2962" s="295"/>
      <c r="H2962" s="295"/>
      <c r="I2962" s="295"/>
      <c r="J2962" s="294"/>
      <c r="K2962" s="294"/>
      <c r="L2962" s="294"/>
    </row>
    <row r="2963" spans="1:12" ht="20.100000000000001" customHeight="1" x14ac:dyDescent="0.25">
      <c r="A2963" s="294"/>
      <c r="B2963" s="295"/>
      <c r="C2963" s="313"/>
      <c r="D2963" s="294"/>
      <c r="E2963" s="294"/>
      <c r="F2963" s="294"/>
      <c r="G2963" s="295"/>
      <c r="H2963" s="295"/>
      <c r="I2963" s="295"/>
      <c r="J2963" s="294"/>
      <c r="K2963" s="294"/>
      <c r="L2963" s="294"/>
    </row>
    <row r="2964" spans="1:12" ht="20.100000000000001" customHeight="1" x14ac:dyDescent="0.25">
      <c r="A2964" s="294"/>
      <c r="B2964" s="295"/>
      <c r="C2964" s="313"/>
      <c r="D2964" s="294"/>
      <c r="E2964" s="294"/>
      <c r="F2964" s="294"/>
      <c r="G2964" s="295"/>
      <c r="H2964" s="295"/>
      <c r="I2964" s="295"/>
      <c r="J2964" s="294"/>
      <c r="K2964" s="294"/>
      <c r="L2964" s="294"/>
    </row>
    <row r="2965" spans="1:12" ht="20.100000000000001" customHeight="1" x14ac:dyDescent="0.25">
      <c r="A2965" s="294"/>
      <c r="B2965" s="295"/>
      <c r="C2965" s="313"/>
      <c r="D2965" s="294"/>
      <c r="E2965" s="294"/>
      <c r="F2965" s="294"/>
      <c r="G2965" s="295"/>
      <c r="H2965" s="295"/>
      <c r="I2965" s="295"/>
      <c r="J2965" s="294"/>
      <c r="K2965" s="294"/>
      <c r="L2965" s="294"/>
    </row>
    <row r="2966" spans="1:12" ht="20.100000000000001" customHeight="1" x14ac:dyDescent="0.25">
      <c r="A2966" s="294"/>
      <c r="B2966" s="295"/>
      <c r="C2966" s="313"/>
      <c r="D2966" s="294"/>
      <c r="E2966" s="294"/>
      <c r="F2966" s="294"/>
      <c r="G2966" s="295"/>
      <c r="H2966" s="295"/>
      <c r="I2966" s="295"/>
      <c r="J2966" s="294"/>
      <c r="K2966" s="294"/>
      <c r="L2966" s="294"/>
    </row>
    <row r="2967" spans="1:12" ht="20.100000000000001" customHeight="1" x14ac:dyDescent="0.25">
      <c r="A2967" s="294"/>
      <c r="B2967" s="295"/>
      <c r="C2967" s="313"/>
      <c r="D2967" s="294"/>
      <c r="E2967" s="294"/>
      <c r="F2967" s="294"/>
      <c r="G2967" s="295"/>
      <c r="H2967" s="295"/>
      <c r="I2967" s="295"/>
      <c r="J2967" s="294"/>
      <c r="K2967" s="294"/>
      <c r="L2967" s="294"/>
    </row>
    <row r="2968" spans="1:12" ht="20.100000000000001" customHeight="1" x14ac:dyDescent="0.25">
      <c r="A2968" s="294"/>
      <c r="B2968" s="295"/>
      <c r="C2968" s="313"/>
      <c r="D2968" s="294"/>
      <c r="E2968" s="294"/>
      <c r="F2968" s="294"/>
      <c r="G2968" s="295"/>
      <c r="H2968" s="295"/>
      <c r="I2968" s="295"/>
      <c r="J2968" s="294"/>
      <c r="K2968" s="294"/>
      <c r="L2968" s="294"/>
    </row>
    <row r="2969" spans="1:12" ht="20.100000000000001" customHeight="1" x14ac:dyDescent="0.25">
      <c r="A2969" s="294"/>
      <c r="B2969" s="295"/>
      <c r="C2969" s="313"/>
      <c r="D2969" s="294"/>
      <c r="E2969" s="294"/>
      <c r="F2969" s="294"/>
      <c r="G2969" s="295"/>
      <c r="H2969" s="295"/>
      <c r="I2969" s="295"/>
      <c r="J2969" s="294"/>
      <c r="K2969" s="294"/>
      <c r="L2969" s="294"/>
    </row>
    <row r="2970" spans="1:12" ht="20.100000000000001" customHeight="1" x14ac:dyDescent="0.25">
      <c r="A2970" s="294"/>
      <c r="B2970" s="295"/>
      <c r="C2970" s="313"/>
      <c r="D2970" s="294"/>
      <c r="E2970" s="294"/>
      <c r="F2970" s="294"/>
      <c r="G2970" s="295"/>
      <c r="H2970" s="295"/>
      <c r="I2970" s="295"/>
      <c r="J2970" s="294"/>
      <c r="K2970" s="294"/>
      <c r="L2970" s="294"/>
    </row>
    <row r="2971" spans="1:12" ht="20.100000000000001" customHeight="1" x14ac:dyDescent="0.25">
      <c r="A2971" s="294"/>
      <c r="B2971" s="295"/>
      <c r="C2971" s="313"/>
      <c r="D2971" s="294"/>
      <c r="E2971" s="294"/>
      <c r="F2971" s="294"/>
      <c r="G2971" s="295"/>
      <c r="H2971" s="295"/>
      <c r="I2971" s="295"/>
      <c r="J2971" s="294"/>
      <c r="K2971" s="294"/>
      <c r="L2971" s="294"/>
    </row>
    <row r="2972" spans="1:12" ht="20.100000000000001" customHeight="1" x14ac:dyDescent="0.25">
      <c r="A2972" s="294"/>
      <c r="B2972" s="295"/>
      <c r="C2972" s="313"/>
      <c r="D2972" s="294"/>
      <c r="E2972" s="294"/>
      <c r="F2972" s="294"/>
      <c r="G2972" s="295"/>
      <c r="H2972" s="295"/>
      <c r="I2972" s="295"/>
      <c r="J2972" s="294"/>
      <c r="K2972" s="294"/>
      <c r="L2972" s="294"/>
    </row>
    <row r="2973" spans="1:12" ht="20.100000000000001" customHeight="1" x14ac:dyDescent="0.25">
      <c r="A2973" s="294"/>
      <c r="B2973" s="295"/>
      <c r="C2973" s="313"/>
      <c r="D2973" s="294"/>
      <c r="E2973" s="294"/>
      <c r="F2973" s="294"/>
      <c r="G2973" s="295"/>
      <c r="H2973" s="295"/>
      <c r="I2973" s="295"/>
      <c r="J2973" s="294"/>
      <c r="K2973" s="294"/>
      <c r="L2973" s="294"/>
    </row>
    <row r="2974" spans="1:12" ht="20.100000000000001" customHeight="1" x14ac:dyDescent="0.25">
      <c r="A2974" s="294"/>
      <c r="B2974" s="295"/>
      <c r="C2974" s="313"/>
      <c r="D2974" s="294"/>
      <c r="E2974" s="294"/>
      <c r="F2974" s="294"/>
      <c r="G2974" s="295"/>
      <c r="H2974" s="295"/>
      <c r="I2974" s="295"/>
      <c r="J2974" s="294"/>
      <c r="K2974" s="294"/>
      <c r="L2974" s="294"/>
    </row>
    <row r="2975" spans="1:12" ht="20.100000000000001" customHeight="1" x14ac:dyDescent="0.25">
      <c r="A2975" s="294"/>
      <c r="B2975" s="295"/>
      <c r="C2975" s="313"/>
      <c r="D2975" s="294"/>
      <c r="E2975" s="294"/>
      <c r="F2975" s="294"/>
      <c r="G2975" s="295"/>
      <c r="H2975" s="295"/>
      <c r="I2975" s="295"/>
      <c r="J2975" s="294"/>
      <c r="K2975" s="294"/>
      <c r="L2975" s="294"/>
    </row>
    <row r="2976" spans="1:12" ht="20.100000000000001" customHeight="1" x14ac:dyDescent="0.25">
      <c r="A2976" s="294"/>
      <c r="B2976" s="295"/>
      <c r="C2976" s="313"/>
      <c r="D2976" s="294"/>
      <c r="E2976" s="294"/>
      <c r="F2976" s="294"/>
      <c r="G2976" s="295"/>
      <c r="H2976" s="295"/>
      <c r="I2976" s="295"/>
      <c r="J2976" s="294"/>
      <c r="K2976" s="294"/>
      <c r="L2976" s="294"/>
    </row>
    <row r="2977" spans="1:12" ht="20.100000000000001" customHeight="1" x14ac:dyDescent="0.25">
      <c r="A2977" s="294"/>
      <c r="B2977" s="295"/>
      <c r="C2977" s="313"/>
      <c r="D2977" s="294"/>
      <c r="E2977" s="294"/>
      <c r="F2977" s="294"/>
      <c r="G2977" s="295"/>
      <c r="H2977" s="295"/>
      <c r="I2977" s="295"/>
      <c r="J2977" s="294"/>
      <c r="K2977" s="294"/>
      <c r="L2977" s="294"/>
    </row>
    <row r="2978" spans="1:12" ht="20.100000000000001" customHeight="1" x14ac:dyDescent="0.25">
      <c r="A2978" s="294"/>
      <c r="B2978" s="295"/>
      <c r="C2978" s="313"/>
      <c r="D2978" s="294"/>
      <c r="E2978" s="294"/>
      <c r="F2978" s="294"/>
      <c r="G2978" s="295"/>
      <c r="H2978" s="295"/>
      <c r="I2978" s="295"/>
      <c r="J2978" s="294"/>
      <c r="K2978" s="294"/>
      <c r="L2978" s="294"/>
    </row>
    <row r="2979" spans="1:12" ht="20.100000000000001" customHeight="1" x14ac:dyDescent="0.25">
      <c r="A2979" s="294"/>
      <c r="B2979" s="295"/>
      <c r="C2979" s="313"/>
      <c r="D2979" s="294"/>
      <c r="E2979" s="294"/>
      <c r="F2979" s="294"/>
      <c r="G2979" s="295"/>
      <c r="H2979" s="295"/>
      <c r="I2979" s="295"/>
      <c r="J2979" s="294"/>
      <c r="K2979" s="294"/>
      <c r="L2979" s="294"/>
    </row>
    <row r="2980" spans="1:12" ht="20.100000000000001" customHeight="1" x14ac:dyDescent="0.25">
      <c r="A2980" s="294"/>
      <c r="B2980" s="295"/>
      <c r="C2980" s="313"/>
      <c r="D2980" s="294"/>
      <c r="E2980" s="294"/>
      <c r="F2980" s="294"/>
      <c r="G2980" s="295"/>
      <c r="H2980" s="295"/>
      <c r="I2980" s="295"/>
      <c r="J2980" s="294"/>
      <c r="K2980" s="294"/>
      <c r="L2980" s="294"/>
    </row>
    <row r="2981" spans="1:12" ht="20.100000000000001" customHeight="1" x14ac:dyDescent="0.25">
      <c r="A2981" s="294"/>
      <c r="B2981" s="295"/>
      <c r="C2981" s="313"/>
      <c r="D2981" s="294"/>
      <c r="E2981" s="294"/>
      <c r="F2981" s="294"/>
      <c r="G2981" s="295"/>
      <c r="H2981" s="295"/>
      <c r="I2981" s="295"/>
      <c r="J2981" s="294"/>
      <c r="K2981" s="294"/>
      <c r="L2981" s="294"/>
    </row>
    <row r="2982" spans="1:12" ht="20.100000000000001" customHeight="1" x14ac:dyDescent="0.25">
      <c r="A2982" s="294"/>
      <c r="B2982" s="295"/>
      <c r="C2982" s="313"/>
      <c r="D2982" s="294"/>
      <c r="E2982" s="294"/>
      <c r="F2982" s="294"/>
      <c r="G2982" s="295"/>
      <c r="H2982" s="295"/>
      <c r="I2982" s="295"/>
      <c r="J2982" s="294"/>
      <c r="K2982" s="294"/>
      <c r="L2982" s="294"/>
    </row>
    <row r="2983" spans="1:12" ht="20.100000000000001" customHeight="1" x14ac:dyDescent="0.25">
      <c r="A2983" s="294"/>
      <c r="B2983" s="295"/>
      <c r="C2983" s="313"/>
      <c r="D2983" s="294"/>
      <c r="E2983" s="294"/>
      <c r="F2983" s="294"/>
      <c r="G2983" s="295"/>
      <c r="H2983" s="295"/>
      <c r="I2983" s="295"/>
      <c r="J2983" s="294"/>
      <c r="K2983" s="294"/>
      <c r="L2983" s="294"/>
    </row>
    <row r="2984" spans="1:12" ht="20.100000000000001" customHeight="1" x14ac:dyDescent="0.25">
      <c r="A2984" s="294"/>
      <c r="B2984" s="295"/>
      <c r="C2984" s="313"/>
      <c r="D2984" s="294"/>
      <c r="E2984" s="294"/>
      <c r="F2984" s="294"/>
      <c r="G2984" s="295"/>
      <c r="H2984" s="295"/>
      <c r="I2984" s="295"/>
      <c r="J2984" s="294"/>
      <c r="K2984" s="294"/>
      <c r="L2984" s="294"/>
    </row>
    <row r="2985" spans="1:12" ht="20.100000000000001" customHeight="1" x14ac:dyDescent="0.25">
      <c r="A2985" s="294"/>
      <c r="B2985" s="295"/>
      <c r="C2985" s="313"/>
      <c r="D2985" s="294"/>
      <c r="E2985" s="294"/>
      <c r="F2985" s="294"/>
      <c r="G2985" s="295"/>
      <c r="H2985" s="295"/>
      <c r="I2985" s="295"/>
      <c r="J2985" s="294"/>
      <c r="K2985" s="294"/>
      <c r="L2985" s="294"/>
    </row>
    <row r="2986" spans="1:12" ht="20.100000000000001" customHeight="1" x14ac:dyDescent="0.25">
      <c r="A2986" s="294"/>
      <c r="B2986" s="295"/>
      <c r="C2986" s="313"/>
      <c r="D2986" s="294"/>
      <c r="E2986" s="294"/>
      <c r="F2986" s="294"/>
      <c r="G2986" s="295"/>
      <c r="H2986" s="295"/>
      <c r="I2986" s="295"/>
      <c r="J2986" s="294"/>
      <c r="K2986" s="294"/>
      <c r="L2986" s="294"/>
    </row>
    <row r="2987" spans="1:12" ht="20.100000000000001" customHeight="1" x14ac:dyDescent="0.25">
      <c r="A2987" s="294"/>
      <c r="B2987" s="295"/>
      <c r="C2987" s="313"/>
      <c r="D2987" s="294"/>
      <c r="E2987" s="294"/>
      <c r="F2987" s="294"/>
      <c r="G2987" s="295"/>
      <c r="H2987" s="295"/>
      <c r="I2987" s="295"/>
      <c r="J2987" s="294"/>
      <c r="K2987" s="294"/>
      <c r="L2987" s="294"/>
    </row>
    <row r="2988" spans="1:12" ht="20.100000000000001" customHeight="1" x14ac:dyDescent="0.25">
      <c r="A2988" s="294"/>
      <c r="B2988" s="295"/>
      <c r="C2988" s="313"/>
      <c r="D2988" s="294"/>
      <c r="E2988" s="294"/>
      <c r="F2988" s="294"/>
      <c r="G2988" s="295"/>
      <c r="H2988" s="295"/>
      <c r="I2988" s="295"/>
      <c r="J2988" s="294"/>
      <c r="K2988" s="294"/>
      <c r="L2988" s="294"/>
    </row>
    <row r="2989" spans="1:12" ht="20.100000000000001" customHeight="1" x14ac:dyDescent="0.25">
      <c r="A2989" s="294"/>
      <c r="B2989" s="295"/>
      <c r="C2989" s="313"/>
      <c r="D2989" s="294"/>
      <c r="E2989" s="294"/>
      <c r="F2989" s="294"/>
      <c r="G2989" s="295"/>
      <c r="H2989" s="295"/>
      <c r="I2989" s="295"/>
      <c r="J2989" s="294"/>
      <c r="K2989" s="294"/>
      <c r="L2989" s="294"/>
    </row>
    <row r="2990" spans="1:12" ht="20.100000000000001" customHeight="1" x14ac:dyDescent="0.25">
      <c r="A2990" s="294"/>
      <c r="B2990" s="295"/>
      <c r="C2990" s="313"/>
      <c r="D2990" s="294"/>
      <c r="E2990" s="294"/>
      <c r="F2990" s="294"/>
      <c r="G2990" s="295"/>
      <c r="H2990" s="295"/>
      <c r="I2990" s="295"/>
      <c r="J2990" s="294"/>
      <c r="K2990" s="294"/>
      <c r="L2990" s="294"/>
    </row>
    <row r="2991" spans="1:12" ht="20.100000000000001" customHeight="1" x14ac:dyDescent="0.25">
      <c r="A2991" s="294"/>
      <c r="B2991" s="295"/>
      <c r="C2991" s="313"/>
      <c r="D2991" s="294"/>
      <c r="E2991" s="294"/>
      <c r="F2991" s="294"/>
      <c r="G2991" s="295"/>
      <c r="H2991" s="295"/>
      <c r="I2991" s="295"/>
      <c r="J2991" s="294"/>
      <c r="K2991" s="294"/>
      <c r="L2991" s="294"/>
    </row>
    <row r="2992" spans="1:12" ht="20.100000000000001" customHeight="1" x14ac:dyDescent="0.25">
      <c r="A2992" s="294"/>
      <c r="B2992" s="295"/>
      <c r="C2992" s="313"/>
      <c r="D2992" s="294"/>
      <c r="E2992" s="294"/>
      <c r="F2992" s="294"/>
      <c r="G2992" s="295"/>
      <c r="H2992" s="295"/>
      <c r="I2992" s="295"/>
      <c r="J2992" s="294"/>
      <c r="K2992" s="294"/>
      <c r="L2992" s="294"/>
    </row>
    <row r="2993" spans="1:12" ht="20.100000000000001" customHeight="1" x14ac:dyDescent="0.25">
      <c r="A2993" s="294"/>
      <c r="B2993" s="295"/>
      <c r="C2993" s="313"/>
      <c r="D2993" s="294"/>
      <c r="E2993" s="294"/>
      <c r="F2993" s="294"/>
      <c r="G2993" s="295"/>
      <c r="H2993" s="295"/>
      <c r="I2993" s="295"/>
      <c r="J2993" s="294"/>
      <c r="K2993" s="294"/>
      <c r="L2993" s="294"/>
    </row>
    <row r="2994" spans="1:12" ht="20.100000000000001" customHeight="1" x14ac:dyDescent="0.25">
      <c r="A2994" s="294"/>
      <c r="B2994" s="295"/>
      <c r="C2994" s="313"/>
      <c r="D2994" s="294"/>
      <c r="E2994" s="294"/>
      <c r="F2994" s="294"/>
      <c r="G2994" s="295"/>
      <c r="H2994" s="295"/>
      <c r="I2994" s="295"/>
      <c r="J2994" s="294"/>
      <c r="K2994" s="294"/>
      <c r="L2994" s="294"/>
    </row>
    <row r="2995" spans="1:12" ht="20.100000000000001" customHeight="1" x14ac:dyDescent="0.25">
      <c r="A2995" s="294"/>
      <c r="B2995" s="295"/>
      <c r="C2995" s="313"/>
      <c r="D2995" s="294"/>
      <c r="E2995" s="294"/>
      <c r="F2995" s="294"/>
      <c r="G2995" s="295"/>
      <c r="H2995" s="295"/>
      <c r="I2995" s="295"/>
      <c r="J2995" s="294"/>
      <c r="K2995" s="294"/>
      <c r="L2995" s="294"/>
    </row>
    <row r="2996" spans="1:12" ht="20.100000000000001" customHeight="1" x14ac:dyDescent="0.25">
      <c r="A2996" s="294"/>
      <c r="B2996" s="295"/>
      <c r="C2996" s="313"/>
      <c r="D2996" s="294"/>
      <c r="E2996" s="294"/>
      <c r="F2996" s="294"/>
      <c r="G2996" s="295"/>
      <c r="H2996" s="295"/>
      <c r="I2996" s="295"/>
      <c r="J2996" s="294"/>
      <c r="K2996" s="294"/>
      <c r="L2996" s="294"/>
    </row>
    <row r="2997" spans="1:12" ht="20.100000000000001" customHeight="1" x14ac:dyDescent="0.25">
      <c r="A2997" s="294"/>
      <c r="B2997" s="295"/>
      <c r="C2997" s="313"/>
      <c r="D2997" s="294"/>
      <c r="E2997" s="294"/>
      <c r="F2997" s="294"/>
      <c r="G2997" s="295"/>
      <c r="H2997" s="295"/>
      <c r="I2997" s="295"/>
      <c r="J2997" s="294"/>
      <c r="K2997" s="294"/>
      <c r="L2997" s="294"/>
    </row>
    <row r="2998" spans="1:12" ht="20.100000000000001" customHeight="1" x14ac:dyDescent="0.25">
      <c r="A2998" s="294"/>
      <c r="B2998" s="295"/>
      <c r="C2998" s="313"/>
      <c r="D2998" s="294"/>
      <c r="E2998" s="294"/>
      <c r="F2998" s="294"/>
      <c r="G2998" s="295"/>
      <c r="H2998" s="295"/>
      <c r="I2998" s="295"/>
      <c r="J2998" s="294"/>
      <c r="K2998" s="294"/>
      <c r="L2998" s="294"/>
    </row>
    <row r="2999" spans="1:12" ht="20.100000000000001" customHeight="1" x14ac:dyDescent="0.25">
      <c r="A2999" s="294"/>
      <c r="B2999" s="295"/>
      <c r="C2999" s="313"/>
      <c r="D2999" s="294"/>
      <c r="E2999" s="294"/>
      <c r="F2999" s="294"/>
      <c r="G2999" s="295"/>
      <c r="H2999" s="295"/>
      <c r="I2999" s="295"/>
      <c r="J2999" s="294"/>
      <c r="K2999" s="294"/>
      <c r="L2999" s="294"/>
    </row>
    <row r="3000" spans="1:12" ht="20.100000000000001" customHeight="1" x14ac:dyDescent="0.25">
      <c r="A3000" s="294"/>
      <c r="B3000" s="295"/>
      <c r="C3000" s="313"/>
      <c r="D3000" s="294"/>
      <c r="E3000" s="294"/>
      <c r="F3000" s="294"/>
      <c r="G3000" s="295"/>
      <c r="H3000" s="295"/>
      <c r="I3000" s="295"/>
      <c r="J3000" s="294"/>
      <c r="K3000" s="294"/>
      <c r="L3000" s="294"/>
    </row>
    <row r="3001" spans="1:12" ht="20.100000000000001" customHeight="1" x14ac:dyDescent="0.25">
      <c r="A3001" s="294"/>
      <c r="B3001" s="295"/>
      <c r="C3001" s="313"/>
      <c r="D3001" s="294"/>
      <c r="E3001" s="294"/>
      <c r="F3001" s="294"/>
      <c r="G3001" s="295"/>
      <c r="H3001" s="295"/>
      <c r="I3001" s="295"/>
      <c r="J3001" s="294"/>
      <c r="K3001" s="294"/>
      <c r="L3001" s="294"/>
    </row>
    <row r="3002" spans="1:12" ht="20.100000000000001" customHeight="1" x14ac:dyDescent="0.25">
      <c r="A3002" s="294"/>
      <c r="B3002" s="295"/>
      <c r="C3002" s="313"/>
      <c r="D3002" s="294"/>
      <c r="E3002" s="294"/>
      <c r="F3002" s="294"/>
      <c r="G3002" s="295"/>
      <c r="H3002" s="295"/>
      <c r="I3002" s="295"/>
      <c r="J3002" s="294"/>
      <c r="K3002" s="294"/>
      <c r="L3002" s="294"/>
    </row>
    <row r="3003" spans="1:12" ht="20.100000000000001" customHeight="1" x14ac:dyDescent="0.25">
      <c r="A3003" s="294"/>
      <c r="B3003" s="295"/>
      <c r="C3003" s="313"/>
      <c r="D3003" s="294"/>
      <c r="E3003" s="294"/>
      <c r="F3003" s="294"/>
      <c r="G3003" s="295"/>
      <c r="H3003" s="295"/>
      <c r="I3003" s="295"/>
      <c r="J3003" s="294"/>
      <c r="K3003" s="294"/>
      <c r="L3003" s="294"/>
    </row>
    <row r="3004" spans="1:12" ht="20.100000000000001" customHeight="1" x14ac:dyDescent="0.25">
      <c r="A3004" s="294"/>
      <c r="B3004" s="295"/>
      <c r="C3004" s="313"/>
      <c r="D3004" s="294"/>
      <c r="E3004" s="294"/>
      <c r="F3004" s="294"/>
      <c r="G3004" s="295"/>
      <c r="H3004" s="295"/>
      <c r="I3004" s="295"/>
      <c r="J3004" s="294"/>
      <c r="K3004" s="294"/>
      <c r="L3004" s="294"/>
    </row>
    <row r="3005" spans="1:12" ht="20.100000000000001" customHeight="1" x14ac:dyDescent="0.25">
      <c r="A3005" s="294"/>
      <c r="B3005" s="295"/>
      <c r="C3005" s="313"/>
      <c r="D3005" s="294"/>
      <c r="E3005" s="294"/>
      <c r="F3005" s="294"/>
      <c r="G3005" s="295"/>
      <c r="H3005" s="295"/>
      <c r="I3005" s="295"/>
      <c r="J3005" s="294"/>
      <c r="K3005" s="294"/>
      <c r="L3005" s="294"/>
    </row>
    <row r="3006" spans="1:12" ht="20.100000000000001" customHeight="1" x14ac:dyDescent="0.25">
      <c r="A3006" s="294"/>
      <c r="B3006" s="295"/>
      <c r="C3006" s="313"/>
      <c r="D3006" s="294"/>
      <c r="E3006" s="294"/>
      <c r="F3006" s="294"/>
      <c r="G3006" s="295"/>
      <c r="H3006" s="295"/>
      <c r="I3006" s="295"/>
      <c r="J3006" s="294"/>
      <c r="K3006" s="294"/>
      <c r="L3006" s="294"/>
    </row>
    <row r="3007" spans="1:12" ht="20.100000000000001" customHeight="1" x14ac:dyDescent="0.25">
      <c r="A3007" s="294"/>
      <c r="B3007" s="295"/>
      <c r="C3007" s="313"/>
      <c r="D3007" s="294"/>
      <c r="E3007" s="294"/>
      <c r="F3007" s="294"/>
      <c r="G3007" s="295"/>
      <c r="H3007" s="295"/>
      <c r="I3007" s="295"/>
      <c r="J3007" s="294"/>
      <c r="K3007" s="294"/>
      <c r="L3007" s="294"/>
    </row>
    <row r="3008" spans="1:12" ht="20.100000000000001" customHeight="1" x14ac:dyDescent="0.25">
      <c r="A3008" s="294"/>
      <c r="B3008" s="295"/>
      <c r="C3008" s="313"/>
      <c r="D3008" s="294"/>
      <c r="E3008" s="294"/>
      <c r="F3008" s="294"/>
      <c r="G3008" s="295"/>
      <c r="H3008" s="295"/>
      <c r="I3008" s="295"/>
      <c r="J3008" s="294"/>
      <c r="K3008" s="294"/>
      <c r="L3008" s="294"/>
    </row>
    <row r="3009" spans="1:12" ht="20.100000000000001" customHeight="1" x14ac:dyDescent="0.25">
      <c r="A3009" s="294"/>
      <c r="B3009" s="295"/>
      <c r="C3009" s="313"/>
      <c r="D3009" s="294"/>
      <c r="E3009" s="294"/>
      <c r="F3009" s="294"/>
      <c r="G3009" s="295"/>
      <c r="H3009" s="295"/>
      <c r="I3009" s="295"/>
      <c r="J3009" s="294"/>
      <c r="K3009" s="294"/>
      <c r="L3009" s="294"/>
    </row>
    <row r="3010" spans="1:12" ht="20.100000000000001" customHeight="1" x14ac:dyDescent="0.25">
      <c r="A3010" s="294"/>
      <c r="B3010" s="295"/>
      <c r="C3010" s="313"/>
      <c r="D3010" s="294"/>
      <c r="E3010" s="294"/>
      <c r="F3010" s="294"/>
      <c r="G3010" s="295"/>
      <c r="H3010" s="295"/>
      <c r="I3010" s="295"/>
      <c r="J3010" s="294"/>
      <c r="K3010" s="294"/>
      <c r="L3010" s="294"/>
    </row>
    <row r="3011" spans="1:12" ht="20.100000000000001" customHeight="1" x14ac:dyDescent="0.25">
      <c r="A3011" s="294"/>
      <c r="B3011" s="295"/>
      <c r="C3011" s="313"/>
      <c r="D3011" s="294"/>
      <c r="E3011" s="294"/>
      <c r="F3011" s="294"/>
      <c r="G3011" s="295"/>
      <c r="H3011" s="295"/>
      <c r="I3011" s="295"/>
      <c r="J3011" s="294"/>
      <c r="K3011" s="294"/>
      <c r="L3011" s="294"/>
    </row>
    <row r="3012" spans="1:12" ht="20.100000000000001" customHeight="1" x14ac:dyDescent="0.25">
      <c r="A3012" s="294"/>
      <c r="B3012" s="295"/>
      <c r="C3012" s="313"/>
      <c r="D3012" s="294"/>
      <c r="E3012" s="294"/>
      <c r="F3012" s="294"/>
      <c r="G3012" s="295"/>
      <c r="H3012" s="295"/>
      <c r="I3012" s="295"/>
      <c r="J3012" s="294"/>
      <c r="K3012" s="294"/>
      <c r="L3012" s="294"/>
    </row>
    <row r="3013" spans="1:12" ht="20.100000000000001" customHeight="1" x14ac:dyDescent="0.25">
      <c r="A3013" s="294"/>
      <c r="B3013" s="295"/>
      <c r="C3013" s="313"/>
      <c r="D3013" s="294"/>
      <c r="E3013" s="294"/>
      <c r="F3013" s="294"/>
      <c r="G3013" s="295"/>
      <c r="H3013" s="295"/>
      <c r="I3013" s="295"/>
      <c r="J3013" s="294"/>
      <c r="K3013" s="294"/>
      <c r="L3013" s="294"/>
    </row>
    <row r="3014" spans="1:12" ht="20.100000000000001" customHeight="1" x14ac:dyDescent="0.25">
      <c r="A3014" s="294"/>
      <c r="B3014" s="295"/>
      <c r="C3014" s="313"/>
      <c r="D3014" s="294"/>
      <c r="E3014" s="294"/>
      <c r="F3014" s="294"/>
      <c r="G3014" s="295"/>
      <c r="H3014" s="295"/>
      <c r="I3014" s="295"/>
      <c r="J3014" s="294"/>
      <c r="K3014" s="294"/>
      <c r="L3014" s="294"/>
    </row>
    <row r="3015" spans="1:12" ht="20.100000000000001" customHeight="1" x14ac:dyDescent="0.25">
      <c r="A3015" s="294"/>
      <c r="B3015" s="295"/>
      <c r="C3015" s="313"/>
      <c r="D3015" s="294"/>
      <c r="E3015" s="294"/>
      <c r="F3015" s="294"/>
      <c r="G3015" s="295"/>
      <c r="H3015" s="295"/>
      <c r="I3015" s="295"/>
      <c r="J3015" s="294"/>
      <c r="K3015" s="294"/>
      <c r="L3015" s="294"/>
    </row>
    <row r="3016" spans="1:12" ht="20.100000000000001" customHeight="1" x14ac:dyDescent="0.25">
      <c r="A3016" s="294"/>
      <c r="B3016" s="295"/>
      <c r="C3016" s="313"/>
      <c r="D3016" s="294"/>
      <c r="E3016" s="294"/>
      <c r="F3016" s="294"/>
      <c r="G3016" s="295"/>
      <c r="H3016" s="295"/>
      <c r="I3016" s="295"/>
      <c r="J3016" s="294"/>
      <c r="K3016" s="294"/>
      <c r="L3016" s="294"/>
    </row>
    <row r="3017" spans="1:12" ht="20.100000000000001" customHeight="1" x14ac:dyDescent="0.25">
      <c r="A3017" s="294"/>
      <c r="B3017" s="295"/>
      <c r="C3017" s="313"/>
      <c r="D3017" s="294"/>
      <c r="E3017" s="294"/>
      <c r="F3017" s="294"/>
      <c r="G3017" s="295"/>
      <c r="H3017" s="295"/>
      <c r="I3017" s="295"/>
      <c r="J3017" s="294"/>
      <c r="K3017" s="294"/>
      <c r="L3017" s="294"/>
    </row>
    <row r="3018" spans="1:12" ht="20.100000000000001" customHeight="1" x14ac:dyDescent="0.25">
      <c r="A3018" s="294"/>
      <c r="B3018" s="295"/>
      <c r="C3018" s="313"/>
      <c r="D3018" s="294"/>
      <c r="E3018" s="294"/>
      <c r="F3018" s="294"/>
      <c r="G3018" s="295"/>
      <c r="H3018" s="295"/>
      <c r="I3018" s="295"/>
      <c r="J3018" s="294"/>
      <c r="K3018" s="294"/>
      <c r="L3018" s="294"/>
    </row>
    <row r="3019" spans="1:12" ht="20.100000000000001" customHeight="1" x14ac:dyDescent="0.25">
      <c r="A3019" s="294"/>
      <c r="B3019" s="295"/>
      <c r="C3019" s="313"/>
      <c r="D3019" s="294"/>
      <c r="E3019" s="294"/>
      <c r="F3019" s="294"/>
      <c r="G3019" s="295"/>
      <c r="H3019" s="295"/>
      <c r="I3019" s="295"/>
      <c r="J3019" s="294"/>
      <c r="K3019" s="294"/>
      <c r="L3019" s="294"/>
    </row>
    <row r="3020" spans="1:12" ht="20.100000000000001" customHeight="1" x14ac:dyDescent="0.25">
      <c r="A3020" s="294"/>
      <c r="B3020" s="295"/>
      <c r="C3020" s="313"/>
      <c r="D3020" s="294"/>
      <c r="E3020" s="294"/>
      <c r="F3020" s="294"/>
      <c r="G3020" s="295"/>
      <c r="H3020" s="295"/>
      <c r="I3020" s="295"/>
      <c r="J3020" s="294"/>
      <c r="K3020" s="294"/>
      <c r="L3020" s="294"/>
    </row>
    <row r="3021" spans="1:12" ht="20.100000000000001" customHeight="1" x14ac:dyDescent="0.25">
      <c r="A3021" s="294"/>
      <c r="B3021" s="295"/>
      <c r="C3021" s="313"/>
      <c r="D3021" s="294"/>
      <c r="E3021" s="294"/>
      <c r="F3021" s="294"/>
      <c r="G3021" s="295"/>
      <c r="H3021" s="295"/>
      <c r="I3021" s="295"/>
      <c r="J3021" s="294"/>
      <c r="K3021" s="294"/>
      <c r="L3021" s="294"/>
    </row>
    <row r="3022" spans="1:12" ht="20.100000000000001" customHeight="1" x14ac:dyDescent="0.25">
      <c r="A3022" s="294"/>
      <c r="B3022" s="295"/>
      <c r="C3022" s="313"/>
      <c r="D3022" s="294"/>
      <c r="E3022" s="294"/>
      <c r="F3022" s="294"/>
      <c r="G3022" s="295"/>
      <c r="H3022" s="295"/>
      <c r="I3022" s="295"/>
      <c r="J3022" s="294"/>
      <c r="K3022" s="294"/>
      <c r="L3022" s="294"/>
    </row>
    <row r="3023" spans="1:12" ht="20.100000000000001" customHeight="1" x14ac:dyDescent="0.25">
      <c r="A3023" s="294"/>
      <c r="B3023" s="295"/>
      <c r="C3023" s="313"/>
      <c r="D3023" s="294"/>
      <c r="E3023" s="294"/>
      <c r="F3023" s="294"/>
      <c r="G3023" s="295"/>
      <c r="H3023" s="295"/>
      <c r="I3023" s="295"/>
      <c r="J3023" s="294"/>
      <c r="K3023" s="294"/>
      <c r="L3023" s="294"/>
    </row>
    <row r="3024" spans="1:12" ht="20.100000000000001" customHeight="1" x14ac:dyDescent="0.25">
      <c r="A3024" s="294"/>
      <c r="B3024" s="295"/>
      <c r="C3024" s="313"/>
      <c r="D3024" s="294"/>
      <c r="E3024" s="294"/>
      <c r="F3024" s="294"/>
      <c r="G3024" s="295"/>
      <c r="H3024" s="295"/>
      <c r="I3024" s="295"/>
      <c r="J3024" s="294"/>
      <c r="K3024" s="294"/>
      <c r="L3024" s="294"/>
    </row>
    <row r="3025" spans="1:12" ht="20.100000000000001" customHeight="1" x14ac:dyDescent="0.25">
      <c r="A3025" s="294"/>
      <c r="B3025" s="295"/>
      <c r="C3025" s="313"/>
      <c r="D3025" s="294"/>
      <c r="E3025" s="294"/>
      <c r="F3025" s="294"/>
      <c r="G3025" s="295"/>
      <c r="H3025" s="295"/>
      <c r="I3025" s="295"/>
      <c r="J3025" s="294"/>
      <c r="K3025" s="294"/>
      <c r="L3025" s="294"/>
    </row>
    <row r="3026" spans="1:12" ht="20.100000000000001" customHeight="1" x14ac:dyDescent="0.25">
      <c r="A3026" s="294"/>
      <c r="B3026" s="295"/>
      <c r="C3026" s="313"/>
      <c r="D3026" s="294"/>
      <c r="E3026" s="294"/>
      <c r="F3026" s="294"/>
      <c r="G3026" s="295"/>
      <c r="H3026" s="295"/>
      <c r="I3026" s="295"/>
      <c r="J3026" s="294"/>
      <c r="K3026" s="294"/>
      <c r="L3026" s="294"/>
    </row>
    <row r="3027" spans="1:12" ht="20.100000000000001" customHeight="1" x14ac:dyDescent="0.25">
      <c r="A3027" s="294"/>
      <c r="B3027" s="295"/>
      <c r="C3027" s="313"/>
      <c r="D3027" s="294"/>
      <c r="E3027" s="294"/>
      <c r="F3027" s="294"/>
      <c r="G3027" s="295"/>
      <c r="H3027" s="295"/>
      <c r="I3027" s="295"/>
      <c r="J3027" s="294"/>
      <c r="K3027" s="294"/>
      <c r="L3027" s="294"/>
    </row>
    <row r="3028" spans="1:12" ht="20.100000000000001" customHeight="1" x14ac:dyDescent="0.25">
      <c r="A3028" s="294"/>
      <c r="B3028" s="295"/>
      <c r="C3028" s="313"/>
      <c r="D3028" s="294"/>
      <c r="E3028" s="294"/>
      <c r="F3028" s="294"/>
      <c r="G3028" s="295"/>
      <c r="H3028" s="295"/>
      <c r="I3028" s="295"/>
      <c r="J3028" s="294"/>
      <c r="K3028" s="294"/>
      <c r="L3028" s="294"/>
    </row>
    <row r="3029" spans="1:12" ht="20.100000000000001" customHeight="1" x14ac:dyDescent="0.25">
      <c r="A3029" s="294"/>
      <c r="B3029" s="295"/>
      <c r="C3029" s="313"/>
      <c r="D3029" s="294"/>
      <c r="E3029" s="294"/>
      <c r="F3029" s="294"/>
      <c r="G3029" s="295"/>
      <c r="H3029" s="295"/>
      <c r="I3029" s="295"/>
      <c r="J3029" s="294"/>
      <c r="K3029" s="294"/>
      <c r="L3029" s="294"/>
    </row>
    <row r="3030" spans="1:12" ht="20.100000000000001" customHeight="1" x14ac:dyDescent="0.25">
      <c r="A3030" s="294"/>
      <c r="B3030" s="295"/>
      <c r="C3030" s="313"/>
      <c r="D3030" s="294"/>
      <c r="E3030" s="294"/>
      <c r="F3030" s="294"/>
      <c r="G3030" s="295"/>
      <c r="H3030" s="295"/>
      <c r="I3030" s="295"/>
      <c r="J3030" s="294"/>
      <c r="K3030" s="294"/>
      <c r="L3030" s="294"/>
    </row>
    <row r="3031" spans="1:12" ht="20.100000000000001" customHeight="1" x14ac:dyDescent="0.25">
      <c r="A3031" s="294"/>
      <c r="B3031" s="295"/>
      <c r="C3031" s="313"/>
      <c r="D3031" s="294"/>
      <c r="E3031" s="294"/>
      <c r="F3031" s="294"/>
      <c r="G3031" s="295"/>
      <c r="H3031" s="295"/>
      <c r="I3031" s="295"/>
      <c r="J3031" s="294"/>
      <c r="K3031" s="294"/>
      <c r="L3031" s="294"/>
    </row>
    <row r="3032" spans="1:12" ht="20.100000000000001" customHeight="1" x14ac:dyDescent="0.25">
      <c r="A3032" s="294"/>
      <c r="B3032" s="295"/>
      <c r="C3032" s="313"/>
      <c r="D3032" s="294"/>
      <c r="E3032" s="294"/>
      <c r="F3032" s="294"/>
      <c r="G3032" s="295"/>
      <c r="H3032" s="295"/>
      <c r="I3032" s="295"/>
      <c r="J3032" s="294"/>
      <c r="K3032" s="294"/>
      <c r="L3032" s="294"/>
    </row>
    <row r="3033" spans="1:12" ht="20.100000000000001" customHeight="1" x14ac:dyDescent="0.25">
      <c r="A3033" s="294"/>
      <c r="B3033" s="295"/>
      <c r="C3033" s="313"/>
      <c r="D3033" s="294"/>
      <c r="E3033" s="294"/>
      <c r="F3033" s="294"/>
      <c r="G3033" s="295"/>
      <c r="H3033" s="295"/>
      <c r="I3033" s="295"/>
      <c r="J3033" s="294"/>
      <c r="K3033" s="294"/>
      <c r="L3033" s="294"/>
    </row>
    <row r="3034" spans="1:12" ht="20.100000000000001" customHeight="1" x14ac:dyDescent="0.25">
      <c r="A3034" s="294"/>
      <c r="B3034" s="295"/>
      <c r="C3034" s="313"/>
      <c r="D3034" s="294"/>
      <c r="E3034" s="294"/>
      <c r="F3034" s="294"/>
      <c r="G3034" s="295"/>
      <c r="H3034" s="295"/>
      <c r="I3034" s="295"/>
      <c r="J3034" s="294"/>
      <c r="K3034" s="294"/>
      <c r="L3034" s="294"/>
    </row>
    <row r="3035" spans="1:12" ht="20.100000000000001" customHeight="1" x14ac:dyDescent="0.25">
      <c r="A3035" s="294"/>
      <c r="B3035" s="295"/>
      <c r="C3035" s="313"/>
      <c r="D3035" s="294"/>
      <c r="E3035" s="294"/>
      <c r="F3035" s="294"/>
      <c r="G3035" s="295"/>
      <c r="H3035" s="295"/>
      <c r="I3035" s="295"/>
      <c r="J3035" s="294"/>
      <c r="K3035" s="294"/>
      <c r="L3035" s="294"/>
    </row>
    <row r="3036" spans="1:12" ht="20.100000000000001" customHeight="1" x14ac:dyDescent="0.25">
      <c r="A3036" s="294"/>
      <c r="B3036" s="295"/>
      <c r="C3036" s="313"/>
      <c r="D3036" s="294"/>
      <c r="E3036" s="294"/>
      <c r="F3036" s="294"/>
      <c r="G3036" s="295"/>
      <c r="H3036" s="295"/>
      <c r="I3036" s="295"/>
      <c r="J3036" s="294"/>
      <c r="K3036" s="294"/>
      <c r="L3036" s="294"/>
    </row>
    <row r="3037" spans="1:12" ht="20.100000000000001" customHeight="1" x14ac:dyDescent="0.25">
      <c r="A3037" s="294"/>
      <c r="B3037" s="295"/>
      <c r="C3037" s="313"/>
      <c r="D3037" s="294"/>
      <c r="E3037" s="294"/>
      <c r="F3037" s="294"/>
      <c r="G3037" s="295"/>
      <c r="H3037" s="295"/>
      <c r="I3037" s="295"/>
      <c r="J3037" s="294"/>
      <c r="K3037" s="294"/>
      <c r="L3037" s="294"/>
    </row>
    <row r="3038" spans="1:12" ht="20.100000000000001" customHeight="1" x14ac:dyDescent="0.25">
      <c r="A3038" s="294"/>
      <c r="B3038" s="295"/>
      <c r="C3038" s="313"/>
      <c r="D3038" s="294"/>
      <c r="E3038" s="294"/>
      <c r="F3038" s="294"/>
      <c r="G3038" s="295"/>
      <c r="H3038" s="295"/>
      <c r="I3038" s="295"/>
      <c r="J3038" s="294"/>
      <c r="K3038" s="294"/>
      <c r="L3038" s="294"/>
    </row>
    <row r="3039" spans="1:12" ht="20.100000000000001" customHeight="1" x14ac:dyDescent="0.25">
      <c r="A3039" s="294"/>
      <c r="B3039" s="295"/>
      <c r="C3039" s="313"/>
      <c r="D3039" s="294"/>
      <c r="E3039" s="294"/>
      <c r="F3039" s="294"/>
      <c r="G3039" s="295"/>
      <c r="H3039" s="295"/>
      <c r="I3039" s="295"/>
      <c r="J3039" s="294"/>
      <c r="K3039" s="294"/>
      <c r="L3039" s="294"/>
    </row>
    <row r="3040" spans="1:12" ht="20.100000000000001" customHeight="1" x14ac:dyDescent="0.25">
      <c r="A3040" s="294"/>
      <c r="B3040" s="295"/>
      <c r="C3040" s="313"/>
      <c r="D3040" s="294"/>
      <c r="E3040" s="294"/>
      <c r="F3040" s="294"/>
      <c r="G3040" s="295"/>
      <c r="H3040" s="295"/>
      <c r="I3040" s="295"/>
      <c r="J3040" s="294"/>
      <c r="K3040" s="294"/>
      <c r="L3040" s="294"/>
    </row>
    <row r="3041" spans="1:12" ht="20.100000000000001" customHeight="1" x14ac:dyDescent="0.25">
      <c r="A3041" s="294"/>
      <c r="B3041" s="295"/>
      <c r="C3041" s="313"/>
      <c r="D3041" s="294"/>
      <c r="E3041" s="294"/>
      <c r="F3041" s="294"/>
      <c r="G3041" s="295"/>
      <c r="H3041" s="295"/>
      <c r="I3041" s="295"/>
      <c r="J3041" s="294"/>
      <c r="K3041" s="294"/>
      <c r="L3041" s="294"/>
    </row>
    <row r="3042" spans="1:12" ht="20.100000000000001" customHeight="1" x14ac:dyDescent="0.25">
      <c r="A3042" s="294"/>
      <c r="B3042" s="295"/>
      <c r="C3042" s="313"/>
      <c r="D3042" s="294"/>
      <c r="E3042" s="294"/>
      <c r="F3042" s="294"/>
      <c r="G3042" s="295"/>
      <c r="H3042" s="295"/>
      <c r="I3042" s="295"/>
      <c r="J3042" s="294"/>
      <c r="K3042" s="294"/>
      <c r="L3042" s="294"/>
    </row>
    <row r="3043" spans="1:12" ht="20.100000000000001" customHeight="1" x14ac:dyDescent="0.25">
      <c r="A3043" s="294"/>
      <c r="B3043" s="295"/>
      <c r="C3043" s="313"/>
      <c r="D3043" s="294"/>
      <c r="E3043" s="294"/>
      <c r="F3043" s="294"/>
      <c r="G3043" s="295"/>
      <c r="H3043" s="295"/>
      <c r="I3043" s="295"/>
      <c r="J3043" s="294"/>
      <c r="K3043" s="294"/>
      <c r="L3043" s="294"/>
    </row>
    <row r="3044" spans="1:12" ht="20.100000000000001" customHeight="1" x14ac:dyDescent="0.25">
      <c r="A3044" s="294"/>
      <c r="B3044" s="295"/>
      <c r="C3044" s="313"/>
      <c r="D3044" s="294"/>
      <c r="E3044" s="294"/>
      <c r="F3044" s="294"/>
      <c r="G3044" s="295"/>
      <c r="H3044" s="295"/>
      <c r="I3044" s="295"/>
      <c r="J3044" s="294"/>
      <c r="K3044" s="294"/>
      <c r="L3044" s="294"/>
    </row>
    <row r="3045" spans="1:12" ht="20.100000000000001" customHeight="1" x14ac:dyDescent="0.25">
      <c r="A3045" s="294"/>
      <c r="B3045" s="295"/>
      <c r="C3045" s="313"/>
      <c r="D3045" s="294"/>
      <c r="E3045" s="294"/>
      <c r="F3045" s="294"/>
      <c r="G3045" s="295"/>
      <c r="H3045" s="295"/>
      <c r="I3045" s="295"/>
      <c r="J3045" s="294"/>
      <c r="K3045" s="294"/>
      <c r="L3045" s="294"/>
    </row>
    <row r="3046" spans="1:12" ht="20.100000000000001" customHeight="1" x14ac:dyDescent="0.25">
      <c r="A3046" s="294"/>
      <c r="B3046" s="295"/>
      <c r="C3046" s="313"/>
      <c r="D3046" s="294"/>
      <c r="E3046" s="294"/>
      <c r="F3046" s="294"/>
      <c r="G3046" s="295"/>
      <c r="H3046" s="295"/>
      <c r="I3046" s="295"/>
      <c r="J3046" s="294"/>
      <c r="K3046" s="294"/>
      <c r="L3046" s="294"/>
    </row>
    <row r="3047" spans="1:12" ht="20.100000000000001" customHeight="1" x14ac:dyDescent="0.25">
      <c r="A3047" s="294"/>
      <c r="B3047" s="295"/>
      <c r="C3047" s="313"/>
      <c r="D3047" s="294"/>
      <c r="E3047" s="294"/>
      <c r="F3047" s="294"/>
      <c r="G3047" s="295"/>
      <c r="H3047" s="295"/>
      <c r="I3047" s="295"/>
      <c r="J3047" s="294"/>
      <c r="K3047" s="294"/>
      <c r="L3047" s="294"/>
    </row>
    <row r="3048" spans="1:12" ht="20.100000000000001" customHeight="1" x14ac:dyDescent="0.25">
      <c r="A3048" s="294"/>
      <c r="B3048" s="295"/>
      <c r="C3048" s="313"/>
      <c r="D3048" s="294"/>
      <c r="E3048" s="294"/>
      <c r="F3048" s="294"/>
      <c r="G3048" s="295"/>
      <c r="H3048" s="295"/>
      <c r="I3048" s="295"/>
      <c r="J3048" s="294"/>
      <c r="K3048" s="294"/>
      <c r="L3048" s="294"/>
    </row>
    <row r="3049" spans="1:12" ht="20.100000000000001" customHeight="1" x14ac:dyDescent="0.25">
      <c r="A3049" s="294"/>
      <c r="B3049" s="295"/>
      <c r="C3049" s="313"/>
      <c r="D3049" s="294"/>
      <c r="E3049" s="294"/>
      <c r="F3049" s="294"/>
      <c r="G3049" s="295"/>
      <c r="H3049" s="295"/>
      <c r="I3049" s="295"/>
      <c r="J3049" s="294"/>
      <c r="K3049" s="294"/>
      <c r="L3049" s="294"/>
    </row>
    <row r="3050" spans="1:12" ht="20.100000000000001" customHeight="1" x14ac:dyDescent="0.25">
      <c r="A3050" s="294"/>
      <c r="B3050" s="295"/>
      <c r="C3050" s="313"/>
      <c r="D3050" s="294"/>
      <c r="E3050" s="294"/>
      <c r="F3050" s="294"/>
      <c r="G3050" s="295"/>
      <c r="H3050" s="295"/>
      <c r="I3050" s="295"/>
      <c r="J3050" s="294"/>
      <c r="K3050" s="294"/>
      <c r="L3050" s="294"/>
    </row>
    <row r="3051" spans="1:12" ht="20.100000000000001" customHeight="1" x14ac:dyDescent="0.25">
      <c r="A3051" s="294"/>
      <c r="B3051" s="295"/>
      <c r="C3051" s="313"/>
      <c r="D3051" s="294"/>
      <c r="E3051" s="294"/>
      <c r="F3051" s="294"/>
      <c r="G3051" s="295"/>
      <c r="H3051" s="295"/>
      <c r="I3051" s="295"/>
      <c r="J3051" s="294"/>
      <c r="K3051" s="294"/>
      <c r="L3051" s="294"/>
    </row>
    <row r="3052" spans="1:12" ht="20.100000000000001" customHeight="1" x14ac:dyDescent="0.25">
      <c r="A3052" s="294"/>
      <c r="B3052" s="295"/>
      <c r="C3052" s="313"/>
      <c r="D3052" s="294"/>
      <c r="E3052" s="294"/>
      <c r="F3052" s="294"/>
      <c r="G3052" s="295"/>
      <c r="H3052" s="295"/>
      <c r="I3052" s="295"/>
      <c r="J3052" s="294"/>
      <c r="K3052" s="294"/>
      <c r="L3052" s="294"/>
    </row>
    <row r="3053" spans="1:12" ht="20.100000000000001" customHeight="1" x14ac:dyDescent="0.25">
      <c r="A3053" s="294"/>
      <c r="B3053" s="295"/>
      <c r="C3053" s="313"/>
      <c r="D3053" s="294"/>
      <c r="E3053" s="294"/>
      <c r="F3053" s="294"/>
      <c r="G3053" s="295"/>
      <c r="H3053" s="295"/>
      <c r="I3053" s="295"/>
      <c r="J3053" s="294"/>
      <c r="K3053" s="294"/>
      <c r="L3053" s="294"/>
    </row>
    <row r="3054" spans="1:12" ht="20.100000000000001" customHeight="1" x14ac:dyDescent="0.25">
      <c r="A3054" s="294"/>
      <c r="B3054" s="295"/>
      <c r="C3054" s="313"/>
      <c r="D3054" s="294"/>
      <c r="E3054" s="294"/>
      <c r="F3054" s="294"/>
      <c r="G3054" s="295"/>
      <c r="H3054" s="295"/>
      <c r="I3054" s="295"/>
      <c r="J3054" s="294"/>
      <c r="K3054" s="294"/>
      <c r="L3054" s="294"/>
    </row>
    <row r="3055" spans="1:12" ht="20.100000000000001" customHeight="1" x14ac:dyDescent="0.25">
      <c r="A3055" s="294"/>
      <c r="B3055" s="295"/>
      <c r="C3055" s="313"/>
      <c r="D3055" s="294"/>
      <c r="E3055" s="294"/>
      <c r="F3055" s="294"/>
      <c r="G3055" s="295"/>
      <c r="H3055" s="295"/>
      <c r="I3055" s="295"/>
      <c r="J3055" s="294"/>
      <c r="K3055" s="294"/>
      <c r="L3055" s="294"/>
    </row>
    <row r="3056" spans="1:12" ht="20.100000000000001" customHeight="1" x14ac:dyDescent="0.25">
      <c r="A3056" s="294"/>
      <c r="B3056" s="295"/>
      <c r="C3056" s="313"/>
      <c r="D3056" s="294"/>
      <c r="E3056" s="294"/>
      <c r="F3056" s="294"/>
      <c r="G3056" s="295"/>
      <c r="H3056" s="295"/>
      <c r="I3056" s="295"/>
      <c r="J3056" s="294"/>
      <c r="K3056" s="294"/>
      <c r="L3056" s="294"/>
    </row>
    <row r="3057" spans="1:12" ht="20.100000000000001" customHeight="1" x14ac:dyDescent="0.25">
      <c r="A3057" s="294"/>
      <c r="B3057" s="295"/>
      <c r="C3057" s="313"/>
      <c r="D3057" s="294"/>
      <c r="E3057" s="294"/>
      <c r="F3057" s="294"/>
      <c r="G3057" s="295"/>
      <c r="H3057" s="295"/>
      <c r="I3057" s="295"/>
      <c r="J3057" s="294"/>
      <c r="K3057" s="294"/>
      <c r="L3057" s="294"/>
    </row>
    <row r="3058" spans="1:12" ht="20.100000000000001" customHeight="1" x14ac:dyDescent="0.25">
      <c r="A3058" s="294"/>
      <c r="B3058" s="295"/>
      <c r="C3058" s="313"/>
      <c r="D3058" s="294"/>
      <c r="E3058" s="294"/>
      <c r="F3058" s="294"/>
      <c r="G3058" s="295"/>
      <c r="H3058" s="295"/>
      <c r="I3058" s="295"/>
      <c r="J3058" s="294"/>
      <c r="K3058" s="294"/>
      <c r="L3058" s="294"/>
    </row>
    <row r="3059" spans="1:12" ht="20.100000000000001" customHeight="1" x14ac:dyDescent="0.25">
      <c r="A3059" s="294"/>
      <c r="B3059" s="295"/>
      <c r="C3059" s="313"/>
      <c r="D3059" s="294"/>
      <c r="E3059" s="294"/>
      <c r="F3059" s="294"/>
      <c r="G3059" s="295"/>
      <c r="H3059" s="295"/>
      <c r="I3059" s="295"/>
      <c r="J3059" s="294"/>
      <c r="K3059" s="294"/>
      <c r="L3059" s="294"/>
    </row>
    <row r="3060" spans="1:12" ht="20.100000000000001" customHeight="1" x14ac:dyDescent="0.25">
      <c r="A3060" s="294"/>
      <c r="B3060" s="295"/>
      <c r="C3060" s="313"/>
      <c r="D3060" s="294"/>
      <c r="E3060" s="294"/>
      <c r="F3060" s="294"/>
      <c r="G3060" s="295"/>
      <c r="H3060" s="295"/>
      <c r="I3060" s="295"/>
      <c r="J3060" s="294"/>
      <c r="K3060" s="294"/>
      <c r="L3060" s="294"/>
    </row>
    <row r="3061" spans="1:12" ht="20.100000000000001" customHeight="1" x14ac:dyDescent="0.25">
      <c r="A3061" s="294"/>
      <c r="B3061" s="295"/>
      <c r="C3061" s="313"/>
      <c r="D3061" s="294"/>
      <c r="E3061" s="294"/>
      <c r="F3061" s="294"/>
      <c r="G3061" s="295"/>
      <c r="H3061" s="295"/>
      <c r="I3061" s="295"/>
      <c r="J3061" s="294"/>
      <c r="K3061" s="294"/>
      <c r="L3061" s="294"/>
    </row>
    <row r="3062" spans="1:12" ht="20.100000000000001" customHeight="1" x14ac:dyDescent="0.25">
      <c r="A3062" s="294"/>
      <c r="B3062" s="295"/>
      <c r="C3062" s="313"/>
      <c r="D3062" s="294"/>
      <c r="E3062" s="294"/>
      <c r="F3062" s="294"/>
      <c r="G3062" s="295"/>
      <c r="H3062" s="295"/>
      <c r="I3062" s="295"/>
      <c r="J3062" s="294"/>
      <c r="K3062" s="294"/>
      <c r="L3062" s="294"/>
    </row>
    <row r="3063" spans="1:12" ht="20.100000000000001" customHeight="1" x14ac:dyDescent="0.25">
      <c r="A3063" s="294"/>
      <c r="B3063" s="295"/>
      <c r="C3063" s="313"/>
      <c r="D3063" s="294"/>
      <c r="E3063" s="294"/>
      <c r="F3063" s="294"/>
      <c r="G3063" s="295"/>
      <c r="H3063" s="295"/>
      <c r="I3063" s="295"/>
      <c r="J3063" s="294"/>
      <c r="K3063" s="294"/>
      <c r="L3063" s="294"/>
    </row>
    <row r="3064" spans="1:12" ht="20.100000000000001" customHeight="1" x14ac:dyDescent="0.25">
      <c r="A3064" s="294"/>
      <c r="B3064" s="295"/>
      <c r="C3064" s="313"/>
      <c r="D3064" s="294"/>
      <c r="E3064" s="294"/>
      <c r="F3064" s="294"/>
      <c r="G3064" s="295"/>
      <c r="H3064" s="295"/>
      <c r="I3064" s="295"/>
      <c r="J3064" s="294"/>
      <c r="K3064" s="294"/>
      <c r="L3064" s="294"/>
    </row>
    <row r="3065" spans="1:12" ht="20.100000000000001" customHeight="1" x14ac:dyDescent="0.25">
      <c r="A3065" s="294"/>
      <c r="B3065" s="295"/>
      <c r="C3065" s="313"/>
      <c r="D3065" s="294"/>
      <c r="E3065" s="294"/>
      <c r="F3065" s="294"/>
      <c r="G3065" s="295"/>
      <c r="H3065" s="295"/>
      <c r="I3065" s="295"/>
      <c r="J3065" s="294"/>
      <c r="K3065" s="294"/>
      <c r="L3065" s="294"/>
    </row>
    <row r="3066" spans="1:12" ht="20.100000000000001" customHeight="1" x14ac:dyDescent="0.25">
      <c r="A3066" s="294"/>
      <c r="B3066" s="295"/>
      <c r="C3066" s="313"/>
      <c r="D3066" s="294"/>
      <c r="E3066" s="294"/>
      <c r="F3066" s="294"/>
      <c r="G3066" s="295"/>
      <c r="H3066" s="295"/>
      <c r="I3066" s="295"/>
      <c r="J3066" s="294"/>
      <c r="K3066" s="294"/>
      <c r="L3066" s="294"/>
    </row>
    <row r="3067" spans="1:12" ht="20.100000000000001" customHeight="1" x14ac:dyDescent="0.25">
      <c r="A3067" s="294"/>
      <c r="B3067" s="295"/>
      <c r="C3067" s="313"/>
      <c r="D3067" s="294"/>
      <c r="E3067" s="294"/>
      <c r="F3067" s="294"/>
      <c r="G3067" s="295"/>
      <c r="H3067" s="295"/>
      <c r="I3067" s="295"/>
      <c r="J3067" s="294"/>
      <c r="K3067" s="294"/>
      <c r="L3067" s="294"/>
    </row>
    <row r="3068" spans="1:12" ht="20.100000000000001" customHeight="1" x14ac:dyDescent="0.25">
      <c r="A3068" s="294"/>
      <c r="B3068" s="295"/>
      <c r="C3068" s="313"/>
      <c r="D3068" s="294"/>
      <c r="E3068" s="294"/>
      <c r="F3068" s="294"/>
      <c r="G3068" s="295"/>
      <c r="H3068" s="295"/>
      <c r="I3068" s="295"/>
      <c r="J3068" s="294"/>
      <c r="K3068" s="294"/>
      <c r="L3068" s="294"/>
    </row>
    <row r="3069" spans="1:12" ht="20.100000000000001" customHeight="1" x14ac:dyDescent="0.25">
      <c r="A3069" s="294"/>
      <c r="B3069" s="295"/>
      <c r="C3069" s="313"/>
      <c r="D3069" s="294"/>
      <c r="E3069" s="294"/>
      <c r="F3069" s="294"/>
      <c r="G3069" s="295"/>
      <c r="H3069" s="295"/>
      <c r="I3069" s="295"/>
      <c r="J3069" s="294"/>
      <c r="K3069" s="294"/>
      <c r="L3069" s="294"/>
    </row>
    <row r="3070" spans="1:12" ht="20.100000000000001" customHeight="1" x14ac:dyDescent="0.25">
      <c r="A3070" s="294"/>
      <c r="B3070" s="295"/>
      <c r="C3070" s="313"/>
      <c r="D3070" s="294"/>
      <c r="E3070" s="294"/>
      <c r="F3070" s="294"/>
      <c r="G3070" s="295"/>
      <c r="H3070" s="295"/>
      <c r="I3070" s="295"/>
      <c r="J3070" s="294"/>
      <c r="K3070" s="294"/>
      <c r="L3070" s="294"/>
    </row>
    <row r="3071" spans="1:12" ht="20.100000000000001" customHeight="1" x14ac:dyDescent="0.25">
      <c r="A3071" s="294"/>
      <c r="B3071" s="295"/>
      <c r="C3071" s="313"/>
      <c r="D3071" s="294"/>
      <c r="E3071" s="294"/>
      <c r="F3071" s="294"/>
      <c r="G3071" s="295"/>
      <c r="H3071" s="295"/>
      <c r="I3071" s="295"/>
      <c r="J3071" s="294"/>
      <c r="K3071" s="294"/>
      <c r="L3071" s="294"/>
    </row>
    <row r="3072" spans="1:12" ht="20.100000000000001" customHeight="1" x14ac:dyDescent="0.25">
      <c r="A3072" s="294"/>
      <c r="B3072" s="295"/>
      <c r="C3072" s="313"/>
      <c r="D3072" s="294"/>
      <c r="E3072" s="294"/>
      <c r="F3072" s="294"/>
      <c r="G3072" s="295"/>
      <c r="H3072" s="295"/>
      <c r="I3072" s="295"/>
      <c r="J3072" s="294"/>
      <c r="K3072" s="294"/>
      <c r="L3072" s="294"/>
    </row>
    <row r="3073" spans="1:12" ht="20.100000000000001" customHeight="1" x14ac:dyDescent="0.25">
      <c r="A3073" s="294"/>
      <c r="B3073" s="295"/>
      <c r="C3073" s="313"/>
      <c r="D3073" s="294"/>
      <c r="E3073" s="294"/>
      <c r="F3073" s="294"/>
      <c r="G3073" s="295"/>
      <c r="H3073" s="295"/>
      <c r="I3073" s="295"/>
      <c r="J3073" s="294"/>
      <c r="K3073" s="294"/>
      <c r="L3073" s="294"/>
    </row>
    <row r="3074" spans="1:12" ht="20.100000000000001" customHeight="1" x14ac:dyDescent="0.25">
      <c r="A3074" s="294"/>
      <c r="B3074" s="295"/>
      <c r="C3074" s="313"/>
      <c r="D3074" s="294"/>
      <c r="E3074" s="294"/>
      <c r="F3074" s="294"/>
      <c r="G3074" s="295"/>
      <c r="H3074" s="295"/>
      <c r="I3074" s="295"/>
      <c r="J3074" s="294"/>
      <c r="K3074" s="294"/>
      <c r="L3074" s="294"/>
    </row>
    <row r="3075" spans="1:12" ht="20.100000000000001" customHeight="1" x14ac:dyDescent="0.25">
      <c r="A3075" s="294"/>
      <c r="B3075" s="295"/>
      <c r="C3075" s="313"/>
      <c r="D3075" s="294"/>
      <c r="E3075" s="294"/>
      <c r="F3075" s="294"/>
      <c r="G3075" s="295"/>
      <c r="H3075" s="295"/>
      <c r="I3075" s="295"/>
      <c r="J3075" s="294"/>
      <c r="K3075" s="294"/>
      <c r="L3075" s="294"/>
    </row>
    <row r="3076" spans="1:12" ht="20.100000000000001" customHeight="1" x14ac:dyDescent="0.25">
      <c r="A3076" s="294"/>
      <c r="B3076" s="295"/>
      <c r="C3076" s="313"/>
      <c r="D3076" s="294"/>
      <c r="E3076" s="294"/>
      <c r="F3076" s="294"/>
      <c r="G3076" s="295"/>
      <c r="H3076" s="295"/>
      <c r="I3076" s="295"/>
      <c r="J3076" s="294"/>
      <c r="K3076" s="294"/>
      <c r="L3076" s="294"/>
    </row>
    <row r="3077" spans="1:12" ht="20.100000000000001" customHeight="1" x14ac:dyDescent="0.25">
      <c r="A3077" s="294"/>
      <c r="B3077" s="295"/>
      <c r="C3077" s="313"/>
      <c r="D3077" s="294"/>
      <c r="E3077" s="294"/>
      <c r="F3077" s="294"/>
      <c r="G3077" s="295"/>
      <c r="H3077" s="295"/>
      <c r="I3077" s="295"/>
      <c r="J3077" s="294"/>
      <c r="K3077" s="294"/>
      <c r="L3077" s="294"/>
    </row>
    <row r="3078" spans="1:12" ht="20.100000000000001" customHeight="1" x14ac:dyDescent="0.25">
      <c r="A3078" s="294"/>
      <c r="B3078" s="295"/>
      <c r="C3078" s="313"/>
      <c r="D3078" s="294"/>
      <c r="E3078" s="294"/>
      <c r="F3078" s="294"/>
      <c r="G3078" s="295"/>
      <c r="H3078" s="295"/>
      <c r="I3078" s="295"/>
      <c r="J3078" s="294"/>
      <c r="K3078" s="294"/>
      <c r="L3078" s="294"/>
    </row>
    <row r="3079" spans="1:12" ht="20.100000000000001" customHeight="1" x14ac:dyDescent="0.25">
      <c r="A3079" s="294"/>
      <c r="B3079" s="295"/>
      <c r="C3079" s="313"/>
      <c r="D3079" s="294"/>
      <c r="E3079" s="294"/>
      <c r="F3079" s="294"/>
      <c r="G3079" s="295"/>
      <c r="H3079" s="295"/>
      <c r="I3079" s="295"/>
      <c r="J3079" s="294"/>
      <c r="K3079" s="294"/>
      <c r="L3079" s="294"/>
    </row>
    <row r="3080" spans="1:12" ht="20.100000000000001" customHeight="1" x14ac:dyDescent="0.25">
      <c r="A3080" s="294"/>
      <c r="B3080" s="295"/>
      <c r="C3080" s="313"/>
      <c r="D3080" s="294"/>
      <c r="E3080" s="294"/>
      <c r="F3080" s="294"/>
      <c r="G3080" s="295"/>
      <c r="H3080" s="295"/>
      <c r="I3080" s="295"/>
      <c r="J3080" s="294"/>
      <c r="K3080" s="294"/>
      <c r="L3080" s="294"/>
    </row>
    <row r="3081" spans="1:12" ht="20.100000000000001" customHeight="1" x14ac:dyDescent="0.25">
      <c r="A3081" s="294"/>
      <c r="B3081" s="295"/>
      <c r="C3081" s="313"/>
      <c r="D3081" s="294"/>
      <c r="E3081" s="294"/>
      <c r="F3081" s="294"/>
      <c r="G3081" s="295"/>
      <c r="H3081" s="295"/>
      <c r="I3081" s="295"/>
      <c r="J3081" s="294"/>
      <c r="K3081" s="294"/>
      <c r="L3081" s="294"/>
    </row>
    <row r="3082" spans="1:12" ht="20.100000000000001" customHeight="1" x14ac:dyDescent="0.25">
      <c r="A3082" s="294"/>
      <c r="B3082" s="295"/>
      <c r="C3082" s="313"/>
      <c r="D3082" s="294"/>
      <c r="E3082" s="294"/>
      <c r="F3082" s="294"/>
      <c r="G3082" s="295"/>
      <c r="H3082" s="295"/>
      <c r="I3082" s="295"/>
      <c r="J3082" s="294"/>
      <c r="K3082" s="294"/>
      <c r="L3082" s="294"/>
    </row>
    <row r="3083" spans="1:12" ht="20.100000000000001" customHeight="1" x14ac:dyDescent="0.25">
      <c r="A3083" s="294"/>
      <c r="B3083" s="295"/>
      <c r="C3083" s="313"/>
      <c r="D3083" s="294"/>
      <c r="E3083" s="294"/>
      <c r="F3083" s="294"/>
      <c r="G3083" s="295"/>
      <c r="H3083" s="295"/>
      <c r="I3083" s="295"/>
      <c r="J3083" s="294"/>
      <c r="K3083" s="294"/>
      <c r="L3083" s="294"/>
    </row>
    <row r="3084" spans="1:12" ht="20.100000000000001" customHeight="1" x14ac:dyDescent="0.25">
      <c r="A3084" s="294"/>
      <c r="B3084" s="295"/>
      <c r="C3084" s="313"/>
      <c r="D3084" s="294"/>
      <c r="E3084" s="294"/>
      <c r="F3084" s="294"/>
      <c r="G3084" s="295"/>
      <c r="H3084" s="295"/>
      <c r="I3084" s="295"/>
      <c r="J3084" s="294"/>
      <c r="K3084" s="294"/>
      <c r="L3084" s="294"/>
    </row>
    <row r="3085" spans="1:12" ht="20.100000000000001" customHeight="1" x14ac:dyDescent="0.25">
      <c r="A3085" s="294"/>
      <c r="B3085" s="295"/>
      <c r="C3085" s="313"/>
      <c r="D3085" s="294"/>
      <c r="E3085" s="294"/>
      <c r="F3085" s="294"/>
      <c r="G3085" s="295"/>
      <c r="H3085" s="295"/>
      <c r="I3085" s="295"/>
      <c r="J3085" s="294"/>
      <c r="K3085" s="294"/>
      <c r="L3085" s="294"/>
    </row>
    <row r="3086" spans="1:12" ht="20.100000000000001" customHeight="1" x14ac:dyDescent="0.25">
      <c r="A3086" s="294"/>
      <c r="B3086" s="295"/>
      <c r="C3086" s="313"/>
      <c r="D3086" s="294"/>
      <c r="E3086" s="294"/>
      <c r="F3086" s="294"/>
      <c r="G3086" s="295"/>
      <c r="H3086" s="295"/>
      <c r="I3086" s="295"/>
      <c r="J3086" s="294"/>
      <c r="K3086" s="294"/>
      <c r="L3086" s="294"/>
    </row>
    <row r="3087" spans="1:12" ht="20.100000000000001" customHeight="1" x14ac:dyDescent="0.25">
      <c r="A3087" s="294"/>
      <c r="B3087" s="295"/>
      <c r="C3087" s="313"/>
      <c r="D3087" s="294"/>
      <c r="E3087" s="294"/>
      <c r="F3087" s="294"/>
      <c r="G3087" s="295"/>
      <c r="H3087" s="295"/>
      <c r="I3087" s="295"/>
      <c r="J3087" s="294"/>
      <c r="K3087" s="294"/>
      <c r="L3087" s="294"/>
    </row>
    <row r="3088" spans="1:12" ht="20.100000000000001" customHeight="1" x14ac:dyDescent="0.25">
      <c r="A3088" s="294"/>
      <c r="B3088" s="295"/>
      <c r="C3088" s="313"/>
      <c r="D3088" s="294"/>
      <c r="E3088" s="294"/>
      <c r="F3088" s="294"/>
      <c r="G3088" s="295"/>
      <c r="H3088" s="295"/>
      <c r="I3088" s="295"/>
      <c r="J3088" s="294"/>
      <c r="K3088" s="294"/>
      <c r="L3088" s="294"/>
    </row>
    <row r="3089" spans="1:12" ht="20.100000000000001" customHeight="1" x14ac:dyDescent="0.25">
      <c r="A3089" s="294"/>
      <c r="B3089" s="295"/>
      <c r="C3089" s="313"/>
      <c r="D3089" s="294"/>
      <c r="E3089" s="294"/>
      <c r="F3089" s="294"/>
      <c r="G3089" s="295"/>
      <c r="H3089" s="295"/>
      <c r="I3089" s="295"/>
      <c r="J3089" s="294"/>
      <c r="K3089" s="294"/>
      <c r="L3089" s="294"/>
    </row>
    <row r="3090" spans="1:12" ht="20.100000000000001" customHeight="1" x14ac:dyDescent="0.25">
      <c r="A3090" s="294"/>
      <c r="B3090" s="295"/>
      <c r="C3090" s="313"/>
      <c r="D3090" s="294"/>
      <c r="E3090" s="294"/>
      <c r="F3090" s="294"/>
      <c r="G3090" s="295"/>
      <c r="H3090" s="295"/>
      <c r="I3090" s="295"/>
      <c r="J3090" s="294"/>
      <c r="K3090" s="294"/>
      <c r="L3090" s="294"/>
    </row>
    <row r="3091" spans="1:12" ht="20.100000000000001" customHeight="1" x14ac:dyDescent="0.25">
      <c r="A3091" s="294"/>
      <c r="B3091" s="295"/>
      <c r="C3091" s="313"/>
      <c r="D3091" s="294"/>
      <c r="E3091" s="294"/>
      <c r="F3091" s="294"/>
      <c r="G3091" s="295"/>
      <c r="H3091" s="295"/>
      <c r="I3091" s="295"/>
      <c r="J3091" s="294"/>
      <c r="K3091" s="294"/>
      <c r="L3091" s="294"/>
    </row>
    <row r="3092" spans="1:12" ht="20.100000000000001" customHeight="1" x14ac:dyDescent="0.25">
      <c r="A3092" s="294"/>
      <c r="B3092" s="295"/>
      <c r="C3092" s="313"/>
      <c r="D3092" s="294"/>
      <c r="E3092" s="294"/>
      <c r="F3092" s="294"/>
      <c r="G3092" s="295"/>
      <c r="H3092" s="295"/>
      <c r="I3092" s="295"/>
      <c r="J3092" s="294"/>
      <c r="K3092" s="294"/>
      <c r="L3092" s="294"/>
    </row>
    <row r="3093" spans="1:12" ht="20.100000000000001" customHeight="1" x14ac:dyDescent="0.25">
      <c r="A3093" s="294"/>
      <c r="B3093" s="295"/>
      <c r="C3093" s="313"/>
      <c r="D3093" s="294"/>
      <c r="E3093" s="294"/>
      <c r="F3093" s="294"/>
      <c r="G3093" s="295"/>
      <c r="H3093" s="295"/>
      <c r="I3093" s="295"/>
      <c r="J3093" s="294"/>
      <c r="K3093" s="294"/>
      <c r="L3093" s="294"/>
    </row>
    <row r="3094" spans="1:12" ht="20.100000000000001" customHeight="1" x14ac:dyDescent="0.25">
      <c r="A3094" s="294"/>
      <c r="B3094" s="295"/>
      <c r="C3094" s="313"/>
      <c r="D3094" s="294"/>
      <c r="E3094" s="294"/>
      <c r="F3094" s="294"/>
      <c r="G3094" s="295"/>
      <c r="H3094" s="295"/>
      <c r="I3094" s="295"/>
      <c r="J3094" s="294"/>
      <c r="K3094" s="294"/>
      <c r="L3094" s="294"/>
    </row>
    <row r="3095" spans="1:12" ht="20.100000000000001" customHeight="1" x14ac:dyDescent="0.25">
      <c r="A3095" s="294"/>
      <c r="B3095" s="295"/>
      <c r="C3095" s="313"/>
      <c r="D3095" s="294"/>
      <c r="E3095" s="294"/>
      <c r="F3095" s="294"/>
      <c r="G3095" s="295"/>
      <c r="H3095" s="295"/>
      <c r="I3095" s="295"/>
      <c r="J3095" s="294"/>
      <c r="K3095" s="294"/>
      <c r="L3095" s="294"/>
    </row>
    <row r="3096" spans="1:12" ht="20.100000000000001" customHeight="1" x14ac:dyDescent="0.25">
      <c r="A3096" s="294"/>
      <c r="B3096" s="295"/>
      <c r="C3096" s="313"/>
      <c r="D3096" s="294"/>
      <c r="E3096" s="294"/>
      <c r="F3096" s="294"/>
      <c r="G3096" s="295"/>
      <c r="H3096" s="295"/>
      <c r="I3096" s="295"/>
      <c r="J3096" s="294"/>
      <c r="K3096" s="294"/>
      <c r="L3096" s="294"/>
    </row>
    <row r="3097" spans="1:12" ht="20.100000000000001" customHeight="1" x14ac:dyDescent="0.25">
      <c r="A3097" s="294"/>
      <c r="B3097" s="295"/>
      <c r="C3097" s="313"/>
      <c r="D3097" s="294"/>
      <c r="E3097" s="294"/>
      <c r="F3097" s="294"/>
      <c r="G3097" s="295"/>
      <c r="H3097" s="295"/>
      <c r="I3097" s="295"/>
      <c r="J3097" s="294"/>
      <c r="K3097" s="294"/>
      <c r="L3097" s="294"/>
    </row>
    <row r="3098" spans="1:12" ht="20.100000000000001" customHeight="1" x14ac:dyDescent="0.25">
      <c r="A3098" s="294"/>
      <c r="B3098" s="295"/>
      <c r="C3098" s="313"/>
      <c r="D3098" s="294"/>
      <c r="E3098" s="294"/>
      <c r="F3098" s="294"/>
      <c r="G3098" s="295"/>
      <c r="H3098" s="295"/>
      <c r="I3098" s="295"/>
      <c r="J3098" s="294"/>
      <c r="K3098" s="294"/>
      <c r="L3098" s="294"/>
    </row>
    <row r="3099" spans="1:12" ht="20.100000000000001" customHeight="1" x14ac:dyDescent="0.25">
      <c r="A3099" s="294"/>
      <c r="B3099" s="295"/>
      <c r="C3099" s="313"/>
      <c r="D3099" s="294"/>
      <c r="E3099" s="294"/>
      <c r="F3099" s="294"/>
      <c r="G3099" s="295"/>
      <c r="H3099" s="295"/>
      <c r="I3099" s="295"/>
      <c r="J3099" s="294"/>
      <c r="K3099" s="294"/>
      <c r="L3099" s="294"/>
    </row>
    <row r="3100" spans="1:12" ht="20.100000000000001" customHeight="1" x14ac:dyDescent="0.25">
      <c r="A3100" s="294"/>
      <c r="B3100" s="295"/>
      <c r="C3100" s="313"/>
      <c r="D3100" s="294"/>
      <c r="E3100" s="294"/>
      <c r="F3100" s="294"/>
      <c r="G3100" s="295"/>
      <c r="H3100" s="295"/>
      <c r="I3100" s="295"/>
      <c r="J3100" s="294"/>
      <c r="K3100" s="294"/>
      <c r="L3100" s="294"/>
    </row>
    <row r="3101" spans="1:12" ht="20.100000000000001" customHeight="1" x14ac:dyDescent="0.25">
      <c r="A3101" s="294"/>
      <c r="B3101" s="295"/>
      <c r="C3101" s="313"/>
      <c r="D3101" s="294"/>
      <c r="E3101" s="294"/>
      <c r="F3101" s="294"/>
      <c r="G3101" s="295"/>
      <c r="H3101" s="295"/>
      <c r="I3101" s="295"/>
      <c r="J3101" s="294"/>
      <c r="K3101" s="294"/>
      <c r="L3101" s="294"/>
    </row>
    <row r="3102" spans="1:12" ht="20.100000000000001" customHeight="1" x14ac:dyDescent="0.25">
      <c r="A3102" s="294"/>
      <c r="B3102" s="295"/>
      <c r="C3102" s="313"/>
      <c r="D3102" s="294"/>
      <c r="E3102" s="294"/>
      <c r="F3102" s="294"/>
      <c r="G3102" s="295"/>
      <c r="H3102" s="295"/>
      <c r="I3102" s="295"/>
      <c r="J3102" s="294"/>
      <c r="K3102" s="294"/>
      <c r="L3102" s="294"/>
    </row>
    <row r="3103" spans="1:12" ht="20.100000000000001" customHeight="1" x14ac:dyDescent="0.25">
      <c r="A3103" s="294"/>
      <c r="B3103" s="295"/>
      <c r="C3103" s="313"/>
      <c r="D3103" s="294"/>
      <c r="E3103" s="294"/>
      <c r="F3103" s="294"/>
      <c r="G3103" s="295"/>
      <c r="H3103" s="295"/>
      <c r="I3103" s="295"/>
      <c r="J3103" s="294"/>
      <c r="K3103" s="294"/>
      <c r="L3103" s="294"/>
    </row>
    <row r="3104" spans="1:12" ht="20.100000000000001" customHeight="1" x14ac:dyDescent="0.25">
      <c r="A3104" s="294"/>
      <c r="B3104" s="295"/>
      <c r="C3104" s="313"/>
      <c r="D3104" s="294"/>
      <c r="E3104" s="294"/>
      <c r="F3104" s="294"/>
      <c r="G3104" s="295"/>
      <c r="H3104" s="295"/>
      <c r="I3104" s="295"/>
      <c r="J3104" s="294"/>
      <c r="K3104" s="294"/>
      <c r="L3104" s="294"/>
    </row>
    <row r="3105" spans="1:12" ht="20.100000000000001" customHeight="1" x14ac:dyDescent="0.25">
      <c r="A3105" s="294"/>
      <c r="B3105" s="295"/>
      <c r="C3105" s="313"/>
      <c r="D3105" s="294"/>
      <c r="E3105" s="294"/>
      <c r="F3105" s="294"/>
      <c r="G3105" s="295"/>
      <c r="H3105" s="295"/>
      <c r="I3105" s="295"/>
      <c r="J3105" s="294"/>
      <c r="K3105" s="294"/>
      <c r="L3105" s="294"/>
    </row>
    <row r="3106" spans="1:12" ht="20.100000000000001" customHeight="1" x14ac:dyDescent="0.25">
      <c r="A3106" s="294"/>
      <c r="B3106" s="295"/>
      <c r="C3106" s="313"/>
      <c r="D3106" s="294"/>
      <c r="E3106" s="294"/>
      <c r="F3106" s="294"/>
      <c r="G3106" s="295"/>
      <c r="H3106" s="295"/>
      <c r="I3106" s="295"/>
      <c r="J3106" s="294"/>
      <c r="K3106" s="294"/>
      <c r="L3106" s="294"/>
    </row>
    <row r="3107" spans="1:12" ht="20.100000000000001" customHeight="1" x14ac:dyDescent="0.25">
      <c r="A3107" s="294"/>
      <c r="B3107" s="295"/>
      <c r="C3107" s="313"/>
      <c r="D3107" s="294"/>
      <c r="E3107" s="294"/>
      <c r="F3107" s="294"/>
      <c r="G3107" s="295"/>
      <c r="H3107" s="295"/>
      <c r="I3107" s="295"/>
      <c r="J3107" s="294"/>
      <c r="K3107" s="294"/>
      <c r="L3107" s="294"/>
    </row>
    <row r="3108" spans="1:12" ht="20.100000000000001" customHeight="1" x14ac:dyDescent="0.25">
      <c r="A3108" s="294"/>
      <c r="B3108" s="295"/>
      <c r="C3108" s="313"/>
      <c r="D3108" s="294"/>
      <c r="E3108" s="294"/>
      <c r="F3108" s="294"/>
      <c r="G3108" s="295"/>
      <c r="H3108" s="295"/>
      <c r="I3108" s="295"/>
      <c r="J3108" s="294"/>
      <c r="K3108" s="294"/>
      <c r="L3108" s="294"/>
    </row>
    <row r="3109" spans="1:12" ht="20.100000000000001" customHeight="1" x14ac:dyDescent="0.25">
      <c r="A3109" s="294"/>
      <c r="B3109" s="295"/>
      <c r="C3109" s="313"/>
      <c r="D3109" s="294"/>
      <c r="E3109" s="294"/>
      <c r="F3109" s="294"/>
      <c r="G3109" s="295"/>
      <c r="H3109" s="295"/>
      <c r="I3109" s="295"/>
      <c r="J3109" s="294"/>
      <c r="K3109" s="294"/>
      <c r="L3109" s="294"/>
    </row>
    <row r="3110" spans="1:12" ht="20.100000000000001" customHeight="1" x14ac:dyDescent="0.25">
      <c r="A3110" s="294"/>
      <c r="B3110" s="295"/>
      <c r="C3110" s="313"/>
      <c r="D3110" s="294"/>
      <c r="E3110" s="294"/>
      <c r="F3110" s="294"/>
      <c r="G3110" s="295"/>
      <c r="H3110" s="295"/>
      <c r="I3110" s="295"/>
      <c r="J3110" s="294"/>
      <c r="K3110" s="294"/>
      <c r="L3110" s="294"/>
    </row>
    <row r="3111" spans="1:12" ht="20.100000000000001" customHeight="1" x14ac:dyDescent="0.25">
      <c r="A3111" s="294"/>
      <c r="B3111" s="295"/>
      <c r="C3111" s="313"/>
      <c r="D3111" s="294"/>
      <c r="E3111" s="294"/>
      <c r="F3111" s="294"/>
      <c r="G3111" s="295"/>
      <c r="H3111" s="295"/>
      <c r="I3111" s="295"/>
      <c r="J3111" s="294"/>
      <c r="K3111" s="294"/>
      <c r="L3111" s="294"/>
    </row>
    <row r="3112" spans="1:12" ht="20.100000000000001" customHeight="1" x14ac:dyDescent="0.25">
      <c r="A3112" s="294"/>
      <c r="B3112" s="295"/>
      <c r="C3112" s="313"/>
      <c r="D3112" s="294"/>
      <c r="E3112" s="294"/>
      <c r="F3112" s="294"/>
      <c r="G3112" s="295"/>
      <c r="H3112" s="295"/>
      <c r="I3112" s="295"/>
      <c r="J3112" s="294"/>
      <c r="K3112" s="294"/>
      <c r="L3112" s="294"/>
    </row>
    <row r="3113" spans="1:12" ht="20.100000000000001" customHeight="1" x14ac:dyDescent="0.25">
      <c r="A3113" s="294"/>
      <c r="B3113" s="295"/>
      <c r="C3113" s="313"/>
      <c r="D3113" s="294"/>
      <c r="E3113" s="294"/>
      <c r="F3113" s="294"/>
      <c r="G3113" s="295"/>
      <c r="H3113" s="295"/>
      <c r="I3113" s="295"/>
      <c r="J3113" s="294"/>
      <c r="K3113" s="294"/>
      <c r="L3113" s="294"/>
    </row>
    <row r="3114" spans="1:12" ht="20.100000000000001" customHeight="1" x14ac:dyDescent="0.25">
      <c r="A3114" s="294"/>
      <c r="B3114" s="295"/>
      <c r="C3114" s="313"/>
      <c r="D3114" s="294"/>
      <c r="E3114" s="294"/>
      <c r="F3114" s="294"/>
      <c r="G3114" s="295"/>
      <c r="H3114" s="295"/>
      <c r="I3114" s="295"/>
      <c r="J3114" s="294"/>
      <c r="K3114" s="294"/>
      <c r="L3114" s="294"/>
    </row>
    <row r="3115" spans="1:12" ht="20.100000000000001" customHeight="1" x14ac:dyDescent="0.25">
      <c r="A3115" s="294"/>
      <c r="B3115" s="295"/>
      <c r="C3115" s="313"/>
      <c r="D3115" s="294"/>
      <c r="E3115" s="294"/>
      <c r="F3115" s="294"/>
      <c r="G3115" s="295"/>
      <c r="H3115" s="295"/>
      <c r="I3115" s="295"/>
      <c r="J3115" s="294"/>
      <c r="K3115" s="294"/>
      <c r="L3115" s="294"/>
    </row>
    <row r="3116" spans="1:12" ht="20.100000000000001" customHeight="1" x14ac:dyDescent="0.25">
      <c r="A3116" s="294"/>
      <c r="B3116" s="295"/>
      <c r="C3116" s="313"/>
      <c r="D3116" s="294"/>
      <c r="E3116" s="294"/>
      <c r="F3116" s="294"/>
      <c r="G3116" s="295"/>
      <c r="H3116" s="295"/>
      <c r="I3116" s="295"/>
      <c r="J3116" s="294"/>
      <c r="K3116" s="294"/>
      <c r="L3116" s="294"/>
    </row>
    <row r="3117" spans="1:12" ht="20.100000000000001" customHeight="1" x14ac:dyDescent="0.25">
      <c r="A3117" s="294"/>
      <c r="B3117" s="295"/>
      <c r="C3117" s="313"/>
      <c r="D3117" s="294"/>
      <c r="E3117" s="294"/>
      <c r="F3117" s="294"/>
      <c r="G3117" s="295"/>
      <c r="H3117" s="295"/>
      <c r="I3117" s="295"/>
      <c r="J3117" s="294"/>
      <c r="K3117" s="294"/>
      <c r="L3117" s="294"/>
    </row>
    <row r="3118" spans="1:12" ht="20.100000000000001" customHeight="1" x14ac:dyDescent="0.25">
      <c r="A3118" s="294"/>
      <c r="B3118" s="295"/>
      <c r="C3118" s="313"/>
      <c r="D3118" s="294"/>
      <c r="E3118" s="294"/>
      <c r="F3118" s="294"/>
      <c r="G3118" s="295"/>
      <c r="H3118" s="295"/>
      <c r="I3118" s="295"/>
      <c r="J3118" s="294"/>
      <c r="K3118" s="294"/>
      <c r="L3118" s="294"/>
    </row>
    <row r="3119" spans="1:12" ht="20.100000000000001" customHeight="1" x14ac:dyDescent="0.25">
      <c r="A3119" s="294"/>
      <c r="B3119" s="295"/>
      <c r="C3119" s="313"/>
      <c r="D3119" s="294"/>
      <c r="E3119" s="294"/>
      <c r="F3119" s="294"/>
      <c r="G3119" s="295"/>
      <c r="H3119" s="295"/>
      <c r="I3119" s="295"/>
      <c r="J3119" s="294"/>
      <c r="K3119" s="294"/>
      <c r="L3119" s="294"/>
    </row>
    <row r="3120" spans="1:12" ht="20.100000000000001" customHeight="1" x14ac:dyDescent="0.25">
      <c r="A3120" s="294"/>
      <c r="B3120" s="295"/>
      <c r="C3120" s="313"/>
      <c r="D3120" s="294"/>
      <c r="E3120" s="294"/>
      <c r="F3120" s="294"/>
      <c r="G3120" s="295"/>
      <c r="H3120" s="295"/>
      <c r="I3120" s="295"/>
      <c r="J3120" s="294"/>
      <c r="K3120" s="294"/>
      <c r="L3120" s="294"/>
    </row>
    <row r="3121" spans="1:12" ht="20.100000000000001" customHeight="1" x14ac:dyDescent="0.25">
      <c r="A3121" s="294"/>
      <c r="B3121" s="295"/>
      <c r="C3121" s="313"/>
      <c r="D3121" s="294"/>
      <c r="E3121" s="294"/>
      <c r="F3121" s="294"/>
      <c r="G3121" s="295"/>
      <c r="H3121" s="295"/>
      <c r="I3121" s="295"/>
      <c r="J3121" s="294"/>
      <c r="K3121" s="294"/>
      <c r="L3121" s="294"/>
    </row>
    <row r="3122" spans="1:12" ht="20.100000000000001" customHeight="1" x14ac:dyDescent="0.25">
      <c r="A3122" s="294"/>
      <c r="B3122" s="295"/>
      <c r="C3122" s="313"/>
      <c r="D3122" s="294"/>
      <c r="E3122" s="294"/>
      <c r="F3122" s="294"/>
      <c r="G3122" s="295"/>
      <c r="H3122" s="295"/>
      <c r="I3122" s="295"/>
      <c r="J3122" s="294"/>
      <c r="K3122" s="294"/>
      <c r="L3122" s="294"/>
    </row>
    <row r="3123" spans="1:12" ht="20.100000000000001" customHeight="1" x14ac:dyDescent="0.25">
      <c r="A3123" s="294"/>
      <c r="B3123" s="295"/>
      <c r="C3123" s="313"/>
      <c r="D3123" s="294"/>
      <c r="E3123" s="294"/>
      <c r="F3123" s="294"/>
      <c r="G3123" s="295"/>
      <c r="H3123" s="295"/>
      <c r="I3123" s="295"/>
      <c r="J3123" s="294"/>
      <c r="K3123" s="294"/>
      <c r="L3123" s="294"/>
    </row>
    <row r="3124" spans="1:12" ht="20.100000000000001" customHeight="1" x14ac:dyDescent="0.25">
      <c r="A3124" s="294"/>
      <c r="B3124" s="295"/>
      <c r="C3124" s="313"/>
      <c r="D3124" s="294"/>
      <c r="E3124" s="294"/>
      <c r="F3124" s="294"/>
      <c r="G3124" s="295"/>
      <c r="H3124" s="295"/>
      <c r="I3124" s="295"/>
      <c r="J3124" s="294"/>
      <c r="K3124" s="294"/>
      <c r="L3124" s="294"/>
    </row>
    <row r="3125" spans="1:12" ht="20.100000000000001" customHeight="1" x14ac:dyDescent="0.25">
      <c r="A3125" s="294"/>
      <c r="B3125" s="295"/>
      <c r="C3125" s="313"/>
      <c r="D3125" s="294"/>
      <c r="E3125" s="294"/>
      <c r="F3125" s="294"/>
      <c r="G3125" s="295"/>
      <c r="H3125" s="295"/>
      <c r="I3125" s="295"/>
      <c r="J3125" s="294"/>
      <c r="K3125" s="294"/>
      <c r="L3125" s="294"/>
    </row>
    <row r="3126" spans="1:12" ht="20.100000000000001" customHeight="1" x14ac:dyDescent="0.25">
      <c r="A3126" s="294"/>
      <c r="B3126" s="295"/>
      <c r="C3126" s="313"/>
      <c r="D3126" s="294"/>
      <c r="E3126" s="294"/>
      <c r="F3126" s="294"/>
      <c r="G3126" s="295"/>
      <c r="H3126" s="295"/>
      <c r="I3126" s="295"/>
      <c r="J3126" s="294"/>
      <c r="K3126" s="294"/>
      <c r="L3126" s="294"/>
    </row>
    <row r="3127" spans="1:12" ht="20.100000000000001" customHeight="1" x14ac:dyDescent="0.25">
      <c r="A3127" s="294"/>
      <c r="B3127" s="295"/>
      <c r="C3127" s="313"/>
      <c r="D3127" s="294"/>
      <c r="E3127" s="294"/>
      <c r="F3127" s="294"/>
      <c r="G3127" s="295"/>
      <c r="H3127" s="295"/>
      <c r="I3127" s="295"/>
      <c r="J3127" s="294"/>
      <c r="K3127" s="294"/>
      <c r="L3127" s="294"/>
    </row>
    <row r="3128" spans="1:12" ht="20.100000000000001" customHeight="1" x14ac:dyDescent="0.25">
      <c r="A3128" s="294"/>
      <c r="B3128" s="295"/>
      <c r="C3128" s="313"/>
      <c r="D3128" s="294"/>
      <c r="E3128" s="294"/>
      <c r="F3128" s="294"/>
      <c r="G3128" s="295"/>
      <c r="H3128" s="295"/>
      <c r="I3128" s="295"/>
      <c r="J3128" s="294"/>
      <c r="K3128" s="294"/>
      <c r="L3128" s="294"/>
    </row>
    <row r="3129" spans="1:12" ht="20.100000000000001" customHeight="1" x14ac:dyDescent="0.25">
      <c r="A3129" s="294"/>
      <c r="B3129" s="295"/>
      <c r="C3129" s="313"/>
      <c r="D3129" s="294"/>
      <c r="E3129" s="294"/>
      <c r="F3129" s="294"/>
      <c r="G3129" s="295"/>
      <c r="H3129" s="295"/>
      <c r="I3129" s="295"/>
      <c r="J3129" s="294"/>
      <c r="K3129" s="294"/>
      <c r="L3129" s="294"/>
    </row>
    <row r="3130" spans="1:12" ht="20.100000000000001" customHeight="1" x14ac:dyDescent="0.25">
      <c r="A3130" s="294"/>
      <c r="B3130" s="295"/>
      <c r="C3130" s="313"/>
      <c r="D3130" s="294"/>
      <c r="E3130" s="294"/>
      <c r="F3130" s="294"/>
      <c r="G3130" s="295"/>
      <c r="H3130" s="295"/>
      <c r="I3130" s="295"/>
      <c r="J3130" s="294"/>
      <c r="K3130" s="294"/>
      <c r="L3130" s="294"/>
    </row>
    <row r="3131" spans="1:12" ht="20.100000000000001" customHeight="1" x14ac:dyDescent="0.25">
      <c r="A3131" s="294"/>
      <c r="B3131" s="295"/>
      <c r="C3131" s="313"/>
      <c r="D3131" s="294"/>
      <c r="E3131" s="294"/>
      <c r="F3131" s="294"/>
      <c r="G3131" s="295"/>
      <c r="H3131" s="295"/>
      <c r="I3131" s="295"/>
      <c r="J3131" s="294"/>
      <c r="K3131" s="294"/>
      <c r="L3131" s="294"/>
    </row>
    <row r="3132" spans="1:12" ht="20.100000000000001" customHeight="1" x14ac:dyDescent="0.25">
      <c r="A3132" s="294"/>
      <c r="B3132" s="295"/>
      <c r="C3132" s="313"/>
      <c r="D3132" s="294"/>
      <c r="E3132" s="294"/>
      <c r="F3132" s="294"/>
      <c r="G3132" s="295"/>
      <c r="H3132" s="295"/>
      <c r="I3132" s="295"/>
      <c r="J3132" s="294"/>
      <c r="K3132" s="294"/>
      <c r="L3132" s="294"/>
    </row>
    <row r="3133" spans="1:12" ht="20.100000000000001" customHeight="1" x14ac:dyDescent="0.25">
      <c r="A3133" s="294"/>
      <c r="B3133" s="295"/>
      <c r="C3133" s="313"/>
      <c r="D3133" s="294"/>
      <c r="E3133" s="294"/>
      <c r="F3133" s="294"/>
      <c r="G3133" s="295"/>
      <c r="H3133" s="295"/>
      <c r="I3133" s="295"/>
      <c r="J3133" s="294"/>
      <c r="K3133" s="294"/>
      <c r="L3133" s="294"/>
    </row>
    <row r="3134" spans="1:12" ht="20.100000000000001" customHeight="1" x14ac:dyDescent="0.25">
      <c r="A3134" s="294"/>
      <c r="B3134" s="295"/>
      <c r="C3134" s="313"/>
      <c r="D3134" s="294"/>
      <c r="E3134" s="294"/>
      <c r="F3134" s="294"/>
      <c r="G3134" s="295"/>
      <c r="H3134" s="295"/>
      <c r="I3134" s="295"/>
      <c r="J3134" s="294"/>
      <c r="K3134" s="294"/>
      <c r="L3134" s="294"/>
    </row>
    <row r="3135" spans="1:12" ht="20.100000000000001" customHeight="1" x14ac:dyDescent="0.25">
      <c r="A3135" s="294"/>
      <c r="B3135" s="295"/>
      <c r="C3135" s="313"/>
      <c r="D3135" s="294"/>
      <c r="E3135" s="294"/>
      <c r="F3135" s="294"/>
      <c r="G3135" s="295"/>
      <c r="H3135" s="295"/>
      <c r="I3135" s="295"/>
      <c r="J3135" s="294"/>
      <c r="K3135" s="294"/>
      <c r="L3135" s="294"/>
    </row>
    <row r="3136" spans="1:12" ht="20.100000000000001" customHeight="1" x14ac:dyDescent="0.25">
      <c r="A3136" s="294"/>
      <c r="B3136" s="295"/>
      <c r="C3136" s="313"/>
      <c r="D3136" s="294"/>
      <c r="E3136" s="294"/>
      <c r="F3136" s="294"/>
      <c r="G3136" s="295"/>
      <c r="H3136" s="295"/>
      <c r="I3136" s="295"/>
      <c r="J3136" s="294"/>
      <c r="K3136" s="294"/>
      <c r="L3136" s="294"/>
    </row>
    <row r="3137" spans="1:12" ht="20.100000000000001" customHeight="1" x14ac:dyDescent="0.25">
      <c r="A3137" s="294"/>
      <c r="B3137" s="295"/>
      <c r="C3137" s="313"/>
      <c r="D3137" s="294"/>
      <c r="E3137" s="294"/>
      <c r="F3137" s="294"/>
      <c r="G3137" s="295"/>
      <c r="H3137" s="295"/>
      <c r="I3137" s="295"/>
      <c r="J3137" s="294"/>
      <c r="K3137" s="294"/>
      <c r="L3137" s="294"/>
    </row>
    <row r="3138" spans="1:12" ht="20.100000000000001" customHeight="1" x14ac:dyDescent="0.25">
      <c r="A3138" s="294"/>
      <c r="B3138" s="295"/>
      <c r="C3138" s="313"/>
      <c r="D3138" s="294"/>
      <c r="E3138" s="294"/>
      <c r="F3138" s="294"/>
      <c r="G3138" s="295"/>
      <c r="H3138" s="295"/>
      <c r="I3138" s="295"/>
      <c r="J3138" s="294"/>
      <c r="K3138" s="294"/>
      <c r="L3138" s="294"/>
    </row>
    <row r="3139" spans="1:12" ht="20.100000000000001" customHeight="1" x14ac:dyDescent="0.25">
      <c r="A3139" s="294"/>
      <c r="B3139" s="295"/>
      <c r="C3139" s="313"/>
      <c r="D3139" s="294"/>
      <c r="E3139" s="294"/>
      <c r="F3139" s="294"/>
      <c r="G3139" s="295"/>
      <c r="H3139" s="295"/>
      <c r="I3139" s="295"/>
      <c r="J3139" s="294"/>
      <c r="K3139" s="294"/>
      <c r="L3139" s="294"/>
    </row>
    <row r="3140" spans="1:12" ht="20.100000000000001" customHeight="1" x14ac:dyDescent="0.25">
      <c r="A3140" s="294"/>
      <c r="B3140" s="295"/>
      <c r="C3140" s="313"/>
      <c r="D3140" s="294"/>
      <c r="E3140" s="294"/>
      <c r="F3140" s="294"/>
      <c r="G3140" s="295"/>
      <c r="H3140" s="295"/>
      <c r="I3140" s="295"/>
      <c r="J3140" s="294"/>
      <c r="K3140" s="294"/>
      <c r="L3140" s="294"/>
    </row>
    <row r="3141" spans="1:12" ht="20.100000000000001" customHeight="1" x14ac:dyDescent="0.25">
      <c r="A3141" s="294"/>
      <c r="B3141" s="295"/>
      <c r="C3141" s="313"/>
      <c r="D3141" s="294"/>
      <c r="E3141" s="294"/>
      <c r="F3141" s="294"/>
      <c r="G3141" s="295"/>
      <c r="H3141" s="295"/>
      <c r="I3141" s="295"/>
      <c r="J3141" s="294"/>
      <c r="K3141" s="294"/>
      <c r="L3141" s="294"/>
    </row>
    <row r="3142" spans="1:12" ht="20.100000000000001" customHeight="1" x14ac:dyDescent="0.25">
      <c r="A3142" s="294"/>
      <c r="B3142" s="295"/>
      <c r="C3142" s="313"/>
      <c r="D3142" s="294"/>
      <c r="E3142" s="294"/>
      <c r="F3142" s="294"/>
      <c r="G3142" s="295"/>
      <c r="H3142" s="295"/>
      <c r="I3142" s="295"/>
      <c r="J3142" s="294"/>
      <c r="K3142" s="294"/>
      <c r="L3142" s="294"/>
    </row>
    <row r="3143" spans="1:12" ht="20.100000000000001" customHeight="1" x14ac:dyDescent="0.25">
      <c r="A3143" s="294"/>
      <c r="B3143" s="295"/>
      <c r="C3143" s="313"/>
      <c r="D3143" s="294"/>
      <c r="E3143" s="294"/>
      <c r="F3143" s="294"/>
      <c r="G3143" s="295"/>
      <c r="H3143" s="295"/>
      <c r="I3143" s="295"/>
      <c r="J3143" s="294"/>
      <c r="K3143" s="294"/>
      <c r="L3143" s="294"/>
    </row>
    <row r="3144" spans="1:12" ht="20.100000000000001" customHeight="1" x14ac:dyDescent="0.25">
      <c r="A3144" s="294"/>
      <c r="B3144" s="295"/>
      <c r="C3144" s="313"/>
      <c r="D3144" s="294"/>
      <c r="E3144" s="294"/>
      <c r="F3144" s="294"/>
      <c r="G3144" s="295"/>
      <c r="H3144" s="295"/>
      <c r="I3144" s="295"/>
      <c r="J3144" s="294"/>
      <c r="K3144" s="294"/>
      <c r="L3144" s="294"/>
    </row>
    <row r="3145" spans="1:12" ht="20.100000000000001" customHeight="1" x14ac:dyDescent="0.25">
      <c r="A3145" s="294"/>
      <c r="B3145" s="295"/>
      <c r="C3145" s="313"/>
      <c r="D3145" s="294"/>
      <c r="E3145" s="294"/>
      <c r="F3145" s="294"/>
      <c r="G3145" s="295"/>
      <c r="H3145" s="295"/>
      <c r="I3145" s="295"/>
      <c r="J3145" s="294"/>
      <c r="K3145" s="294"/>
      <c r="L3145" s="294"/>
    </row>
    <row r="3146" spans="1:12" ht="20.100000000000001" customHeight="1" x14ac:dyDescent="0.25">
      <c r="A3146" s="294"/>
      <c r="B3146" s="295"/>
      <c r="C3146" s="313"/>
      <c r="D3146" s="294"/>
      <c r="E3146" s="294"/>
      <c r="F3146" s="294"/>
      <c r="G3146" s="295"/>
      <c r="H3146" s="295"/>
      <c r="I3146" s="295"/>
      <c r="J3146" s="294"/>
      <c r="K3146" s="294"/>
      <c r="L3146" s="294"/>
    </row>
    <row r="3147" spans="1:12" ht="20.100000000000001" customHeight="1" x14ac:dyDescent="0.25">
      <c r="A3147" s="294"/>
      <c r="B3147" s="295"/>
      <c r="C3147" s="313"/>
      <c r="D3147" s="294"/>
      <c r="E3147" s="294"/>
      <c r="F3147" s="294"/>
      <c r="G3147" s="295"/>
      <c r="H3147" s="295"/>
      <c r="I3147" s="295"/>
      <c r="J3147" s="294"/>
      <c r="K3147" s="294"/>
      <c r="L3147" s="294"/>
    </row>
    <row r="3148" spans="1:12" ht="20.100000000000001" customHeight="1" x14ac:dyDescent="0.25">
      <c r="A3148" s="294"/>
      <c r="B3148" s="295"/>
      <c r="C3148" s="313"/>
      <c r="D3148" s="294"/>
      <c r="E3148" s="294"/>
      <c r="F3148" s="294"/>
      <c r="G3148" s="295"/>
      <c r="H3148" s="295"/>
      <c r="I3148" s="295"/>
      <c r="J3148" s="294"/>
      <c r="K3148" s="294"/>
      <c r="L3148" s="294"/>
    </row>
    <row r="3149" spans="1:12" ht="20.100000000000001" customHeight="1" x14ac:dyDescent="0.25">
      <c r="A3149" s="294"/>
      <c r="B3149" s="295"/>
      <c r="C3149" s="313"/>
      <c r="D3149" s="294"/>
      <c r="E3149" s="294"/>
      <c r="F3149" s="294"/>
      <c r="G3149" s="295"/>
      <c r="H3149" s="295"/>
      <c r="I3149" s="295"/>
      <c r="J3149" s="294"/>
      <c r="K3149" s="294"/>
      <c r="L3149" s="294"/>
    </row>
    <row r="3150" spans="1:12" ht="20.100000000000001" customHeight="1" x14ac:dyDescent="0.25">
      <c r="A3150" s="294"/>
      <c r="B3150" s="295"/>
      <c r="C3150" s="313"/>
      <c r="D3150" s="294"/>
      <c r="E3150" s="294"/>
      <c r="F3150" s="294"/>
      <c r="G3150" s="295"/>
      <c r="H3150" s="295"/>
      <c r="I3150" s="295"/>
      <c r="J3150" s="294"/>
      <c r="K3150" s="294"/>
      <c r="L3150" s="294"/>
    </row>
    <row r="3151" spans="1:12" ht="20.100000000000001" customHeight="1" x14ac:dyDescent="0.25">
      <c r="A3151" s="294"/>
      <c r="B3151" s="295"/>
      <c r="C3151" s="313"/>
      <c r="D3151" s="294"/>
      <c r="E3151" s="294"/>
      <c r="F3151" s="294"/>
      <c r="G3151" s="295"/>
      <c r="H3151" s="295"/>
      <c r="I3151" s="295"/>
      <c r="J3151" s="294"/>
      <c r="K3151" s="294"/>
      <c r="L3151" s="294"/>
    </row>
    <row r="3152" spans="1:12" ht="20.100000000000001" customHeight="1" x14ac:dyDescent="0.25">
      <c r="A3152" s="294"/>
      <c r="B3152" s="295"/>
      <c r="C3152" s="313"/>
      <c r="D3152" s="294"/>
      <c r="E3152" s="294"/>
      <c r="F3152" s="294"/>
      <c r="G3152" s="295"/>
      <c r="H3152" s="295"/>
      <c r="I3152" s="295"/>
      <c r="J3152" s="294"/>
      <c r="K3152" s="294"/>
      <c r="L3152" s="294"/>
    </row>
    <row r="3153" spans="1:12" ht="20.100000000000001" customHeight="1" x14ac:dyDescent="0.25">
      <c r="A3153" s="294"/>
      <c r="B3153" s="295"/>
      <c r="C3153" s="313"/>
      <c r="D3153" s="294"/>
      <c r="E3153" s="294"/>
      <c r="F3153" s="294"/>
      <c r="G3153" s="295"/>
      <c r="H3153" s="295"/>
      <c r="I3153" s="295"/>
      <c r="J3153" s="294"/>
      <c r="K3153" s="294"/>
      <c r="L3153" s="294"/>
    </row>
    <row r="3154" spans="1:12" ht="20.100000000000001" customHeight="1" x14ac:dyDescent="0.25">
      <c r="A3154" s="294"/>
      <c r="B3154" s="295"/>
      <c r="C3154" s="313"/>
      <c r="D3154" s="294"/>
      <c r="E3154" s="294"/>
      <c r="F3154" s="294"/>
      <c r="G3154" s="295"/>
      <c r="H3154" s="295"/>
      <c r="I3154" s="295"/>
      <c r="J3154" s="294"/>
      <c r="K3154" s="294"/>
      <c r="L3154" s="294"/>
    </row>
    <row r="3155" spans="1:12" ht="20.100000000000001" customHeight="1" x14ac:dyDescent="0.25">
      <c r="A3155" s="294"/>
      <c r="B3155" s="295"/>
      <c r="C3155" s="313"/>
      <c r="D3155" s="294"/>
      <c r="E3155" s="294"/>
      <c r="F3155" s="294"/>
      <c r="G3155" s="295"/>
      <c r="H3155" s="295"/>
      <c r="I3155" s="295"/>
      <c r="J3155" s="294"/>
      <c r="K3155" s="294"/>
      <c r="L3155" s="294"/>
    </row>
    <row r="3156" spans="1:12" ht="20.100000000000001" customHeight="1" x14ac:dyDescent="0.25">
      <c r="A3156" s="294"/>
      <c r="B3156" s="295"/>
      <c r="C3156" s="313"/>
      <c r="D3156" s="294"/>
      <c r="E3156" s="294"/>
      <c r="F3156" s="294"/>
      <c r="G3156" s="295"/>
      <c r="H3156" s="295"/>
      <c r="I3156" s="295"/>
      <c r="J3156" s="294"/>
      <c r="K3156" s="294"/>
      <c r="L3156" s="294"/>
    </row>
    <row r="3157" spans="1:12" ht="20.100000000000001" customHeight="1" x14ac:dyDescent="0.25">
      <c r="A3157" s="294"/>
      <c r="B3157" s="295"/>
      <c r="C3157" s="313"/>
      <c r="D3157" s="294"/>
      <c r="E3157" s="294"/>
      <c r="F3157" s="294"/>
      <c r="G3157" s="295"/>
      <c r="H3157" s="295"/>
      <c r="I3157" s="295"/>
      <c r="J3157" s="294"/>
      <c r="K3157" s="294"/>
      <c r="L3157" s="294"/>
    </row>
    <row r="3158" spans="1:12" ht="20.100000000000001" customHeight="1" x14ac:dyDescent="0.25">
      <c r="A3158" s="294"/>
      <c r="B3158" s="295"/>
      <c r="C3158" s="313"/>
      <c r="D3158" s="294"/>
      <c r="E3158" s="294"/>
      <c r="F3158" s="294"/>
      <c r="G3158" s="295"/>
      <c r="H3158" s="295"/>
      <c r="I3158" s="295"/>
      <c r="J3158" s="294"/>
      <c r="K3158" s="294"/>
      <c r="L3158" s="294"/>
    </row>
    <row r="3159" spans="1:12" ht="20.100000000000001" customHeight="1" x14ac:dyDescent="0.25">
      <c r="A3159" s="294"/>
      <c r="B3159" s="295"/>
      <c r="C3159" s="313"/>
      <c r="D3159" s="294"/>
      <c r="E3159" s="294"/>
      <c r="F3159" s="294"/>
      <c r="G3159" s="295"/>
      <c r="H3159" s="295"/>
      <c r="I3159" s="295"/>
      <c r="J3159" s="294"/>
      <c r="K3159" s="294"/>
      <c r="L3159" s="294"/>
    </row>
    <row r="3160" spans="1:12" ht="20.100000000000001" customHeight="1" x14ac:dyDescent="0.25">
      <c r="A3160" s="294"/>
      <c r="B3160" s="295"/>
      <c r="C3160" s="313"/>
      <c r="D3160" s="294"/>
      <c r="E3160" s="294"/>
      <c r="F3160" s="294"/>
      <c r="G3160" s="295"/>
      <c r="H3160" s="295"/>
      <c r="I3160" s="295"/>
      <c r="J3160" s="294"/>
      <c r="K3160" s="294"/>
      <c r="L3160" s="294"/>
    </row>
    <row r="3161" spans="1:12" ht="20.100000000000001" customHeight="1" x14ac:dyDescent="0.25">
      <c r="A3161" s="294"/>
      <c r="B3161" s="295"/>
      <c r="C3161" s="313"/>
      <c r="D3161" s="294"/>
      <c r="E3161" s="294"/>
      <c r="F3161" s="294"/>
      <c r="G3161" s="295"/>
      <c r="H3161" s="295"/>
      <c r="I3161" s="295"/>
      <c r="J3161" s="294"/>
      <c r="K3161" s="294"/>
      <c r="L3161" s="294"/>
    </row>
    <row r="3162" spans="1:12" ht="20.100000000000001" customHeight="1" x14ac:dyDescent="0.25">
      <c r="A3162" s="294"/>
      <c r="B3162" s="295"/>
      <c r="C3162" s="313"/>
      <c r="D3162" s="294"/>
      <c r="E3162" s="294"/>
      <c r="F3162" s="294"/>
      <c r="G3162" s="295"/>
      <c r="H3162" s="295"/>
      <c r="I3162" s="295"/>
      <c r="J3162" s="294"/>
      <c r="K3162" s="294"/>
      <c r="L3162" s="294"/>
    </row>
    <row r="3163" spans="1:12" ht="20.100000000000001" customHeight="1" x14ac:dyDescent="0.25">
      <c r="A3163" s="294"/>
      <c r="B3163" s="295"/>
      <c r="C3163" s="313"/>
      <c r="D3163" s="294"/>
      <c r="E3163" s="294"/>
      <c r="F3163" s="294"/>
      <c r="G3163" s="295"/>
      <c r="H3163" s="295"/>
      <c r="I3163" s="295"/>
      <c r="J3163" s="294"/>
      <c r="K3163" s="294"/>
      <c r="L3163" s="294"/>
    </row>
    <row r="3164" spans="1:12" ht="20.100000000000001" customHeight="1" x14ac:dyDescent="0.25">
      <c r="A3164" s="294"/>
      <c r="B3164" s="295"/>
      <c r="C3164" s="313"/>
      <c r="D3164" s="294"/>
      <c r="E3164" s="294"/>
      <c r="F3164" s="294"/>
      <c r="G3164" s="295"/>
      <c r="H3164" s="295"/>
      <c r="I3164" s="295"/>
      <c r="J3164" s="294"/>
      <c r="K3164" s="294"/>
      <c r="L3164" s="294"/>
    </row>
    <row r="3165" spans="1:12" ht="20.100000000000001" customHeight="1" x14ac:dyDescent="0.25">
      <c r="A3165" s="294"/>
      <c r="B3165" s="295"/>
      <c r="C3165" s="313"/>
      <c r="D3165" s="294"/>
      <c r="E3165" s="294"/>
      <c r="F3165" s="294"/>
      <c r="G3165" s="295"/>
      <c r="H3165" s="295"/>
      <c r="I3165" s="295"/>
      <c r="J3165" s="294"/>
      <c r="K3165" s="294"/>
      <c r="L3165" s="294"/>
    </row>
    <row r="3166" spans="1:12" ht="20.100000000000001" customHeight="1" x14ac:dyDescent="0.25">
      <c r="A3166" s="294"/>
      <c r="B3166" s="295"/>
      <c r="C3166" s="313"/>
      <c r="D3166" s="294"/>
      <c r="E3166" s="294"/>
      <c r="F3166" s="294"/>
      <c r="G3166" s="295"/>
      <c r="H3166" s="295"/>
      <c r="I3166" s="295"/>
      <c r="J3166" s="294"/>
      <c r="K3166" s="294"/>
      <c r="L3166" s="294"/>
    </row>
    <row r="3167" spans="1:12" ht="20.100000000000001" customHeight="1" x14ac:dyDescent="0.25">
      <c r="A3167" s="294"/>
      <c r="B3167" s="295"/>
      <c r="C3167" s="313"/>
      <c r="D3167" s="294"/>
      <c r="E3167" s="294"/>
      <c r="F3167" s="294"/>
      <c r="G3167" s="295"/>
      <c r="H3167" s="295"/>
      <c r="I3167" s="295"/>
      <c r="J3167" s="294"/>
      <c r="K3167" s="294"/>
      <c r="L3167" s="294"/>
    </row>
    <row r="3168" spans="1:12" ht="20.100000000000001" customHeight="1" x14ac:dyDescent="0.25">
      <c r="A3168" s="294"/>
      <c r="B3168" s="295"/>
      <c r="C3168" s="313"/>
      <c r="D3168" s="294"/>
      <c r="E3168" s="294"/>
      <c r="F3168" s="294"/>
      <c r="G3168" s="295"/>
      <c r="H3168" s="295"/>
      <c r="I3168" s="295"/>
      <c r="J3168" s="294"/>
      <c r="K3168" s="294"/>
      <c r="L3168" s="294"/>
    </row>
    <row r="3169" spans="1:12" ht="20.100000000000001" customHeight="1" x14ac:dyDescent="0.25">
      <c r="A3169" s="294"/>
      <c r="B3169" s="295"/>
      <c r="C3169" s="313"/>
      <c r="D3169" s="294"/>
      <c r="E3169" s="294"/>
      <c r="F3169" s="294"/>
      <c r="G3169" s="295"/>
      <c r="H3169" s="295"/>
      <c r="I3169" s="295"/>
      <c r="J3169" s="294"/>
      <c r="K3169" s="294"/>
      <c r="L3169" s="294"/>
    </row>
    <row r="3170" spans="1:12" ht="20.100000000000001" customHeight="1" x14ac:dyDescent="0.25">
      <c r="A3170" s="294"/>
      <c r="B3170" s="295"/>
      <c r="C3170" s="313"/>
      <c r="D3170" s="294"/>
      <c r="E3170" s="294"/>
      <c r="F3170" s="294"/>
      <c r="G3170" s="295"/>
      <c r="H3170" s="295"/>
      <c r="I3170" s="295"/>
      <c r="J3170" s="294"/>
      <c r="K3170" s="294"/>
      <c r="L3170" s="294"/>
    </row>
    <row r="3171" spans="1:12" ht="20.100000000000001" customHeight="1" x14ac:dyDescent="0.25">
      <c r="A3171" s="294"/>
      <c r="B3171" s="295"/>
      <c r="C3171" s="313"/>
      <c r="D3171" s="294"/>
      <c r="E3171" s="294"/>
      <c r="F3171" s="294"/>
      <c r="G3171" s="295"/>
      <c r="H3171" s="295"/>
      <c r="I3171" s="295"/>
      <c r="J3171" s="294"/>
      <c r="K3171" s="294"/>
      <c r="L3171" s="294"/>
    </row>
    <row r="3172" spans="1:12" ht="20.100000000000001" customHeight="1" x14ac:dyDescent="0.25">
      <c r="A3172" s="294"/>
      <c r="B3172" s="295"/>
      <c r="C3172" s="313"/>
      <c r="D3172" s="294"/>
      <c r="E3172" s="294"/>
      <c r="F3172" s="294"/>
      <c r="G3172" s="295"/>
      <c r="H3172" s="295"/>
      <c r="I3172" s="295"/>
      <c r="J3172" s="294"/>
      <c r="K3172" s="294"/>
      <c r="L3172" s="294"/>
    </row>
    <row r="3173" spans="1:12" ht="20.100000000000001" customHeight="1" x14ac:dyDescent="0.25">
      <c r="A3173" s="294"/>
      <c r="B3173" s="295"/>
      <c r="C3173" s="313"/>
      <c r="D3173" s="294"/>
      <c r="E3173" s="294"/>
      <c r="F3173" s="294"/>
      <c r="G3173" s="295"/>
      <c r="H3173" s="295"/>
      <c r="I3173" s="295"/>
      <c r="J3173" s="294"/>
      <c r="K3173" s="294"/>
      <c r="L3173" s="294"/>
    </row>
    <row r="3174" spans="1:12" ht="20.100000000000001" customHeight="1" x14ac:dyDescent="0.25">
      <c r="A3174" s="294"/>
      <c r="B3174" s="295"/>
      <c r="C3174" s="313"/>
      <c r="D3174" s="294"/>
      <c r="E3174" s="294"/>
      <c r="F3174" s="294"/>
      <c r="G3174" s="295"/>
      <c r="H3174" s="295"/>
      <c r="I3174" s="295"/>
      <c r="J3174" s="294"/>
      <c r="K3174" s="294"/>
      <c r="L3174" s="294"/>
    </row>
    <row r="3175" spans="1:12" ht="20.100000000000001" customHeight="1" x14ac:dyDescent="0.25">
      <c r="A3175" s="294"/>
      <c r="B3175" s="295"/>
      <c r="C3175" s="313"/>
      <c r="D3175" s="294"/>
      <c r="E3175" s="294"/>
      <c r="F3175" s="294"/>
      <c r="G3175" s="295"/>
      <c r="H3175" s="295"/>
      <c r="I3175" s="295"/>
      <c r="J3175" s="294"/>
      <c r="K3175" s="294"/>
      <c r="L3175" s="294"/>
    </row>
    <row r="3176" spans="1:12" ht="20.100000000000001" customHeight="1" x14ac:dyDescent="0.25">
      <c r="A3176" s="294"/>
      <c r="B3176" s="295"/>
      <c r="C3176" s="313"/>
      <c r="D3176" s="294"/>
      <c r="E3176" s="294"/>
      <c r="F3176" s="294"/>
      <c r="G3176" s="295"/>
      <c r="H3176" s="295"/>
      <c r="I3176" s="295"/>
      <c r="J3176" s="294"/>
      <c r="K3176" s="294"/>
      <c r="L3176" s="294"/>
    </row>
    <row r="3177" spans="1:12" ht="20.100000000000001" customHeight="1" x14ac:dyDescent="0.25">
      <c r="A3177" s="294"/>
      <c r="B3177" s="295"/>
      <c r="C3177" s="313"/>
      <c r="D3177" s="294"/>
      <c r="E3177" s="294"/>
      <c r="F3177" s="294"/>
      <c r="G3177" s="295"/>
      <c r="H3177" s="295"/>
      <c r="I3177" s="295"/>
      <c r="J3177" s="294"/>
      <c r="K3177" s="294"/>
      <c r="L3177" s="294"/>
    </row>
    <row r="3178" spans="1:12" ht="20.100000000000001" customHeight="1" x14ac:dyDescent="0.25">
      <c r="A3178" s="294"/>
      <c r="B3178" s="295"/>
      <c r="C3178" s="313"/>
      <c r="D3178" s="294"/>
      <c r="E3178" s="294"/>
      <c r="F3178" s="294"/>
      <c r="G3178" s="295"/>
      <c r="H3178" s="295"/>
      <c r="I3178" s="295"/>
      <c r="J3178" s="294"/>
      <c r="K3178" s="294"/>
      <c r="L3178" s="294"/>
    </row>
    <row r="3179" spans="1:12" ht="20.100000000000001" customHeight="1" x14ac:dyDescent="0.25">
      <c r="A3179" s="294"/>
      <c r="B3179" s="295"/>
      <c r="C3179" s="313"/>
      <c r="D3179" s="294"/>
      <c r="E3179" s="294"/>
      <c r="F3179" s="294"/>
      <c r="G3179" s="295"/>
      <c r="H3179" s="295"/>
      <c r="I3179" s="295"/>
      <c r="J3179" s="294"/>
      <c r="K3179" s="294"/>
      <c r="L3179" s="294"/>
    </row>
    <row r="3180" spans="1:12" ht="20.100000000000001" customHeight="1" x14ac:dyDescent="0.25">
      <c r="A3180" s="294"/>
      <c r="B3180" s="295"/>
      <c r="C3180" s="313"/>
      <c r="D3180" s="294"/>
      <c r="E3180" s="294"/>
      <c r="F3180" s="294"/>
      <c r="G3180" s="295"/>
      <c r="H3180" s="295"/>
      <c r="I3180" s="295"/>
      <c r="J3180" s="294"/>
      <c r="K3180" s="294"/>
      <c r="L3180" s="294"/>
    </row>
    <row r="3181" spans="1:12" ht="20.100000000000001" customHeight="1" x14ac:dyDescent="0.25">
      <c r="A3181" s="294"/>
      <c r="B3181" s="295"/>
      <c r="C3181" s="313"/>
      <c r="D3181" s="294"/>
      <c r="E3181" s="294"/>
      <c r="F3181" s="294"/>
      <c r="G3181" s="295"/>
      <c r="H3181" s="295"/>
      <c r="I3181" s="295"/>
      <c r="J3181" s="294"/>
      <c r="K3181" s="294"/>
      <c r="L3181" s="294"/>
    </row>
    <row r="3182" spans="1:12" ht="20.100000000000001" customHeight="1" x14ac:dyDescent="0.25">
      <c r="A3182" s="294"/>
      <c r="B3182" s="295"/>
      <c r="C3182" s="313"/>
      <c r="D3182" s="294"/>
      <c r="E3182" s="294"/>
      <c r="F3182" s="294"/>
      <c r="G3182" s="295"/>
      <c r="H3182" s="295"/>
      <c r="I3182" s="295"/>
      <c r="J3182" s="294"/>
      <c r="K3182" s="294"/>
      <c r="L3182" s="294"/>
    </row>
    <row r="3183" spans="1:12" ht="20.100000000000001" customHeight="1" x14ac:dyDescent="0.25">
      <c r="A3183" s="294"/>
      <c r="B3183" s="295"/>
      <c r="C3183" s="313"/>
      <c r="D3183" s="294"/>
      <c r="E3183" s="294"/>
      <c r="F3183" s="294"/>
      <c r="G3183" s="295"/>
      <c r="H3183" s="295"/>
      <c r="I3183" s="295"/>
      <c r="J3183" s="294"/>
      <c r="K3183" s="294"/>
      <c r="L3183" s="294"/>
    </row>
    <row r="3184" spans="1:12" ht="20.100000000000001" customHeight="1" x14ac:dyDescent="0.25">
      <c r="A3184" s="294"/>
      <c r="B3184" s="295"/>
      <c r="C3184" s="313"/>
      <c r="D3184" s="294"/>
      <c r="E3184" s="294"/>
      <c r="F3184" s="294"/>
      <c r="G3184" s="295"/>
      <c r="H3184" s="295"/>
      <c r="I3184" s="295"/>
      <c r="J3184" s="294"/>
      <c r="K3184" s="294"/>
      <c r="L3184" s="294"/>
    </row>
    <row r="3185" spans="1:12" ht="20.100000000000001" customHeight="1" x14ac:dyDescent="0.25">
      <c r="A3185" s="294"/>
      <c r="B3185" s="295"/>
      <c r="C3185" s="313"/>
      <c r="D3185" s="294"/>
      <c r="E3185" s="294"/>
      <c r="F3185" s="294"/>
      <c r="G3185" s="295"/>
      <c r="H3185" s="295"/>
      <c r="I3185" s="295"/>
      <c r="J3185" s="294"/>
      <c r="K3185" s="294"/>
      <c r="L3185" s="294"/>
    </row>
    <row r="3186" spans="1:12" ht="20.100000000000001" customHeight="1" x14ac:dyDescent="0.25">
      <c r="A3186" s="294"/>
      <c r="B3186" s="295"/>
      <c r="C3186" s="313"/>
      <c r="D3186" s="294"/>
      <c r="E3186" s="294"/>
      <c r="F3186" s="294"/>
      <c r="G3186" s="295"/>
      <c r="H3186" s="295"/>
      <c r="I3186" s="295"/>
      <c r="J3186" s="294"/>
      <c r="K3186" s="294"/>
      <c r="L3186" s="294"/>
    </row>
    <row r="3187" spans="1:12" ht="20.100000000000001" customHeight="1" x14ac:dyDescent="0.25">
      <c r="A3187" s="294"/>
      <c r="B3187" s="295"/>
      <c r="C3187" s="313"/>
      <c r="D3187" s="294"/>
      <c r="E3187" s="294"/>
      <c r="F3187" s="294"/>
      <c r="G3187" s="295"/>
      <c r="H3187" s="295"/>
      <c r="I3187" s="295"/>
      <c r="J3187" s="294"/>
      <c r="K3187" s="294"/>
      <c r="L3187" s="294"/>
    </row>
    <row r="3188" spans="1:12" ht="20.100000000000001" customHeight="1" x14ac:dyDescent="0.25">
      <c r="A3188" s="294"/>
      <c r="B3188" s="295"/>
      <c r="C3188" s="313"/>
      <c r="D3188" s="294"/>
      <c r="E3188" s="294"/>
      <c r="F3188" s="294"/>
      <c r="G3188" s="295"/>
      <c r="H3188" s="295"/>
      <c r="I3188" s="295"/>
      <c r="J3188" s="294"/>
      <c r="K3188" s="294"/>
      <c r="L3188" s="294"/>
    </row>
    <row r="3189" spans="1:12" ht="20.100000000000001" customHeight="1" x14ac:dyDescent="0.25">
      <c r="A3189" s="294"/>
      <c r="B3189" s="295"/>
      <c r="C3189" s="313"/>
      <c r="D3189" s="294"/>
      <c r="E3189" s="294"/>
      <c r="F3189" s="294"/>
      <c r="G3189" s="295"/>
      <c r="H3189" s="295"/>
      <c r="I3189" s="295"/>
      <c r="J3189" s="294"/>
      <c r="K3189" s="294"/>
      <c r="L3189" s="294"/>
    </row>
    <row r="3190" spans="1:12" ht="20.100000000000001" customHeight="1" x14ac:dyDescent="0.25">
      <c r="A3190" s="294"/>
      <c r="B3190" s="295"/>
      <c r="C3190" s="313"/>
      <c r="D3190" s="294"/>
      <c r="E3190" s="294"/>
      <c r="F3190" s="294"/>
      <c r="G3190" s="295"/>
      <c r="H3190" s="295"/>
      <c r="I3190" s="295"/>
      <c r="J3190" s="294"/>
      <c r="K3190" s="294"/>
      <c r="L3190" s="294"/>
    </row>
    <row r="3191" spans="1:12" ht="20.100000000000001" customHeight="1" x14ac:dyDescent="0.25">
      <c r="A3191" s="294"/>
      <c r="B3191" s="295"/>
      <c r="C3191" s="313"/>
      <c r="D3191" s="294"/>
      <c r="E3191" s="294"/>
      <c r="F3191" s="294"/>
      <c r="G3191" s="295"/>
      <c r="H3191" s="295"/>
      <c r="I3191" s="295"/>
      <c r="J3191" s="294"/>
      <c r="K3191" s="294"/>
      <c r="L3191" s="294"/>
    </row>
    <row r="3192" spans="1:12" ht="20.100000000000001" customHeight="1" x14ac:dyDescent="0.25">
      <c r="A3192" s="294"/>
      <c r="B3192" s="295"/>
      <c r="C3192" s="313"/>
      <c r="D3192" s="294"/>
      <c r="E3192" s="294"/>
      <c r="F3192" s="294"/>
      <c r="G3192" s="295"/>
      <c r="H3192" s="295"/>
      <c r="I3192" s="295"/>
      <c r="J3192" s="294"/>
      <c r="K3192" s="294"/>
      <c r="L3192" s="294"/>
    </row>
    <row r="3193" spans="1:12" ht="20.100000000000001" customHeight="1" x14ac:dyDescent="0.25">
      <c r="A3193" s="294"/>
      <c r="B3193" s="295"/>
      <c r="C3193" s="313"/>
      <c r="D3193" s="294"/>
      <c r="E3193" s="294"/>
      <c r="F3193" s="294"/>
      <c r="G3193" s="295"/>
      <c r="H3193" s="295"/>
      <c r="I3193" s="295"/>
      <c r="J3193" s="294"/>
      <c r="K3193" s="294"/>
      <c r="L3193" s="294"/>
    </row>
    <row r="3194" spans="1:12" ht="20.100000000000001" customHeight="1" x14ac:dyDescent="0.25">
      <c r="A3194" s="294"/>
      <c r="B3194" s="295"/>
      <c r="C3194" s="313"/>
      <c r="D3194" s="294"/>
      <c r="E3194" s="294"/>
      <c r="F3194" s="294"/>
      <c r="G3194" s="295"/>
      <c r="H3194" s="295"/>
      <c r="I3194" s="295"/>
      <c r="J3194" s="294"/>
      <c r="K3194" s="294"/>
      <c r="L3194" s="294"/>
    </row>
    <row r="3195" spans="1:12" ht="20.100000000000001" customHeight="1" x14ac:dyDescent="0.25">
      <c r="A3195" s="294"/>
      <c r="B3195" s="295"/>
      <c r="C3195" s="313"/>
      <c r="D3195" s="294"/>
      <c r="E3195" s="294"/>
      <c r="F3195" s="294"/>
      <c r="G3195" s="295"/>
      <c r="H3195" s="295"/>
      <c r="I3195" s="295"/>
      <c r="J3195" s="294"/>
      <c r="K3195" s="294"/>
      <c r="L3195" s="294"/>
    </row>
    <row r="3196" spans="1:12" ht="20.100000000000001" customHeight="1" x14ac:dyDescent="0.25">
      <c r="A3196" s="294"/>
      <c r="B3196" s="295"/>
      <c r="C3196" s="313"/>
      <c r="D3196" s="294"/>
      <c r="E3196" s="294"/>
      <c r="F3196" s="294"/>
      <c r="G3196" s="295"/>
      <c r="H3196" s="295"/>
      <c r="I3196" s="295"/>
      <c r="J3196" s="294"/>
      <c r="K3196" s="294"/>
      <c r="L3196" s="294"/>
    </row>
    <row r="3197" spans="1:12" ht="20.100000000000001" customHeight="1" x14ac:dyDescent="0.25">
      <c r="A3197" s="294"/>
      <c r="B3197" s="295"/>
      <c r="C3197" s="313"/>
      <c r="D3197" s="294"/>
      <c r="E3197" s="294"/>
      <c r="F3197" s="294"/>
      <c r="G3197" s="295"/>
      <c r="H3197" s="295"/>
      <c r="I3197" s="295"/>
      <c r="J3197" s="294"/>
      <c r="K3197" s="294"/>
      <c r="L3197" s="294"/>
    </row>
    <row r="3198" spans="1:12" ht="20.100000000000001" customHeight="1" x14ac:dyDescent="0.25">
      <c r="A3198" s="294"/>
      <c r="B3198" s="295"/>
      <c r="C3198" s="313"/>
      <c r="D3198" s="294"/>
      <c r="E3198" s="294"/>
      <c r="F3198" s="294"/>
      <c r="G3198" s="295"/>
      <c r="H3198" s="295"/>
      <c r="I3198" s="295"/>
      <c r="J3198" s="294"/>
      <c r="K3198" s="294"/>
      <c r="L3198" s="294"/>
    </row>
    <row r="3199" spans="1:12" ht="20.100000000000001" customHeight="1" x14ac:dyDescent="0.25">
      <c r="A3199" s="294"/>
      <c r="B3199" s="295"/>
      <c r="C3199" s="313"/>
      <c r="D3199" s="294"/>
      <c r="E3199" s="294"/>
      <c r="F3199" s="294"/>
      <c r="G3199" s="295"/>
      <c r="H3199" s="295"/>
      <c r="I3199" s="295"/>
      <c r="J3199" s="294"/>
      <c r="K3199" s="294"/>
      <c r="L3199" s="294"/>
    </row>
    <row r="3200" spans="1:12" ht="20.100000000000001" customHeight="1" x14ac:dyDescent="0.25">
      <c r="A3200" s="294"/>
      <c r="B3200" s="295"/>
      <c r="C3200" s="313"/>
      <c r="D3200" s="294"/>
      <c r="E3200" s="294"/>
      <c r="F3200" s="294"/>
      <c r="G3200" s="295"/>
      <c r="H3200" s="295"/>
      <c r="I3200" s="295"/>
      <c r="J3200" s="294"/>
      <c r="K3200" s="294"/>
      <c r="L3200" s="294"/>
    </row>
    <row r="3201" spans="1:12" ht="20.100000000000001" customHeight="1" x14ac:dyDescent="0.25">
      <c r="A3201" s="294"/>
      <c r="B3201" s="295"/>
      <c r="C3201" s="313"/>
      <c r="D3201" s="294"/>
      <c r="E3201" s="294"/>
      <c r="F3201" s="294"/>
      <c r="G3201" s="295"/>
      <c r="H3201" s="295"/>
      <c r="I3201" s="295"/>
      <c r="J3201" s="294"/>
      <c r="K3201" s="294"/>
      <c r="L3201" s="294"/>
    </row>
    <row r="3202" spans="1:12" ht="20.100000000000001" customHeight="1" x14ac:dyDescent="0.25">
      <c r="A3202" s="294"/>
      <c r="B3202" s="295"/>
      <c r="C3202" s="313"/>
      <c r="D3202" s="294"/>
      <c r="E3202" s="294"/>
      <c r="F3202" s="294"/>
      <c r="G3202" s="295"/>
      <c r="H3202" s="295"/>
      <c r="I3202" s="295"/>
      <c r="J3202" s="294"/>
      <c r="K3202" s="294"/>
      <c r="L3202" s="294"/>
    </row>
    <row r="3203" spans="1:12" ht="20.100000000000001" customHeight="1" x14ac:dyDescent="0.25">
      <c r="A3203" s="294"/>
      <c r="B3203" s="295"/>
      <c r="C3203" s="313"/>
      <c r="D3203" s="294"/>
      <c r="E3203" s="294"/>
      <c r="F3203" s="294"/>
      <c r="G3203" s="295"/>
      <c r="H3203" s="295"/>
      <c r="I3203" s="295"/>
      <c r="J3203" s="294"/>
      <c r="K3203" s="294"/>
      <c r="L3203" s="294"/>
    </row>
    <row r="3204" spans="1:12" ht="20.100000000000001" customHeight="1" x14ac:dyDescent="0.25">
      <c r="A3204" s="294"/>
      <c r="B3204" s="295"/>
      <c r="C3204" s="313"/>
      <c r="D3204" s="294"/>
      <c r="E3204" s="294"/>
      <c r="F3204" s="294"/>
      <c r="G3204" s="295"/>
      <c r="H3204" s="295"/>
      <c r="I3204" s="295"/>
      <c r="J3204" s="294"/>
      <c r="K3204" s="294"/>
      <c r="L3204" s="294"/>
    </row>
    <row r="3205" spans="1:12" ht="20.100000000000001" customHeight="1" x14ac:dyDescent="0.25">
      <c r="A3205" s="294"/>
      <c r="B3205" s="295"/>
      <c r="C3205" s="313"/>
      <c r="D3205" s="294"/>
      <c r="E3205" s="294"/>
      <c r="F3205" s="294"/>
      <c r="G3205" s="295"/>
      <c r="H3205" s="295"/>
      <c r="I3205" s="295"/>
      <c r="J3205" s="294"/>
      <c r="K3205" s="294"/>
      <c r="L3205" s="294"/>
    </row>
    <row r="3206" spans="1:12" ht="20.100000000000001" customHeight="1" x14ac:dyDescent="0.25">
      <c r="A3206" s="294"/>
      <c r="B3206" s="295"/>
      <c r="C3206" s="313"/>
      <c r="D3206" s="294"/>
      <c r="E3206" s="294"/>
      <c r="F3206" s="294"/>
      <c r="G3206" s="295"/>
      <c r="H3206" s="295"/>
      <c r="I3206" s="295"/>
      <c r="J3206" s="294"/>
      <c r="K3206" s="294"/>
      <c r="L3206" s="294"/>
    </row>
    <row r="3207" spans="1:12" ht="20.100000000000001" customHeight="1" x14ac:dyDescent="0.25">
      <c r="A3207" s="294"/>
      <c r="B3207" s="295"/>
      <c r="C3207" s="313"/>
      <c r="D3207" s="294"/>
      <c r="E3207" s="294"/>
      <c r="F3207" s="294"/>
      <c r="G3207" s="295"/>
      <c r="H3207" s="295"/>
      <c r="I3207" s="295"/>
      <c r="J3207" s="294"/>
      <c r="K3207" s="294"/>
      <c r="L3207" s="294"/>
    </row>
    <row r="3208" spans="1:12" ht="20.100000000000001" customHeight="1" x14ac:dyDescent="0.25">
      <c r="A3208" s="294"/>
      <c r="B3208" s="295"/>
      <c r="C3208" s="313"/>
      <c r="D3208" s="294"/>
      <c r="E3208" s="294"/>
      <c r="F3208" s="294"/>
      <c r="G3208" s="295"/>
      <c r="H3208" s="295"/>
      <c r="I3208" s="295"/>
      <c r="J3208" s="294"/>
      <c r="K3208" s="294"/>
      <c r="L3208" s="294"/>
    </row>
    <row r="3209" spans="1:12" ht="20.100000000000001" customHeight="1" x14ac:dyDescent="0.25">
      <c r="A3209" s="294"/>
      <c r="B3209" s="295"/>
      <c r="C3209" s="313"/>
      <c r="D3209" s="294"/>
      <c r="E3209" s="294"/>
      <c r="F3209" s="294"/>
      <c r="G3209" s="295"/>
      <c r="H3209" s="295"/>
      <c r="I3209" s="295"/>
      <c r="J3209" s="294"/>
      <c r="K3209" s="294"/>
      <c r="L3209" s="294"/>
    </row>
    <row r="3210" spans="1:12" ht="20.100000000000001" customHeight="1" x14ac:dyDescent="0.25">
      <c r="A3210" s="294"/>
      <c r="B3210" s="295"/>
      <c r="C3210" s="313"/>
      <c r="D3210" s="294"/>
      <c r="E3210" s="294"/>
      <c r="F3210" s="294"/>
      <c r="G3210" s="295"/>
      <c r="H3210" s="295"/>
      <c r="I3210" s="295"/>
      <c r="J3210" s="294"/>
      <c r="K3210" s="294"/>
      <c r="L3210" s="294"/>
    </row>
    <row r="3211" spans="1:12" ht="20.100000000000001" customHeight="1" x14ac:dyDescent="0.25">
      <c r="A3211" s="294"/>
      <c r="B3211" s="295"/>
      <c r="C3211" s="313"/>
      <c r="D3211" s="294"/>
      <c r="E3211" s="294"/>
      <c r="F3211" s="294"/>
      <c r="G3211" s="295"/>
      <c r="H3211" s="295"/>
      <c r="I3211" s="295"/>
      <c r="J3211" s="294"/>
      <c r="K3211" s="294"/>
      <c r="L3211" s="294"/>
    </row>
    <row r="3212" spans="1:12" ht="20.100000000000001" customHeight="1" x14ac:dyDescent="0.25">
      <c r="A3212" s="294"/>
      <c r="B3212" s="295"/>
      <c r="C3212" s="313"/>
      <c r="D3212" s="294"/>
      <c r="E3212" s="294"/>
      <c r="F3212" s="294"/>
      <c r="G3212" s="295"/>
      <c r="H3212" s="295"/>
      <c r="I3212" s="295"/>
      <c r="J3212" s="294"/>
      <c r="K3212" s="294"/>
      <c r="L3212" s="294"/>
    </row>
    <row r="3213" spans="1:12" ht="20.100000000000001" customHeight="1" x14ac:dyDescent="0.25">
      <c r="A3213" s="294"/>
      <c r="B3213" s="295"/>
      <c r="C3213" s="313"/>
      <c r="D3213" s="294"/>
      <c r="E3213" s="294"/>
      <c r="F3213" s="294"/>
      <c r="G3213" s="295"/>
      <c r="H3213" s="295"/>
      <c r="I3213" s="295"/>
      <c r="J3213" s="294"/>
      <c r="K3213" s="294"/>
      <c r="L3213" s="294"/>
    </row>
    <row r="3214" spans="1:12" ht="20.100000000000001" customHeight="1" x14ac:dyDescent="0.25">
      <c r="A3214" s="294"/>
      <c r="B3214" s="295"/>
      <c r="C3214" s="313"/>
      <c r="D3214" s="294"/>
      <c r="E3214" s="294"/>
      <c r="F3214" s="294"/>
      <c r="G3214" s="295"/>
      <c r="H3214" s="295"/>
      <c r="I3214" s="295"/>
      <c r="J3214" s="294"/>
      <c r="K3214" s="294"/>
      <c r="L3214" s="294"/>
    </row>
    <row r="3215" spans="1:12" ht="20.100000000000001" customHeight="1" x14ac:dyDescent="0.25">
      <c r="A3215" s="294"/>
      <c r="B3215" s="295"/>
      <c r="C3215" s="313"/>
      <c r="D3215" s="294"/>
      <c r="E3215" s="294"/>
      <c r="F3215" s="294"/>
      <c r="G3215" s="295"/>
      <c r="H3215" s="295"/>
      <c r="I3215" s="295"/>
      <c r="J3215" s="294"/>
      <c r="K3215" s="294"/>
      <c r="L3215" s="294"/>
    </row>
    <row r="3216" spans="1:12" ht="20.100000000000001" customHeight="1" x14ac:dyDescent="0.25">
      <c r="A3216" s="294"/>
      <c r="B3216" s="295"/>
      <c r="C3216" s="313"/>
      <c r="D3216" s="294"/>
      <c r="E3216" s="294"/>
      <c r="F3216" s="294"/>
      <c r="G3216" s="295"/>
      <c r="H3216" s="295"/>
      <c r="I3216" s="295"/>
      <c r="J3216" s="294"/>
      <c r="K3216" s="294"/>
      <c r="L3216" s="294"/>
    </row>
    <row r="3217" spans="1:12" ht="20.100000000000001" customHeight="1" x14ac:dyDescent="0.25">
      <c r="A3217" s="294"/>
      <c r="B3217" s="295"/>
      <c r="C3217" s="313"/>
      <c r="D3217" s="294"/>
      <c r="E3217" s="294"/>
      <c r="F3217" s="294"/>
      <c r="G3217" s="295"/>
      <c r="H3217" s="295"/>
      <c r="I3217" s="295"/>
      <c r="J3217" s="294"/>
      <c r="K3217" s="294"/>
      <c r="L3217" s="294"/>
    </row>
    <row r="3218" spans="1:12" ht="20.100000000000001" customHeight="1" x14ac:dyDescent="0.25">
      <c r="A3218" s="294"/>
      <c r="B3218" s="295"/>
      <c r="C3218" s="313"/>
      <c r="D3218" s="294"/>
      <c r="E3218" s="294"/>
      <c r="F3218" s="294"/>
      <c r="G3218" s="295"/>
      <c r="H3218" s="295"/>
      <c r="I3218" s="295"/>
      <c r="J3218" s="294"/>
      <c r="K3218" s="294"/>
      <c r="L3218" s="294"/>
    </row>
    <row r="3219" spans="1:12" ht="20.100000000000001" customHeight="1" x14ac:dyDescent="0.25">
      <c r="A3219" s="294"/>
      <c r="B3219" s="295"/>
      <c r="C3219" s="313"/>
      <c r="D3219" s="294"/>
      <c r="E3219" s="294"/>
      <c r="F3219" s="294"/>
      <c r="G3219" s="295"/>
      <c r="H3219" s="295"/>
      <c r="I3219" s="295"/>
      <c r="J3219" s="294"/>
      <c r="K3219" s="294"/>
      <c r="L3219" s="294"/>
    </row>
    <row r="3220" spans="1:12" ht="20.100000000000001" customHeight="1" x14ac:dyDescent="0.25">
      <c r="A3220" s="294"/>
      <c r="B3220" s="295"/>
      <c r="C3220" s="313"/>
      <c r="D3220" s="294"/>
      <c r="E3220" s="294"/>
      <c r="F3220" s="294"/>
      <c r="G3220" s="295"/>
      <c r="H3220" s="295"/>
      <c r="I3220" s="295"/>
      <c r="J3220" s="294"/>
      <c r="K3220" s="294"/>
      <c r="L3220" s="294"/>
    </row>
    <row r="3221" spans="1:12" ht="20.100000000000001" customHeight="1" x14ac:dyDescent="0.25">
      <c r="A3221" s="294"/>
      <c r="B3221" s="295"/>
      <c r="C3221" s="313"/>
      <c r="D3221" s="294"/>
      <c r="E3221" s="294"/>
      <c r="F3221" s="294"/>
      <c r="G3221" s="295"/>
      <c r="H3221" s="295"/>
      <c r="I3221" s="295"/>
      <c r="J3221" s="294"/>
      <c r="K3221" s="294"/>
      <c r="L3221" s="294"/>
    </row>
    <row r="3222" spans="1:12" ht="20.100000000000001" customHeight="1" x14ac:dyDescent="0.25">
      <c r="A3222" s="294"/>
      <c r="B3222" s="295"/>
      <c r="C3222" s="313"/>
      <c r="D3222" s="294"/>
      <c r="E3222" s="294"/>
      <c r="F3222" s="294"/>
      <c r="G3222" s="295"/>
      <c r="H3222" s="295"/>
      <c r="I3222" s="295"/>
      <c r="J3222" s="294"/>
      <c r="K3222" s="294"/>
      <c r="L3222" s="294"/>
    </row>
    <row r="3223" spans="1:12" ht="20.100000000000001" customHeight="1" x14ac:dyDescent="0.25">
      <c r="A3223" s="294"/>
      <c r="B3223" s="295"/>
      <c r="C3223" s="313"/>
      <c r="D3223" s="294"/>
      <c r="E3223" s="294"/>
      <c r="F3223" s="294"/>
      <c r="G3223" s="295"/>
      <c r="H3223" s="295"/>
      <c r="I3223" s="295"/>
      <c r="J3223" s="294"/>
      <c r="K3223" s="294"/>
      <c r="L3223" s="294"/>
    </row>
    <row r="3224" spans="1:12" ht="20.100000000000001" customHeight="1" x14ac:dyDescent="0.25">
      <c r="A3224" s="294"/>
      <c r="B3224" s="295"/>
      <c r="C3224" s="313"/>
      <c r="D3224" s="294"/>
      <c r="E3224" s="294"/>
      <c r="F3224" s="294"/>
      <c r="G3224" s="295"/>
      <c r="H3224" s="295"/>
      <c r="I3224" s="295"/>
      <c r="J3224" s="294"/>
      <c r="K3224" s="294"/>
      <c r="L3224" s="294"/>
    </row>
    <row r="3225" spans="1:12" ht="20.100000000000001" customHeight="1" x14ac:dyDescent="0.25">
      <c r="A3225" s="294"/>
      <c r="B3225" s="295"/>
      <c r="C3225" s="313"/>
      <c r="D3225" s="294"/>
      <c r="E3225" s="294"/>
      <c r="F3225" s="294"/>
      <c r="G3225" s="295"/>
      <c r="H3225" s="295"/>
      <c r="I3225" s="295"/>
      <c r="J3225" s="294"/>
      <c r="K3225" s="294"/>
      <c r="L3225" s="294"/>
    </row>
    <row r="3226" spans="1:12" ht="20.100000000000001" customHeight="1" x14ac:dyDescent="0.25">
      <c r="A3226" s="294"/>
      <c r="B3226" s="295"/>
      <c r="C3226" s="313"/>
      <c r="D3226" s="294"/>
      <c r="E3226" s="294"/>
      <c r="F3226" s="294"/>
      <c r="G3226" s="295"/>
      <c r="H3226" s="295"/>
      <c r="I3226" s="295"/>
      <c r="J3226" s="294"/>
      <c r="K3226" s="294"/>
      <c r="L3226" s="294"/>
    </row>
    <row r="3227" spans="1:12" ht="20.100000000000001" customHeight="1" x14ac:dyDescent="0.25">
      <c r="A3227" s="294"/>
      <c r="B3227" s="295"/>
      <c r="C3227" s="313"/>
      <c r="D3227" s="294"/>
      <c r="E3227" s="294"/>
      <c r="F3227" s="294"/>
      <c r="G3227" s="295"/>
      <c r="H3227" s="295"/>
      <c r="I3227" s="295"/>
      <c r="J3227" s="294"/>
      <c r="K3227" s="294"/>
      <c r="L3227" s="294"/>
    </row>
    <row r="3228" spans="1:12" ht="20.100000000000001" customHeight="1" x14ac:dyDescent="0.25">
      <c r="A3228" s="294"/>
      <c r="B3228" s="295"/>
      <c r="C3228" s="313"/>
      <c r="D3228" s="294"/>
      <c r="E3228" s="294"/>
      <c r="F3228" s="294"/>
      <c r="G3228" s="295"/>
      <c r="H3228" s="295"/>
      <c r="I3228" s="295"/>
      <c r="J3228" s="294"/>
      <c r="K3228" s="294"/>
      <c r="L3228" s="294"/>
    </row>
    <row r="3229" spans="1:12" ht="20.100000000000001" customHeight="1" x14ac:dyDescent="0.25">
      <c r="A3229" s="294"/>
      <c r="B3229" s="295"/>
      <c r="C3229" s="313"/>
      <c r="D3229" s="294"/>
      <c r="E3229" s="294"/>
      <c r="F3229" s="294"/>
      <c r="G3229" s="295"/>
      <c r="H3229" s="295"/>
      <c r="I3229" s="295"/>
      <c r="J3229" s="294"/>
      <c r="K3229" s="294"/>
      <c r="L3229" s="294"/>
    </row>
    <row r="3230" spans="1:12" ht="20.100000000000001" customHeight="1" x14ac:dyDescent="0.25">
      <c r="A3230" s="294"/>
      <c r="B3230" s="295"/>
      <c r="C3230" s="313"/>
      <c r="D3230" s="294"/>
      <c r="E3230" s="294"/>
      <c r="F3230" s="294"/>
      <c r="G3230" s="295"/>
      <c r="H3230" s="295"/>
      <c r="I3230" s="295"/>
      <c r="J3230" s="294"/>
      <c r="K3230" s="294"/>
      <c r="L3230" s="294"/>
    </row>
    <row r="3231" spans="1:12" ht="20.100000000000001" customHeight="1" x14ac:dyDescent="0.25">
      <c r="A3231" s="294"/>
      <c r="B3231" s="295"/>
      <c r="C3231" s="313"/>
      <c r="D3231" s="294"/>
      <c r="E3231" s="294"/>
      <c r="F3231" s="294"/>
      <c r="G3231" s="295"/>
      <c r="H3231" s="295"/>
      <c r="I3231" s="295"/>
      <c r="J3231" s="294"/>
      <c r="K3231" s="294"/>
      <c r="L3231" s="294"/>
    </row>
    <row r="3232" spans="1:12" ht="20.100000000000001" customHeight="1" x14ac:dyDescent="0.25">
      <c r="A3232" s="294"/>
      <c r="B3232" s="295"/>
      <c r="C3232" s="313"/>
      <c r="D3232" s="294"/>
      <c r="E3232" s="294"/>
      <c r="F3232" s="294"/>
      <c r="G3232" s="295"/>
      <c r="H3232" s="295"/>
      <c r="I3232" s="295"/>
      <c r="J3232" s="294"/>
      <c r="K3232" s="294"/>
      <c r="L3232" s="294"/>
    </row>
    <row r="3233" spans="1:12" ht="20.100000000000001" customHeight="1" x14ac:dyDescent="0.25">
      <c r="A3233" s="294"/>
      <c r="B3233" s="295"/>
      <c r="C3233" s="313"/>
      <c r="D3233" s="294"/>
      <c r="E3233" s="294"/>
      <c r="F3233" s="294"/>
      <c r="G3233" s="295"/>
      <c r="H3233" s="295"/>
      <c r="I3233" s="295"/>
      <c r="J3233" s="294"/>
      <c r="K3233" s="294"/>
      <c r="L3233" s="294"/>
    </row>
    <row r="3234" spans="1:12" ht="20.100000000000001" customHeight="1" x14ac:dyDescent="0.25">
      <c r="A3234" s="294"/>
      <c r="B3234" s="295"/>
      <c r="C3234" s="313"/>
      <c r="D3234" s="294"/>
      <c r="E3234" s="294"/>
      <c r="F3234" s="294"/>
      <c r="G3234" s="295"/>
      <c r="H3234" s="295"/>
      <c r="I3234" s="295"/>
      <c r="J3234" s="294"/>
      <c r="K3234" s="294"/>
      <c r="L3234" s="294"/>
    </row>
    <row r="3235" spans="1:12" ht="20.100000000000001" customHeight="1" x14ac:dyDescent="0.25">
      <c r="A3235" s="294"/>
      <c r="B3235" s="295"/>
      <c r="C3235" s="313"/>
      <c r="D3235" s="294"/>
      <c r="E3235" s="294"/>
      <c r="F3235" s="294"/>
      <c r="G3235" s="295"/>
      <c r="H3235" s="295"/>
      <c r="I3235" s="295"/>
      <c r="J3235" s="294"/>
      <c r="K3235" s="294"/>
      <c r="L3235" s="294"/>
    </row>
    <row r="3236" spans="1:12" ht="20.100000000000001" customHeight="1" x14ac:dyDescent="0.25">
      <c r="A3236" s="294"/>
      <c r="B3236" s="295"/>
      <c r="C3236" s="313"/>
      <c r="D3236" s="294"/>
      <c r="E3236" s="294"/>
      <c r="F3236" s="294"/>
      <c r="G3236" s="295"/>
      <c r="H3236" s="295"/>
      <c r="I3236" s="295"/>
      <c r="J3236" s="294"/>
      <c r="K3236" s="294"/>
      <c r="L3236" s="294"/>
    </row>
    <row r="3237" spans="1:12" ht="20.100000000000001" customHeight="1" x14ac:dyDescent="0.25">
      <c r="A3237" s="294"/>
      <c r="B3237" s="295"/>
      <c r="C3237" s="313"/>
      <c r="D3237" s="294"/>
      <c r="E3237" s="294"/>
      <c r="F3237" s="294"/>
      <c r="G3237" s="295"/>
      <c r="H3237" s="295"/>
      <c r="I3237" s="295"/>
      <c r="J3237" s="294"/>
      <c r="K3237" s="294"/>
      <c r="L3237" s="294"/>
    </row>
    <row r="3238" spans="1:12" ht="20.100000000000001" customHeight="1" x14ac:dyDescent="0.25">
      <c r="A3238" s="294"/>
      <c r="B3238" s="295"/>
      <c r="C3238" s="313"/>
      <c r="D3238" s="294"/>
      <c r="E3238" s="294"/>
      <c r="F3238" s="294"/>
      <c r="G3238" s="295"/>
      <c r="H3238" s="295"/>
      <c r="I3238" s="295"/>
      <c r="J3238" s="294"/>
      <c r="K3238" s="294"/>
      <c r="L3238" s="294"/>
    </row>
    <row r="3239" spans="1:12" ht="20.100000000000001" customHeight="1" x14ac:dyDescent="0.25">
      <c r="A3239" s="294"/>
      <c r="B3239" s="295"/>
      <c r="C3239" s="313"/>
      <c r="D3239" s="294"/>
      <c r="E3239" s="294"/>
      <c r="F3239" s="294"/>
      <c r="G3239" s="295"/>
      <c r="H3239" s="295"/>
      <c r="I3239" s="295"/>
      <c r="J3239" s="294"/>
      <c r="K3239" s="294"/>
      <c r="L3239" s="294"/>
    </row>
    <row r="3240" spans="1:12" ht="20.100000000000001" customHeight="1" x14ac:dyDescent="0.25">
      <c r="A3240" s="294"/>
      <c r="B3240" s="295"/>
      <c r="C3240" s="313"/>
      <c r="D3240" s="294"/>
      <c r="E3240" s="294"/>
      <c r="F3240" s="294"/>
      <c r="G3240" s="295"/>
      <c r="H3240" s="295"/>
      <c r="I3240" s="295"/>
      <c r="J3240" s="294"/>
      <c r="K3240" s="294"/>
      <c r="L3240" s="294"/>
    </row>
    <row r="3241" spans="1:12" ht="20.100000000000001" customHeight="1" x14ac:dyDescent="0.25">
      <c r="A3241" s="294"/>
      <c r="B3241" s="295"/>
      <c r="C3241" s="313"/>
      <c r="D3241" s="294"/>
      <c r="E3241" s="294"/>
      <c r="F3241" s="294"/>
      <c r="G3241" s="295"/>
      <c r="H3241" s="295"/>
      <c r="I3241" s="295"/>
      <c r="J3241" s="294"/>
      <c r="K3241" s="294"/>
      <c r="L3241" s="294"/>
    </row>
    <row r="3242" spans="1:12" ht="20.100000000000001" customHeight="1" x14ac:dyDescent="0.25">
      <c r="A3242" s="294"/>
      <c r="B3242" s="295"/>
      <c r="C3242" s="313"/>
      <c r="D3242" s="294"/>
      <c r="E3242" s="294"/>
      <c r="F3242" s="294"/>
      <c r="G3242" s="295"/>
      <c r="H3242" s="295"/>
      <c r="I3242" s="295"/>
      <c r="J3242" s="294"/>
      <c r="K3242" s="294"/>
      <c r="L3242" s="294"/>
    </row>
    <row r="3243" spans="1:12" ht="20.100000000000001" customHeight="1" x14ac:dyDescent="0.25">
      <c r="A3243" s="294"/>
      <c r="B3243" s="295"/>
      <c r="C3243" s="313"/>
      <c r="D3243" s="294"/>
      <c r="E3243" s="294"/>
      <c r="F3243" s="294"/>
      <c r="G3243" s="295"/>
      <c r="H3243" s="295"/>
      <c r="I3243" s="295"/>
      <c r="J3243" s="294"/>
      <c r="K3243" s="294"/>
      <c r="L3243" s="294"/>
    </row>
    <row r="3244" spans="1:12" ht="20.100000000000001" customHeight="1" x14ac:dyDescent="0.25">
      <c r="A3244" s="294"/>
      <c r="B3244" s="295"/>
      <c r="C3244" s="313"/>
      <c r="D3244" s="294"/>
      <c r="E3244" s="294"/>
      <c r="F3244" s="294"/>
      <c r="G3244" s="295"/>
      <c r="H3244" s="295"/>
      <c r="I3244" s="295"/>
      <c r="J3244" s="294"/>
      <c r="K3244" s="294"/>
      <c r="L3244" s="294"/>
    </row>
    <row r="3245" spans="1:12" ht="20.100000000000001" customHeight="1" x14ac:dyDescent="0.25">
      <c r="A3245" s="294"/>
      <c r="B3245" s="295"/>
      <c r="C3245" s="313"/>
      <c r="D3245" s="294"/>
      <c r="E3245" s="294"/>
      <c r="F3245" s="294"/>
      <c r="G3245" s="295"/>
      <c r="H3245" s="295"/>
      <c r="I3245" s="295"/>
      <c r="J3245" s="294"/>
      <c r="K3245" s="294"/>
      <c r="L3245" s="294"/>
    </row>
    <row r="3246" spans="1:12" ht="20.100000000000001" customHeight="1" x14ac:dyDescent="0.25">
      <c r="A3246" s="294"/>
      <c r="B3246" s="295"/>
      <c r="C3246" s="313"/>
      <c r="D3246" s="294"/>
      <c r="E3246" s="294"/>
      <c r="F3246" s="294"/>
      <c r="G3246" s="295"/>
      <c r="H3246" s="295"/>
      <c r="I3246" s="295"/>
      <c r="J3246" s="294"/>
      <c r="K3246" s="294"/>
      <c r="L3246" s="294"/>
    </row>
    <row r="3247" spans="1:12" ht="20.100000000000001" customHeight="1" x14ac:dyDescent="0.25">
      <c r="A3247" s="294"/>
      <c r="B3247" s="295"/>
      <c r="C3247" s="313"/>
      <c r="D3247" s="294"/>
      <c r="E3247" s="294"/>
      <c r="F3247" s="294"/>
      <c r="G3247" s="295"/>
      <c r="H3247" s="295"/>
      <c r="I3247" s="295"/>
      <c r="J3247" s="294"/>
      <c r="K3247" s="294"/>
      <c r="L3247" s="294"/>
    </row>
    <row r="3248" spans="1:12" ht="20.100000000000001" customHeight="1" x14ac:dyDescent="0.25">
      <c r="A3248" s="294"/>
      <c r="B3248" s="295"/>
      <c r="C3248" s="313"/>
      <c r="D3248" s="294"/>
      <c r="E3248" s="294"/>
      <c r="F3248" s="294"/>
      <c r="G3248" s="295"/>
      <c r="H3248" s="295"/>
      <c r="I3248" s="295"/>
      <c r="J3248" s="294"/>
      <c r="K3248" s="294"/>
      <c r="L3248" s="294"/>
    </row>
    <row r="3249" spans="1:12" ht="20.100000000000001" customHeight="1" x14ac:dyDescent="0.25">
      <c r="A3249" s="294"/>
      <c r="B3249" s="295"/>
      <c r="C3249" s="313"/>
      <c r="D3249" s="294"/>
      <c r="E3249" s="294"/>
      <c r="F3249" s="294"/>
      <c r="G3249" s="295"/>
      <c r="H3249" s="295"/>
      <c r="I3249" s="295"/>
      <c r="J3249" s="294"/>
      <c r="K3249" s="294"/>
      <c r="L3249" s="294"/>
    </row>
    <row r="3250" spans="1:12" ht="20.100000000000001" customHeight="1" x14ac:dyDescent="0.25">
      <c r="A3250" s="294"/>
      <c r="B3250" s="295"/>
      <c r="C3250" s="313"/>
      <c r="D3250" s="294"/>
      <c r="E3250" s="294"/>
      <c r="F3250" s="294"/>
      <c r="G3250" s="295"/>
      <c r="H3250" s="295"/>
      <c r="I3250" s="295"/>
      <c r="J3250" s="294"/>
      <c r="K3250" s="294"/>
      <c r="L3250" s="294"/>
    </row>
    <row r="3251" spans="1:12" ht="20.100000000000001" customHeight="1" x14ac:dyDescent="0.25">
      <c r="A3251" s="294"/>
      <c r="B3251" s="295"/>
      <c r="C3251" s="313"/>
      <c r="D3251" s="294"/>
      <c r="E3251" s="294"/>
      <c r="F3251" s="294"/>
      <c r="G3251" s="295"/>
      <c r="H3251" s="295"/>
      <c r="I3251" s="295"/>
      <c r="J3251" s="294"/>
      <c r="K3251" s="294"/>
      <c r="L3251" s="294"/>
    </row>
    <row r="3252" spans="1:12" ht="20.100000000000001" customHeight="1" x14ac:dyDescent="0.25">
      <c r="A3252" s="294"/>
      <c r="B3252" s="295"/>
      <c r="C3252" s="313"/>
      <c r="D3252" s="294"/>
      <c r="E3252" s="294"/>
      <c r="F3252" s="294"/>
      <c r="G3252" s="295"/>
      <c r="H3252" s="295"/>
      <c r="I3252" s="295"/>
      <c r="J3252" s="294"/>
      <c r="K3252" s="294"/>
      <c r="L3252" s="294"/>
    </row>
    <row r="3253" spans="1:12" ht="20.100000000000001" customHeight="1" x14ac:dyDescent="0.25">
      <c r="A3253" s="294"/>
      <c r="B3253" s="295"/>
      <c r="C3253" s="313"/>
      <c r="D3253" s="294"/>
      <c r="E3253" s="294"/>
      <c r="F3253" s="294"/>
      <c r="G3253" s="295"/>
      <c r="H3253" s="295"/>
      <c r="I3253" s="295"/>
      <c r="J3253" s="294"/>
      <c r="K3253" s="294"/>
      <c r="L3253" s="294"/>
    </row>
    <row r="3254" spans="1:12" ht="20.100000000000001" customHeight="1" x14ac:dyDescent="0.25">
      <c r="A3254" s="294"/>
      <c r="B3254" s="295"/>
      <c r="C3254" s="313"/>
      <c r="D3254" s="294"/>
      <c r="E3254" s="294"/>
      <c r="F3254" s="294"/>
      <c r="G3254" s="295"/>
      <c r="H3254" s="295"/>
      <c r="I3254" s="295"/>
      <c r="J3254" s="294"/>
      <c r="K3254" s="294"/>
      <c r="L3254" s="294"/>
    </row>
    <row r="3255" spans="1:12" ht="20.100000000000001" customHeight="1" x14ac:dyDescent="0.25">
      <c r="A3255" s="294"/>
      <c r="B3255" s="295"/>
      <c r="C3255" s="313"/>
      <c r="D3255" s="294"/>
      <c r="E3255" s="294"/>
      <c r="F3255" s="294"/>
      <c r="G3255" s="295"/>
      <c r="H3255" s="295"/>
      <c r="I3255" s="295"/>
      <c r="J3255" s="294"/>
      <c r="K3255" s="294"/>
      <c r="L3255" s="294"/>
    </row>
    <row r="3256" spans="1:12" ht="20.100000000000001" customHeight="1" x14ac:dyDescent="0.25">
      <c r="A3256" s="294"/>
      <c r="B3256" s="295"/>
      <c r="C3256" s="313"/>
      <c r="D3256" s="294"/>
      <c r="E3256" s="294"/>
      <c r="F3256" s="294"/>
      <c r="G3256" s="295"/>
      <c r="H3256" s="295"/>
      <c r="I3256" s="295"/>
      <c r="J3256" s="294"/>
      <c r="K3256" s="294"/>
      <c r="L3256" s="294"/>
    </row>
    <row r="3257" spans="1:12" ht="20.100000000000001" customHeight="1" x14ac:dyDescent="0.25">
      <c r="A3257" s="294"/>
      <c r="B3257" s="295"/>
      <c r="C3257" s="313"/>
      <c r="D3257" s="294"/>
      <c r="E3257" s="294"/>
      <c r="F3257" s="294"/>
      <c r="G3257" s="295"/>
      <c r="H3257" s="295"/>
      <c r="I3257" s="295"/>
      <c r="J3257" s="294"/>
      <c r="K3257" s="294"/>
      <c r="L3257" s="294"/>
    </row>
    <row r="3258" spans="1:12" ht="20.100000000000001" customHeight="1" x14ac:dyDescent="0.25">
      <c r="A3258" s="294"/>
      <c r="B3258" s="295"/>
      <c r="C3258" s="313"/>
      <c r="D3258" s="294"/>
      <c r="E3258" s="294"/>
      <c r="F3258" s="294"/>
      <c r="G3258" s="295"/>
      <c r="H3258" s="295"/>
      <c r="I3258" s="295"/>
      <c r="J3258" s="294"/>
      <c r="K3258" s="294"/>
      <c r="L3258" s="294"/>
    </row>
    <row r="3259" spans="1:12" ht="20.100000000000001" customHeight="1" x14ac:dyDescent="0.25">
      <c r="A3259" s="294"/>
      <c r="B3259" s="295"/>
      <c r="C3259" s="313"/>
      <c r="D3259" s="294"/>
      <c r="E3259" s="294"/>
      <c r="F3259" s="294"/>
      <c r="G3259" s="295"/>
      <c r="H3259" s="295"/>
      <c r="I3259" s="295"/>
      <c r="J3259" s="294"/>
      <c r="K3259" s="294"/>
      <c r="L3259" s="294"/>
    </row>
    <row r="3260" spans="1:12" ht="20.100000000000001" customHeight="1" x14ac:dyDescent="0.25">
      <c r="A3260" s="294"/>
      <c r="B3260" s="295"/>
      <c r="C3260" s="313"/>
      <c r="D3260" s="294"/>
      <c r="E3260" s="294"/>
      <c r="F3260" s="294"/>
      <c r="G3260" s="295"/>
      <c r="H3260" s="295"/>
      <c r="I3260" s="295"/>
      <c r="J3260" s="294"/>
      <c r="K3260" s="294"/>
      <c r="L3260" s="294"/>
    </row>
    <row r="3261" spans="1:12" ht="20.100000000000001" customHeight="1" x14ac:dyDescent="0.25">
      <c r="A3261" s="294"/>
      <c r="B3261" s="295"/>
      <c r="C3261" s="313"/>
      <c r="D3261" s="294"/>
      <c r="E3261" s="294"/>
      <c r="F3261" s="294"/>
      <c r="G3261" s="295"/>
      <c r="H3261" s="295"/>
      <c r="I3261" s="295"/>
      <c r="J3261" s="294"/>
      <c r="K3261" s="294"/>
      <c r="L3261" s="294"/>
    </row>
    <row r="3262" spans="1:12" ht="20.100000000000001" customHeight="1" x14ac:dyDescent="0.25">
      <c r="A3262" s="294"/>
      <c r="B3262" s="295"/>
      <c r="C3262" s="313"/>
      <c r="D3262" s="294"/>
      <c r="E3262" s="294"/>
      <c r="F3262" s="294"/>
      <c r="G3262" s="295"/>
      <c r="H3262" s="295"/>
      <c r="I3262" s="295"/>
      <c r="J3262" s="294"/>
      <c r="K3262" s="294"/>
      <c r="L3262" s="294"/>
    </row>
    <row r="3263" spans="1:12" ht="20.100000000000001" customHeight="1" x14ac:dyDescent="0.25">
      <c r="A3263" s="294"/>
      <c r="B3263" s="295"/>
      <c r="C3263" s="313"/>
      <c r="D3263" s="294"/>
      <c r="E3263" s="294"/>
      <c r="F3263" s="294"/>
      <c r="G3263" s="295"/>
      <c r="H3263" s="295"/>
      <c r="I3263" s="295"/>
      <c r="J3263" s="294"/>
      <c r="K3263" s="294"/>
      <c r="L3263" s="294"/>
    </row>
    <row r="3264" spans="1:12" ht="20.100000000000001" customHeight="1" x14ac:dyDescent="0.25">
      <c r="A3264" s="294"/>
      <c r="B3264" s="295"/>
      <c r="C3264" s="313"/>
      <c r="D3264" s="294"/>
      <c r="E3264" s="294"/>
      <c r="F3264" s="294"/>
      <c r="G3264" s="295"/>
      <c r="H3264" s="295"/>
      <c r="I3264" s="295"/>
      <c r="J3264" s="294"/>
      <c r="K3264" s="294"/>
      <c r="L3264" s="294"/>
    </row>
    <row r="3265" spans="1:12" ht="20.100000000000001" customHeight="1" x14ac:dyDescent="0.25">
      <c r="A3265" s="294"/>
      <c r="B3265" s="295"/>
      <c r="C3265" s="313"/>
      <c r="D3265" s="294"/>
      <c r="E3265" s="294"/>
      <c r="F3265" s="294"/>
      <c r="G3265" s="295"/>
      <c r="H3265" s="295"/>
      <c r="I3265" s="295"/>
      <c r="J3265" s="294"/>
      <c r="K3265" s="294"/>
      <c r="L3265" s="294"/>
    </row>
    <row r="3266" spans="1:12" ht="20.100000000000001" customHeight="1" x14ac:dyDescent="0.25">
      <c r="A3266" s="294"/>
      <c r="B3266" s="295"/>
      <c r="C3266" s="313"/>
      <c r="D3266" s="294"/>
      <c r="E3266" s="294"/>
      <c r="F3266" s="294"/>
      <c r="G3266" s="295"/>
      <c r="H3266" s="295"/>
      <c r="I3266" s="295"/>
      <c r="J3266" s="294"/>
      <c r="K3266" s="294"/>
      <c r="L3266" s="294"/>
    </row>
    <row r="3267" spans="1:12" ht="20.100000000000001" customHeight="1" x14ac:dyDescent="0.25">
      <c r="A3267" s="294"/>
      <c r="B3267" s="295"/>
      <c r="C3267" s="313"/>
      <c r="D3267" s="294"/>
      <c r="E3267" s="294"/>
      <c r="F3267" s="294"/>
      <c r="G3267" s="295"/>
      <c r="H3267" s="295"/>
      <c r="I3267" s="295"/>
      <c r="J3267" s="294"/>
      <c r="K3267" s="294"/>
      <c r="L3267" s="294"/>
    </row>
    <row r="3268" spans="1:12" ht="20.100000000000001" customHeight="1" x14ac:dyDescent="0.25">
      <c r="A3268" s="294"/>
      <c r="B3268" s="295"/>
      <c r="C3268" s="313"/>
      <c r="D3268" s="294"/>
      <c r="E3268" s="294"/>
      <c r="F3268" s="294"/>
      <c r="G3268" s="295"/>
      <c r="H3268" s="295"/>
      <c r="I3268" s="295"/>
      <c r="J3268" s="294"/>
      <c r="K3268" s="294"/>
      <c r="L3268" s="294"/>
    </row>
    <row r="3269" spans="1:12" ht="20.100000000000001" customHeight="1" x14ac:dyDescent="0.25">
      <c r="A3269" s="294"/>
      <c r="B3269" s="295"/>
      <c r="C3269" s="313"/>
      <c r="D3269" s="294"/>
      <c r="E3269" s="294"/>
      <c r="F3269" s="294"/>
      <c r="G3269" s="295"/>
      <c r="H3269" s="295"/>
      <c r="I3269" s="295"/>
      <c r="J3269" s="294"/>
      <c r="K3269" s="294"/>
      <c r="L3269" s="294"/>
    </row>
    <row r="3270" spans="1:12" ht="20.100000000000001" customHeight="1" x14ac:dyDescent="0.25">
      <c r="A3270" s="294"/>
      <c r="B3270" s="295"/>
      <c r="C3270" s="313"/>
      <c r="D3270" s="294"/>
      <c r="E3270" s="294"/>
      <c r="F3270" s="294"/>
      <c r="G3270" s="295"/>
      <c r="H3270" s="295"/>
      <c r="I3270" s="295"/>
      <c r="J3270" s="294"/>
      <c r="K3270" s="294"/>
      <c r="L3270" s="294"/>
    </row>
    <row r="3271" spans="1:12" ht="20.100000000000001" customHeight="1" x14ac:dyDescent="0.25">
      <c r="A3271" s="294"/>
      <c r="B3271" s="295"/>
      <c r="C3271" s="313"/>
      <c r="D3271" s="294"/>
      <c r="E3271" s="294"/>
      <c r="F3271" s="294"/>
      <c r="G3271" s="295"/>
      <c r="H3271" s="295"/>
      <c r="I3271" s="295"/>
      <c r="J3271" s="294"/>
      <c r="K3271" s="294"/>
      <c r="L3271" s="294"/>
    </row>
    <row r="3272" spans="1:12" ht="20.100000000000001" customHeight="1" x14ac:dyDescent="0.25">
      <c r="A3272" s="294"/>
      <c r="B3272" s="295"/>
      <c r="C3272" s="313"/>
      <c r="D3272" s="294"/>
      <c r="E3272" s="294"/>
      <c r="F3272" s="294"/>
      <c r="G3272" s="295"/>
      <c r="H3272" s="295"/>
      <c r="I3272" s="295"/>
      <c r="J3272" s="294"/>
      <c r="K3272" s="294"/>
      <c r="L3272" s="294"/>
    </row>
    <row r="3273" spans="1:12" ht="20.100000000000001" customHeight="1" x14ac:dyDescent="0.25">
      <c r="A3273" s="294"/>
      <c r="B3273" s="295"/>
      <c r="C3273" s="313"/>
      <c r="D3273" s="294"/>
      <c r="E3273" s="294"/>
      <c r="F3273" s="294"/>
      <c r="G3273" s="295"/>
      <c r="H3273" s="295"/>
      <c r="I3273" s="295"/>
      <c r="J3273" s="294"/>
      <c r="K3273" s="294"/>
      <c r="L3273" s="294"/>
    </row>
    <row r="3274" spans="1:12" ht="20.100000000000001" customHeight="1" x14ac:dyDescent="0.25">
      <c r="A3274" s="294"/>
      <c r="B3274" s="295"/>
      <c r="C3274" s="313"/>
      <c r="D3274" s="294"/>
      <c r="E3274" s="294"/>
      <c r="F3274" s="294"/>
      <c r="G3274" s="295"/>
      <c r="H3274" s="295"/>
      <c r="I3274" s="295"/>
      <c r="J3274" s="294"/>
      <c r="K3274" s="294"/>
      <c r="L3274" s="294"/>
    </row>
    <row r="3275" spans="1:12" ht="20.100000000000001" customHeight="1" x14ac:dyDescent="0.25">
      <c r="A3275" s="294"/>
      <c r="B3275" s="295"/>
      <c r="C3275" s="313"/>
      <c r="D3275" s="294"/>
      <c r="E3275" s="294"/>
      <c r="F3275" s="294"/>
      <c r="G3275" s="295"/>
      <c r="H3275" s="295"/>
      <c r="I3275" s="295"/>
      <c r="J3275" s="294"/>
      <c r="K3275" s="294"/>
      <c r="L3275" s="294"/>
    </row>
    <row r="3276" spans="1:12" ht="20.100000000000001" customHeight="1" x14ac:dyDescent="0.25">
      <c r="A3276" s="294"/>
      <c r="B3276" s="295"/>
      <c r="C3276" s="313"/>
      <c r="D3276" s="294"/>
      <c r="E3276" s="294"/>
      <c r="F3276" s="294"/>
      <c r="G3276" s="295"/>
      <c r="H3276" s="295"/>
      <c r="I3276" s="295"/>
      <c r="J3276" s="294"/>
      <c r="K3276" s="294"/>
      <c r="L3276" s="294"/>
    </row>
    <row r="3277" spans="1:12" ht="20.100000000000001" customHeight="1" x14ac:dyDescent="0.25">
      <c r="A3277" s="294"/>
      <c r="B3277" s="295"/>
      <c r="C3277" s="313"/>
      <c r="D3277" s="294"/>
      <c r="E3277" s="294"/>
      <c r="F3277" s="294"/>
      <c r="G3277" s="295"/>
      <c r="H3277" s="295"/>
      <c r="I3277" s="295"/>
      <c r="J3277" s="294"/>
      <c r="K3277" s="294"/>
      <c r="L3277" s="294"/>
    </row>
    <row r="3278" spans="1:12" ht="20.100000000000001" customHeight="1" x14ac:dyDescent="0.25">
      <c r="A3278" s="294"/>
      <c r="B3278" s="295"/>
      <c r="C3278" s="313"/>
      <c r="D3278" s="294"/>
      <c r="E3278" s="294"/>
      <c r="F3278" s="294"/>
      <c r="G3278" s="295"/>
      <c r="H3278" s="295"/>
      <c r="I3278" s="295"/>
      <c r="J3278" s="294"/>
      <c r="K3278" s="294"/>
      <c r="L3278" s="294"/>
    </row>
    <row r="3279" spans="1:12" ht="20.100000000000001" customHeight="1" x14ac:dyDescent="0.25">
      <c r="A3279" s="294"/>
      <c r="B3279" s="295"/>
      <c r="C3279" s="313"/>
      <c r="D3279" s="294"/>
      <c r="E3279" s="294"/>
      <c r="F3279" s="294"/>
      <c r="G3279" s="295"/>
      <c r="H3279" s="295"/>
      <c r="I3279" s="295"/>
      <c r="J3279" s="294"/>
      <c r="K3279" s="294"/>
      <c r="L3279" s="294"/>
    </row>
    <row r="3280" spans="1:12" ht="20.100000000000001" customHeight="1" x14ac:dyDescent="0.25">
      <c r="A3280" s="294"/>
      <c r="B3280" s="295"/>
      <c r="C3280" s="313"/>
      <c r="D3280" s="294"/>
      <c r="E3280" s="294"/>
      <c r="F3280" s="294"/>
      <c r="G3280" s="295"/>
      <c r="H3280" s="295"/>
      <c r="I3280" s="295"/>
      <c r="J3280" s="294"/>
      <c r="K3280" s="294"/>
      <c r="L3280" s="294"/>
    </row>
    <row r="3281" spans="1:12" ht="20.100000000000001" customHeight="1" x14ac:dyDescent="0.25">
      <c r="A3281" s="294"/>
      <c r="B3281" s="295"/>
      <c r="C3281" s="313"/>
      <c r="D3281" s="294"/>
      <c r="E3281" s="294"/>
      <c r="F3281" s="294"/>
      <c r="G3281" s="295"/>
      <c r="H3281" s="295"/>
      <c r="I3281" s="295"/>
      <c r="J3281" s="294"/>
      <c r="K3281" s="294"/>
      <c r="L3281" s="294"/>
    </row>
    <row r="3282" spans="1:12" ht="20.100000000000001" customHeight="1" x14ac:dyDescent="0.25">
      <c r="A3282" s="294"/>
      <c r="B3282" s="295"/>
      <c r="C3282" s="313"/>
      <c r="D3282" s="294"/>
      <c r="E3282" s="294"/>
      <c r="F3282" s="294"/>
      <c r="G3282" s="295"/>
      <c r="H3282" s="295"/>
      <c r="I3282" s="295"/>
      <c r="J3282" s="294"/>
      <c r="K3282" s="294"/>
      <c r="L3282" s="294"/>
    </row>
    <row r="3283" spans="1:12" ht="20.100000000000001" customHeight="1" x14ac:dyDescent="0.25">
      <c r="A3283" s="294"/>
      <c r="B3283" s="295"/>
      <c r="C3283" s="313"/>
      <c r="D3283" s="294"/>
      <c r="E3283" s="294"/>
      <c r="F3283" s="294"/>
      <c r="G3283" s="295"/>
      <c r="H3283" s="295"/>
      <c r="I3283" s="295"/>
      <c r="J3283" s="294"/>
      <c r="K3283" s="294"/>
      <c r="L3283" s="294"/>
    </row>
    <row r="3284" spans="1:12" ht="20.100000000000001" customHeight="1" x14ac:dyDescent="0.25">
      <c r="A3284" s="294"/>
      <c r="B3284" s="295"/>
      <c r="C3284" s="313"/>
      <c r="D3284" s="294"/>
      <c r="E3284" s="294"/>
      <c r="F3284" s="294"/>
      <c r="G3284" s="295"/>
      <c r="H3284" s="295"/>
      <c r="I3284" s="295"/>
      <c r="J3284" s="294"/>
      <c r="K3284" s="294"/>
      <c r="L3284" s="294"/>
    </row>
    <row r="3285" spans="1:12" ht="20.100000000000001" customHeight="1" x14ac:dyDescent="0.25">
      <c r="A3285" s="294"/>
      <c r="B3285" s="295"/>
      <c r="C3285" s="313"/>
      <c r="D3285" s="294"/>
      <c r="E3285" s="294"/>
      <c r="F3285" s="294"/>
      <c r="G3285" s="295"/>
      <c r="H3285" s="295"/>
      <c r="I3285" s="295"/>
      <c r="J3285" s="294"/>
      <c r="K3285" s="294"/>
      <c r="L3285" s="294"/>
    </row>
    <row r="3286" spans="1:12" ht="20.100000000000001" customHeight="1" x14ac:dyDescent="0.25">
      <c r="A3286" s="294"/>
      <c r="B3286" s="295"/>
      <c r="C3286" s="313"/>
      <c r="D3286" s="294"/>
      <c r="E3286" s="294"/>
      <c r="F3286" s="294"/>
      <c r="G3286" s="295"/>
      <c r="H3286" s="295"/>
      <c r="I3286" s="295"/>
      <c r="J3286" s="294"/>
      <c r="K3286" s="294"/>
      <c r="L3286" s="294"/>
    </row>
    <row r="3287" spans="1:12" ht="20.100000000000001" customHeight="1" x14ac:dyDescent="0.25">
      <c r="A3287" s="294"/>
      <c r="B3287" s="295"/>
      <c r="C3287" s="313"/>
      <c r="D3287" s="294"/>
      <c r="E3287" s="294"/>
      <c r="F3287" s="294"/>
      <c r="G3287" s="295"/>
      <c r="H3287" s="295"/>
      <c r="I3287" s="295"/>
      <c r="J3287" s="294"/>
      <c r="K3287" s="294"/>
      <c r="L3287" s="294"/>
    </row>
    <row r="3288" spans="1:12" ht="20.100000000000001" customHeight="1" x14ac:dyDescent="0.25">
      <c r="A3288" s="294"/>
      <c r="B3288" s="295"/>
      <c r="C3288" s="313"/>
      <c r="D3288" s="294"/>
      <c r="E3288" s="294"/>
      <c r="F3288" s="294"/>
      <c r="G3288" s="295"/>
      <c r="H3288" s="295"/>
      <c r="I3288" s="295"/>
      <c r="J3288" s="294"/>
      <c r="K3288" s="294"/>
      <c r="L3288" s="294"/>
    </row>
    <row r="3289" spans="1:12" ht="20.100000000000001" customHeight="1" x14ac:dyDescent="0.25">
      <c r="A3289" s="294"/>
      <c r="B3289" s="295"/>
      <c r="C3289" s="313"/>
      <c r="D3289" s="294"/>
      <c r="E3289" s="294"/>
      <c r="F3289" s="294"/>
      <c r="G3289" s="295"/>
      <c r="H3289" s="295"/>
      <c r="I3289" s="295"/>
      <c r="J3289" s="294"/>
      <c r="K3289" s="294"/>
      <c r="L3289" s="294"/>
    </row>
    <row r="3290" spans="1:12" ht="20.100000000000001" customHeight="1" x14ac:dyDescent="0.25">
      <c r="A3290" s="294"/>
      <c r="B3290" s="295"/>
      <c r="C3290" s="313"/>
      <c r="D3290" s="294"/>
      <c r="E3290" s="294"/>
      <c r="F3290" s="294"/>
      <c r="G3290" s="295"/>
      <c r="H3290" s="295"/>
      <c r="I3290" s="295"/>
      <c r="J3290" s="294"/>
      <c r="K3290" s="294"/>
      <c r="L3290" s="294"/>
    </row>
    <row r="3291" spans="1:12" ht="20.100000000000001" customHeight="1" x14ac:dyDescent="0.25">
      <c r="A3291" s="294"/>
      <c r="B3291" s="295"/>
      <c r="C3291" s="313"/>
      <c r="D3291" s="294"/>
      <c r="E3291" s="294"/>
      <c r="F3291" s="294"/>
      <c r="G3291" s="295"/>
      <c r="H3291" s="295"/>
      <c r="I3291" s="295"/>
      <c r="J3291" s="294"/>
      <c r="K3291" s="294"/>
      <c r="L3291" s="294"/>
    </row>
    <row r="3292" spans="1:12" ht="20.100000000000001" customHeight="1" x14ac:dyDescent="0.25">
      <c r="A3292" s="294"/>
      <c r="B3292" s="295"/>
      <c r="C3292" s="313"/>
      <c r="D3292" s="294"/>
      <c r="E3292" s="294"/>
      <c r="F3292" s="294"/>
      <c r="G3292" s="295"/>
      <c r="H3292" s="295"/>
      <c r="I3292" s="295"/>
      <c r="J3292" s="294"/>
      <c r="K3292" s="294"/>
      <c r="L3292" s="294"/>
    </row>
    <row r="3293" spans="1:12" ht="20.100000000000001" customHeight="1" x14ac:dyDescent="0.25">
      <c r="A3293" s="294"/>
      <c r="B3293" s="295"/>
      <c r="C3293" s="313"/>
      <c r="D3293" s="294"/>
      <c r="E3293" s="294"/>
      <c r="F3293" s="294"/>
      <c r="G3293" s="295"/>
      <c r="H3293" s="295"/>
      <c r="I3293" s="295"/>
      <c r="J3293" s="294"/>
      <c r="K3293" s="294"/>
      <c r="L3293" s="294"/>
    </row>
    <row r="3294" spans="1:12" ht="20.100000000000001" customHeight="1" x14ac:dyDescent="0.25">
      <c r="A3294" s="294"/>
      <c r="B3294" s="295"/>
      <c r="C3294" s="313"/>
      <c r="D3294" s="294"/>
      <c r="E3294" s="294"/>
      <c r="F3294" s="294"/>
      <c r="G3294" s="295"/>
      <c r="H3294" s="295"/>
      <c r="I3294" s="295"/>
      <c r="J3294" s="294"/>
      <c r="K3294" s="294"/>
      <c r="L3294" s="294"/>
    </row>
    <row r="3295" spans="1:12" ht="20.100000000000001" customHeight="1" x14ac:dyDescent="0.25">
      <c r="A3295" s="294"/>
      <c r="B3295" s="295"/>
      <c r="C3295" s="313"/>
      <c r="D3295" s="294"/>
      <c r="E3295" s="294"/>
      <c r="F3295" s="294"/>
      <c r="G3295" s="295"/>
      <c r="H3295" s="295"/>
      <c r="I3295" s="295"/>
      <c r="J3295" s="294"/>
      <c r="K3295" s="294"/>
      <c r="L3295" s="294"/>
    </row>
    <row r="3296" spans="1:12" ht="20.100000000000001" customHeight="1" x14ac:dyDescent="0.25">
      <c r="A3296" s="294"/>
      <c r="B3296" s="295"/>
      <c r="C3296" s="313"/>
      <c r="D3296" s="294"/>
      <c r="E3296" s="294"/>
      <c r="F3296" s="294"/>
      <c r="G3296" s="295"/>
      <c r="H3296" s="295"/>
      <c r="I3296" s="295"/>
      <c r="J3296" s="294"/>
      <c r="K3296" s="294"/>
      <c r="L3296" s="294"/>
    </row>
    <row r="3297" spans="1:12" ht="20.100000000000001" customHeight="1" x14ac:dyDescent="0.25">
      <c r="A3297" s="294"/>
      <c r="B3297" s="295"/>
      <c r="C3297" s="313"/>
      <c r="D3297" s="294"/>
      <c r="E3297" s="294"/>
      <c r="F3297" s="294"/>
      <c r="G3297" s="295"/>
      <c r="H3297" s="295"/>
      <c r="I3297" s="295"/>
      <c r="J3297" s="294"/>
      <c r="K3297" s="294"/>
      <c r="L3297" s="294"/>
    </row>
    <row r="3298" spans="1:12" ht="20.100000000000001" customHeight="1" x14ac:dyDescent="0.25">
      <c r="A3298" s="294"/>
      <c r="B3298" s="295"/>
      <c r="C3298" s="313"/>
      <c r="D3298" s="294"/>
      <c r="E3298" s="294"/>
      <c r="F3298" s="294"/>
      <c r="G3298" s="295"/>
      <c r="H3298" s="295"/>
      <c r="I3298" s="295"/>
      <c r="J3298" s="294"/>
      <c r="K3298" s="294"/>
      <c r="L3298" s="294"/>
    </row>
    <row r="3299" spans="1:12" ht="20.100000000000001" customHeight="1" x14ac:dyDescent="0.25">
      <c r="A3299" s="294"/>
      <c r="B3299" s="295"/>
      <c r="C3299" s="313"/>
      <c r="D3299" s="294"/>
      <c r="E3299" s="294"/>
      <c r="F3299" s="294"/>
      <c r="G3299" s="295"/>
      <c r="H3299" s="295"/>
      <c r="I3299" s="295"/>
      <c r="J3299" s="294"/>
      <c r="K3299" s="294"/>
      <c r="L3299" s="294"/>
    </row>
    <row r="3300" spans="1:12" ht="20.100000000000001" customHeight="1" x14ac:dyDescent="0.25">
      <c r="A3300" s="294"/>
      <c r="B3300" s="295"/>
      <c r="C3300" s="313"/>
      <c r="D3300" s="294"/>
      <c r="E3300" s="294"/>
      <c r="F3300" s="294"/>
      <c r="G3300" s="295"/>
      <c r="H3300" s="295"/>
      <c r="I3300" s="295"/>
      <c r="J3300" s="294"/>
      <c r="K3300" s="294"/>
      <c r="L3300" s="294"/>
    </row>
    <row r="3301" spans="1:12" ht="20.100000000000001" customHeight="1" x14ac:dyDescent="0.25">
      <c r="A3301" s="294"/>
      <c r="B3301" s="295"/>
      <c r="C3301" s="313"/>
      <c r="D3301" s="294"/>
      <c r="E3301" s="294"/>
      <c r="F3301" s="294"/>
      <c r="G3301" s="295"/>
      <c r="H3301" s="295"/>
      <c r="I3301" s="295"/>
      <c r="J3301" s="294"/>
      <c r="K3301" s="294"/>
      <c r="L3301" s="294"/>
    </row>
    <row r="3302" spans="1:12" ht="20.100000000000001" customHeight="1" x14ac:dyDescent="0.25">
      <c r="A3302" s="294"/>
      <c r="B3302" s="295"/>
      <c r="C3302" s="313"/>
      <c r="D3302" s="294"/>
      <c r="E3302" s="294"/>
      <c r="F3302" s="294"/>
      <c r="G3302" s="295"/>
      <c r="H3302" s="295"/>
      <c r="I3302" s="295"/>
      <c r="J3302" s="294"/>
      <c r="K3302" s="294"/>
      <c r="L3302" s="294"/>
    </row>
    <row r="3303" spans="1:12" ht="20.100000000000001" customHeight="1" x14ac:dyDescent="0.25">
      <c r="A3303" s="294"/>
      <c r="B3303" s="295"/>
      <c r="C3303" s="313"/>
      <c r="D3303" s="294"/>
      <c r="E3303" s="294"/>
      <c r="F3303" s="294"/>
      <c r="G3303" s="295"/>
      <c r="H3303" s="295"/>
      <c r="I3303" s="295"/>
      <c r="J3303" s="294"/>
      <c r="K3303" s="294"/>
      <c r="L3303" s="294"/>
    </row>
    <row r="3304" spans="1:12" ht="20.100000000000001" customHeight="1" x14ac:dyDescent="0.25">
      <c r="A3304" s="294"/>
      <c r="B3304" s="295"/>
      <c r="C3304" s="313"/>
      <c r="D3304" s="294"/>
      <c r="E3304" s="294"/>
      <c r="F3304" s="294"/>
      <c r="G3304" s="295"/>
      <c r="H3304" s="295"/>
      <c r="I3304" s="295"/>
      <c r="J3304" s="294"/>
      <c r="K3304" s="294"/>
      <c r="L3304" s="294"/>
    </row>
    <row r="3305" spans="1:12" ht="20.100000000000001" customHeight="1" x14ac:dyDescent="0.25">
      <c r="A3305" s="294"/>
      <c r="B3305" s="295"/>
      <c r="C3305" s="313"/>
      <c r="D3305" s="294"/>
      <c r="E3305" s="294"/>
      <c r="F3305" s="294"/>
      <c r="G3305" s="295"/>
      <c r="H3305" s="295"/>
      <c r="I3305" s="295"/>
      <c r="J3305" s="294"/>
      <c r="K3305" s="294"/>
      <c r="L3305" s="294"/>
    </row>
    <row r="3306" spans="1:12" ht="20.100000000000001" customHeight="1" x14ac:dyDescent="0.25">
      <c r="A3306" s="294"/>
      <c r="B3306" s="295"/>
      <c r="C3306" s="313"/>
      <c r="D3306" s="294"/>
      <c r="E3306" s="294"/>
      <c r="F3306" s="294"/>
      <c r="G3306" s="295"/>
      <c r="H3306" s="295"/>
      <c r="I3306" s="295"/>
      <c r="J3306" s="294"/>
      <c r="K3306" s="294"/>
      <c r="L3306" s="294"/>
    </row>
    <row r="3307" spans="1:12" ht="20.100000000000001" customHeight="1" x14ac:dyDescent="0.25">
      <c r="A3307" s="294"/>
      <c r="B3307" s="295"/>
      <c r="C3307" s="313"/>
      <c r="D3307" s="294"/>
      <c r="E3307" s="294"/>
      <c r="F3307" s="294"/>
      <c r="G3307" s="295"/>
      <c r="H3307" s="295"/>
      <c r="I3307" s="295"/>
      <c r="J3307" s="294"/>
      <c r="K3307" s="294"/>
      <c r="L3307" s="294"/>
    </row>
    <row r="3308" spans="1:12" ht="20.100000000000001" customHeight="1" x14ac:dyDescent="0.25">
      <c r="A3308" s="294"/>
      <c r="B3308" s="295"/>
      <c r="C3308" s="313"/>
      <c r="D3308" s="294"/>
      <c r="E3308" s="294"/>
      <c r="F3308" s="294"/>
      <c r="G3308" s="295"/>
      <c r="H3308" s="295"/>
      <c r="I3308" s="295"/>
      <c r="J3308" s="294"/>
      <c r="K3308" s="294"/>
      <c r="L3308" s="294"/>
    </row>
    <row r="3309" spans="1:12" ht="20.100000000000001" customHeight="1" x14ac:dyDescent="0.25">
      <c r="A3309" s="294"/>
      <c r="B3309" s="295"/>
      <c r="C3309" s="313"/>
      <c r="D3309" s="294"/>
      <c r="E3309" s="294"/>
      <c r="F3309" s="294"/>
      <c r="G3309" s="295"/>
      <c r="H3309" s="295"/>
      <c r="I3309" s="295"/>
      <c r="J3309" s="294"/>
      <c r="K3309" s="294"/>
      <c r="L3309" s="294"/>
    </row>
    <row r="3310" spans="1:12" ht="20.100000000000001" customHeight="1" x14ac:dyDescent="0.25">
      <c r="A3310" s="294"/>
      <c r="B3310" s="295"/>
      <c r="C3310" s="313"/>
      <c r="D3310" s="294"/>
      <c r="E3310" s="294"/>
      <c r="F3310" s="294"/>
      <c r="G3310" s="295"/>
      <c r="H3310" s="295"/>
      <c r="I3310" s="295"/>
      <c r="J3310" s="294"/>
      <c r="K3310" s="294"/>
      <c r="L3310" s="294"/>
    </row>
    <row r="3311" spans="1:12" ht="20.100000000000001" customHeight="1" x14ac:dyDescent="0.25">
      <c r="A3311" s="294"/>
      <c r="B3311" s="295"/>
      <c r="C3311" s="313"/>
      <c r="D3311" s="294"/>
      <c r="E3311" s="294"/>
      <c r="F3311" s="294"/>
      <c r="G3311" s="295"/>
      <c r="H3311" s="295"/>
      <c r="I3311" s="295"/>
      <c r="J3311" s="294"/>
      <c r="K3311" s="294"/>
      <c r="L3311" s="294"/>
    </row>
    <row r="3312" spans="1:12" ht="20.100000000000001" customHeight="1" x14ac:dyDescent="0.25">
      <c r="A3312" s="294"/>
      <c r="B3312" s="295"/>
      <c r="C3312" s="313"/>
      <c r="D3312" s="294"/>
      <c r="E3312" s="294"/>
      <c r="F3312" s="294"/>
      <c r="G3312" s="295"/>
      <c r="H3312" s="295"/>
      <c r="I3312" s="295"/>
      <c r="J3312" s="294"/>
      <c r="K3312" s="294"/>
      <c r="L3312" s="294"/>
    </row>
    <row r="3313" spans="1:12" ht="20.100000000000001" customHeight="1" x14ac:dyDescent="0.25">
      <c r="A3313" s="294"/>
      <c r="B3313" s="295"/>
      <c r="C3313" s="313"/>
      <c r="D3313" s="294"/>
      <c r="E3313" s="294"/>
      <c r="F3313" s="294"/>
      <c r="G3313" s="295"/>
      <c r="H3313" s="295"/>
      <c r="I3313" s="295"/>
      <c r="J3313" s="294"/>
      <c r="K3313" s="294"/>
      <c r="L3313" s="294"/>
    </row>
    <row r="3314" spans="1:12" ht="20.100000000000001" customHeight="1" x14ac:dyDescent="0.25">
      <c r="A3314" s="294"/>
      <c r="B3314" s="295"/>
      <c r="C3314" s="313"/>
      <c r="D3314" s="294"/>
      <c r="E3314" s="294"/>
      <c r="F3314" s="294"/>
      <c r="G3314" s="295"/>
      <c r="H3314" s="295"/>
      <c r="I3314" s="295"/>
      <c r="J3314" s="294"/>
      <c r="K3314" s="294"/>
      <c r="L3314" s="294"/>
    </row>
    <row r="3315" spans="1:12" x14ac:dyDescent="0.25">
      <c r="A3315" s="253" t="s">
        <v>264</v>
      </c>
      <c r="B3315" s="253" t="s">
        <v>264</v>
      </c>
      <c r="C3315" s="253" t="s">
        <v>264</v>
      </c>
      <c r="D3315" s="253" t="s">
        <v>264</v>
      </c>
      <c r="E3315" s="253" t="s">
        <v>264</v>
      </c>
      <c r="F3315" s="253" t="s">
        <v>264</v>
      </c>
      <c r="G3315" s="253" t="s">
        <v>264</v>
      </c>
      <c r="H3315" s="253" t="s">
        <v>264</v>
      </c>
      <c r="I3315" s="253" t="s">
        <v>264</v>
      </c>
      <c r="J3315" s="253" t="s">
        <v>264</v>
      </c>
      <c r="K3315" s="253" t="s">
        <v>264</v>
      </c>
      <c r="L3315" s="253" t="s">
        <v>264</v>
      </c>
    </row>
  </sheetData>
  <sheetProtection sheet="1" objects="1" scenarios="1" formatRows="0" insertRows="0" autoFilter="0"/>
  <autoFilter ref="A14:L14"/>
  <mergeCells count="1">
    <mergeCell ref="A10:L10"/>
  </mergeCells>
  <conditionalFormatting sqref="A4">
    <cfRule type="cellIs" dxfId="46" priority="3" operator="equal">
      <formula>"LME-MCO Not Entered On Set-Up Worksheet"</formula>
    </cfRule>
  </conditionalFormatting>
  <conditionalFormatting sqref="A3">
    <cfRule type="cellIs" dxfId="45" priority="2" operator="equal">
      <formula>"SFY And/Or Report Period Not Entered On Set-Up Worksheet"</formula>
    </cfRule>
  </conditionalFormatting>
  <conditionalFormatting sqref="A1">
    <cfRule type="cellIs" dxfId="44" priority="1" operator="equal">
      <formula>"Minimum Required Synar Hours in cell S6 is BLANK !!!  Please enter a number !!!"</formula>
    </cfRule>
  </conditionalFormatting>
  <dataValidations count="2">
    <dataValidation type="list" allowBlank="1" showInputMessage="1" showErrorMessage="1" prompt="Enter or select the report period from the drop-down list._x000a_(1 = 1st 6 months, _x000a_ 2 = 2nd 6 months)." sqref="A15:A3314">
      <formula1>"1,2"</formula1>
    </dataValidation>
    <dataValidation type="list" allowBlank="1" showInputMessage="1" showErrorMessage="1" prompt="Enter or select county from the drop-down list." sqref="B15:B3314">
      <formula1>Counties</formula1>
    </dataValidation>
  </dataValidations>
  <printOptions horizontalCentered="1"/>
  <pageMargins left="0.3" right="0.3" top="0.5" bottom="0.5" header="0.3" footer="0.3"/>
  <pageSetup scale="68" fitToHeight="0" orientation="landscape" r:id="rId1"/>
  <headerFooter>
    <oddFooter>&amp;LNC DMH/DD/SAS QM Section&amp;CPage &amp;P of &amp;N&amp;R&amp;F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12"/>
  <sheetViews>
    <sheetView showGridLines="0" workbookViewId="0">
      <selection activeCell="A12" sqref="A12"/>
    </sheetView>
  </sheetViews>
  <sheetFormatPr defaultColWidth="9.109375" defaultRowHeight="13.2" x14ac:dyDescent="0.25"/>
  <cols>
    <col min="1" max="1" width="130.6640625" style="1" customWidth="1"/>
    <col min="2" max="16384" width="9.109375" style="1"/>
  </cols>
  <sheetData>
    <row r="1" spans="1:1" ht="20.100000000000001" customHeight="1" x14ac:dyDescent="0.25">
      <c r="A1" s="192"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1" ht="20.100000000000001" customHeight="1" x14ac:dyDescent="0.25">
      <c r="A2" s="192" t="str">
        <f>IF('Set-Up Worksheet'!B4="","LME-MCO Not Entered On Set-Up Worksheet",'Set-Up Worksheet'!B4)</f>
        <v>LME-MCO Not Entered On Set-Up Worksheet</v>
      </c>
    </row>
    <row r="4" spans="1:1" ht="31.2" x14ac:dyDescent="0.25">
      <c r="A4" s="194" t="s">
        <v>311</v>
      </c>
    </row>
    <row r="7" spans="1:1" ht="45" customHeight="1" x14ac:dyDescent="0.25">
      <c r="A7" s="256" t="s">
        <v>387</v>
      </c>
    </row>
    <row r="8" spans="1:1" x14ac:dyDescent="0.25">
      <c r="A8" s="332"/>
    </row>
    <row r="9" spans="1:1" ht="20.100000000000001" customHeight="1" x14ac:dyDescent="0.25">
      <c r="A9" s="64" t="s">
        <v>312</v>
      </c>
    </row>
    <row r="12" spans="1:1" ht="20.100000000000001" customHeight="1" x14ac:dyDescent="0.25">
      <c r="A12" s="64" t="s">
        <v>450</v>
      </c>
    </row>
  </sheetData>
  <sheetProtection sheet="1" objects="1" scenarios="1"/>
  <conditionalFormatting sqref="A2">
    <cfRule type="cellIs" dxfId="43" priority="2" operator="equal">
      <formula>"LME-MCO Not Entered On Set-Up Worksheet"</formula>
    </cfRule>
  </conditionalFormatting>
  <conditionalFormatting sqref="A1">
    <cfRule type="cellIs" dxfId="42"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DMH/DD/SAS QM Section&amp;CPage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35"/>
  <sheetViews>
    <sheetView showGridLines="0" workbookViewId="0">
      <selection activeCell="B8" sqref="B8"/>
    </sheetView>
  </sheetViews>
  <sheetFormatPr defaultColWidth="9.109375" defaultRowHeight="13.2" x14ac:dyDescent="0.25"/>
  <cols>
    <col min="1" max="1" width="25.6640625" style="1" customWidth="1"/>
    <col min="2" max="2" width="40.109375" style="1" bestFit="1" customWidth="1"/>
    <col min="3" max="3" width="25.6640625" style="1" customWidth="1"/>
    <col min="4" max="5" width="9.109375" style="1"/>
    <col min="6" max="6" width="26.6640625" style="1" customWidth="1"/>
    <col min="7" max="8" width="9.109375" style="1" customWidth="1"/>
    <col min="9" max="16384" width="9.109375" style="1"/>
  </cols>
  <sheetData>
    <row r="1" spans="1:10" ht="69.900000000000006" customHeight="1" x14ac:dyDescent="0.25">
      <c r="A1" s="638" t="s">
        <v>479</v>
      </c>
      <c r="B1" s="638"/>
      <c r="C1" s="638"/>
    </row>
    <row r="3" spans="1:10" ht="13.8" x14ac:dyDescent="0.25">
      <c r="E3" s="63"/>
    </row>
    <row r="4" spans="1:10" ht="20.100000000000001" customHeight="1" x14ac:dyDescent="0.25">
      <c r="A4" s="154" t="s">
        <v>35</v>
      </c>
      <c r="B4" s="37"/>
      <c r="D4" s="62"/>
      <c r="E4" s="63"/>
    </row>
    <row r="5" spans="1:10" x14ac:dyDescent="0.25">
      <c r="A5" s="154"/>
    </row>
    <row r="6" spans="1:10" ht="20.100000000000001" customHeight="1" x14ac:dyDescent="0.25">
      <c r="A6" s="154" t="s">
        <v>14</v>
      </c>
      <c r="B6" s="37">
        <v>2017</v>
      </c>
    </row>
    <row r="7" spans="1:10" x14ac:dyDescent="0.25">
      <c r="A7" s="154"/>
    </row>
    <row r="8" spans="1:10" ht="20.100000000000001" customHeight="1" x14ac:dyDescent="0.25">
      <c r="A8" s="154" t="s">
        <v>15</v>
      </c>
      <c r="B8" s="37" t="s">
        <v>445</v>
      </c>
    </row>
    <row r="9" spans="1:10" ht="20.100000000000001" customHeight="1" x14ac:dyDescent="0.25">
      <c r="B9" s="4" t="str">
        <f>IF(OR(B6="",B8=""),"",IF(B8="Mid-Year Report","July 1, "&amp;B6-1&amp;" through December 31, "&amp;B6-1,IF(B8="Year-End Report","January 1, "&amp;B6&amp;" through June 30, "&amp;B6,"")))</f>
        <v>July 1, 2016 through December 31, 2016</v>
      </c>
      <c r="F9" s="41" t="s">
        <v>48</v>
      </c>
      <c r="G9" s="42"/>
      <c r="H9" s="42"/>
      <c r="I9" s="42"/>
      <c r="J9" s="55"/>
    </row>
    <row r="10" spans="1:10" x14ac:dyDescent="0.25">
      <c r="F10" s="43" t="s">
        <v>480</v>
      </c>
      <c r="G10" s="44"/>
      <c r="H10" s="44"/>
      <c r="I10" s="44"/>
      <c r="J10" s="56"/>
    </row>
    <row r="11" spans="1:10" ht="20.100000000000001" customHeight="1" x14ac:dyDescent="0.25">
      <c r="A11" s="154" t="s">
        <v>31</v>
      </c>
      <c r="B11" s="76">
        <f>IF(B6="","",IF(B8="Mid-Year Report",H20,IF(B8="Year-End Report",I20,"")))</f>
        <v>42755</v>
      </c>
      <c r="F11" s="57" t="str">
        <f>"State Holidays have been updated through calendar year "&amp;TEXT(MAX(Holidays),"YYYY.")</f>
        <v>State Holidays have been updated through calendar year 2020.</v>
      </c>
      <c r="G11" s="44"/>
      <c r="H11" s="44"/>
      <c r="I11" s="44"/>
      <c r="J11" s="56"/>
    </row>
    <row r="12" spans="1:10" ht="20.100000000000001" customHeight="1" x14ac:dyDescent="0.25">
      <c r="B12" s="31" t="str">
        <f>IF(B6="","",IF(OR(B6&lt;YEAR(MIN(Holidays)),B6&gt;YEAR(MAX(Holidays))),"CAUTION: Report Due Date does not adjust for state holidays",""))</f>
        <v/>
      </c>
      <c r="F12" s="43" t="s">
        <v>34</v>
      </c>
      <c r="G12" s="44"/>
      <c r="H12" s="44"/>
      <c r="I12" s="44"/>
      <c r="J12" s="56"/>
    </row>
    <row r="13" spans="1:10" x14ac:dyDescent="0.25">
      <c r="F13" s="43" t="s">
        <v>49</v>
      </c>
      <c r="G13" s="44"/>
      <c r="H13" s="44"/>
      <c r="I13" s="44"/>
      <c r="J13" s="56"/>
    </row>
    <row r="14" spans="1:10" ht="20.100000000000001" customHeight="1" x14ac:dyDescent="0.25">
      <c r="A14" s="154" t="s">
        <v>42</v>
      </c>
      <c r="B14" s="39"/>
      <c r="F14" s="43" t="s">
        <v>50</v>
      </c>
      <c r="G14" s="44"/>
      <c r="H14" s="44"/>
      <c r="I14" s="44"/>
      <c r="J14" s="56"/>
    </row>
    <row r="15" spans="1:10" x14ac:dyDescent="0.25">
      <c r="A15" s="154"/>
      <c r="F15" s="46"/>
      <c r="G15" s="47"/>
      <c r="H15" s="47"/>
      <c r="I15" s="47"/>
      <c r="J15" s="45"/>
    </row>
    <row r="16" spans="1:10" ht="20.100000000000001" customHeight="1" x14ac:dyDescent="0.25">
      <c r="A16" s="169" t="s">
        <v>43</v>
      </c>
      <c r="F16" s="46"/>
      <c r="G16" s="47"/>
      <c r="H16" s="48" t="s">
        <v>33</v>
      </c>
      <c r="I16" s="48" t="s">
        <v>32</v>
      </c>
      <c r="J16" s="45"/>
    </row>
    <row r="17" spans="1:10" ht="20.100000000000001" customHeight="1" x14ac:dyDescent="0.25">
      <c r="A17" s="154" t="s">
        <v>44</v>
      </c>
      <c r="B17" s="36"/>
      <c r="F17" s="46"/>
      <c r="G17" s="49"/>
      <c r="H17" s="26" t="s">
        <v>27</v>
      </c>
      <c r="I17" s="26" t="s">
        <v>26</v>
      </c>
      <c r="J17" s="45"/>
    </row>
    <row r="18" spans="1:10" ht="20.100000000000001" customHeight="1" x14ac:dyDescent="0.25">
      <c r="A18" s="154" t="s">
        <v>45</v>
      </c>
      <c r="B18" s="36"/>
      <c r="F18" s="46"/>
      <c r="G18" s="50" t="s">
        <v>28</v>
      </c>
      <c r="H18" s="27">
        <f>DATEVALUE("1/20/"&amp;$B6)</f>
        <v>42755</v>
      </c>
      <c r="I18" s="27">
        <f>DATEVALUE("7/20/"&amp;$B6)</f>
        <v>42936</v>
      </c>
      <c r="J18" s="45"/>
    </row>
    <row r="19" spans="1:10" ht="20.100000000000001" customHeight="1" x14ac:dyDescent="0.25">
      <c r="A19" s="154" t="s">
        <v>46</v>
      </c>
      <c r="B19" s="36"/>
      <c r="F19" s="46"/>
      <c r="G19" s="50" t="s">
        <v>29</v>
      </c>
      <c r="H19" s="28">
        <f t="shared" ref="H19" si="0">IF(WEEKDAY(H18)=1,H18+1,IF(WEEKDAY(H18)=7,H18+2,H18))</f>
        <v>42755</v>
      </c>
      <c r="I19" s="28">
        <f>IF(WEEKDAY(I18)=1,I18+1,IF(WEEKDAY(I18)=7,I18+2,I18))</f>
        <v>42936</v>
      </c>
      <c r="J19" s="45"/>
    </row>
    <row r="20" spans="1:10" ht="20.100000000000001" customHeight="1" x14ac:dyDescent="0.25">
      <c r="A20" s="154" t="s">
        <v>47</v>
      </c>
      <c r="B20" s="40"/>
      <c r="F20" s="46"/>
      <c r="G20" s="51" t="s">
        <v>30</v>
      </c>
      <c r="H20" s="29">
        <f>IF(ISNA(VLOOKUP(H19,Holidays,1,FALSE))=TRUE,H19,H19+1)</f>
        <v>42755</v>
      </c>
      <c r="I20" s="29">
        <f t="shared" ref="I20" si="1">IF(ISNA(VLOOKUP(I19,Holidays,1,FALSE))=TRUE,I19,I19+1)</f>
        <v>42936</v>
      </c>
      <c r="J20" s="45"/>
    </row>
    <row r="21" spans="1:10" x14ac:dyDescent="0.25">
      <c r="F21" s="46"/>
      <c r="G21" s="47"/>
      <c r="H21" s="47"/>
      <c r="I21" s="47"/>
      <c r="J21" s="45"/>
    </row>
    <row r="22" spans="1:10" x14ac:dyDescent="0.25">
      <c r="F22" s="52"/>
      <c r="G22" s="53"/>
      <c r="H22" s="53"/>
      <c r="I22" s="53"/>
      <c r="J22" s="54"/>
    </row>
    <row r="23" spans="1:10" ht="20.100000000000001" customHeight="1" x14ac:dyDescent="0.25">
      <c r="A23" s="169" t="s">
        <v>520</v>
      </c>
      <c r="C23" s="47"/>
    </row>
    <row r="24" spans="1:10" ht="20.100000000000001" customHeight="1" x14ac:dyDescent="0.25">
      <c r="A24" s="559">
        <v>1</v>
      </c>
      <c r="B24" s="558"/>
    </row>
    <row r="25" spans="1:10" ht="20.100000000000001" customHeight="1" x14ac:dyDescent="0.25">
      <c r="A25" s="559">
        <v>2</v>
      </c>
      <c r="B25" s="558"/>
    </row>
    <row r="26" spans="1:10" ht="20.100000000000001" customHeight="1" x14ac:dyDescent="0.25">
      <c r="A26" s="559">
        <v>3</v>
      </c>
      <c r="B26" s="558"/>
    </row>
    <row r="27" spans="1:10" ht="20.100000000000001" customHeight="1" x14ac:dyDescent="0.25">
      <c r="A27" s="559">
        <v>4</v>
      </c>
      <c r="B27" s="558"/>
    </row>
    <row r="28" spans="1:10" ht="20.100000000000001" customHeight="1" x14ac:dyDescent="0.25">
      <c r="A28" s="559">
        <v>5</v>
      </c>
      <c r="B28" s="558"/>
    </row>
    <row r="29" spans="1:10" ht="20.100000000000001" customHeight="1" x14ac:dyDescent="0.25">
      <c r="A29" s="559">
        <v>6</v>
      </c>
      <c r="B29" s="558"/>
    </row>
    <row r="30" spans="1:10" ht="20.100000000000001" customHeight="1" x14ac:dyDescent="0.25">
      <c r="A30" s="559">
        <v>7</v>
      </c>
      <c r="B30" s="558"/>
    </row>
    <row r="31" spans="1:10" ht="20.100000000000001" customHeight="1" x14ac:dyDescent="0.25">
      <c r="A31" s="559">
        <v>8</v>
      </c>
      <c r="B31" s="558"/>
    </row>
    <row r="32" spans="1:10" ht="20.100000000000001" customHeight="1" x14ac:dyDescent="0.25">
      <c r="A32" s="559">
        <v>9</v>
      </c>
      <c r="B32" s="558"/>
    </row>
    <row r="33" spans="1:2" ht="20.100000000000001" customHeight="1" x14ac:dyDescent="0.25">
      <c r="A33" s="559">
        <v>10</v>
      </c>
      <c r="B33" s="558"/>
    </row>
    <row r="34" spans="1:2" ht="20.100000000000001" customHeight="1" x14ac:dyDescent="0.25">
      <c r="A34" s="559">
        <v>11</v>
      </c>
      <c r="B34" s="558"/>
    </row>
    <row r="35" spans="1:2" ht="20.100000000000001" customHeight="1" x14ac:dyDescent="0.25">
      <c r="A35" s="559">
        <v>12</v>
      </c>
      <c r="B35" s="558"/>
    </row>
  </sheetData>
  <sheetProtection sheet="1" objects="1" scenarios="1"/>
  <mergeCells count="1">
    <mergeCell ref="A1:C1"/>
  </mergeCells>
  <conditionalFormatting sqref="H19:I19">
    <cfRule type="expression" dxfId="836" priority="4">
      <formula>H19&lt;&gt;H18</formula>
    </cfRule>
  </conditionalFormatting>
  <conditionalFormatting sqref="H20:I20">
    <cfRule type="expression" dxfId="835" priority="3">
      <formula>H20&lt;&gt;H19</formula>
    </cfRule>
  </conditionalFormatting>
  <conditionalFormatting sqref="B24:B35">
    <cfRule type="cellIs" dxfId="834" priority="1" operator="equal">
      <formula>""</formula>
    </cfRule>
  </conditionalFormatting>
  <dataValidations count="4">
    <dataValidation type="list" allowBlank="1" showInputMessage="1" showErrorMessage="1" prompt="Select the Report Period from the drop-down list." sqref="B8">
      <formula1>"Mid-Year Report,Year-End Report"</formula1>
    </dataValidation>
    <dataValidation type="whole" allowBlank="1" showInputMessage="1" showErrorMessage="1" prompt="Enter a four digit SFY (YYYY) between 2014 and 2035 (e.g. for SFY2014-2015, enter &quot;2015&quot;)." sqref="B6">
      <formula1>2014</formula1>
      <formula2>2035</formula2>
    </dataValidation>
    <dataValidation allowBlank="1" showInputMessage="1" showErrorMessage="1" prompt="Enter Date in &quot;M/D/YY&quot; format." sqref="B14"/>
    <dataValidation type="list" allowBlank="1" showInputMessage="1" showErrorMessage="1" prompt="Select the LME-MCO from the drop-down list." sqref="B4">
      <formula1>LME_MCO</formula1>
    </dataValidation>
  </dataValidations>
  <printOptions horizontalCentered="1"/>
  <pageMargins left="0.3" right="0.3" top="0.5" bottom="0.5" header="0.3" footer="0.3"/>
  <pageSetup orientation="portrait" r:id="rId1"/>
  <headerFooter>
    <oddFooter>&amp;LNC DHHS DMH/DD/SAS QM Section&amp;C
Page &amp;P of &amp;N&amp;R&amp;F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B11"/>
  <sheetViews>
    <sheetView showGridLines="0" workbookViewId="0">
      <selection activeCell="A11" sqref="A11"/>
    </sheetView>
  </sheetViews>
  <sheetFormatPr defaultColWidth="9.109375" defaultRowHeight="13.2" x14ac:dyDescent="0.25"/>
  <cols>
    <col min="1" max="1" width="130.6640625" style="1" customWidth="1"/>
    <col min="2" max="16384" width="9.109375" style="1"/>
  </cols>
  <sheetData>
    <row r="1" spans="1:2" ht="20.100000000000001" customHeight="1" x14ac:dyDescent="0.25">
      <c r="A1" s="192"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2" ht="20.100000000000001" customHeight="1" x14ac:dyDescent="0.25">
      <c r="A2" s="192" t="str">
        <f>IF('Set-Up Worksheet'!B4="","LME-MCO Not Entered On Set-Up Worksheet",'Set-Up Worksheet'!B4)</f>
        <v>LME-MCO Not Entered On Set-Up Worksheet</v>
      </c>
    </row>
    <row r="4" spans="1:2" ht="20.100000000000001" customHeight="1" x14ac:dyDescent="0.25">
      <c r="A4" s="64" t="s">
        <v>313</v>
      </c>
    </row>
    <row r="6" spans="1:2" ht="45" customHeight="1" x14ac:dyDescent="0.25">
      <c r="A6" s="256" t="s">
        <v>386</v>
      </c>
    </row>
    <row r="9" spans="1:2" ht="20.100000000000001" customHeight="1" x14ac:dyDescent="0.25">
      <c r="A9" s="64" t="s">
        <v>458</v>
      </c>
    </row>
    <row r="11" spans="1:2" ht="45" customHeight="1" x14ac:dyDescent="0.25">
      <c r="A11" s="201"/>
      <c r="B11" s="74"/>
    </row>
  </sheetData>
  <sheetProtection sheet="1" objects="1" scenarios="1"/>
  <conditionalFormatting sqref="A2">
    <cfRule type="cellIs" dxfId="41" priority="2" operator="equal">
      <formula>"LME-MCO Not Entered On Set-Up Worksheet"</formula>
    </cfRule>
  </conditionalFormatting>
  <conditionalFormatting sqref="A1">
    <cfRule type="cellIs" dxfId="40"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DMH/DD/SAS QM Section&amp;CPage &amp;P of &amp;N&amp;R&amp;F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14"/>
  <sheetViews>
    <sheetView showGridLines="0" workbookViewId="0">
      <selection activeCell="A27" sqref="A27"/>
    </sheetView>
  </sheetViews>
  <sheetFormatPr defaultColWidth="9.109375" defaultRowHeight="13.2" x14ac:dyDescent="0.25"/>
  <cols>
    <col min="1" max="1" width="130.6640625" style="1" customWidth="1"/>
    <col min="2" max="16384" width="9.109375" style="1"/>
  </cols>
  <sheetData>
    <row r="1" spans="1:1" ht="20.100000000000001" customHeight="1" x14ac:dyDescent="0.25">
      <c r="A1" s="38"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1" ht="20.100000000000001" customHeight="1" x14ac:dyDescent="0.25">
      <c r="A2" s="38" t="str">
        <f>IF('Set-Up Worksheet'!B4="","LME-MCO Not Entered On Set-Up Worksheet",'Set-Up Worksheet'!B4)</f>
        <v>LME-MCO Not Entered On Set-Up Worksheet</v>
      </c>
    </row>
    <row r="4" spans="1:1" ht="20.100000000000001" customHeight="1" x14ac:dyDescent="0.25">
      <c r="A4" s="64" t="s">
        <v>451</v>
      </c>
    </row>
    <row r="5" spans="1:1" ht="49.95" customHeight="1" x14ac:dyDescent="0.25">
      <c r="A5" s="256" t="s">
        <v>387</v>
      </c>
    </row>
    <row r="8" spans="1:1" ht="20.100000000000001" customHeight="1" x14ac:dyDescent="0.25">
      <c r="A8" s="64" t="s">
        <v>452</v>
      </c>
    </row>
    <row r="11" spans="1:1" ht="20.100000000000001" customHeight="1" x14ac:dyDescent="0.25">
      <c r="A11" s="64" t="s">
        <v>453</v>
      </c>
    </row>
    <row r="14" spans="1:1" ht="15.6" x14ac:dyDescent="0.25">
      <c r="A14" s="331"/>
    </row>
  </sheetData>
  <sheetProtection sheet="1" objects="1" scenarios="1"/>
  <conditionalFormatting sqref="A2">
    <cfRule type="cellIs" dxfId="39" priority="2" operator="equal">
      <formula>"LME-MCO Not Entered On Set-Up Worksheet"</formula>
    </cfRule>
  </conditionalFormatting>
  <conditionalFormatting sqref="A1">
    <cfRule type="cellIs" dxfId="38"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DMH/DD/SAS QM Section&amp;CPage &amp;P of &amp;N&amp;R&amp;F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14"/>
  <sheetViews>
    <sheetView showGridLines="0" workbookViewId="0">
      <selection activeCell="A21" sqref="A21"/>
    </sheetView>
  </sheetViews>
  <sheetFormatPr defaultColWidth="9.109375" defaultRowHeight="13.2" x14ac:dyDescent="0.25"/>
  <cols>
    <col min="1" max="1" width="130.6640625" style="1" customWidth="1"/>
    <col min="2" max="16384" width="9.109375" style="1"/>
  </cols>
  <sheetData>
    <row r="1" spans="1:1" ht="20.100000000000001" customHeight="1" x14ac:dyDescent="0.25">
      <c r="A1" s="192" t="str">
        <f>IF(OR('Set-Up Worksheet'!B6="",'Set-Up Worksheet'!B8=""),"SFY And/Or Report Period Not Entered On Set-Up Worksheet","SFY"&amp;'Set-Up Worksheet'!B6&amp;" LME-MCO Semi-Annual SAPTBG Compliance Report -- "&amp;'Set-Up Worksheet'!B8)</f>
        <v>SFY2017 LME-MCO Semi-Annual SAPTBG Compliance Report -- Mid-Year Report</v>
      </c>
    </row>
    <row r="2" spans="1:1" ht="20.100000000000001" customHeight="1" x14ac:dyDescent="0.25">
      <c r="A2" s="192" t="str">
        <f>IF('Set-Up Worksheet'!B4="","LME-MCO Not Entered On Set-Up Worksheet",'Set-Up Worksheet'!B4)</f>
        <v>LME-MCO Not Entered On Set-Up Worksheet</v>
      </c>
    </row>
    <row r="4" spans="1:1" ht="20.100000000000001" customHeight="1" x14ac:dyDescent="0.25">
      <c r="A4" s="64" t="s">
        <v>392</v>
      </c>
    </row>
    <row r="5" spans="1:1" ht="20.100000000000001" customHeight="1" x14ac:dyDescent="0.25">
      <c r="A5" s="64"/>
    </row>
    <row r="6" spans="1:1" ht="49.95" customHeight="1" x14ac:dyDescent="0.25">
      <c r="A6" s="333" t="s">
        <v>394</v>
      </c>
    </row>
    <row r="7" spans="1:1" ht="20.100000000000001" customHeight="1" x14ac:dyDescent="0.25">
      <c r="A7" s="64"/>
    </row>
    <row r="8" spans="1:1" ht="45" customHeight="1" x14ac:dyDescent="0.25">
      <c r="A8" s="256" t="s">
        <v>386</v>
      </c>
    </row>
    <row r="9" spans="1:1" ht="13.2" customHeight="1" x14ac:dyDescent="0.25">
      <c r="A9" s="332"/>
    </row>
    <row r="10" spans="1:1" ht="13.2" customHeight="1" x14ac:dyDescent="0.25"/>
    <row r="11" spans="1:1" ht="20.100000000000001" customHeight="1" x14ac:dyDescent="0.25">
      <c r="A11" s="64" t="s">
        <v>454</v>
      </c>
    </row>
    <row r="14" spans="1:1" ht="15.6" x14ac:dyDescent="0.25">
      <c r="A14" s="331"/>
    </row>
  </sheetData>
  <sheetProtection sheet="1" objects="1" scenarios="1"/>
  <conditionalFormatting sqref="A2">
    <cfRule type="cellIs" dxfId="37" priority="2" operator="equal">
      <formula>"LME-MCO Not Entered On Set-Up Worksheet"</formula>
    </cfRule>
  </conditionalFormatting>
  <conditionalFormatting sqref="A1">
    <cfRule type="cellIs" dxfId="36" priority="1" operator="equal">
      <formula>"SFY And/Or Report Period Not Entered On Set-Up Worksheet"</formula>
    </cfRule>
  </conditionalFormatting>
  <printOptions horizontalCentered="1"/>
  <pageMargins left="0.3" right="0.3" top="0.5" bottom="0.5" header="0.3" footer="0.3"/>
  <pageSetup orientation="landscape" r:id="rId1"/>
  <headerFooter>
    <oddFooter>&amp;LNC DMH/DD/SAS QM Section&amp;CPage &amp;P of &amp;N&amp;R&amp;F</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26"/>
  <sheetViews>
    <sheetView showGridLines="0" workbookViewId="0">
      <pane ySplit="3" topLeftCell="A4" activePane="bottomLeft" state="frozen"/>
      <selection pane="bottomLeft" activeCell="F19" sqref="F19"/>
    </sheetView>
  </sheetViews>
  <sheetFormatPr defaultColWidth="9.109375" defaultRowHeight="13.2" x14ac:dyDescent="0.25"/>
  <cols>
    <col min="1" max="1" width="45.33203125" style="1" customWidth="1"/>
    <col min="2" max="7" width="18.6640625" style="1" customWidth="1"/>
    <col min="8" max="8" width="9.109375" style="1" customWidth="1"/>
    <col min="9" max="9" width="45.33203125" style="1" customWidth="1"/>
    <col min="10" max="15" width="18.6640625" style="1" customWidth="1"/>
    <col min="16" max="16" width="9.109375" style="1"/>
    <col min="17" max="17" width="45.33203125" style="1" customWidth="1"/>
    <col min="18" max="23" width="18.6640625" style="1" customWidth="1"/>
    <col min="24" max="24" width="9.109375" style="1"/>
    <col min="25" max="25" width="45.33203125" style="1" customWidth="1"/>
    <col min="26" max="31" width="18.6640625" style="1" customWidth="1"/>
    <col min="32" max="32" width="9.109375" style="1"/>
    <col min="33" max="33" width="45.33203125" style="1" customWidth="1"/>
    <col min="34" max="39" width="18.6640625" style="1" customWidth="1"/>
    <col min="40" max="40" width="9.109375" style="1"/>
    <col min="41" max="41" width="45.33203125" style="1" customWidth="1"/>
    <col min="42" max="47" width="18.6640625" style="1" customWidth="1"/>
    <col min="48" max="48" width="9.109375" style="1"/>
    <col min="49" max="49" width="45.33203125" style="1" customWidth="1"/>
    <col min="50" max="55" width="18.6640625" style="1" customWidth="1"/>
    <col min="56" max="56" width="9.109375" style="1"/>
    <col min="57" max="57" width="45.33203125" style="1" customWidth="1"/>
    <col min="58" max="63" width="18.6640625" style="1" customWidth="1"/>
    <col min="64" max="64" width="9.109375" style="1"/>
    <col min="65" max="65" width="45.33203125" style="1" customWidth="1"/>
    <col min="66" max="71" width="18.6640625" style="1" customWidth="1"/>
    <col min="72" max="72" width="9.109375" style="1"/>
    <col min="73" max="73" width="45.33203125" style="1" customWidth="1"/>
    <col min="74" max="79" width="18.6640625" style="1" customWidth="1"/>
    <col min="80" max="80" width="9.109375" style="1"/>
    <col min="81" max="81" width="45.33203125" style="1" customWidth="1"/>
    <col min="82" max="87" width="18.6640625" style="1" customWidth="1"/>
    <col min="88" max="88" width="9.109375" style="1"/>
    <col min="89" max="89" width="45.33203125" style="1" customWidth="1"/>
    <col min="90" max="95" width="18.6640625" style="1" customWidth="1"/>
    <col min="96" max="96" width="9.109375" style="1"/>
    <col min="97" max="97" width="45.33203125" style="1" customWidth="1"/>
    <col min="98" max="103" width="18.6640625" style="1" customWidth="1"/>
    <col min="104" max="16384" width="9.109375" style="1"/>
  </cols>
  <sheetData>
    <row r="1" spans="1:104" ht="31.2" x14ac:dyDescent="0.25">
      <c r="A1" s="536" t="s">
        <v>526</v>
      </c>
      <c r="B1" s="255"/>
      <c r="C1" s="255"/>
      <c r="D1" s="255"/>
      <c r="E1" s="255"/>
      <c r="F1" s="255"/>
      <c r="G1" s="255"/>
      <c r="H1" s="219"/>
      <c r="I1" s="450" t="s">
        <v>527</v>
      </c>
      <c r="J1" s="215"/>
      <c r="K1" s="215"/>
      <c r="L1" s="215"/>
      <c r="M1" s="215"/>
      <c r="N1" s="215"/>
      <c r="O1" s="215"/>
      <c r="P1" s="219"/>
      <c r="Q1" s="450" t="s">
        <v>527</v>
      </c>
      <c r="R1" s="215"/>
      <c r="S1" s="215"/>
      <c r="T1" s="215"/>
      <c r="U1" s="215"/>
      <c r="V1" s="215"/>
      <c r="W1" s="215"/>
      <c r="X1" s="219"/>
      <c r="Y1" s="450" t="s">
        <v>527</v>
      </c>
      <c r="Z1" s="215"/>
      <c r="AA1" s="215"/>
      <c r="AB1" s="215"/>
      <c r="AC1" s="215"/>
      <c r="AD1" s="215"/>
      <c r="AE1" s="215"/>
      <c r="AF1" s="219"/>
      <c r="AG1" s="450" t="s">
        <v>527</v>
      </c>
      <c r="AH1" s="215"/>
      <c r="AI1" s="215"/>
      <c r="AJ1" s="215"/>
      <c r="AK1" s="215"/>
      <c r="AL1" s="215"/>
      <c r="AM1" s="215"/>
      <c r="AN1" s="219"/>
      <c r="AO1" s="450" t="s">
        <v>527</v>
      </c>
      <c r="AP1" s="215"/>
      <c r="AQ1" s="215"/>
      <c r="AR1" s="215"/>
      <c r="AS1" s="215"/>
      <c r="AT1" s="215"/>
      <c r="AU1" s="215"/>
      <c r="AV1" s="219"/>
      <c r="AW1" s="450" t="s">
        <v>527</v>
      </c>
      <c r="AX1" s="215"/>
      <c r="AY1" s="215"/>
      <c r="AZ1" s="215"/>
      <c r="BA1" s="215"/>
      <c r="BB1" s="215"/>
      <c r="BC1" s="215"/>
      <c r="BD1" s="219"/>
      <c r="BE1" s="450" t="s">
        <v>527</v>
      </c>
      <c r="BF1" s="215"/>
      <c r="BG1" s="215"/>
      <c r="BH1" s="215"/>
      <c r="BI1" s="215"/>
      <c r="BJ1" s="215"/>
      <c r="BK1" s="215"/>
      <c r="BL1" s="219"/>
      <c r="BM1" s="450" t="s">
        <v>527</v>
      </c>
      <c r="BN1" s="215"/>
      <c r="BO1" s="215"/>
      <c r="BP1" s="215"/>
      <c r="BQ1" s="215"/>
      <c r="BR1" s="215"/>
      <c r="BS1" s="215"/>
      <c r="BT1" s="219"/>
      <c r="BU1" s="450" t="s">
        <v>527</v>
      </c>
      <c r="BV1" s="215"/>
      <c r="BW1" s="215"/>
      <c r="BX1" s="215"/>
      <c r="BY1" s="215"/>
      <c r="BZ1" s="215"/>
      <c r="CA1" s="215"/>
      <c r="CB1" s="219"/>
      <c r="CC1" s="450" t="s">
        <v>527</v>
      </c>
      <c r="CD1" s="215"/>
      <c r="CE1" s="215"/>
      <c r="CF1" s="215"/>
      <c r="CG1" s="215"/>
      <c r="CH1" s="215"/>
      <c r="CI1" s="215"/>
      <c r="CJ1" s="219"/>
      <c r="CK1" s="450" t="s">
        <v>527</v>
      </c>
      <c r="CL1" s="215"/>
      <c r="CM1" s="215"/>
      <c r="CN1" s="215"/>
      <c r="CO1" s="215"/>
      <c r="CP1" s="215"/>
      <c r="CQ1" s="215"/>
      <c r="CR1" s="219"/>
      <c r="CS1" s="450" t="s">
        <v>527</v>
      </c>
      <c r="CT1" s="215"/>
      <c r="CU1" s="215"/>
      <c r="CV1" s="215"/>
      <c r="CW1" s="215"/>
      <c r="CX1" s="215"/>
      <c r="CY1" s="215"/>
      <c r="CZ1" s="219"/>
    </row>
    <row r="2" spans="1:104"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219"/>
      <c r="I2" s="203" t="str">
        <f>IF(OR('Set-Up Worksheet'!$B$6="",'Set-Up Worksheet'!$B$8=""),"SFY And/Or Report Period Not Entered On Set-Up Worksheet","SFY"&amp;'Set-Up Worksheet'!$B$6&amp;" LME-MCO Semi-Annual SAPTBG Compliance Report -- "&amp;'Set-Up Worksheet'!$B$8)</f>
        <v>SFY2017 LME-MCO Semi-Annual SAPTBG Compliance Report -- Mid-Year Report</v>
      </c>
      <c r="J2" s="30"/>
      <c r="K2" s="30"/>
      <c r="L2" s="30"/>
      <c r="M2" s="30"/>
      <c r="N2" s="30"/>
      <c r="O2" s="30"/>
      <c r="P2" s="219"/>
      <c r="Q2" s="203" t="str">
        <f>IF(OR('Set-Up Worksheet'!$B$6="",'Set-Up Worksheet'!$B$8=""),"SFY And/Or Report Period Not Entered On Set-Up Worksheet","SFY"&amp;'Set-Up Worksheet'!$B$6&amp;" LME-MCO Semi-Annual SAPTBG Compliance Report -- "&amp;'Set-Up Worksheet'!$B$8)</f>
        <v>SFY2017 LME-MCO Semi-Annual SAPTBG Compliance Report -- Mid-Year Report</v>
      </c>
      <c r="R2" s="30"/>
      <c r="S2" s="30"/>
      <c r="T2" s="30"/>
      <c r="U2" s="30"/>
      <c r="V2" s="30"/>
      <c r="W2" s="30"/>
      <c r="X2" s="219"/>
      <c r="Y2" s="203" t="str">
        <f>IF(OR('Set-Up Worksheet'!$B$6="",'Set-Up Worksheet'!$B$8=""),"SFY And/Or Report Period Not Entered On Set-Up Worksheet","SFY"&amp;'Set-Up Worksheet'!$B$6&amp;" LME-MCO Semi-Annual SAPTBG Compliance Report -- "&amp;'Set-Up Worksheet'!$B$8)</f>
        <v>SFY2017 LME-MCO Semi-Annual SAPTBG Compliance Report -- Mid-Year Report</v>
      </c>
      <c r="Z2" s="30"/>
      <c r="AA2" s="30"/>
      <c r="AB2" s="30"/>
      <c r="AC2" s="30"/>
      <c r="AD2" s="30"/>
      <c r="AE2" s="30"/>
      <c r="AF2" s="219"/>
      <c r="AG2" s="203" t="str">
        <f>IF(OR('Set-Up Worksheet'!$B$6="",'Set-Up Worksheet'!$B$8=""),"SFY And/Or Report Period Not Entered On Set-Up Worksheet","SFY"&amp;'Set-Up Worksheet'!$B$6&amp;" LME-MCO Semi-Annual SAPTBG Compliance Report -- "&amp;'Set-Up Worksheet'!$B$8)</f>
        <v>SFY2017 LME-MCO Semi-Annual SAPTBG Compliance Report -- Mid-Year Report</v>
      </c>
      <c r="AH2" s="30"/>
      <c r="AI2" s="30"/>
      <c r="AJ2" s="30"/>
      <c r="AK2" s="30"/>
      <c r="AL2" s="30"/>
      <c r="AM2" s="30"/>
      <c r="AN2" s="219"/>
      <c r="AO2" s="203" t="str">
        <f>IF(OR('Set-Up Worksheet'!$B$6="",'Set-Up Worksheet'!$B$8=""),"SFY And/Or Report Period Not Entered On Set-Up Worksheet","SFY"&amp;'Set-Up Worksheet'!$B$6&amp;" LME-MCO Semi-Annual SAPTBG Compliance Report -- "&amp;'Set-Up Worksheet'!$B$8)</f>
        <v>SFY2017 LME-MCO Semi-Annual SAPTBG Compliance Report -- Mid-Year Report</v>
      </c>
      <c r="AP2" s="30"/>
      <c r="AQ2" s="30"/>
      <c r="AR2" s="30"/>
      <c r="AS2" s="30"/>
      <c r="AT2" s="30"/>
      <c r="AU2" s="30"/>
      <c r="AV2" s="219"/>
      <c r="AW2" s="203" t="str">
        <f>IF(OR('Set-Up Worksheet'!$B$6="",'Set-Up Worksheet'!$B$8=""),"SFY And/Or Report Period Not Entered On Set-Up Worksheet","SFY"&amp;'Set-Up Worksheet'!$B$6&amp;" LME-MCO Semi-Annual SAPTBG Compliance Report -- "&amp;'Set-Up Worksheet'!$B$8)</f>
        <v>SFY2017 LME-MCO Semi-Annual SAPTBG Compliance Report -- Mid-Year Report</v>
      </c>
      <c r="AX2" s="30"/>
      <c r="AY2" s="30"/>
      <c r="AZ2" s="30"/>
      <c r="BA2" s="30"/>
      <c r="BB2" s="30"/>
      <c r="BC2" s="30"/>
      <c r="BD2" s="219"/>
      <c r="BE2" s="203" t="str">
        <f>IF(OR('Set-Up Worksheet'!$B$6="",'Set-Up Worksheet'!$B$8=""),"SFY And/Or Report Period Not Entered On Set-Up Worksheet","SFY"&amp;'Set-Up Worksheet'!$B$6&amp;" LME-MCO Semi-Annual SAPTBG Compliance Report -- "&amp;'Set-Up Worksheet'!$B$8)</f>
        <v>SFY2017 LME-MCO Semi-Annual SAPTBG Compliance Report -- Mid-Year Report</v>
      </c>
      <c r="BF2" s="30"/>
      <c r="BG2" s="30"/>
      <c r="BH2" s="30"/>
      <c r="BI2" s="30"/>
      <c r="BJ2" s="30"/>
      <c r="BK2" s="30"/>
      <c r="BL2" s="219"/>
      <c r="BM2" s="203" t="str">
        <f>IF(OR('Set-Up Worksheet'!$B$6="",'Set-Up Worksheet'!$B$8=""),"SFY And/Or Report Period Not Entered On Set-Up Worksheet","SFY"&amp;'Set-Up Worksheet'!$B$6&amp;" LME-MCO Semi-Annual SAPTBG Compliance Report -- "&amp;'Set-Up Worksheet'!$B$8)</f>
        <v>SFY2017 LME-MCO Semi-Annual SAPTBG Compliance Report -- Mid-Year Report</v>
      </c>
      <c r="BN2" s="30"/>
      <c r="BO2" s="30"/>
      <c r="BP2" s="30"/>
      <c r="BQ2" s="30"/>
      <c r="BR2" s="30"/>
      <c r="BS2" s="30"/>
      <c r="BT2" s="219"/>
      <c r="BU2" s="203" t="str">
        <f>IF(OR('Set-Up Worksheet'!$B$6="",'Set-Up Worksheet'!$B$8=""),"SFY And/Or Report Period Not Entered On Set-Up Worksheet","SFY"&amp;'Set-Up Worksheet'!$B$6&amp;" LME-MCO Semi-Annual SAPTBG Compliance Report -- "&amp;'Set-Up Worksheet'!$B$8)</f>
        <v>SFY2017 LME-MCO Semi-Annual SAPTBG Compliance Report -- Mid-Year Report</v>
      </c>
      <c r="BV2" s="30"/>
      <c r="BW2" s="30"/>
      <c r="BX2" s="30"/>
      <c r="BY2" s="30"/>
      <c r="BZ2" s="30"/>
      <c r="CA2" s="30"/>
      <c r="CB2" s="219"/>
      <c r="CC2" s="203" t="str">
        <f>IF(OR('Set-Up Worksheet'!$B$6="",'Set-Up Worksheet'!$B$8=""),"SFY And/Or Report Period Not Entered On Set-Up Worksheet","SFY"&amp;'Set-Up Worksheet'!$B$6&amp;" LME-MCO Semi-Annual SAPTBG Compliance Report -- "&amp;'Set-Up Worksheet'!$B$8)</f>
        <v>SFY2017 LME-MCO Semi-Annual SAPTBG Compliance Report -- Mid-Year Report</v>
      </c>
      <c r="CD2" s="30"/>
      <c r="CE2" s="30"/>
      <c r="CF2" s="30"/>
      <c r="CG2" s="30"/>
      <c r="CH2" s="30"/>
      <c r="CI2" s="30"/>
      <c r="CJ2" s="219"/>
      <c r="CK2" s="203" t="str">
        <f>IF(OR('Set-Up Worksheet'!$B$6="",'Set-Up Worksheet'!$B$8=""),"SFY And/Or Report Period Not Entered On Set-Up Worksheet","SFY"&amp;'Set-Up Worksheet'!$B$6&amp;" LME-MCO Semi-Annual SAPTBG Compliance Report -- "&amp;'Set-Up Worksheet'!$B$8)</f>
        <v>SFY2017 LME-MCO Semi-Annual SAPTBG Compliance Report -- Mid-Year Report</v>
      </c>
      <c r="CL2" s="30"/>
      <c r="CM2" s="30"/>
      <c r="CN2" s="30"/>
      <c r="CO2" s="30"/>
      <c r="CP2" s="30"/>
      <c r="CQ2" s="30"/>
      <c r="CR2" s="219"/>
      <c r="CS2" s="203" t="str">
        <f>IF(OR('Set-Up Worksheet'!$B$6="",'Set-Up Worksheet'!$B$8=""),"SFY And/Or Report Period Not Entered On Set-Up Worksheet","SFY"&amp;'Set-Up Worksheet'!$B$6&amp;" LME-MCO Semi-Annual SAPTBG Compliance Report -- "&amp;'Set-Up Worksheet'!$B$8)</f>
        <v>SFY2017 LME-MCO Semi-Annual SAPTBG Compliance Report -- Mid-Year Report</v>
      </c>
      <c r="CT2" s="30"/>
      <c r="CU2" s="30"/>
      <c r="CV2" s="30"/>
      <c r="CW2" s="30"/>
      <c r="CX2" s="30"/>
      <c r="CY2" s="30"/>
      <c r="CZ2" s="219"/>
    </row>
    <row r="3" spans="1:104" ht="20.100000000000001" customHeight="1" x14ac:dyDescent="0.25">
      <c r="A3" s="38" t="str">
        <f>IF('Set-Up Worksheet'!B4="","LME-MCO Not Entered On Set-Up Worksheet",'Set-Up Worksheet'!B4)</f>
        <v>LME-MCO Not Entered On Set-Up Worksheet</v>
      </c>
      <c r="B3" s="30"/>
      <c r="C3" s="30"/>
      <c r="D3" s="30"/>
      <c r="E3" s="30"/>
      <c r="F3" s="30"/>
      <c r="G3" s="30"/>
      <c r="H3" s="219"/>
      <c r="I3" s="468">
        <f>'Set-Up Worksheet'!$B$24</f>
        <v>0</v>
      </c>
      <c r="J3" s="30"/>
      <c r="K3" s="30"/>
      <c r="L3" s="30"/>
      <c r="M3" s="30"/>
      <c r="N3" s="30"/>
      <c r="O3" s="30"/>
      <c r="P3" s="219"/>
      <c r="Q3" s="468">
        <f>'Set-Up Worksheet'!$B$25</f>
        <v>0</v>
      </c>
      <c r="R3" s="30"/>
      <c r="S3" s="30"/>
      <c r="T3" s="30"/>
      <c r="U3" s="30"/>
      <c r="V3" s="30"/>
      <c r="W3" s="30"/>
      <c r="X3" s="219"/>
      <c r="Y3" s="468">
        <f>'Set-Up Worksheet'!$B$26</f>
        <v>0</v>
      </c>
      <c r="Z3" s="30"/>
      <c r="AA3" s="30"/>
      <c r="AB3" s="30"/>
      <c r="AC3" s="30"/>
      <c r="AD3" s="30"/>
      <c r="AE3" s="30"/>
      <c r="AF3" s="219"/>
      <c r="AG3" s="468">
        <f>'Set-Up Worksheet'!$B$27</f>
        <v>0</v>
      </c>
      <c r="AH3" s="30"/>
      <c r="AI3" s="30"/>
      <c r="AJ3" s="30"/>
      <c r="AK3" s="30"/>
      <c r="AL3" s="30"/>
      <c r="AM3" s="30"/>
      <c r="AN3" s="219"/>
      <c r="AO3" s="468">
        <f>'Set-Up Worksheet'!$B$28</f>
        <v>0</v>
      </c>
      <c r="AP3" s="30"/>
      <c r="AQ3" s="30"/>
      <c r="AR3" s="30"/>
      <c r="AS3" s="30"/>
      <c r="AT3" s="30"/>
      <c r="AU3" s="30"/>
      <c r="AV3" s="219"/>
      <c r="AW3" s="468">
        <f>'Set-Up Worksheet'!$B$29</f>
        <v>0</v>
      </c>
      <c r="AX3" s="30"/>
      <c r="AY3" s="30"/>
      <c r="AZ3" s="30"/>
      <c r="BA3" s="30"/>
      <c r="BB3" s="30"/>
      <c r="BC3" s="30"/>
      <c r="BD3" s="219"/>
      <c r="BE3" s="468">
        <f>'Set-Up Worksheet'!$B$30</f>
        <v>0</v>
      </c>
      <c r="BF3" s="30"/>
      <c r="BG3" s="30"/>
      <c r="BH3" s="30"/>
      <c r="BI3" s="30"/>
      <c r="BJ3" s="30"/>
      <c r="BK3" s="30"/>
      <c r="BL3" s="219"/>
      <c r="BM3" s="468">
        <f>'Set-Up Worksheet'!$B$31</f>
        <v>0</v>
      </c>
      <c r="BN3" s="30"/>
      <c r="BO3" s="30"/>
      <c r="BP3" s="30"/>
      <c r="BQ3" s="30"/>
      <c r="BR3" s="30"/>
      <c r="BS3" s="30"/>
      <c r="BT3" s="219"/>
      <c r="BU3" s="468">
        <f>'Set-Up Worksheet'!$B$32</f>
        <v>0</v>
      </c>
      <c r="BV3" s="30"/>
      <c r="BW3" s="30"/>
      <c r="BX3" s="30"/>
      <c r="BY3" s="30"/>
      <c r="BZ3" s="30"/>
      <c r="CA3" s="30"/>
      <c r="CB3" s="219"/>
      <c r="CC3" s="468">
        <f>'Set-Up Worksheet'!$B$33</f>
        <v>0</v>
      </c>
      <c r="CD3" s="30"/>
      <c r="CE3" s="30"/>
      <c r="CF3" s="30"/>
      <c r="CG3" s="30"/>
      <c r="CH3" s="30"/>
      <c r="CI3" s="30"/>
      <c r="CJ3" s="219"/>
      <c r="CK3" s="468">
        <f>'Set-Up Worksheet'!$B$34</f>
        <v>0</v>
      </c>
      <c r="CL3" s="30"/>
      <c r="CM3" s="30"/>
      <c r="CN3" s="30"/>
      <c r="CO3" s="30"/>
      <c r="CP3" s="30"/>
      <c r="CQ3" s="30"/>
      <c r="CR3" s="219"/>
      <c r="CS3" s="468">
        <f>'Set-Up Worksheet'!$B$35</f>
        <v>0</v>
      </c>
      <c r="CT3" s="30"/>
      <c r="CU3" s="30"/>
      <c r="CV3" s="30"/>
      <c r="CW3" s="30"/>
      <c r="CX3" s="30"/>
      <c r="CY3" s="30"/>
      <c r="CZ3" s="219"/>
    </row>
    <row r="4" spans="1:104" x14ac:dyDescent="0.25">
      <c r="H4" s="219"/>
      <c r="P4" s="219"/>
      <c r="X4" s="219"/>
      <c r="AF4" s="219"/>
      <c r="AN4" s="219"/>
      <c r="AV4" s="219"/>
      <c r="BD4" s="219"/>
      <c r="BL4" s="219"/>
      <c r="BT4" s="219"/>
      <c r="CB4" s="219"/>
      <c r="CJ4" s="219"/>
      <c r="CR4" s="219"/>
      <c r="CZ4" s="219"/>
    </row>
    <row r="5" spans="1:104" ht="20.100000000000001" customHeight="1" x14ac:dyDescent="0.25">
      <c r="A5" s="64" t="s">
        <v>392</v>
      </c>
      <c r="H5" s="219"/>
      <c r="I5" s="64" t="s">
        <v>392</v>
      </c>
      <c r="P5" s="219"/>
      <c r="Q5" s="64" t="s">
        <v>392</v>
      </c>
      <c r="X5" s="219"/>
      <c r="Y5" s="64" t="s">
        <v>392</v>
      </c>
      <c r="AF5" s="219"/>
      <c r="AG5" s="64" t="s">
        <v>392</v>
      </c>
      <c r="AN5" s="219"/>
      <c r="AO5" s="64" t="s">
        <v>392</v>
      </c>
      <c r="AV5" s="219"/>
      <c r="AW5" s="64" t="s">
        <v>392</v>
      </c>
      <c r="BD5" s="219"/>
      <c r="BE5" s="64" t="s">
        <v>392</v>
      </c>
      <c r="BL5" s="219"/>
      <c r="BM5" s="64" t="s">
        <v>392</v>
      </c>
      <c r="BT5" s="219"/>
      <c r="BU5" s="64" t="s">
        <v>392</v>
      </c>
      <c r="CB5" s="219"/>
      <c r="CC5" s="64" t="s">
        <v>392</v>
      </c>
      <c r="CJ5" s="219"/>
      <c r="CK5" s="64" t="s">
        <v>392</v>
      </c>
      <c r="CR5" s="219"/>
      <c r="CS5" s="64" t="s">
        <v>392</v>
      </c>
      <c r="CZ5" s="219"/>
    </row>
    <row r="6" spans="1:104" x14ac:dyDescent="0.25">
      <c r="H6" s="219"/>
      <c r="P6" s="219"/>
      <c r="X6" s="219"/>
      <c r="AF6" s="219"/>
      <c r="AN6" s="219"/>
      <c r="AV6" s="219"/>
      <c r="BD6" s="219"/>
      <c r="BL6" s="219"/>
      <c r="BT6" s="219"/>
      <c r="CB6" s="219"/>
      <c r="CJ6" s="219"/>
      <c r="CR6" s="219"/>
      <c r="CZ6" s="219"/>
    </row>
    <row r="7" spans="1:104" ht="44.25" customHeight="1" x14ac:dyDescent="0.25">
      <c r="A7" s="648" t="s">
        <v>388</v>
      </c>
      <c r="B7" s="648"/>
      <c r="C7" s="648"/>
      <c r="D7" s="648"/>
      <c r="E7" s="648"/>
      <c r="F7" s="648"/>
      <c r="G7" s="648"/>
      <c r="H7" s="537"/>
      <c r="I7" s="648" t="s">
        <v>388</v>
      </c>
      <c r="J7" s="648"/>
      <c r="K7" s="648"/>
      <c r="L7" s="648"/>
      <c r="M7" s="648"/>
      <c r="N7" s="648"/>
      <c r="O7" s="648"/>
      <c r="P7" s="537"/>
      <c r="Q7" s="648" t="s">
        <v>388</v>
      </c>
      <c r="R7" s="648"/>
      <c r="S7" s="648"/>
      <c r="T7" s="648"/>
      <c r="U7" s="648"/>
      <c r="V7" s="648"/>
      <c r="W7" s="648"/>
      <c r="X7" s="537"/>
      <c r="Y7" s="648" t="s">
        <v>388</v>
      </c>
      <c r="Z7" s="648"/>
      <c r="AA7" s="648"/>
      <c r="AB7" s="648"/>
      <c r="AC7" s="648"/>
      <c r="AD7" s="648"/>
      <c r="AE7" s="648"/>
      <c r="AF7" s="537"/>
      <c r="AG7" s="648" t="s">
        <v>388</v>
      </c>
      <c r="AH7" s="648"/>
      <c r="AI7" s="648"/>
      <c r="AJ7" s="648"/>
      <c r="AK7" s="648"/>
      <c r="AL7" s="648"/>
      <c r="AM7" s="648"/>
      <c r="AN7" s="537"/>
      <c r="AO7" s="648" t="s">
        <v>388</v>
      </c>
      <c r="AP7" s="648"/>
      <c r="AQ7" s="648"/>
      <c r="AR7" s="648"/>
      <c r="AS7" s="648"/>
      <c r="AT7" s="648"/>
      <c r="AU7" s="648"/>
      <c r="AV7" s="537"/>
      <c r="AW7" s="648" t="s">
        <v>388</v>
      </c>
      <c r="AX7" s="648"/>
      <c r="AY7" s="648"/>
      <c r="AZ7" s="648"/>
      <c r="BA7" s="648"/>
      <c r="BB7" s="648"/>
      <c r="BC7" s="648"/>
      <c r="BD7" s="537"/>
      <c r="BE7" s="648" t="s">
        <v>388</v>
      </c>
      <c r="BF7" s="648"/>
      <c r="BG7" s="648"/>
      <c r="BH7" s="648"/>
      <c r="BI7" s="648"/>
      <c r="BJ7" s="648"/>
      <c r="BK7" s="648"/>
      <c r="BL7" s="537"/>
      <c r="BM7" s="648" t="s">
        <v>388</v>
      </c>
      <c r="BN7" s="648"/>
      <c r="BO7" s="648"/>
      <c r="BP7" s="648"/>
      <c r="BQ7" s="648"/>
      <c r="BR7" s="648"/>
      <c r="BS7" s="648"/>
      <c r="BT7" s="537"/>
      <c r="BU7" s="648" t="s">
        <v>388</v>
      </c>
      <c r="BV7" s="648"/>
      <c r="BW7" s="648"/>
      <c r="BX7" s="648"/>
      <c r="BY7" s="648"/>
      <c r="BZ7" s="648"/>
      <c r="CA7" s="648"/>
      <c r="CB7" s="537"/>
      <c r="CC7" s="648" t="s">
        <v>388</v>
      </c>
      <c r="CD7" s="648"/>
      <c r="CE7" s="648"/>
      <c r="CF7" s="648"/>
      <c r="CG7" s="648"/>
      <c r="CH7" s="648"/>
      <c r="CI7" s="648"/>
      <c r="CJ7" s="537"/>
      <c r="CK7" s="648" t="s">
        <v>388</v>
      </c>
      <c r="CL7" s="648"/>
      <c r="CM7" s="648"/>
      <c r="CN7" s="648"/>
      <c r="CO7" s="648"/>
      <c r="CP7" s="648"/>
      <c r="CQ7" s="648"/>
      <c r="CR7" s="537"/>
      <c r="CS7" s="648" t="s">
        <v>388</v>
      </c>
      <c r="CT7" s="648"/>
      <c r="CU7" s="648"/>
      <c r="CV7" s="648"/>
      <c r="CW7" s="648"/>
      <c r="CX7" s="648"/>
      <c r="CY7" s="648"/>
      <c r="CZ7" s="537"/>
    </row>
    <row r="8" spans="1:104" x14ac:dyDescent="0.25">
      <c r="H8" s="219"/>
      <c r="P8" s="219"/>
      <c r="X8" s="219"/>
      <c r="AF8" s="219"/>
      <c r="AN8" s="219"/>
      <c r="AV8" s="219"/>
      <c r="BD8" s="219"/>
      <c r="BL8" s="219"/>
      <c r="BT8" s="219"/>
      <c r="CB8" s="219"/>
      <c r="CJ8" s="219"/>
      <c r="CR8" s="219"/>
      <c r="CZ8" s="219"/>
    </row>
    <row r="9" spans="1:104" ht="43.5" customHeight="1" x14ac:dyDescent="0.25">
      <c r="A9" s="666" t="s">
        <v>393</v>
      </c>
      <c r="B9" s="648"/>
      <c r="C9" s="648"/>
      <c r="D9" s="648"/>
      <c r="E9" s="648"/>
      <c r="F9" s="648"/>
      <c r="G9" s="648"/>
      <c r="H9" s="537"/>
      <c r="I9" s="666" t="s">
        <v>393</v>
      </c>
      <c r="J9" s="648"/>
      <c r="K9" s="648"/>
      <c r="L9" s="648"/>
      <c r="M9" s="648"/>
      <c r="N9" s="648"/>
      <c r="O9" s="648"/>
      <c r="P9" s="537"/>
      <c r="Q9" s="666" t="s">
        <v>393</v>
      </c>
      <c r="R9" s="648"/>
      <c r="S9" s="648"/>
      <c r="T9" s="648"/>
      <c r="U9" s="648"/>
      <c r="V9" s="648"/>
      <c r="W9" s="648"/>
      <c r="X9" s="537"/>
      <c r="Y9" s="666" t="s">
        <v>393</v>
      </c>
      <c r="Z9" s="648"/>
      <c r="AA9" s="648"/>
      <c r="AB9" s="648"/>
      <c r="AC9" s="648"/>
      <c r="AD9" s="648"/>
      <c r="AE9" s="648"/>
      <c r="AF9" s="537"/>
      <c r="AG9" s="666" t="s">
        <v>393</v>
      </c>
      <c r="AH9" s="648"/>
      <c r="AI9" s="648"/>
      <c r="AJ9" s="648"/>
      <c r="AK9" s="648"/>
      <c r="AL9" s="648"/>
      <c r="AM9" s="648"/>
      <c r="AN9" s="537"/>
      <c r="AO9" s="666" t="s">
        <v>393</v>
      </c>
      <c r="AP9" s="648"/>
      <c r="AQ9" s="648"/>
      <c r="AR9" s="648"/>
      <c r="AS9" s="648"/>
      <c r="AT9" s="648"/>
      <c r="AU9" s="648"/>
      <c r="AV9" s="537"/>
      <c r="AW9" s="666" t="s">
        <v>393</v>
      </c>
      <c r="AX9" s="648"/>
      <c r="AY9" s="648"/>
      <c r="AZ9" s="648"/>
      <c r="BA9" s="648"/>
      <c r="BB9" s="648"/>
      <c r="BC9" s="648"/>
      <c r="BD9" s="537"/>
      <c r="BE9" s="666" t="s">
        <v>393</v>
      </c>
      <c r="BF9" s="648"/>
      <c r="BG9" s="648"/>
      <c r="BH9" s="648"/>
      <c r="BI9" s="648"/>
      <c r="BJ9" s="648"/>
      <c r="BK9" s="648"/>
      <c r="BL9" s="537"/>
      <c r="BM9" s="666" t="s">
        <v>393</v>
      </c>
      <c r="BN9" s="648"/>
      <c r="BO9" s="648"/>
      <c r="BP9" s="648"/>
      <c r="BQ9" s="648"/>
      <c r="BR9" s="648"/>
      <c r="BS9" s="648"/>
      <c r="BT9" s="537"/>
      <c r="BU9" s="666" t="s">
        <v>393</v>
      </c>
      <c r="BV9" s="648"/>
      <c r="BW9" s="648"/>
      <c r="BX9" s="648"/>
      <c r="BY9" s="648"/>
      <c r="BZ9" s="648"/>
      <c r="CA9" s="648"/>
      <c r="CB9" s="537"/>
      <c r="CC9" s="666" t="s">
        <v>393</v>
      </c>
      <c r="CD9" s="648"/>
      <c r="CE9" s="648"/>
      <c r="CF9" s="648"/>
      <c r="CG9" s="648"/>
      <c r="CH9" s="648"/>
      <c r="CI9" s="648"/>
      <c r="CJ9" s="537"/>
      <c r="CK9" s="666" t="s">
        <v>393</v>
      </c>
      <c r="CL9" s="648"/>
      <c r="CM9" s="648"/>
      <c r="CN9" s="648"/>
      <c r="CO9" s="648"/>
      <c r="CP9" s="648"/>
      <c r="CQ9" s="648"/>
      <c r="CR9" s="537"/>
      <c r="CS9" s="666" t="s">
        <v>393</v>
      </c>
      <c r="CT9" s="648"/>
      <c r="CU9" s="648"/>
      <c r="CV9" s="648"/>
      <c r="CW9" s="648"/>
      <c r="CX9" s="648"/>
      <c r="CY9" s="648"/>
      <c r="CZ9" s="537"/>
    </row>
    <row r="10" spans="1:104" x14ac:dyDescent="0.25">
      <c r="H10" s="219"/>
      <c r="P10" s="219"/>
      <c r="X10" s="219"/>
      <c r="AF10" s="219"/>
      <c r="AN10" s="219"/>
      <c r="AV10" s="219"/>
      <c r="BD10" s="219"/>
      <c r="BL10" s="219"/>
      <c r="BT10" s="219"/>
      <c r="CB10" s="219"/>
      <c r="CJ10" s="219"/>
      <c r="CR10" s="219"/>
      <c r="CZ10" s="219"/>
    </row>
    <row r="11" spans="1:104" ht="20.100000000000001" customHeight="1" x14ac:dyDescent="0.25">
      <c r="A11" s="64" t="s">
        <v>455</v>
      </c>
      <c r="H11" s="219"/>
      <c r="I11" s="64" t="s">
        <v>455</v>
      </c>
      <c r="P11" s="219"/>
      <c r="Q11" s="64" t="s">
        <v>455</v>
      </c>
      <c r="X11" s="219"/>
      <c r="Y11" s="64" t="s">
        <v>455</v>
      </c>
      <c r="AF11" s="219"/>
      <c r="AG11" s="64" t="s">
        <v>455</v>
      </c>
      <c r="AN11" s="219"/>
      <c r="AO11" s="64" t="s">
        <v>455</v>
      </c>
      <c r="AV11" s="219"/>
      <c r="AW11" s="64" t="s">
        <v>455</v>
      </c>
      <c r="BD11" s="219"/>
      <c r="BE11" s="64" t="s">
        <v>455</v>
      </c>
      <c r="BL11" s="219"/>
      <c r="BM11" s="64" t="s">
        <v>455</v>
      </c>
      <c r="BT11" s="219"/>
      <c r="BU11" s="64" t="s">
        <v>455</v>
      </c>
      <c r="CB11" s="219"/>
      <c r="CC11" s="64" t="s">
        <v>455</v>
      </c>
      <c r="CJ11" s="219"/>
      <c r="CK11" s="64" t="s">
        <v>455</v>
      </c>
      <c r="CR11" s="219"/>
      <c r="CS11" s="64" t="s">
        <v>455</v>
      </c>
      <c r="CZ11" s="219"/>
    </row>
    <row r="12" spans="1:104" x14ac:dyDescent="0.25">
      <c r="H12" s="219"/>
      <c r="P12" s="219"/>
      <c r="X12" s="219"/>
      <c r="AF12" s="219"/>
      <c r="AN12" s="219"/>
      <c r="AV12" s="219"/>
      <c r="BD12" s="219"/>
      <c r="BL12" s="219"/>
      <c r="BT12" s="219"/>
      <c r="CB12" s="219"/>
      <c r="CJ12" s="219"/>
      <c r="CR12" s="219"/>
      <c r="CZ12" s="219"/>
    </row>
    <row r="13" spans="1:104" ht="30" customHeight="1" x14ac:dyDescent="0.25">
      <c r="A13" s="667" t="s">
        <v>457</v>
      </c>
      <c r="B13" s="667"/>
      <c r="C13" s="667"/>
      <c r="D13" s="667"/>
      <c r="E13" s="667"/>
      <c r="F13" s="667"/>
      <c r="G13" s="667"/>
      <c r="H13" s="537"/>
      <c r="I13" s="667" t="s">
        <v>457</v>
      </c>
      <c r="J13" s="667"/>
      <c r="K13" s="667"/>
      <c r="L13" s="667"/>
      <c r="M13" s="667"/>
      <c r="N13" s="667"/>
      <c r="O13" s="667"/>
      <c r="P13" s="537"/>
      <c r="Q13" s="667" t="s">
        <v>457</v>
      </c>
      <c r="R13" s="667"/>
      <c r="S13" s="667"/>
      <c r="T13" s="667"/>
      <c r="U13" s="667"/>
      <c r="V13" s="667"/>
      <c r="W13" s="667"/>
      <c r="X13" s="537"/>
      <c r="Y13" s="667" t="s">
        <v>457</v>
      </c>
      <c r="Z13" s="667"/>
      <c r="AA13" s="667"/>
      <c r="AB13" s="667"/>
      <c r="AC13" s="667"/>
      <c r="AD13" s="667"/>
      <c r="AE13" s="667"/>
      <c r="AF13" s="537"/>
      <c r="AG13" s="667" t="s">
        <v>457</v>
      </c>
      <c r="AH13" s="667"/>
      <c r="AI13" s="667"/>
      <c r="AJ13" s="667"/>
      <c r="AK13" s="667"/>
      <c r="AL13" s="667"/>
      <c r="AM13" s="667"/>
      <c r="AN13" s="537"/>
      <c r="AO13" s="667" t="s">
        <v>457</v>
      </c>
      <c r="AP13" s="667"/>
      <c r="AQ13" s="667"/>
      <c r="AR13" s="667"/>
      <c r="AS13" s="667"/>
      <c r="AT13" s="667"/>
      <c r="AU13" s="667"/>
      <c r="AV13" s="537"/>
      <c r="AW13" s="667" t="s">
        <v>457</v>
      </c>
      <c r="AX13" s="667"/>
      <c r="AY13" s="667"/>
      <c r="AZ13" s="667"/>
      <c r="BA13" s="667"/>
      <c r="BB13" s="667"/>
      <c r="BC13" s="667"/>
      <c r="BD13" s="537"/>
      <c r="BE13" s="667" t="s">
        <v>457</v>
      </c>
      <c r="BF13" s="667"/>
      <c r="BG13" s="667"/>
      <c r="BH13" s="667"/>
      <c r="BI13" s="667"/>
      <c r="BJ13" s="667"/>
      <c r="BK13" s="667"/>
      <c r="BL13" s="537"/>
      <c r="BM13" s="667" t="s">
        <v>457</v>
      </c>
      <c r="BN13" s="667"/>
      <c r="BO13" s="667"/>
      <c r="BP13" s="667"/>
      <c r="BQ13" s="667"/>
      <c r="BR13" s="667"/>
      <c r="BS13" s="667"/>
      <c r="BT13" s="537"/>
      <c r="BU13" s="667" t="s">
        <v>457</v>
      </c>
      <c r="BV13" s="667"/>
      <c r="BW13" s="667"/>
      <c r="BX13" s="667"/>
      <c r="BY13" s="667"/>
      <c r="BZ13" s="667"/>
      <c r="CA13" s="667"/>
      <c r="CB13" s="537"/>
      <c r="CC13" s="667" t="s">
        <v>457</v>
      </c>
      <c r="CD13" s="667"/>
      <c r="CE13" s="667"/>
      <c r="CF13" s="667"/>
      <c r="CG13" s="667"/>
      <c r="CH13" s="667"/>
      <c r="CI13" s="667"/>
      <c r="CJ13" s="537"/>
      <c r="CK13" s="667" t="s">
        <v>457</v>
      </c>
      <c r="CL13" s="667"/>
      <c r="CM13" s="667"/>
      <c r="CN13" s="667"/>
      <c r="CO13" s="667"/>
      <c r="CP13" s="667"/>
      <c r="CQ13" s="667"/>
      <c r="CR13" s="537"/>
      <c r="CS13" s="667" t="s">
        <v>457</v>
      </c>
      <c r="CT13" s="667"/>
      <c r="CU13" s="667"/>
      <c r="CV13" s="667"/>
      <c r="CW13" s="667"/>
      <c r="CX13" s="667"/>
      <c r="CY13" s="667"/>
      <c r="CZ13" s="537"/>
    </row>
    <row r="14" spans="1:104" ht="20.100000000000001" customHeight="1" x14ac:dyDescent="0.25">
      <c r="B14" s="86" t="s">
        <v>314</v>
      </c>
      <c r="C14" s="91"/>
      <c r="D14" s="89" t="s">
        <v>315</v>
      </c>
      <c r="E14" s="91"/>
      <c r="F14" s="89" t="s">
        <v>13</v>
      </c>
      <c r="G14" s="86"/>
      <c r="H14" s="219"/>
      <c r="J14" s="86" t="s">
        <v>314</v>
      </c>
      <c r="K14" s="91"/>
      <c r="L14" s="89" t="s">
        <v>315</v>
      </c>
      <c r="M14" s="91"/>
      <c r="N14" s="89" t="s">
        <v>13</v>
      </c>
      <c r="O14" s="86"/>
      <c r="P14" s="219"/>
      <c r="R14" s="86" t="s">
        <v>314</v>
      </c>
      <c r="S14" s="91"/>
      <c r="T14" s="89" t="s">
        <v>315</v>
      </c>
      <c r="U14" s="91"/>
      <c r="V14" s="89" t="s">
        <v>13</v>
      </c>
      <c r="W14" s="86"/>
      <c r="X14" s="219"/>
      <c r="Z14" s="86" t="s">
        <v>314</v>
      </c>
      <c r="AA14" s="91"/>
      <c r="AB14" s="89" t="s">
        <v>315</v>
      </c>
      <c r="AC14" s="91"/>
      <c r="AD14" s="89" t="s">
        <v>13</v>
      </c>
      <c r="AE14" s="86"/>
      <c r="AF14" s="219"/>
      <c r="AH14" s="86" t="s">
        <v>314</v>
      </c>
      <c r="AI14" s="91"/>
      <c r="AJ14" s="89" t="s">
        <v>315</v>
      </c>
      <c r="AK14" s="91"/>
      <c r="AL14" s="89" t="s">
        <v>13</v>
      </c>
      <c r="AM14" s="86"/>
      <c r="AN14" s="219"/>
      <c r="AP14" s="86" t="s">
        <v>314</v>
      </c>
      <c r="AQ14" s="91"/>
      <c r="AR14" s="89" t="s">
        <v>315</v>
      </c>
      <c r="AS14" s="91"/>
      <c r="AT14" s="89" t="s">
        <v>13</v>
      </c>
      <c r="AU14" s="86"/>
      <c r="AV14" s="219"/>
      <c r="AX14" s="86" t="s">
        <v>314</v>
      </c>
      <c r="AY14" s="91"/>
      <c r="AZ14" s="89" t="s">
        <v>315</v>
      </c>
      <c r="BA14" s="91"/>
      <c r="BB14" s="89" t="s">
        <v>13</v>
      </c>
      <c r="BC14" s="86"/>
      <c r="BD14" s="219"/>
      <c r="BF14" s="86" t="s">
        <v>314</v>
      </c>
      <c r="BG14" s="91"/>
      <c r="BH14" s="89" t="s">
        <v>315</v>
      </c>
      <c r="BI14" s="91"/>
      <c r="BJ14" s="89" t="s">
        <v>13</v>
      </c>
      <c r="BK14" s="86"/>
      <c r="BL14" s="219"/>
      <c r="BN14" s="86" t="s">
        <v>314</v>
      </c>
      <c r="BO14" s="91"/>
      <c r="BP14" s="89" t="s">
        <v>315</v>
      </c>
      <c r="BQ14" s="91"/>
      <c r="BR14" s="89" t="s">
        <v>13</v>
      </c>
      <c r="BS14" s="86"/>
      <c r="BT14" s="219"/>
      <c r="BV14" s="86" t="s">
        <v>314</v>
      </c>
      <c r="BW14" s="91"/>
      <c r="BX14" s="89" t="s">
        <v>315</v>
      </c>
      <c r="BY14" s="91"/>
      <c r="BZ14" s="89" t="s">
        <v>13</v>
      </c>
      <c r="CA14" s="86"/>
      <c r="CB14" s="219"/>
      <c r="CD14" s="86" t="s">
        <v>314</v>
      </c>
      <c r="CE14" s="91"/>
      <c r="CF14" s="89" t="s">
        <v>315</v>
      </c>
      <c r="CG14" s="91"/>
      <c r="CH14" s="89" t="s">
        <v>13</v>
      </c>
      <c r="CI14" s="86"/>
      <c r="CJ14" s="219"/>
      <c r="CL14" s="86" t="s">
        <v>314</v>
      </c>
      <c r="CM14" s="91"/>
      <c r="CN14" s="89" t="s">
        <v>315</v>
      </c>
      <c r="CO14" s="91"/>
      <c r="CP14" s="89" t="s">
        <v>13</v>
      </c>
      <c r="CQ14" s="86"/>
      <c r="CR14" s="219"/>
      <c r="CT14" s="86" t="s">
        <v>314</v>
      </c>
      <c r="CU14" s="91"/>
      <c r="CV14" s="89" t="s">
        <v>315</v>
      </c>
      <c r="CW14" s="91"/>
      <c r="CX14" s="89" t="s">
        <v>13</v>
      </c>
      <c r="CY14" s="86"/>
      <c r="CZ14" s="219"/>
    </row>
    <row r="15" spans="1:104" ht="20.100000000000001" customHeight="1" x14ac:dyDescent="0.25">
      <c r="B15" s="58" t="str">
        <f>"July 1, "&amp;'Set-Up Worksheet'!$B$6-1&amp;" through December 31, "&amp;'Set-Up Worksheet'!$B$6-1</f>
        <v>July 1, 2016 through December 31, 2016</v>
      </c>
      <c r="C15" s="60"/>
      <c r="D15" s="59" t="str">
        <f>"January 1, "&amp;'Set-Up Worksheet'!$B$6&amp;" through June 30, "&amp;'Set-Up Worksheet'!$B$6</f>
        <v>January 1, 2017 through June 30, 2017</v>
      </c>
      <c r="E15" s="60"/>
      <c r="F15" s="59" t="str">
        <f>"July 1, "&amp;'Set-Up Worksheet'!$B$6-1&amp;" through June 30, "&amp;'Set-Up Worksheet'!$B$6</f>
        <v>July 1, 2016 through June 30, 2017</v>
      </c>
      <c r="G15" s="7"/>
      <c r="H15" s="219"/>
      <c r="J15" s="58" t="str">
        <f>"July 1, "&amp;'Set-Up Worksheet'!$B$6-1&amp;" through December 31, "&amp;'Set-Up Worksheet'!$B$6-1</f>
        <v>July 1, 2016 through December 31, 2016</v>
      </c>
      <c r="K15" s="60"/>
      <c r="L15" s="59" t="str">
        <f>"January 1, "&amp;'Set-Up Worksheet'!$B$6&amp;" through June 30, "&amp;'Set-Up Worksheet'!$B$6</f>
        <v>January 1, 2017 through June 30, 2017</v>
      </c>
      <c r="M15" s="60"/>
      <c r="N15" s="59" t="str">
        <f>"July 1, "&amp;'Set-Up Worksheet'!$B$6-1&amp;" through June 30, "&amp;'Set-Up Worksheet'!$B$6</f>
        <v>July 1, 2016 through June 30, 2017</v>
      </c>
      <c r="O15" s="7"/>
      <c r="P15" s="219"/>
      <c r="R15" s="58" t="str">
        <f>"July 1, "&amp;'Set-Up Worksheet'!$B$6-1&amp;" through December 31, "&amp;'Set-Up Worksheet'!$B$6-1</f>
        <v>July 1, 2016 through December 31, 2016</v>
      </c>
      <c r="S15" s="60"/>
      <c r="T15" s="59" t="str">
        <f>"January 1, "&amp;'Set-Up Worksheet'!$B$6&amp;" through June 30, "&amp;'Set-Up Worksheet'!$B$6</f>
        <v>January 1, 2017 through June 30, 2017</v>
      </c>
      <c r="U15" s="60"/>
      <c r="V15" s="59" t="str">
        <f>"July 1, "&amp;'Set-Up Worksheet'!$B$6-1&amp;" through June 30, "&amp;'Set-Up Worksheet'!$B$6</f>
        <v>July 1, 2016 through June 30, 2017</v>
      </c>
      <c r="W15" s="7"/>
      <c r="X15" s="219"/>
      <c r="Z15" s="58" t="str">
        <f>"July 1, "&amp;'Set-Up Worksheet'!$B$6-1&amp;" through December 31, "&amp;'Set-Up Worksheet'!$B$6-1</f>
        <v>July 1, 2016 through December 31, 2016</v>
      </c>
      <c r="AA15" s="60"/>
      <c r="AB15" s="59" t="str">
        <f>"January 1, "&amp;'Set-Up Worksheet'!$B$6&amp;" through June 30, "&amp;'Set-Up Worksheet'!$B$6</f>
        <v>January 1, 2017 through June 30, 2017</v>
      </c>
      <c r="AC15" s="60"/>
      <c r="AD15" s="59" t="str">
        <f>"July 1, "&amp;'Set-Up Worksheet'!$B$6-1&amp;" through June 30, "&amp;'Set-Up Worksheet'!$B$6</f>
        <v>July 1, 2016 through June 30, 2017</v>
      </c>
      <c r="AE15" s="7"/>
      <c r="AF15" s="219"/>
      <c r="AH15" s="58" t="str">
        <f>"July 1, "&amp;'Set-Up Worksheet'!$B$6-1&amp;" through December 31, "&amp;'Set-Up Worksheet'!$B$6-1</f>
        <v>July 1, 2016 through December 31, 2016</v>
      </c>
      <c r="AI15" s="60"/>
      <c r="AJ15" s="59" t="str">
        <f>"January 1, "&amp;'Set-Up Worksheet'!$B$6&amp;" through June 30, "&amp;'Set-Up Worksheet'!$B$6</f>
        <v>January 1, 2017 through June 30, 2017</v>
      </c>
      <c r="AK15" s="60"/>
      <c r="AL15" s="59" t="str">
        <f>"July 1, "&amp;'Set-Up Worksheet'!$B$6-1&amp;" through June 30, "&amp;'Set-Up Worksheet'!$B$6</f>
        <v>July 1, 2016 through June 30, 2017</v>
      </c>
      <c r="AM15" s="7"/>
      <c r="AN15" s="219"/>
      <c r="AP15" s="58" t="str">
        <f>"July 1, "&amp;'Set-Up Worksheet'!$B$6-1&amp;" through December 31, "&amp;'Set-Up Worksheet'!$B$6-1</f>
        <v>July 1, 2016 through December 31, 2016</v>
      </c>
      <c r="AQ15" s="60"/>
      <c r="AR15" s="59" t="str">
        <f>"January 1, "&amp;'Set-Up Worksheet'!$B$6&amp;" through June 30, "&amp;'Set-Up Worksheet'!$B$6</f>
        <v>January 1, 2017 through June 30, 2017</v>
      </c>
      <c r="AS15" s="60"/>
      <c r="AT15" s="59" t="str">
        <f>"July 1, "&amp;'Set-Up Worksheet'!$B$6-1&amp;" through June 30, "&amp;'Set-Up Worksheet'!$B$6</f>
        <v>July 1, 2016 through June 30, 2017</v>
      </c>
      <c r="AU15" s="7"/>
      <c r="AV15" s="219"/>
      <c r="AX15" s="58" t="str">
        <f>"July 1, "&amp;'Set-Up Worksheet'!$B$6-1&amp;" through December 31, "&amp;'Set-Up Worksheet'!$B$6-1</f>
        <v>July 1, 2016 through December 31, 2016</v>
      </c>
      <c r="AY15" s="60"/>
      <c r="AZ15" s="59" t="str">
        <f>"January 1, "&amp;'Set-Up Worksheet'!$B$6&amp;" through June 30, "&amp;'Set-Up Worksheet'!$B$6</f>
        <v>January 1, 2017 through June 30, 2017</v>
      </c>
      <c r="BA15" s="60"/>
      <c r="BB15" s="59" t="str">
        <f>"July 1, "&amp;'Set-Up Worksheet'!$B$6-1&amp;" through June 30, "&amp;'Set-Up Worksheet'!$B$6</f>
        <v>July 1, 2016 through June 30, 2017</v>
      </c>
      <c r="BC15" s="7"/>
      <c r="BD15" s="219"/>
      <c r="BF15" s="58" t="str">
        <f>"July 1, "&amp;'Set-Up Worksheet'!$B$6-1&amp;" through December 31, "&amp;'Set-Up Worksheet'!$B$6-1</f>
        <v>July 1, 2016 through December 31, 2016</v>
      </c>
      <c r="BG15" s="60"/>
      <c r="BH15" s="59" t="str">
        <f>"January 1, "&amp;'Set-Up Worksheet'!$B$6&amp;" through June 30, "&amp;'Set-Up Worksheet'!$B$6</f>
        <v>January 1, 2017 through June 30, 2017</v>
      </c>
      <c r="BI15" s="60"/>
      <c r="BJ15" s="59" t="str">
        <f>"July 1, "&amp;'Set-Up Worksheet'!$B$6-1&amp;" through June 30, "&amp;'Set-Up Worksheet'!$B$6</f>
        <v>July 1, 2016 through June 30, 2017</v>
      </c>
      <c r="BK15" s="7"/>
      <c r="BL15" s="219"/>
      <c r="BN15" s="58" t="str">
        <f>"July 1, "&amp;'Set-Up Worksheet'!$B$6-1&amp;" through December 31, "&amp;'Set-Up Worksheet'!$B$6-1</f>
        <v>July 1, 2016 through December 31, 2016</v>
      </c>
      <c r="BO15" s="60"/>
      <c r="BP15" s="59" t="str">
        <f>"January 1, "&amp;'Set-Up Worksheet'!$B$6&amp;" through June 30, "&amp;'Set-Up Worksheet'!$B$6</f>
        <v>January 1, 2017 through June 30, 2017</v>
      </c>
      <c r="BQ15" s="60"/>
      <c r="BR15" s="59" t="str">
        <f>"July 1, "&amp;'Set-Up Worksheet'!$B$6-1&amp;" through June 30, "&amp;'Set-Up Worksheet'!$B$6</f>
        <v>July 1, 2016 through June 30, 2017</v>
      </c>
      <c r="BS15" s="7"/>
      <c r="BT15" s="219"/>
      <c r="BV15" s="58" t="str">
        <f>"July 1, "&amp;'Set-Up Worksheet'!$B$6-1&amp;" through December 31, "&amp;'Set-Up Worksheet'!$B$6-1</f>
        <v>July 1, 2016 through December 31, 2016</v>
      </c>
      <c r="BW15" s="60"/>
      <c r="BX15" s="59" t="str">
        <f>"January 1, "&amp;'Set-Up Worksheet'!$B$6&amp;" through June 30, "&amp;'Set-Up Worksheet'!$B$6</f>
        <v>January 1, 2017 through June 30, 2017</v>
      </c>
      <c r="BY15" s="60"/>
      <c r="BZ15" s="59" t="str">
        <f>"July 1, "&amp;'Set-Up Worksheet'!$B$6-1&amp;" through June 30, "&amp;'Set-Up Worksheet'!$B$6</f>
        <v>July 1, 2016 through June 30, 2017</v>
      </c>
      <c r="CA15" s="7"/>
      <c r="CB15" s="219"/>
      <c r="CD15" s="58" t="str">
        <f>"July 1, "&amp;'Set-Up Worksheet'!$B$6-1&amp;" through December 31, "&amp;'Set-Up Worksheet'!$B$6-1</f>
        <v>July 1, 2016 through December 31, 2016</v>
      </c>
      <c r="CE15" s="60"/>
      <c r="CF15" s="59" t="str">
        <f>"January 1, "&amp;'Set-Up Worksheet'!$B$6&amp;" through June 30, "&amp;'Set-Up Worksheet'!$B$6</f>
        <v>January 1, 2017 through June 30, 2017</v>
      </c>
      <c r="CG15" s="60"/>
      <c r="CH15" s="59" t="str">
        <f>"July 1, "&amp;'Set-Up Worksheet'!$B$6-1&amp;" through June 30, "&amp;'Set-Up Worksheet'!$B$6</f>
        <v>July 1, 2016 through June 30, 2017</v>
      </c>
      <c r="CI15" s="7"/>
      <c r="CJ15" s="219"/>
      <c r="CL15" s="58" t="str">
        <f>"July 1, "&amp;'Set-Up Worksheet'!$B$6-1&amp;" through December 31, "&amp;'Set-Up Worksheet'!$B$6-1</f>
        <v>July 1, 2016 through December 31, 2016</v>
      </c>
      <c r="CM15" s="60"/>
      <c r="CN15" s="59" t="str">
        <f>"January 1, "&amp;'Set-Up Worksheet'!$B$6&amp;" through June 30, "&amp;'Set-Up Worksheet'!$B$6</f>
        <v>January 1, 2017 through June 30, 2017</v>
      </c>
      <c r="CO15" s="60"/>
      <c r="CP15" s="59" t="str">
        <f>"July 1, "&amp;'Set-Up Worksheet'!$B$6-1&amp;" through June 30, "&amp;'Set-Up Worksheet'!$B$6</f>
        <v>July 1, 2016 through June 30, 2017</v>
      </c>
      <c r="CQ15" s="7"/>
      <c r="CR15" s="219"/>
      <c r="CT15" s="58" t="str">
        <f>"July 1, "&amp;'Set-Up Worksheet'!$B$6-1&amp;" through December 31, "&amp;'Set-Up Worksheet'!$B$6-1</f>
        <v>July 1, 2016 through December 31, 2016</v>
      </c>
      <c r="CU15" s="60"/>
      <c r="CV15" s="59" t="str">
        <f>"January 1, "&amp;'Set-Up Worksheet'!$B$6&amp;" through June 30, "&amp;'Set-Up Worksheet'!$B$6</f>
        <v>January 1, 2017 through June 30, 2017</v>
      </c>
      <c r="CW15" s="60"/>
      <c r="CX15" s="59" t="str">
        <f>"July 1, "&amp;'Set-Up Worksheet'!$B$6-1&amp;" through June 30, "&amp;'Set-Up Worksheet'!$B$6</f>
        <v>July 1, 2016 through June 30, 2017</v>
      </c>
      <c r="CY15" s="7"/>
      <c r="CZ15" s="219"/>
    </row>
    <row r="16" spans="1:104" ht="26.4" x14ac:dyDescent="0.25">
      <c r="A16" s="8" t="s">
        <v>316</v>
      </c>
      <c r="B16" s="70" t="s">
        <v>390</v>
      </c>
      <c r="C16" s="75" t="s">
        <v>391</v>
      </c>
      <c r="D16" s="220" t="s">
        <v>390</v>
      </c>
      <c r="E16" s="75" t="s">
        <v>391</v>
      </c>
      <c r="F16" s="220" t="s">
        <v>390</v>
      </c>
      <c r="G16" s="70" t="s">
        <v>391</v>
      </c>
      <c r="H16" s="219"/>
      <c r="I16" s="8" t="s">
        <v>316</v>
      </c>
      <c r="J16" s="70" t="s">
        <v>390</v>
      </c>
      <c r="K16" s="75" t="s">
        <v>391</v>
      </c>
      <c r="L16" s="220" t="s">
        <v>390</v>
      </c>
      <c r="M16" s="75" t="s">
        <v>391</v>
      </c>
      <c r="N16" s="220" t="s">
        <v>390</v>
      </c>
      <c r="O16" s="70" t="s">
        <v>391</v>
      </c>
      <c r="P16" s="219"/>
      <c r="Q16" s="8" t="s">
        <v>316</v>
      </c>
      <c r="R16" s="70" t="s">
        <v>390</v>
      </c>
      <c r="S16" s="75" t="s">
        <v>391</v>
      </c>
      <c r="T16" s="220" t="s">
        <v>390</v>
      </c>
      <c r="U16" s="75" t="s">
        <v>391</v>
      </c>
      <c r="V16" s="220" t="s">
        <v>390</v>
      </c>
      <c r="W16" s="70" t="s">
        <v>391</v>
      </c>
      <c r="X16" s="219"/>
      <c r="Y16" s="8" t="s">
        <v>316</v>
      </c>
      <c r="Z16" s="70" t="s">
        <v>390</v>
      </c>
      <c r="AA16" s="75" t="s">
        <v>391</v>
      </c>
      <c r="AB16" s="220" t="s">
        <v>390</v>
      </c>
      <c r="AC16" s="75" t="s">
        <v>391</v>
      </c>
      <c r="AD16" s="220" t="s">
        <v>390</v>
      </c>
      <c r="AE16" s="70" t="s">
        <v>391</v>
      </c>
      <c r="AF16" s="219"/>
      <c r="AG16" s="8" t="s">
        <v>316</v>
      </c>
      <c r="AH16" s="70" t="s">
        <v>390</v>
      </c>
      <c r="AI16" s="75" t="s">
        <v>391</v>
      </c>
      <c r="AJ16" s="220" t="s">
        <v>390</v>
      </c>
      <c r="AK16" s="75" t="s">
        <v>391</v>
      </c>
      <c r="AL16" s="220" t="s">
        <v>390</v>
      </c>
      <c r="AM16" s="70" t="s">
        <v>391</v>
      </c>
      <c r="AN16" s="219"/>
      <c r="AO16" s="8" t="s">
        <v>316</v>
      </c>
      <c r="AP16" s="70" t="s">
        <v>390</v>
      </c>
      <c r="AQ16" s="75" t="s">
        <v>391</v>
      </c>
      <c r="AR16" s="220" t="s">
        <v>390</v>
      </c>
      <c r="AS16" s="75" t="s">
        <v>391</v>
      </c>
      <c r="AT16" s="220" t="s">
        <v>390</v>
      </c>
      <c r="AU16" s="70" t="s">
        <v>391</v>
      </c>
      <c r="AV16" s="219"/>
      <c r="AW16" s="8" t="s">
        <v>316</v>
      </c>
      <c r="AX16" s="70" t="s">
        <v>390</v>
      </c>
      <c r="AY16" s="75" t="s">
        <v>391</v>
      </c>
      <c r="AZ16" s="220" t="s">
        <v>390</v>
      </c>
      <c r="BA16" s="75" t="s">
        <v>391</v>
      </c>
      <c r="BB16" s="220" t="s">
        <v>390</v>
      </c>
      <c r="BC16" s="70" t="s">
        <v>391</v>
      </c>
      <c r="BD16" s="219"/>
      <c r="BE16" s="8" t="s">
        <v>316</v>
      </c>
      <c r="BF16" s="70" t="s">
        <v>390</v>
      </c>
      <c r="BG16" s="75" t="s">
        <v>391</v>
      </c>
      <c r="BH16" s="220" t="s">
        <v>390</v>
      </c>
      <c r="BI16" s="75" t="s">
        <v>391</v>
      </c>
      <c r="BJ16" s="220" t="s">
        <v>390</v>
      </c>
      <c r="BK16" s="70" t="s">
        <v>391</v>
      </c>
      <c r="BL16" s="219"/>
      <c r="BM16" s="8" t="s">
        <v>316</v>
      </c>
      <c r="BN16" s="70" t="s">
        <v>390</v>
      </c>
      <c r="BO16" s="75" t="s">
        <v>391</v>
      </c>
      <c r="BP16" s="220" t="s">
        <v>390</v>
      </c>
      <c r="BQ16" s="75" t="s">
        <v>391</v>
      </c>
      <c r="BR16" s="220" t="s">
        <v>390</v>
      </c>
      <c r="BS16" s="70" t="s">
        <v>391</v>
      </c>
      <c r="BT16" s="219"/>
      <c r="BU16" s="8" t="s">
        <v>316</v>
      </c>
      <c r="BV16" s="70" t="s">
        <v>390</v>
      </c>
      <c r="BW16" s="75" t="s">
        <v>391</v>
      </c>
      <c r="BX16" s="220" t="s">
        <v>390</v>
      </c>
      <c r="BY16" s="75" t="s">
        <v>391</v>
      </c>
      <c r="BZ16" s="220" t="s">
        <v>390</v>
      </c>
      <c r="CA16" s="70" t="s">
        <v>391</v>
      </c>
      <c r="CB16" s="219"/>
      <c r="CC16" s="8" t="s">
        <v>316</v>
      </c>
      <c r="CD16" s="70" t="s">
        <v>390</v>
      </c>
      <c r="CE16" s="75" t="s">
        <v>391</v>
      </c>
      <c r="CF16" s="220" t="s">
        <v>390</v>
      </c>
      <c r="CG16" s="75" t="s">
        <v>391</v>
      </c>
      <c r="CH16" s="220" t="s">
        <v>390</v>
      </c>
      <c r="CI16" s="70" t="s">
        <v>391</v>
      </c>
      <c r="CJ16" s="219"/>
      <c r="CK16" s="8" t="s">
        <v>316</v>
      </c>
      <c r="CL16" s="70" t="s">
        <v>390</v>
      </c>
      <c r="CM16" s="75" t="s">
        <v>391</v>
      </c>
      <c r="CN16" s="220" t="s">
        <v>390</v>
      </c>
      <c r="CO16" s="75" t="s">
        <v>391</v>
      </c>
      <c r="CP16" s="220" t="s">
        <v>390</v>
      </c>
      <c r="CQ16" s="70" t="s">
        <v>391</v>
      </c>
      <c r="CR16" s="219"/>
      <c r="CS16" s="8" t="s">
        <v>316</v>
      </c>
      <c r="CT16" s="70" t="s">
        <v>390</v>
      </c>
      <c r="CU16" s="75" t="s">
        <v>391</v>
      </c>
      <c r="CV16" s="220" t="s">
        <v>390</v>
      </c>
      <c r="CW16" s="75" t="s">
        <v>391</v>
      </c>
      <c r="CX16" s="220" t="s">
        <v>390</v>
      </c>
      <c r="CY16" s="70" t="s">
        <v>391</v>
      </c>
      <c r="CZ16" s="219"/>
    </row>
    <row r="17" spans="1:104" ht="30" customHeight="1" x14ac:dyDescent="0.25">
      <c r="A17" s="257" t="s">
        <v>317</v>
      </c>
      <c r="B17" s="539">
        <f>SUM(J17,R17,Z17,AH17,AP17,AX17,BF17,BN17,BV17,CD17,CL17,CT17)</f>
        <v>0</v>
      </c>
      <c r="C17" s="540">
        <f t="shared" ref="C17:C20" si="0">SUM(K17,S17,AA17,AI17,AQ17,AY17,BG17,BO17,BW17,CE17,CM17,CU17)</f>
        <v>0</v>
      </c>
      <c r="D17" s="541">
        <f t="shared" ref="D17:D24" si="1">SUM(L17,T17,AB17,AJ17,AR17,AZ17,BH17,BP17,BX17,CF17,CN17,CV17)</f>
        <v>0</v>
      </c>
      <c r="E17" s="540">
        <f t="shared" ref="E17:E20" si="2">SUM(M17,U17,AC17,AK17,AS17,BA17,BI17,BQ17,BY17,CG17,CO17,CW17)</f>
        <v>0</v>
      </c>
      <c r="F17" s="541">
        <f t="shared" ref="F17:F19" si="3">SUM(N17,V17,AD17,AL17,AT17,BB17,BJ17,BR17,BZ17,CH17,CP17,CX17)</f>
        <v>0</v>
      </c>
      <c r="G17" s="262">
        <f>SUM(C17,E17)</f>
        <v>0</v>
      </c>
      <c r="H17" s="219"/>
      <c r="I17" s="257" t="s">
        <v>317</v>
      </c>
      <c r="J17" s="269"/>
      <c r="K17" s="270"/>
      <c r="L17" s="271"/>
      <c r="M17" s="270"/>
      <c r="N17" s="271"/>
      <c r="O17" s="262">
        <f>SUM(K17,M17)</f>
        <v>0</v>
      </c>
      <c r="P17" s="219"/>
      <c r="Q17" s="257" t="s">
        <v>317</v>
      </c>
      <c r="R17" s="269"/>
      <c r="S17" s="270"/>
      <c r="T17" s="271"/>
      <c r="U17" s="270"/>
      <c r="V17" s="271"/>
      <c r="W17" s="262">
        <f>SUM(S17,U17)</f>
        <v>0</v>
      </c>
      <c r="X17" s="219"/>
      <c r="Y17" s="257" t="s">
        <v>317</v>
      </c>
      <c r="Z17" s="269"/>
      <c r="AA17" s="270"/>
      <c r="AB17" s="271"/>
      <c r="AC17" s="270"/>
      <c r="AD17" s="271"/>
      <c r="AE17" s="262">
        <f>SUM(AA17,AC17)</f>
        <v>0</v>
      </c>
      <c r="AF17" s="219"/>
      <c r="AG17" s="257" t="s">
        <v>317</v>
      </c>
      <c r="AH17" s="269"/>
      <c r="AI17" s="270"/>
      <c r="AJ17" s="271"/>
      <c r="AK17" s="270"/>
      <c r="AL17" s="271"/>
      <c r="AM17" s="262">
        <f>SUM(AI17,AK17)</f>
        <v>0</v>
      </c>
      <c r="AN17" s="219"/>
      <c r="AO17" s="257" t="s">
        <v>317</v>
      </c>
      <c r="AP17" s="269"/>
      <c r="AQ17" s="270"/>
      <c r="AR17" s="271"/>
      <c r="AS17" s="270"/>
      <c r="AT17" s="271"/>
      <c r="AU17" s="262">
        <f>SUM(AQ17,AS17)</f>
        <v>0</v>
      </c>
      <c r="AV17" s="219"/>
      <c r="AW17" s="257" t="s">
        <v>317</v>
      </c>
      <c r="AX17" s="269"/>
      <c r="AY17" s="270"/>
      <c r="AZ17" s="271"/>
      <c r="BA17" s="270"/>
      <c r="BB17" s="271"/>
      <c r="BC17" s="262">
        <f>SUM(AY17,BA17)</f>
        <v>0</v>
      </c>
      <c r="BD17" s="219"/>
      <c r="BE17" s="257" t="s">
        <v>317</v>
      </c>
      <c r="BF17" s="269"/>
      <c r="BG17" s="270"/>
      <c r="BH17" s="271"/>
      <c r="BI17" s="270"/>
      <c r="BJ17" s="271"/>
      <c r="BK17" s="262">
        <f>SUM(BG17,BI17)</f>
        <v>0</v>
      </c>
      <c r="BL17" s="219"/>
      <c r="BM17" s="257" t="s">
        <v>317</v>
      </c>
      <c r="BN17" s="269"/>
      <c r="BO17" s="270"/>
      <c r="BP17" s="271"/>
      <c r="BQ17" s="270"/>
      <c r="BR17" s="271"/>
      <c r="BS17" s="262">
        <f>SUM(BO17,BQ17)</f>
        <v>0</v>
      </c>
      <c r="BT17" s="219"/>
      <c r="BU17" s="257" t="s">
        <v>317</v>
      </c>
      <c r="BV17" s="269"/>
      <c r="BW17" s="270"/>
      <c r="BX17" s="271"/>
      <c r="BY17" s="270"/>
      <c r="BZ17" s="271"/>
      <c r="CA17" s="262">
        <f>SUM(BW17,BY17)</f>
        <v>0</v>
      </c>
      <c r="CB17" s="219"/>
      <c r="CC17" s="257" t="s">
        <v>317</v>
      </c>
      <c r="CD17" s="269"/>
      <c r="CE17" s="270"/>
      <c r="CF17" s="271"/>
      <c r="CG17" s="270"/>
      <c r="CH17" s="271"/>
      <c r="CI17" s="262">
        <f>SUM(CE17,CG17)</f>
        <v>0</v>
      </c>
      <c r="CJ17" s="219"/>
      <c r="CK17" s="257" t="s">
        <v>317</v>
      </c>
      <c r="CL17" s="269"/>
      <c r="CM17" s="270"/>
      <c r="CN17" s="271"/>
      <c r="CO17" s="270"/>
      <c r="CP17" s="271"/>
      <c r="CQ17" s="262">
        <f>SUM(CM17,CO17)</f>
        <v>0</v>
      </c>
      <c r="CR17" s="219"/>
      <c r="CS17" s="257" t="s">
        <v>317</v>
      </c>
      <c r="CT17" s="269"/>
      <c r="CU17" s="270"/>
      <c r="CV17" s="271"/>
      <c r="CW17" s="270"/>
      <c r="CX17" s="271"/>
      <c r="CY17" s="262">
        <f>SUM(CU17,CW17)</f>
        <v>0</v>
      </c>
      <c r="CZ17" s="219"/>
    </row>
    <row r="18" spans="1:104" ht="30" customHeight="1" x14ac:dyDescent="0.25">
      <c r="A18" s="257" t="s">
        <v>389</v>
      </c>
      <c r="B18" s="539">
        <f t="shared" ref="B18:B24" si="4">SUM(J18,R18,Z18,AH18,AP18,AX18,BF18,BN18,BV18,CD18,CL18,CT18)</f>
        <v>0</v>
      </c>
      <c r="C18" s="540">
        <f t="shared" si="0"/>
        <v>0</v>
      </c>
      <c r="D18" s="541">
        <f t="shared" si="1"/>
        <v>0</v>
      </c>
      <c r="E18" s="540">
        <f t="shared" si="2"/>
        <v>0</v>
      </c>
      <c r="F18" s="541">
        <f t="shared" si="3"/>
        <v>0</v>
      </c>
      <c r="G18" s="262">
        <f t="shared" ref="F18:G23" si="5">SUM(C18,E18)</f>
        <v>0</v>
      </c>
      <c r="H18" s="219"/>
      <c r="I18" s="257" t="s">
        <v>389</v>
      </c>
      <c r="J18" s="269"/>
      <c r="K18" s="270"/>
      <c r="L18" s="271"/>
      <c r="M18" s="270"/>
      <c r="N18" s="271"/>
      <c r="O18" s="262">
        <f t="shared" ref="O18:O20" si="6">SUM(K18,M18)</f>
        <v>0</v>
      </c>
      <c r="P18" s="219"/>
      <c r="Q18" s="257" t="s">
        <v>389</v>
      </c>
      <c r="R18" s="269"/>
      <c r="S18" s="270"/>
      <c r="T18" s="271"/>
      <c r="U18" s="270"/>
      <c r="V18" s="271"/>
      <c r="W18" s="262">
        <f t="shared" ref="W18:W20" si="7">SUM(S18,U18)</f>
        <v>0</v>
      </c>
      <c r="X18" s="219"/>
      <c r="Y18" s="257" t="s">
        <v>389</v>
      </c>
      <c r="Z18" s="269"/>
      <c r="AA18" s="270"/>
      <c r="AB18" s="271"/>
      <c r="AC18" s="270"/>
      <c r="AD18" s="271"/>
      <c r="AE18" s="262">
        <f t="shared" ref="AE18:AE20" si="8">SUM(AA18,AC18)</f>
        <v>0</v>
      </c>
      <c r="AF18" s="219"/>
      <c r="AG18" s="257" t="s">
        <v>389</v>
      </c>
      <c r="AH18" s="269"/>
      <c r="AI18" s="270"/>
      <c r="AJ18" s="271"/>
      <c r="AK18" s="270"/>
      <c r="AL18" s="271"/>
      <c r="AM18" s="262">
        <f t="shared" ref="AM18:AM20" si="9">SUM(AI18,AK18)</f>
        <v>0</v>
      </c>
      <c r="AN18" s="219"/>
      <c r="AO18" s="257" t="s">
        <v>389</v>
      </c>
      <c r="AP18" s="269"/>
      <c r="AQ18" s="270"/>
      <c r="AR18" s="271"/>
      <c r="AS18" s="270"/>
      <c r="AT18" s="271"/>
      <c r="AU18" s="262">
        <f t="shared" ref="AU18:AU20" si="10">SUM(AQ18,AS18)</f>
        <v>0</v>
      </c>
      <c r="AV18" s="219"/>
      <c r="AW18" s="257" t="s">
        <v>389</v>
      </c>
      <c r="AX18" s="269"/>
      <c r="AY18" s="270"/>
      <c r="AZ18" s="271"/>
      <c r="BA18" s="270"/>
      <c r="BB18" s="271"/>
      <c r="BC18" s="262">
        <f t="shared" ref="BC18:BC20" si="11">SUM(AY18,BA18)</f>
        <v>0</v>
      </c>
      <c r="BD18" s="219"/>
      <c r="BE18" s="257" t="s">
        <v>389</v>
      </c>
      <c r="BF18" s="269"/>
      <c r="BG18" s="270"/>
      <c r="BH18" s="271"/>
      <c r="BI18" s="270"/>
      <c r="BJ18" s="271"/>
      <c r="BK18" s="262">
        <f t="shared" ref="BK18:BK20" si="12">SUM(BG18,BI18)</f>
        <v>0</v>
      </c>
      <c r="BL18" s="219"/>
      <c r="BM18" s="257" t="s">
        <v>389</v>
      </c>
      <c r="BN18" s="269"/>
      <c r="BO18" s="270"/>
      <c r="BP18" s="271"/>
      <c r="BQ18" s="270"/>
      <c r="BR18" s="271"/>
      <c r="BS18" s="262">
        <f t="shared" ref="BS18:BS20" si="13">SUM(BO18,BQ18)</f>
        <v>0</v>
      </c>
      <c r="BT18" s="219"/>
      <c r="BU18" s="257" t="s">
        <v>389</v>
      </c>
      <c r="BV18" s="269"/>
      <c r="BW18" s="270"/>
      <c r="BX18" s="271"/>
      <c r="BY18" s="270"/>
      <c r="BZ18" s="271"/>
      <c r="CA18" s="262">
        <f t="shared" ref="CA18:CA20" si="14">SUM(BW18,BY18)</f>
        <v>0</v>
      </c>
      <c r="CB18" s="219"/>
      <c r="CC18" s="257" t="s">
        <v>389</v>
      </c>
      <c r="CD18" s="269"/>
      <c r="CE18" s="270"/>
      <c r="CF18" s="271"/>
      <c r="CG18" s="270"/>
      <c r="CH18" s="271"/>
      <c r="CI18" s="262">
        <f t="shared" ref="CI18:CI20" si="15">SUM(CE18,CG18)</f>
        <v>0</v>
      </c>
      <c r="CJ18" s="219"/>
      <c r="CK18" s="257" t="s">
        <v>389</v>
      </c>
      <c r="CL18" s="269"/>
      <c r="CM18" s="270"/>
      <c r="CN18" s="271"/>
      <c r="CO18" s="270"/>
      <c r="CP18" s="271"/>
      <c r="CQ18" s="262">
        <f t="shared" ref="CQ18:CQ20" si="16">SUM(CM18,CO18)</f>
        <v>0</v>
      </c>
      <c r="CR18" s="219"/>
      <c r="CS18" s="257" t="s">
        <v>389</v>
      </c>
      <c r="CT18" s="269"/>
      <c r="CU18" s="270"/>
      <c r="CV18" s="271"/>
      <c r="CW18" s="270"/>
      <c r="CX18" s="271"/>
      <c r="CY18" s="262">
        <f t="shared" ref="CY18:CY20" si="17">SUM(CU18,CW18)</f>
        <v>0</v>
      </c>
      <c r="CZ18" s="219"/>
    </row>
    <row r="19" spans="1:104" ht="30" customHeight="1" x14ac:dyDescent="0.25">
      <c r="A19" s="257" t="s">
        <v>318</v>
      </c>
      <c r="B19" s="539">
        <f t="shared" si="4"/>
        <v>0</v>
      </c>
      <c r="C19" s="540">
        <f t="shared" si="0"/>
        <v>0</v>
      </c>
      <c r="D19" s="541">
        <f t="shared" si="1"/>
        <v>0</v>
      </c>
      <c r="E19" s="540">
        <f t="shared" si="2"/>
        <v>0</v>
      </c>
      <c r="F19" s="541">
        <f t="shared" si="3"/>
        <v>0</v>
      </c>
      <c r="G19" s="262">
        <f t="shared" si="5"/>
        <v>0</v>
      </c>
      <c r="H19" s="219"/>
      <c r="I19" s="257" t="s">
        <v>318</v>
      </c>
      <c r="J19" s="269"/>
      <c r="K19" s="270"/>
      <c r="L19" s="271"/>
      <c r="M19" s="270"/>
      <c r="N19" s="271"/>
      <c r="O19" s="262">
        <f t="shared" si="6"/>
        <v>0</v>
      </c>
      <c r="P19" s="219"/>
      <c r="Q19" s="257" t="s">
        <v>318</v>
      </c>
      <c r="R19" s="269"/>
      <c r="S19" s="270"/>
      <c r="T19" s="271"/>
      <c r="U19" s="270"/>
      <c r="V19" s="271"/>
      <c r="W19" s="262">
        <f t="shared" si="7"/>
        <v>0</v>
      </c>
      <c r="X19" s="219"/>
      <c r="Y19" s="257" t="s">
        <v>318</v>
      </c>
      <c r="Z19" s="269"/>
      <c r="AA19" s="270"/>
      <c r="AB19" s="271"/>
      <c r="AC19" s="270"/>
      <c r="AD19" s="271"/>
      <c r="AE19" s="262">
        <f t="shared" si="8"/>
        <v>0</v>
      </c>
      <c r="AF19" s="219"/>
      <c r="AG19" s="257" t="s">
        <v>318</v>
      </c>
      <c r="AH19" s="269"/>
      <c r="AI19" s="270"/>
      <c r="AJ19" s="271"/>
      <c r="AK19" s="270"/>
      <c r="AL19" s="271"/>
      <c r="AM19" s="262">
        <f t="shared" si="9"/>
        <v>0</v>
      </c>
      <c r="AN19" s="219"/>
      <c r="AO19" s="257" t="s">
        <v>318</v>
      </c>
      <c r="AP19" s="269"/>
      <c r="AQ19" s="270"/>
      <c r="AR19" s="271"/>
      <c r="AS19" s="270"/>
      <c r="AT19" s="271"/>
      <c r="AU19" s="262">
        <f t="shared" si="10"/>
        <v>0</v>
      </c>
      <c r="AV19" s="219"/>
      <c r="AW19" s="257" t="s">
        <v>318</v>
      </c>
      <c r="AX19" s="269"/>
      <c r="AY19" s="270"/>
      <c r="AZ19" s="271"/>
      <c r="BA19" s="270"/>
      <c r="BB19" s="271"/>
      <c r="BC19" s="262">
        <f t="shared" si="11"/>
        <v>0</v>
      </c>
      <c r="BD19" s="219"/>
      <c r="BE19" s="257" t="s">
        <v>318</v>
      </c>
      <c r="BF19" s="269"/>
      <c r="BG19" s="270"/>
      <c r="BH19" s="271"/>
      <c r="BI19" s="270"/>
      <c r="BJ19" s="271"/>
      <c r="BK19" s="262">
        <f t="shared" si="12"/>
        <v>0</v>
      </c>
      <c r="BL19" s="219"/>
      <c r="BM19" s="257" t="s">
        <v>318</v>
      </c>
      <c r="BN19" s="269"/>
      <c r="BO19" s="270"/>
      <c r="BP19" s="271"/>
      <c r="BQ19" s="270"/>
      <c r="BR19" s="271"/>
      <c r="BS19" s="262">
        <f t="shared" si="13"/>
        <v>0</v>
      </c>
      <c r="BT19" s="219"/>
      <c r="BU19" s="257" t="s">
        <v>318</v>
      </c>
      <c r="BV19" s="269"/>
      <c r="BW19" s="270"/>
      <c r="BX19" s="271"/>
      <c r="BY19" s="270"/>
      <c r="BZ19" s="271"/>
      <c r="CA19" s="262">
        <f t="shared" si="14"/>
        <v>0</v>
      </c>
      <c r="CB19" s="219"/>
      <c r="CC19" s="257" t="s">
        <v>318</v>
      </c>
      <c r="CD19" s="269"/>
      <c r="CE19" s="270"/>
      <c r="CF19" s="271"/>
      <c r="CG19" s="270"/>
      <c r="CH19" s="271"/>
      <c r="CI19" s="262">
        <f t="shared" si="15"/>
        <v>0</v>
      </c>
      <c r="CJ19" s="219"/>
      <c r="CK19" s="257" t="s">
        <v>318</v>
      </c>
      <c r="CL19" s="269"/>
      <c r="CM19" s="270"/>
      <c r="CN19" s="271"/>
      <c r="CO19" s="270"/>
      <c r="CP19" s="271"/>
      <c r="CQ19" s="262">
        <f t="shared" si="16"/>
        <v>0</v>
      </c>
      <c r="CR19" s="219"/>
      <c r="CS19" s="257" t="s">
        <v>318</v>
      </c>
      <c r="CT19" s="269"/>
      <c r="CU19" s="270"/>
      <c r="CV19" s="271"/>
      <c r="CW19" s="270"/>
      <c r="CX19" s="271"/>
      <c r="CY19" s="262">
        <f t="shared" si="17"/>
        <v>0</v>
      </c>
      <c r="CZ19" s="219"/>
    </row>
    <row r="20" spans="1:104" ht="30" customHeight="1" x14ac:dyDescent="0.25">
      <c r="A20" s="257" t="s">
        <v>446</v>
      </c>
      <c r="B20" s="539">
        <f t="shared" si="4"/>
        <v>0</v>
      </c>
      <c r="C20" s="540">
        <f t="shared" si="0"/>
        <v>0</v>
      </c>
      <c r="D20" s="541">
        <f t="shared" si="1"/>
        <v>0</v>
      </c>
      <c r="E20" s="540">
        <f t="shared" si="2"/>
        <v>0</v>
      </c>
      <c r="F20" s="542">
        <f t="shared" si="5"/>
        <v>0</v>
      </c>
      <c r="G20" s="262">
        <f t="shared" si="5"/>
        <v>0</v>
      </c>
      <c r="H20" s="219"/>
      <c r="I20" s="257" t="s">
        <v>446</v>
      </c>
      <c r="J20" s="269"/>
      <c r="K20" s="270"/>
      <c r="L20" s="271"/>
      <c r="M20" s="270"/>
      <c r="N20" s="260">
        <f t="shared" ref="N20:N23" si="18">SUM(J20,L20)</f>
        <v>0</v>
      </c>
      <c r="O20" s="262">
        <f t="shared" si="6"/>
        <v>0</v>
      </c>
      <c r="P20" s="219"/>
      <c r="Q20" s="257" t="s">
        <v>446</v>
      </c>
      <c r="R20" s="269"/>
      <c r="S20" s="270"/>
      <c r="T20" s="271"/>
      <c r="U20" s="270"/>
      <c r="V20" s="260">
        <f t="shared" ref="V20:V23" si="19">SUM(R20,T20)</f>
        <v>0</v>
      </c>
      <c r="W20" s="262">
        <f t="shared" si="7"/>
        <v>0</v>
      </c>
      <c r="X20" s="219"/>
      <c r="Y20" s="257" t="s">
        <v>446</v>
      </c>
      <c r="Z20" s="269"/>
      <c r="AA20" s="270"/>
      <c r="AB20" s="271"/>
      <c r="AC20" s="270"/>
      <c r="AD20" s="260">
        <f t="shared" ref="AD20:AD23" si="20">SUM(Z20,AB20)</f>
        <v>0</v>
      </c>
      <c r="AE20" s="262">
        <f t="shared" si="8"/>
        <v>0</v>
      </c>
      <c r="AF20" s="219"/>
      <c r="AG20" s="257" t="s">
        <v>446</v>
      </c>
      <c r="AH20" s="269"/>
      <c r="AI20" s="270"/>
      <c r="AJ20" s="271"/>
      <c r="AK20" s="270"/>
      <c r="AL20" s="260">
        <f t="shared" ref="AL20:AL23" si="21">SUM(AH20,AJ20)</f>
        <v>0</v>
      </c>
      <c r="AM20" s="262">
        <f t="shared" si="9"/>
        <v>0</v>
      </c>
      <c r="AN20" s="219"/>
      <c r="AO20" s="257" t="s">
        <v>446</v>
      </c>
      <c r="AP20" s="269"/>
      <c r="AQ20" s="270"/>
      <c r="AR20" s="271"/>
      <c r="AS20" s="270"/>
      <c r="AT20" s="260">
        <f t="shared" ref="AT20:AT23" si="22">SUM(AP20,AR20)</f>
        <v>0</v>
      </c>
      <c r="AU20" s="262">
        <f t="shared" si="10"/>
        <v>0</v>
      </c>
      <c r="AV20" s="219"/>
      <c r="AW20" s="257" t="s">
        <v>446</v>
      </c>
      <c r="AX20" s="269"/>
      <c r="AY20" s="270"/>
      <c r="AZ20" s="271"/>
      <c r="BA20" s="270"/>
      <c r="BB20" s="260">
        <f t="shared" ref="BB20:BB23" si="23">SUM(AX20,AZ20)</f>
        <v>0</v>
      </c>
      <c r="BC20" s="262">
        <f t="shared" si="11"/>
        <v>0</v>
      </c>
      <c r="BD20" s="219"/>
      <c r="BE20" s="257" t="s">
        <v>446</v>
      </c>
      <c r="BF20" s="269"/>
      <c r="BG20" s="270"/>
      <c r="BH20" s="271"/>
      <c r="BI20" s="270"/>
      <c r="BJ20" s="260">
        <f t="shared" ref="BJ20:BJ23" si="24">SUM(BF20,BH20)</f>
        <v>0</v>
      </c>
      <c r="BK20" s="262">
        <f t="shared" si="12"/>
        <v>0</v>
      </c>
      <c r="BL20" s="219"/>
      <c r="BM20" s="257" t="s">
        <v>446</v>
      </c>
      <c r="BN20" s="269"/>
      <c r="BO20" s="270"/>
      <c r="BP20" s="271"/>
      <c r="BQ20" s="270"/>
      <c r="BR20" s="260">
        <f t="shared" ref="BR20:BR23" si="25">SUM(BN20,BP20)</f>
        <v>0</v>
      </c>
      <c r="BS20" s="262">
        <f t="shared" si="13"/>
        <v>0</v>
      </c>
      <c r="BT20" s="219"/>
      <c r="BU20" s="257" t="s">
        <v>446</v>
      </c>
      <c r="BV20" s="269"/>
      <c r="BW20" s="270"/>
      <c r="BX20" s="271"/>
      <c r="BY20" s="270"/>
      <c r="BZ20" s="260">
        <f t="shared" ref="BZ20:BZ23" si="26">SUM(BV20,BX20)</f>
        <v>0</v>
      </c>
      <c r="CA20" s="262">
        <f t="shared" si="14"/>
        <v>0</v>
      </c>
      <c r="CB20" s="219"/>
      <c r="CC20" s="257" t="s">
        <v>446</v>
      </c>
      <c r="CD20" s="269"/>
      <c r="CE20" s="270"/>
      <c r="CF20" s="271"/>
      <c r="CG20" s="270"/>
      <c r="CH20" s="260">
        <f t="shared" ref="CH20:CH23" si="27">SUM(CD20,CF20)</f>
        <v>0</v>
      </c>
      <c r="CI20" s="262">
        <f t="shared" si="15"/>
        <v>0</v>
      </c>
      <c r="CJ20" s="219"/>
      <c r="CK20" s="257" t="s">
        <v>446</v>
      </c>
      <c r="CL20" s="269"/>
      <c r="CM20" s="270"/>
      <c r="CN20" s="271"/>
      <c r="CO20" s="270"/>
      <c r="CP20" s="260">
        <f t="shared" ref="CP20:CP23" si="28">SUM(CL20,CN20)</f>
        <v>0</v>
      </c>
      <c r="CQ20" s="262">
        <f t="shared" si="16"/>
        <v>0</v>
      </c>
      <c r="CR20" s="219"/>
      <c r="CS20" s="257" t="s">
        <v>446</v>
      </c>
      <c r="CT20" s="269"/>
      <c r="CU20" s="270"/>
      <c r="CV20" s="271"/>
      <c r="CW20" s="270"/>
      <c r="CX20" s="260">
        <f t="shared" ref="CX20:CX23" si="29">SUM(CT20,CV20)</f>
        <v>0</v>
      </c>
      <c r="CY20" s="262">
        <f t="shared" si="17"/>
        <v>0</v>
      </c>
      <c r="CZ20" s="219"/>
    </row>
    <row r="21" spans="1:104" ht="30" customHeight="1" x14ac:dyDescent="0.25">
      <c r="A21" s="257" t="s">
        <v>319</v>
      </c>
      <c r="B21" s="539">
        <f t="shared" si="4"/>
        <v>0</v>
      </c>
      <c r="C21" s="543"/>
      <c r="D21" s="541">
        <f t="shared" si="1"/>
        <v>0</v>
      </c>
      <c r="E21" s="543"/>
      <c r="F21" s="542">
        <f t="shared" si="5"/>
        <v>0</v>
      </c>
      <c r="G21" s="268"/>
      <c r="H21" s="219"/>
      <c r="I21" s="257" t="s">
        <v>319</v>
      </c>
      <c r="J21" s="269"/>
      <c r="K21" s="266"/>
      <c r="L21" s="271"/>
      <c r="M21" s="266"/>
      <c r="N21" s="260">
        <f t="shared" si="18"/>
        <v>0</v>
      </c>
      <c r="O21" s="268"/>
      <c r="P21" s="219"/>
      <c r="Q21" s="257" t="s">
        <v>319</v>
      </c>
      <c r="R21" s="269"/>
      <c r="S21" s="266"/>
      <c r="T21" s="271"/>
      <c r="U21" s="266"/>
      <c r="V21" s="260">
        <f t="shared" si="19"/>
        <v>0</v>
      </c>
      <c r="W21" s="268"/>
      <c r="X21" s="219"/>
      <c r="Y21" s="257" t="s">
        <v>319</v>
      </c>
      <c r="Z21" s="269"/>
      <c r="AA21" s="266"/>
      <c r="AB21" s="271"/>
      <c r="AC21" s="266"/>
      <c r="AD21" s="260">
        <f t="shared" si="20"/>
        <v>0</v>
      </c>
      <c r="AE21" s="268"/>
      <c r="AF21" s="219"/>
      <c r="AG21" s="257" t="s">
        <v>319</v>
      </c>
      <c r="AH21" s="269"/>
      <c r="AI21" s="266"/>
      <c r="AJ21" s="271"/>
      <c r="AK21" s="266"/>
      <c r="AL21" s="260">
        <f t="shared" si="21"/>
        <v>0</v>
      </c>
      <c r="AM21" s="268"/>
      <c r="AN21" s="219"/>
      <c r="AO21" s="257" t="s">
        <v>319</v>
      </c>
      <c r="AP21" s="269"/>
      <c r="AQ21" s="266"/>
      <c r="AR21" s="271"/>
      <c r="AS21" s="266"/>
      <c r="AT21" s="260">
        <f t="shared" si="22"/>
        <v>0</v>
      </c>
      <c r="AU21" s="268"/>
      <c r="AV21" s="219"/>
      <c r="AW21" s="257" t="s">
        <v>319</v>
      </c>
      <c r="AX21" s="269"/>
      <c r="AY21" s="266"/>
      <c r="AZ21" s="271"/>
      <c r="BA21" s="266"/>
      <c r="BB21" s="260">
        <f t="shared" si="23"/>
        <v>0</v>
      </c>
      <c r="BC21" s="268"/>
      <c r="BD21" s="219"/>
      <c r="BE21" s="257" t="s">
        <v>319</v>
      </c>
      <c r="BF21" s="269"/>
      <c r="BG21" s="266"/>
      <c r="BH21" s="271"/>
      <c r="BI21" s="266"/>
      <c r="BJ21" s="260">
        <f t="shared" si="24"/>
        <v>0</v>
      </c>
      <c r="BK21" s="268"/>
      <c r="BL21" s="219"/>
      <c r="BM21" s="257" t="s">
        <v>319</v>
      </c>
      <c r="BN21" s="269"/>
      <c r="BO21" s="266"/>
      <c r="BP21" s="271"/>
      <c r="BQ21" s="266"/>
      <c r="BR21" s="260">
        <f t="shared" si="25"/>
        <v>0</v>
      </c>
      <c r="BS21" s="268"/>
      <c r="BT21" s="219"/>
      <c r="BU21" s="257" t="s">
        <v>319</v>
      </c>
      <c r="BV21" s="269"/>
      <c r="BW21" s="266"/>
      <c r="BX21" s="271"/>
      <c r="BY21" s="266"/>
      <c r="BZ21" s="260">
        <f t="shared" si="26"/>
        <v>0</v>
      </c>
      <c r="CA21" s="268"/>
      <c r="CB21" s="219"/>
      <c r="CC21" s="257" t="s">
        <v>319</v>
      </c>
      <c r="CD21" s="269"/>
      <c r="CE21" s="266"/>
      <c r="CF21" s="271"/>
      <c r="CG21" s="266"/>
      <c r="CH21" s="260">
        <f t="shared" si="27"/>
        <v>0</v>
      </c>
      <c r="CI21" s="268"/>
      <c r="CJ21" s="219"/>
      <c r="CK21" s="257" t="s">
        <v>319</v>
      </c>
      <c r="CL21" s="269"/>
      <c r="CM21" s="266"/>
      <c r="CN21" s="271"/>
      <c r="CO21" s="266"/>
      <c r="CP21" s="260">
        <f t="shared" si="28"/>
        <v>0</v>
      </c>
      <c r="CQ21" s="268"/>
      <c r="CR21" s="219"/>
      <c r="CS21" s="257" t="s">
        <v>319</v>
      </c>
      <c r="CT21" s="269"/>
      <c r="CU21" s="266"/>
      <c r="CV21" s="271"/>
      <c r="CW21" s="266"/>
      <c r="CX21" s="260">
        <f t="shared" si="29"/>
        <v>0</v>
      </c>
      <c r="CY21" s="268"/>
      <c r="CZ21" s="219"/>
    </row>
    <row r="22" spans="1:104" ht="30" customHeight="1" x14ac:dyDescent="0.25">
      <c r="A22" s="257" t="s">
        <v>320</v>
      </c>
      <c r="B22" s="539">
        <f t="shared" si="4"/>
        <v>0</v>
      </c>
      <c r="C22" s="543"/>
      <c r="D22" s="541">
        <f t="shared" si="1"/>
        <v>0</v>
      </c>
      <c r="E22" s="543"/>
      <c r="F22" s="542">
        <f t="shared" si="5"/>
        <v>0</v>
      </c>
      <c r="G22" s="268"/>
      <c r="H22" s="219"/>
      <c r="I22" s="257" t="s">
        <v>320</v>
      </c>
      <c r="J22" s="269"/>
      <c r="K22" s="266"/>
      <c r="L22" s="271"/>
      <c r="M22" s="266"/>
      <c r="N22" s="260">
        <f t="shared" si="18"/>
        <v>0</v>
      </c>
      <c r="O22" s="268"/>
      <c r="P22" s="219"/>
      <c r="Q22" s="257" t="s">
        <v>320</v>
      </c>
      <c r="R22" s="269"/>
      <c r="S22" s="266"/>
      <c r="T22" s="271"/>
      <c r="U22" s="266"/>
      <c r="V22" s="260">
        <f t="shared" si="19"/>
        <v>0</v>
      </c>
      <c r="W22" s="268"/>
      <c r="X22" s="219"/>
      <c r="Y22" s="257" t="s">
        <v>320</v>
      </c>
      <c r="Z22" s="269"/>
      <c r="AA22" s="266"/>
      <c r="AB22" s="271"/>
      <c r="AC22" s="266"/>
      <c r="AD22" s="260">
        <f t="shared" si="20"/>
        <v>0</v>
      </c>
      <c r="AE22" s="268"/>
      <c r="AF22" s="219"/>
      <c r="AG22" s="257" t="s">
        <v>320</v>
      </c>
      <c r="AH22" s="269"/>
      <c r="AI22" s="266"/>
      <c r="AJ22" s="271"/>
      <c r="AK22" s="266"/>
      <c r="AL22" s="260">
        <f t="shared" si="21"/>
        <v>0</v>
      </c>
      <c r="AM22" s="268"/>
      <c r="AN22" s="219"/>
      <c r="AO22" s="257" t="s">
        <v>320</v>
      </c>
      <c r="AP22" s="269"/>
      <c r="AQ22" s="266"/>
      <c r="AR22" s="271"/>
      <c r="AS22" s="266"/>
      <c r="AT22" s="260">
        <f t="shared" si="22"/>
        <v>0</v>
      </c>
      <c r="AU22" s="268"/>
      <c r="AV22" s="219"/>
      <c r="AW22" s="257" t="s">
        <v>320</v>
      </c>
      <c r="AX22" s="269"/>
      <c r="AY22" s="266"/>
      <c r="AZ22" s="271"/>
      <c r="BA22" s="266"/>
      <c r="BB22" s="260">
        <f t="shared" si="23"/>
        <v>0</v>
      </c>
      <c r="BC22" s="268"/>
      <c r="BD22" s="219"/>
      <c r="BE22" s="257" t="s">
        <v>320</v>
      </c>
      <c r="BF22" s="269"/>
      <c r="BG22" s="266"/>
      <c r="BH22" s="271"/>
      <c r="BI22" s="266"/>
      <c r="BJ22" s="260">
        <f t="shared" si="24"/>
        <v>0</v>
      </c>
      <c r="BK22" s="268"/>
      <c r="BL22" s="219"/>
      <c r="BM22" s="257" t="s">
        <v>320</v>
      </c>
      <c r="BN22" s="269"/>
      <c r="BO22" s="266"/>
      <c r="BP22" s="271"/>
      <c r="BQ22" s="266"/>
      <c r="BR22" s="260">
        <f t="shared" si="25"/>
        <v>0</v>
      </c>
      <c r="BS22" s="268"/>
      <c r="BT22" s="219"/>
      <c r="BU22" s="257" t="s">
        <v>320</v>
      </c>
      <c r="BV22" s="269"/>
      <c r="BW22" s="266"/>
      <c r="BX22" s="271"/>
      <c r="BY22" s="266"/>
      <c r="BZ22" s="260">
        <f t="shared" si="26"/>
        <v>0</v>
      </c>
      <c r="CA22" s="268"/>
      <c r="CB22" s="219"/>
      <c r="CC22" s="257" t="s">
        <v>320</v>
      </c>
      <c r="CD22" s="269"/>
      <c r="CE22" s="266"/>
      <c r="CF22" s="271"/>
      <c r="CG22" s="266"/>
      <c r="CH22" s="260">
        <f t="shared" si="27"/>
        <v>0</v>
      </c>
      <c r="CI22" s="268"/>
      <c r="CJ22" s="219"/>
      <c r="CK22" s="257" t="s">
        <v>320</v>
      </c>
      <c r="CL22" s="269"/>
      <c r="CM22" s="266"/>
      <c r="CN22" s="271"/>
      <c r="CO22" s="266"/>
      <c r="CP22" s="260">
        <f t="shared" si="28"/>
        <v>0</v>
      </c>
      <c r="CQ22" s="268"/>
      <c r="CR22" s="219"/>
      <c r="CS22" s="257" t="s">
        <v>320</v>
      </c>
      <c r="CT22" s="269"/>
      <c r="CU22" s="266"/>
      <c r="CV22" s="271"/>
      <c r="CW22" s="266"/>
      <c r="CX22" s="260">
        <f t="shared" si="29"/>
        <v>0</v>
      </c>
      <c r="CY22" s="268"/>
      <c r="CZ22" s="219"/>
    </row>
    <row r="23" spans="1:104" ht="30" customHeight="1" x14ac:dyDescent="0.25">
      <c r="A23" s="257" t="s">
        <v>321</v>
      </c>
      <c r="B23" s="539">
        <f t="shared" si="4"/>
        <v>0</v>
      </c>
      <c r="C23" s="543"/>
      <c r="D23" s="541">
        <f t="shared" si="1"/>
        <v>0</v>
      </c>
      <c r="E23" s="543"/>
      <c r="F23" s="542">
        <f t="shared" si="5"/>
        <v>0</v>
      </c>
      <c r="G23" s="268"/>
      <c r="H23" s="219"/>
      <c r="I23" s="257" t="s">
        <v>321</v>
      </c>
      <c r="J23" s="269"/>
      <c r="K23" s="266"/>
      <c r="L23" s="271"/>
      <c r="M23" s="266"/>
      <c r="N23" s="260">
        <f t="shared" si="18"/>
        <v>0</v>
      </c>
      <c r="O23" s="268"/>
      <c r="P23" s="219"/>
      <c r="Q23" s="257" t="s">
        <v>321</v>
      </c>
      <c r="R23" s="269"/>
      <c r="S23" s="266"/>
      <c r="T23" s="271"/>
      <c r="U23" s="266"/>
      <c r="V23" s="260">
        <f t="shared" si="19"/>
        <v>0</v>
      </c>
      <c r="W23" s="268"/>
      <c r="X23" s="219"/>
      <c r="Y23" s="257" t="s">
        <v>321</v>
      </c>
      <c r="Z23" s="269"/>
      <c r="AA23" s="266"/>
      <c r="AB23" s="271"/>
      <c r="AC23" s="266"/>
      <c r="AD23" s="260">
        <f t="shared" si="20"/>
        <v>0</v>
      </c>
      <c r="AE23" s="268"/>
      <c r="AF23" s="219"/>
      <c r="AG23" s="257" t="s">
        <v>321</v>
      </c>
      <c r="AH23" s="269"/>
      <c r="AI23" s="266"/>
      <c r="AJ23" s="271"/>
      <c r="AK23" s="266"/>
      <c r="AL23" s="260">
        <f t="shared" si="21"/>
        <v>0</v>
      </c>
      <c r="AM23" s="268"/>
      <c r="AN23" s="219"/>
      <c r="AO23" s="257" t="s">
        <v>321</v>
      </c>
      <c r="AP23" s="269"/>
      <c r="AQ23" s="266"/>
      <c r="AR23" s="271"/>
      <c r="AS23" s="266"/>
      <c r="AT23" s="260">
        <f t="shared" si="22"/>
        <v>0</v>
      </c>
      <c r="AU23" s="268"/>
      <c r="AV23" s="219"/>
      <c r="AW23" s="257" t="s">
        <v>321</v>
      </c>
      <c r="AX23" s="269"/>
      <c r="AY23" s="266"/>
      <c r="AZ23" s="271"/>
      <c r="BA23" s="266"/>
      <c r="BB23" s="260">
        <f t="shared" si="23"/>
        <v>0</v>
      </c>
      <c r="BC23" s="268"/>
      <c r="BD23" s="219"/>
      <c r="BE23" s="257" t="s">
        <v>321</v>
      </c>
      <c r="BF23" s="269"/>
      <c r="BG23" s="266"/>
      <c r="BH23" s="271"/>
      <c r="BI23" s="266"/>
      <c r="BJ23" s="260">
        <f t="shared" si="24"/>
        <v>0</v>
      </c>
      <c r="BK23" s="268"/>
      <c r="BL23" s="219"/>
      <c r="BM23" s="257" t="s">
        <v>321</v>
      </c>
      <c r="BN23" s="269"/>
      <c r="BO23" s="266"/>
      <c r="BP23" s="271"/>
      <c r="BQ23" s="266"/>
      <c r="BR23" s="260">
        <f t="shared" si="25"/>
        <v>0</v>
      </c>
      <c r="BS23" s="268"/>
      <c r="BT23" s="219"/>
      <c r="BU23" s="257" t="s">
        <v>321</v>
      </c>
      <c r="BV23" s="269"/>
      <c r="BW23" s="266"/>
      <c r="BX23" s="271"/>
      <c r="BY23" s="266"/>
      <c r="BZ23" s="260">
        <f t="shared" si="26"/>
        <v>0</v>
      </c>
      <c r="CA23" s="268"/>
      <c r="CB23" s="219"/>
      <c r="CC23" s="257" t="s">
        <v>321</v>
      </c>
      <c r="CD23" s="269"/>
      <c r="CE23" s="266"/>
      <c r="CF23" s="271"/>
      <c r="CG23" s="266"/>
      <c r="CH23" s="260">
        <f t="shared" si="27"/>
        <v>0</v>
      </c>
      <c r="CI23" s="268"/>
      <c r="CJ23" s="219"/>
      <c r="CK23" s="257" t="s">
        <v>321</v>
      </c>
      <c r="CL23" s="269"/>
      <c r="CM23" s="266"/>
      <c r="CN23" s="271"/>
      <c r="CO23" s="266"/>
      <c r="CP23" s="260">
        <f t="shared" si="28"/>
        <v>0</v>
      </c>
      <c r="CQ23" s="268"/>
      <c r="CR23" s="219"/>
      <c r="CS23" s="257" t="s">
        <v>321</v>
      </c>
      <c r="CT23" s="269"/>
      <c r="CU23" s="266"/>
      <c r="CV23" s="271"/>
      <c r="CW23" s="266"/>
      <c r="CX23" s="260">
        <f t="shared" si="29"/>
        <v>0</v>
      </c>
      <c r="CY23" s="268"/>
      <c r="CZ23" s="219"/>
    </row>
    <row r="24" spans="1:104" ht="30" customHeight="1" thickBot="1" x14ac:dyDescent="0.3">
      <c r="A24" s="259" t="s">
        <v>322</v>
      </c>
      <c r="B24" s="544">
        <f t="shared" si="4"/>
        <v>0</v>
      </c>
      <c r="C24" s="545">
        <f>SUM(K24,S24,AA24,AI24,AQ24,AY24,BG24,BO24,BW24,CE24,CM24,CU24)</f>
        <v>0</v>
      </c>
      <c r="D24" s="546">
        <f t="shared" si="1"/>
        <v>0</v>
      </c>
      <c r="E24" s="545">
        <f>SUM(M24,U24,AC24,AK24,AS24,BA24,BI24,BQ24,BY24,CG24,CO24,CW24)</f>
        <v>0</v>
      </c>
      <c r="F24" s="546">
        <f>SUM(N24,V24,AD24,AL24,AT24,BB24,BJ24,BR24,BZ24,CH24,CP24,CX24)</f>
        <v>0</v>
      </c>
      <c r="G24" s="263">
        <f t="shared" ref="G24" si="30">SUM(C24,E24)</f>
        <v>0</v>
      </c>
      <c r="H24" s="219"/>
      <c r="I24" s="259" t="s">
        <v>322</v>
      </c>
      <c r="J24" s="272"/>
      <c r="K24" s="274"/>
      <c r="L24" s="273"/>
      <c r="M24" s="274"/>
      <c r="N24" s="273"/>
      <c r="O24" s="263">
        <f t="shared" ref="O24" si="31">SUM(K24,M24)</f>
        <v>0</v>
      </c>
      <c r="P24" s="219"/>
      <c r="Q24" s="259" t="s">
        <v>322</v>
      </c>
      <c r="R24" s="272"/>
      <c r="S24" s="274"/>
      <c r="T24" s="273"/>
      <c r="U24" s="274"/>
      <c r="V24" s="273"/>
      <c r="W24" s="263">
        <f t="shared" ref="W24" si="32">SUM(S24,U24)</f>
        <v>0</v>
      </c>
      <c r="X24" s="219"/>
      <c r="Y24" s="259" t="s">
        <v>322</v>
      </c>
      <c r="Z24" s="272"/>
      <c r="AA24" s="274"/>
      <c r="AB24" s="273"/>
      <c r="AC24" s="274"/>
      <c r="AD24" s="273"/>
      <c r="AE24" s="263">
        <f t="shared" ref="AE24" si="33">SUM(AA24,AC24)</f>
        <v>0</v>
      </c>
      <c r="AF24" s="219"/>
      <c r="AG24" s="259" t="s">
        <v>322</v>
      </c>
      <c r="AH24" s="272"/>
      <c r="AI24" s="274"/>
      <c r="AJ24" s="273"/>
      <c r="AK24" s="274"/>
      <c r="AL24" s="273"/>
      <c r="AM24" s="263">
        <f t="shared" ref="AM24" si="34">SUM(AI24,AK24)</f>
        <v>0</v>
      </c>
      <c r="AN24" s="219"/>
      <c r="AO24" s="259" t="s">
        <v>322</v>
      </c>
      <c r="AP24" s="272"/>
      <c r="AQ24" s="274"/>
      <c r="AR24" s="273"/>
      <c r="AS24" s="274"/>
      <c r="AT24" s="273"/>
      <c r="AU24" s="263">
        <f t="shared" ref="AU24" si="35">SUM(AQ24,AS24)</f>
        <v>0</v>
      </c>
      <c r="AV24" s="219"/>
      <c r="AW24" s="259" t="s">
        <v>322</v>
      </c>
      <c r="AX24" s="272"/>
      <c r="AY24" s="274"/>
      <c r="AZ24" s="273"/>
      <c r="BA24" s="274"/>
      <c r="BB24" s="273"/>
      <c r="BC24" s="263">
        <f t="shared" ref="BC24" si="36">SUM(AY24,BA24)</f>
        <v>0</v>
      </c>
      <c r="BD24" s="219"/>
      <c r="BE24" s="259" t="s">
        <v>322</v>
      </c>
      <c r="BF24" s="272"/>
      <c r="BG24" s="274"/>
      <c r="BH24" s="273"/>
      <c r="BI24" s="274"/>
      <c r="BJ24" s="273"/>
      <c r="BK24" s="263">
        <f t="shared" ref="BK24" si="37">SUM(BG24,BI24)</f>
        <v>0</v>
      </c>
      <c r="BL24" s="219"/>
      <c r="BM24" s="259" t="s">
        <v>322</v>
      </c>
      <c r="BN24" s="272"/>
      <c r="BO24" s="274"/>
      <c r="BP24" s="273"/>
      <c r="BQ24" s="274"/>
      <c r="BR24" s="273"/>
      <c r="BS24" s="263">
        <f t="shared" ref="BS24" si="38">SUM(BO24,BQ24)</f>
        <v>0</v>
      </c>
      <c r="BT24" s="219"/>
      <c r="BU24" s="259" t="s">
        <v>322</v>
      </c>
      <c r="BV24" s="272"/>
      <c r="BW24" s="274"/>
      <c r="BX24" s="273"/>
      <c r="BY24" s="274"/>
      <c r="BZ24" s="273"/>
      <c r="CA24" s="263">
        <f t="shared" ref="CA24" si="39">SUM(BW24,BY24)</f>
        <v>0</v>
      </c>
      <c r="CB24" s="219"/>
      <c r="CC24" s="259" t="s">
        <v>322</v>
      </c>
      <c r="CD24" s="272"/>
      <c r="CE24" s="274"/>
      <c r="CF24" s="273"/>
      <c r="CG24" s="274"/>
      <c r="CH24" s="273"/>
      <c r="CI24" s="263">
        <f t="shared" ref="CI24" si="40">SUM(CE24,CG24)</f>
        <v>0</v>
      </c>
      <c r="CJ24" s="219"/>
      <c r="CK24" s="259" t="s">
        <v>322</v>
      </c>
      <c r="CL24" s="272"/>
      <c r="CM24" s="274"/>
      <c r="CN24" s="273"/>
      <c r="CO24" s="274"/>
      <c r="CP24" s="273"/>
      <c r="CQ24" s="263">
        <f t="shared" ref="CQ24" si="41">SUM(CM24,CO24)</f>
        <v>0</v>
      </c>
      <c r="CR24" s="219"/>
      <c r="CS24" s="259" t="s">
        <v>322</v>
      </c>
      <c r="CT24" s="272"/>
      <c r="CU24" s="274"/>
      <c r="CV24" s="273"/>
      <c r="CW24" s="274"/>
      <c r="CX24" s="273"/>
      <c r="CY24" s="263">
        <f t="shared" ref="CY24" si="42">SUM(CU24,CW24)</f>
        <v>0</v>
      </c>
      <c r="CZ24" s="219"/>
    </row>
    <row r="25" spans="1:104" ht="30" customHeight="1" thickTop="1" x14ac:dyDescent="0.25">
      <c r="A25" s="258" t="s">
        <v>281</v>
      </c>
      <c r="B25" s="265"/>
      <c r="C25" s="261">
        <f t="shared" ref="C25:G25" si="43">SUM(C17:C24)</f>
        <v>0</v>
      </c>
      <c r="D25" s="267"/>
      <c r="E25" s="261">
        <f t="shared" si="43"/>
        <v>0</v>
      </c>
      <c r="F25" s="267"/>
      <c r="G25" s="264">
        <f t="shared" si="43"/>
        <v>0</v>
      </c>
      <c r="H25" s="219"/>
      <c r="I25" s="258" t="s">
        <v>281</v>
      </c>
      <c r="J25" s="265"/>
      <c r="K25" s="261">
        <f t="shared" ref="K25" si="44">SUM(K17:K24)</f>
        <v>0</v>
      </c>
      <c r="L25" s="267"/>
      <c r="M25" s="261">
        <f t="shared" ref="M25" si="45">SUM(M17:M24)</f>
        <v>0</v>
      </c>
      <c r="N25" s="267"/>
      <c r="O25" s="264">
        <f t="shared" ref="O25" si="46">SUM(O17:O24)</f>
        <v>0</v>
      </c>
      <c r="P25" s="219"/>
      <c r="Q25" s="258" t="s">
        <v>281</v>
      </c>
      <c r="R25" s="265"/>
      <c r="S25" s="261">
        <f t="shared" ref="S25" si="47">SUM(S17:S24)</f>
        <v>0</v>
      </c>
      <c r="T25" s="267"/>
      <c r="U25" s="261">
        <f t="shared" ref="U25" si="48">SUM(U17:U24)</f>
        <v>0</v>
      </c>
      <c r="V25" s="267"/>
      <c r="W25" s="264">
        <f t="shared" ref="W25" si="49">SUM(W17:W24)</f>
        <v>0</v>
      </c>
      <c r="X25" s="219"/>
      <c r="Y25" s="258" t="s">
        <v>281</v>
      </c>
      <c r="Z25" s="265"/>
      <c r="AA25" s="261">
        <f t="shared" ref="AA25" si="50">SUM(AA17:AA24)</f>
        <v>0</v>
      </c>
      <c r="AB25" s="267"/>
      <c r="AC25" s="261">
        <f t="shared" ref="AC25" si="51">SUM(AC17:AC24)</f>
        <v>0</v>
      </c>
      <c r="AD25" s="267"/>
      <c r="AE25" s="264">
        <f t="shared" ref="AE25" si="52">SUM(AE17:AE24)</f>
        <v>0</v>
      </c>
      <c r="AF25" s="219"/>
      <c r="AG25" s="258" t="s">
        <v>281</v>
      </c>
      <c r="AH25" s="265"/>
      <c r="AI25" s="261">
        <f t="shared" ref="AI25" si="53">SUM(AI17:AI24)</f>
        <v>0</v>
      </c>
      <c r="AJ25" s="267"/>
      <c r="AK25" s="261">
        <f t="shared" ref="AK25" si="54">SUM(AK17:AK24)</f>
        <v>0</v>
      </c>
      <c r="AL25" s="267"/>
      <c r="AM25" s="264">
        <f t="shared" ref="AM25" si="55">SUM(AM17:AM24)</f>
        <v>0</v>
      </c>
      <c r="AN25" s="219"/>
      <c r="AO25" s="258" t="s">
        <v>281</v>
      </c>
      <c r="AP25" s="265"/>
      <c r="AQ25" s="261">
        <f t="shared" ref="AQ25" si="56">SUM(AQ17:AQ24)</f>
        <v>0</v>
      </c>
      <c r="AR25" s="267"/>
      <c r="AS25" s="261">
        <f t="shared" ref="AS25" si="57">SUM(AS17:AS24)</f>
        <v>0</v>
      </c>
      <c r="AT25" s="267"/>
      <c r="AU25" s="264">
        <f t="shared" ref="AU25" si="58">SUM(AU17:AU24)</f>
        <v>0</v>
      </c>
      <c r="AV25" s="219"/>
      <c r="AW25" s="258" t="s">
        <v>281</v>
      </c>
      <c r="AX25" s="265"/>
      <c r="AY25" s="261">
        <f t="shared" ref="AY25" si="59">SUM(AY17:AY24)</f>
        <v>0</v>
      </c>
      <c r="AZ25" s="267"/>
      <c r="BA25" s="261">
        <f t="shared" ref="BA25" si="60">SUM(BA17:BA24)</f>
        <v>0</v>
      </c>
      <c r="BB25" s="267"/>
      <c r="BC25" s="264">
        <f t="shared" ref="BC25" si="61">SUM(BC17:BC24)</f>
        <v>0</v>
      </c>
      <c r="BD25" s="219"/>
      <c r="BE25" s="258" t="s">
        <v>281</v>
      </c>
      <c r="BF25" s="265"/>
      <c r="BG25" s="261">
        <f t="shared" ref="BG25" si="62">SUM(BG17:BG24)</f>
        <v>0</v>
      </c>
      <c r="BH25" s="267"/>
      <c r="BI25" s="261">
        <f t="shared" ref="BI25" si="63">SUM(BI17:BI24)</f>
        <v>0</v>
      </c>
      <c r="BJ25" s="267"/>
      <c r="BK25" s="264">
        <f t="shared" ref="BK25" si="64">SUM(BK17:BK24)</f>
        <v>0</v>
      </c>
      <c r="BL25" s="219"/>
      <c r="BM25" s="258" t="s">
        <v>281</v>
      </c>
      <c r="BN25" s="265"/>
      <c r="BO25" s="261">
        <f t="shared" ref="BO25" si="65">SUM(BO17:BO24)</f>
        <v>0</v>
      </c>
      <c r="BP25" s="267"/>
      <c r="BQ25" s="261">
        <f t="shared" ref="BQ25" si="66">SUM(BQ17:BQ24)</f>
        <v>0</v>
      </c>
      <c r="BR25" s="267"/>
      <c r="BS25" s="264">
        <f t="shared" ref="BS25" si="67">SUM(BS17:BS24)</f>
        <v>0</v>
      </c>
      <c r="BT25" s="219"/>
      <c r="BU25" s="258" t="s">
        <v>281</v>
      </c>
      <c r="BV25" s="265"/>
      <c r="BW25" s="261">
        <f t="shared" ref="BW25" si="68">SUM(BW17:BW24)</f>
        <v>0</v>
      </c>
      <c r="BX25" s="267"/>
      <c r="BY25" s="261">
        <f t="shared" ref="BY25" si="69">SUM(BY17:BY24)</f>
        <v>0</v>
      </c>
      <c r="BZ25" s="267"/>
      <c r="CA25" s="264">
        <f t="shared" ref="CA25" si="70">SUM(CA17:CA24)</f>
        <v>0</v>
      </c>
      <c r="CB25" s="219"/>
      <c r="CC25" s="258" t="s">
        <v>281</v>
      </c>
      <c r="CD25" s="265"/>
      <c r="CE25" s="261">
        <f t="shared" ref="CE25" si="71">SUM(CE17:CE24)</f>
        <v>0</v>
      </c>
      <c r="CF25" s="267"/>
      <c r="CG25" s="261">
        <f t="shared" ref="CG25" si="72">SUM(CG17:CG24)</f>
        <v>0</v>
      </c>
      <c r="CH25" s="267"/>
      <c r="CI25" s="264">
        <f t="shared" ref="CI25" si="73">SUM(CI17:CI24)</f>
        <v>0</v>
      </c>
      <c r="CJ25" s="219"/>
      <c r="CK25" s="258" t="s">
        <v>281</v>
      </c>
      <c r="CL25" s="265"/>
      <c r="CM25" s="261">
        <f t="shared" ref="CM25" si="74">SUM(CM17:CM24)</f>
        <v>0</v>
      </c>
      <c r="CN25" s="267"/>
      <c r="CO25" s="261">
        <f t="shared" ref="CO25" si="75">SUM(CO17:CO24)</f>
        <v>0</v>
      </c>
      <c r="CP25" s="267"/>
      <c r="CQ25" s="264">
        <f t="shared" ref="CQ25" si="76">SUM(CQ17:CQ24)</f>
        <v>0</v>
      </c>
      <c r="CR25" s="219"/>
      <c r="CS25" s="258" t="s">
        <v>281</v>
      </c>
      <c r="CT25" s="265"/>
      <c r="CU25" s="261">
        <f t="shared" ref="CU25" si="77">SUM(CU17:CU24)</f>
        <v>0</v>
      </c>
      <c r="CV25" s="267"/>
      <c r="CW25" s="261">
        <f t="shared" ref="CW25" si="78">SUM(CW17:CW24)</f>
        <v>0</v>
      </c>
      <c r="CX25" s="267"/>
      <c r="CY25" s="264">
        <f t="shared" ref="CY25" si="79">SUM(CY17:CY24)</f>
        <v>0</v>
      </c>
      <c r="CZ25" s="219"/>
    </row>
    <row r="26" spans="1:104" ht="30" customHeight="1" x14ac:dyDescent="0.25">
      <c r="A26" s="538"/>
      <c r="B26" s="219"/>
      <c r="C26" s="219"/>
      <c r="D26" s="219"/>
      <c r="E26" s="219"/>
      <c r="F26" s="219"/>
      <c r="G26" s="219"/>
      <c r="H26" s="219"/>
      <c r="I26" s="538"/>
      <c r="J26" s="219"/>
      <c r="K26" s="219"/>
      <c r="L26" s="219"/>
      <c r="M26" s="219"/>
      <c r="N26" s="219"/>
      <c r="O26" s="219"/>
      <c r="P26" s="219"/>
      <c r="Q26" s="538"/>
      <c r="R26" s="219"/>
      <c r="S26" s="219"/>
      <c r="T26" s="219"/>
      <c r="U26" s="219"/>
      <c r="V26" s="219"/>
      <c r="W26" s="219"/>
      <c r="X26" s="219"/>
      <c r="Y26" s="538"/>
      <c r="Z26" s="219"/>
      <c r="AA26" s="219"/>
      <c r="AB26" s="219"/>
      <c r="AC26" s="219"/>
      <c r="AD26" s="219"/>
      <c r="AE26" s="219"/>
      <c r="AF26" s="219"/>
      <c r="AG26" s="538"/>
      <c r="AH26" s="219"/>
      <c r="AI26" s="219"/>
      <c r="AJ26" s="219"/>
      <c r="AK26" s="219"/>
      <c r="AL26" s="219"/>
      <c r="AM26" s="219"/>
      <c r="AN26" s="219"/>
      <c r="AO26" s="538"/>
      <c r="AP26" s="219"/>
      <c r="AQ26" s="219"/>
      <c r="AR26" s="219"/>
      <c r="AS26" s="219"/>
      <c r="AT26" s="219"/>
      <c r="AU26" s="219"/>
      <c r="AV26" s="219"/>
      <c r="AW26" s="538"/>
      <c r="AX26" s="219"/>
      <c r="AY26" s="219"/>
      <c r="AZ26" s="219"/>
      <c r="BA26" s="219"/>
      <c r="BB26" s="219"/>
      <c r="BC26" s="219"/>
      <c r="BD26" s="219"/>
      <c r="BE26" s="538"/>
      <c r="BF26" s="219"/>
      <c r="BG26" s="219"/>
      <c r="BH26" s="219"/>
      <c r="BI26" s="219"/>
      <c r="BJ26" s="219"/>
      <c r="BK26" s="219"/>
      <c r="BL26" s="219"/>
      <c r="BM26" s="538"/>
      <c r="BN26" s="219"/>
      <c r="BO26" s="219"/>
      <c r="BP26" s="219"/>
      <c r="BQ26" s="219"/>
      <c r="BR26" s="219"/>
      <c r="BS26" s="219"/>
      <c r="BT26" s="219"/>
      <c r="BU26" s="538"/>
      <c r="BV26" s="219"/>
      <c r="BW26" s="219"/>
      <c r="BX26" s="219"/>
      <c r="BY26" s="219"/>
      <c r="BZ26" s="219"/>
      <c r="CA26" s="219"/>
      <c r="CB26" s="219"/>
      <c r="CC26" s="538"/>
      <c r="CD26" s="219"/>
      <c r="CE26" s="219"/>
      <c r="CF26" s="219"/>
      <c r="CG26" s="219"/>
      <c r="CH26" s="219"/>
      <c r="CI26" s="219"/>
      <c r="CJ26" s="219"/>
      <c r="CK26" s="538"/>
      <c r="CL26" s="219"/>
      <c r="CM26" s="219"/>
      <c r="CN26" s="219"/>
      <c r="CO26" s="219"/>
      <c r="CP26" s="219"/>
      <c r="CQ26" s="219"/>
      <c r="CR26" s="219"/>
      <c r="CS26" s="538"/>
      <c r="CT26" s="219"/>
      <c r="CU26" s="219"/>
      <c r="CV26" s="219"/>
      <c r="CW26" s="219"/>
      <c r="CX26" s="219"/>
      <c r="CY26" s="219"/>
      <c r="CZ26" s="219"/>
    </row>
  </sheetData>
  <sheetProtection sheet="1" objects="1" scenarios="1"/>
  <mergeCells count="39">
    <mergeCell ref="CK7:CQ7"/>
    <mergeCell ref="CS7:CY7"/>
    <mergeCell ref="CK9:CQ9"/>
    <mergeCell ref="CS9:CY9"/>
    <mergeCell ref="CK13:CQ13"/>
    <mergeCell ref="CS13:CY13"/>
    <mergeCell ref="CC7:CI7"/>
    <mergeCell ref="CC9:CI9"/>
    <mergeCell ref="CC13:CI13"/>
    <mergeCell ref="BM7:BS7"/>
    <mergeCell ref="BM9:BS9"/>
    <mergeCell ref="BM13:BS13"/>
    <mergeCell ref="BU7:CA7"/>
    <mergeCell ref="BU9:CA9"/>
    <mergeCell ref="BU13:CA13"/>
    <mergeCell ref="AW7:BC7"/>
    <mergeCell ref="AW9:BC9"/>
    <mergeCell ref="AW13:BC13"/>
    <mergeCell ref="BE7:BK7"/>
    <mergeCell ref="BE9:BK9"/>
    <mergeCell ref="BE13:BK13"/>
    <mergeCell ref="AG7:AM7"/>
    <mergeCell ref="AG9:AM9"/>
    <mergeCell ref="AG13:AM13"/>
    <mergeCell ref="AO7:AU7"/>
    <mergeCell ref="AO9:AU9"/>
    <mergeCell ref="AO13:AU13"/>
    <mergeCell ref="Q7:W7"/>
    <mergeCell ref="Q9:W9"/>
    <mergeCell ref="Q13:W13"/>
    <mergeCell ref="Y7:AE7"/>
    <mergeCell ref="Y9:AE9"/>
    <mergeCell ref="Y13:AE13"/>
    <mergeCell ref="A7:G7"/>
    <mergeCell ref="A9:G9"/>
    <mergeCell ref="A13:G13"/>
    <mergeCell ref="I7:O7"/>
    <mergeCell ref="I9:O9"/>
    <mergeCell ref="I13:O13"/>
  </mergeCells>
  <conditionalFormatting sqref="A3">
    <cfRule type="cellIs" dxfId="35" priority="38" operator="equal">
      <formula>"LME-MCO Not Entered On Set-Up Worksheet"</formula>
    </cfRule>
  </conditionalFormatting>
  <conditionalFormatting sqref="A2">
    <cfRule type="cellIs" dxfId="34" priority="37" operator="equal">
      <formula>"SFY And/Or Report Period Not Entered On Set-Up Worksheet"</formula>
    </cfRule>
  </conditionalFormatting>
  <conditionalFormatting sqref="I2">
    <cfRule type="cellIs" dxfId="33" priority="35" operator="equal">
      <formula>"SFY And/Or Report Period Not Entered On Set-Up Worksheet"</formula>
    </cfRule>
  </conditionalFormatting>
  <conditionalFormatting sqref="Q2">
    <cfRule type="cellIs" dxfId="32" priority="33" operator="equal">
      <formula>"SFY And/Or Report Period Not Entered On Set-Up Worksheet"</formula>
    </cfRule>
  </conditionalFormatting>
  <conditionalFormatting sqref="Y2">
    <cfRule type="cellIs" dxfId="31" priority="31" operator="equal">
      <formula>"SFY And/Or Report Period Not Entered On Set-Up Worksheet"</formula>
    </cfRule>
  </conditionalFormatting>
  <conditionalFormatting sqref="AG2">
    <cfRule type="cellIs" dxfId="30" priority="29" operator="equal">
      <formula>"SFY And/Or Report Period Not Entered On Set-Up Worksheet"</formula>
    </cfRule>
  </conditionalFormatting>
  <conditionalFormatting sqref="AO2">
    <cfRule type="cellIs" dxfId="29" priority="27" operator="equal">
      <formula>"SFY And/Or Report Period Not Entered On Set-Up Worksheet"</formula>
    </cfRule>
  </conditionalFormatting>
  <conditionalFormatting sqref="AW2">
    <cfRule type="cellIs" dxfId="28" priority="25" operator="equal">
      <formula>"SFY And/Or Report Period Not Entered On Set-Up Worksheet"</formula>
    </cfRule>
  </conditionalFormatting>
  <conditionalFormatting sqref="BE2">
    <cfRule type="cellIs" dxfId="27" priority="23" operator="equal">
      <formula>"SFY And/Or Report Period Not Entered On Set-Up Worksheet"</formula>
    </cfRule>
  </conditionalFormatting>
  <conditionalFormatting sqref="I3">
    <cfRule type="cellIs" dxfId="26" priority="14" operator="equal">
      <formula>"LME-MCO Not Entered On Set-Up Worksheet"</formula>
    </cfRule>
  </conditionalFormatting>
  <conditionalFormatting sqref="BM2">
    <cfRule type="cellIs" dxfId="25" priority="21" operator="equal">
      <formula>"SFY And/Or Report Period Not Entered On Set-Up Worksheet"</formula>
    </cfRule>
  </conditionalFormatting>
  <conditionalFormatting sqref="Q3">
    <cfRule type="cellIs" dxfId="24" priority="13" operator="equal">
      <formula>"LME-MCO Not Entered On Set-Up Worksheet"</formula>
    </cfRule>
  </conditionalFormatting>
  <conditionalFormatting sqref="BU2">
    <cfRule type="cellIs" dxfId="23" priority="19" operator="equal">
      <formula>"SFY And/Or Report Period Not Entered On Set-Up Worksheet"</formula>
    </cfRule>
  </conditionalFormatting>
  <conditionalFormatting sqref="Y3">
    <cfRule type="cellIs" dxfId="22" priority="12" operator="equal">
      <formula>"LME-MCO Not Entered On Set-Up Worksheet"</formula>
    </cfRule>
  </conditionalFormatting>
  <conditionalFormatting sqref="CC2">
    <cfRule type="cellIs" dxfId="21" priority="17" operator="equal">
      <formula>"SFY And/Or Report Period Not Entered On Set-Up Worksheet"</formula>
    </cfRule>
  </conditionalFormatting>
  <conditionalFormatting sqref="AG3">
    <cfRule type="cellIs" dxfId="20" priority="11" operator="equal">
      <formula>"LME-MCO Not Entered On Set-Up Worksheet"</formula>
    </cfRule>
  </conditionalFormatting>
  <conditionalFormatting sqref="B17:F24">
    <cfRule type="cellIs" dxfId="19" priority="15" operator="equal">
      <formula>0</formula>
    </cfRule>
  </conditionalFormatting>
  <conditionalFormatting sqref="AO3">
    <cfRule type="cellIs" dxfId="18" priority="10" operator="equal">
      <formula>"LME-MCO Not Entered On Set-Up Worksheet"</formula>
    </cfRule>
  </conditionalFormatting>
  <conditionalFormatting sqref="AW3">
    <cfRule type="cellIs" dxfId="17" priority="9" operator="equal">
      <formula>"LME-MCO Not Entered On Set-Up Worksheet"</formula>
    </cfRule>
  </conditionalFormatting>
  <conditionalFormatting sqref="BE3">
    <cfRule type="cellIs" dxfId="16" priority="8" operator="equal">
      <formula>"LME-MCO Not Entered On Set-Up Worksheet"</formula>
    </cfRule>
  </conditionalFormatting>
  <conditionalFormatting sqref="BM3">
    <cfRule type="cellIs" dxfId="15" priority="7" operator="equal">
      <formula>"LME-MCO Not Entered On Set-Up Worksheet"</formula>
    </cfRule>
  </conditionalFormatting>
  <conditionalFormatting sqref="BU3">
    <cfRule type="cellIs" dxfId="14" priority="6" operator="equal">
      <formula>"LME-MCO Not Entered On Set-Up Worksheet"</formula>
    </cfRule>
  </conditionalFormatting>
  <conditionalFormatting sqref="CC3">
    <cfRule type="cellIs" dxfId="13" priority="5" operator="equal">
      <formula>"LME-MCO Not Entered On Set-Up Worksheet"</formula>
    </cfRule>
  </conditionalFormatting>
  <conditionalFormatting sqref="CK2">
    <cfRule type="cellIs" dxfId="12" priority="4" operator="equal">
      <formula>"SFY And/Or Report Period Not Entered On Set-Up Worksheet"</formula>
    </cfRule>
  </conditionalFormatting>
  <conditionalFormatting sqref="CS2">
    <cfRule type="cellIs" dxfId="11" priority="3" operator="equal">
      <formula>"SFY And/Or Report Period Not Entered On Set-Up Worksheet"</formula>
    </cfRule>
  </conditionalFormatting>
  <conditionalFormatting sqref="CK3">
    <cfRule type="cellIs" dxfId="10" priority="2" operator="equal">
      <formula>"LME-MCO Not Entered On Set-Up Worksheet"</formula>
    </cfRule>
  </conditionalFormatting>
  <conditionalFormatting sqref="CS3">
    <cfRule type="cellIs" dxfId="9" priority="1" operator="equal">
      <formula>"LME-MCO Not Entered On Set-Up Worksheet"</formula>
    </cfRule>
  </conditionalFormatting>
  <dataValidations count="2">
    <dataValidation allowBlank="1" showInputMessage="1" showErrorMessage="1" prompt="This should be an unduplicated count for the SFY." sqref="F17:F19 F24 N17:N19 N24 V17:V19 V24 AD17:AD19 AD24 AL17:AL19 AL24 AT17:AT19 AT24 BB17:BB19 BB24 BJ17:BJ19 BJ24 BR17:BR19 BR24 BZ17:BZ19 BZ24 CH17:CH19 CH24 CP17:CP19 CP24 CX17:CX19 CX24"/>
    <dataValidation allowBlank="1" showInputMessage="1" showErrorMessage="1" prompt="Enter decimal hours (e.g. 2.25 = 2 hrs 15 min)." sqref="C17:C20 C24 E17:E20 E24 K17:K20 K24 M17:M20 M24 S17:S20 S24 U17:U20 U24 AA17:AA20 AA24 AC17:AC20 AC24 AI17:AI20 AI24 AK17:AK20 AK24 AQ17:AQ20 AQ24 AS17:AS20 AS24 AY17:AY20 AY24 BA17:BA20 BA24 BG17:BG20 BG24 BI17:BI20 BI24 BO17:BO20 BO24 BQ17:BQ20 BQ24 BW17:BW20 BW24 BY17:BY20 BY24 CE17:CE20 CE24 CG17:CG20 CG24 CM17:CM20 CM24 CO17:CO20 CO24 CU17:CU20 CU24 CW17:CW20 CW24"/>
  </dataValidations>
  <printOptions horizontalCentered="1"/>
  <pageMargins left="0.3" right="0.3" top="0.5" bottom="0.5" header="0.3" footer="0.3"/>
  <pageSetup scale="86" orientation="landscape" r:id="rId1"/>
  <headerFooter>
    <oddFooter>&amp;LNC DMH/DD/SAS QM Section&amp;CPage &amp;P of &amp;N&amp;R&amp;F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1"/>
  <sheetViews>
    <sheetView showGridLines="0" workbookViewId="0">
      <pane ySplit="11" topLeftCell="A12" activePane="bottomLeft" state="frozen"/>
      <selection pane="bottomLeft" activeCell="B12" sqref="B12"/>
    </sheetView>
  </sheetViews>
  <sheetFormatPr defaultColWidth="9.109375" defaultRowHeight="13.2" x14ac:dyDescent="0.25"/>
  <cols>
    <col min="1" max="1" width="5.6640625" style="1" customWidth="1"/>
    <col min="2" max="4" width="35.6640625" style="1" customWidth="1"/>
    <col min="5" max="7" width="15.6640625" style="1" customWidth="1"/>
    <col min="8" max="16384" width="9.109375" style="1"/>
  </cols>
  <sheetData>
    <row r="1" spans="1:7" s="217" customFormat="1" ht="31.2" x14ac:dyDescent="0.25">
      <c r="A1" s="314"/>
      <c r="B1" s="536" t="s">
        <v>529</v>
      </c>
      <c r="C1" s="254"/>
      <c r="D1" s="254"/>
      <c r="E1" s="254"/>
      <c r="F1" s="254"/>
      <c r="G1" s="254"/>
    </row>
    <row r="2" spans="1:7" s="205" customFormat="1" ht="24.9" customHeight="1" x14ac:dyDescent="0.3">
      <c r="B2" s="203" t="str">
        <f>IF(OR('Set-Up Worksheet'!$B$6="",'Set-Up Worksheet'!$B$8=""),"SFY And/Or Report Period Not Entered On Set-Up Worksheet","SFY"&amp;'Set-Up Worksheet'!$B$6&amp;" LME-MCO Semi-Annual SAPTBG Compliance Report -- "&amp;'Set-Up Worksheet'!$B$8)</f>
        <v>SFY2017 LME-MCO Semi-Annual SAPTBG Compliance Report -- Mid-Year Report</v>
      </c>
      <c r="C2" s="204"/>
      <c r="D2" s="204"/>
      <c r="E2" s="204"/>
      <c r="F2" s="204"/>
      <c r="G2" s="204"/>
    </row>
    <row r="3" spans="1:7" ht="20.100000000000001" customHeight="1" x14ac:dyDescent="0.25">
      <c r="B3" s="38" t="str">
        <f>IF('Set-Up Worksheet'!B4="","LME-MCO Not Entered On Set-Up Worksheet",'Set-Up Worksheet'!B4)</f>
        <v>LME-MCO Not Entered On Set-Up Worksheet</v>
      </c>
      <c r="C3" s="65"/>
      <c r="D3" s="65"/>
      <c r="E3" s="65"/>
      <c r="F3" s="65"/>
      <c r="G3" s="65"/>
    </row>
    <row r="4" spans="1:7" x14ac:dyDescent="0.25">
      <c r="E4" s="30"/>
      <c r="F4" s="30"/>
      <c r="G4" s="77"/>
    </row>
    <row r="5" spans="1:7" s="217" customFormat="1" ht="24.9" customHeight="1" x14ac:dyDescent="0.25">
      <c r="B5" s="218" t="s">
        <v>392</v>
      </c>
    </row>
    <row r="6" spans="1:7" x14ac:dyDescent="0.25">
      <c r="G6" s="186" t="s">
        <v>228</v>
      </c>
    </row>
    <row r="7" spans="1:7" ht="20.100000000000001" customHeight="1" x14ac:dyDescent="0.25">
      <c r="B7" s="64" t="s">
        <v>456</v>
      </c>
      <c r="C7" s="30"/>
      <c r="D7" s="30"/>
      <c r="E7" s="30"/>
      <c r="F7" s="30"/>
      <c r="G7" s="187">
        <f>IF('Set-Up Worksheet'!$B$8="Mid-Year Report",DATEVALUE("7/1/"&amp;'Set-Up Worksheet'!$B$6-1),IF('Set-Up Worksheet'!$B$8="Year-End Report",DATEVALUE("1/1/"&amp;'Set-Up Worksheet'!$B$6),""))</f>
        <v>42552</v>
      </c>
    </row>
    <row r="8" spans="1:7" ht="20.100000000000001" customHeight="1" x14ac:dyDescent="0.25">
      <c r="E8" s="30"/>
      <c r="F8" s="30"/>
      <c r="G8" s="188">
        <f>COUNTIF(G12:G51,"&gt;"&amp;G7)</f>
        <v>0</v>
      </c>
    </row>
    <row r="9" spans="1:7" ht="20.100000000000001" customHeight="1" x14ac:dyDescent="0.25">
      <c r="A9" s="64"/>
      <c r="B9" s="181" t="s">
        <v>227</v>
      </c>
      <c r="C9" s="181" t="s">
        <v>227</v>
      </c>
      <c r="D9" s="181" t="s">
        <v>227</v>
      </c>
      <c r="E9" s="181" t="s">
        <v>226</v>
      </c>
      <c r="F9" s="181" t="s">
        <v>226</v>
      </c>
      <c r="G9" s="181" t="s">
        <v>227</v>
      </c>
    </row>
    <row r="10" spans="1:7" ht="20.100000000000001" customHeight="1" x14ac:dyDescent="0.25">
      <c r="B10" s="185">
        <f>SUBTOTAL(3,B12:B51)</f>
        <v>0</v>
      </c>
      <c r="C10" s="185">
        <f>SUBTOTAL(3,C12:C51)</f>
        <v>0</v>
      </c>
      <c r="D10" s="185">
        <f>SUBTOTAL(3,D12:D51)</f>
        <v>0</v>
      </c>
      <c r="E10" s="184">
        <f>SUBTOTAL(9,E12:E51)</f>
        <v>0</v>
      </c>
      <c r="F10" s="184">
        <f>SUBTOTAL(9,F12:F51)</f>
        <v>0</v>
      </c>
      <c r="G10" s="185">
        <f>SUBTOTAL(3,G12:G51)</f>
        <v>0</v>
      </c>
    </row>
    <row r="11" spans="1:7" ht="39.6" x14ac:dyDescent="0.25">
      <c r="B11" s="8" t="s">
        <v>56</v>
      </c>
      <c r="C11" s="8" t="s">
        <v>57</v>
      </c>
      <c r="D11" s="8" t="s">
        <v>119</v>
      </c>
      <c r="E11" s="70" t="s">
        <v>507</v>
      </c>
      <c r="F11" s="70" t="s">
        <v>508</v>
      </c>
      <c r="G11" s="70" t="s">
        <v>323</v>
      </c>
    </row>
    <row r="12" spans="1:7" ht="20.100000000000001" customHeight="1" x14ac:dyDescent="0.25">
      <c r="A12" s="73">
        <v>1</v>
      </c>
      <c r="B12" s="291"/>
      <c r="C12" s="291"/>
      <c r="D12" s="291"/>
      <c r="E12" s="297"/>
      <c r="F12" s="297"/>
      <c r="G12" s="299"/>
    </row>
    <row r="13" spans="1:7" ht="20.100000000000001" customHeight="1" x14ac:dyDescent="0.25">
      <c r="A13" s="72">
        <v>2</v>
      </c>
      <c r="B13" s="294"/>
      <c r="C13" s="294"/>
      <c r="D13" s="294"/>
      <c r="E13" s="300"/>
      <c r="F13" s="300"/>
      <c r="G13" s="302"/>
    </row>
    <row r="14" spans="1:7" ht="20.100000000000001" customHeight="1" x14ac:dyDescent="0.25">
      <c r="A14" s="72">
        <v>3</v>
      </c>
      <c r="B14" s="294"/>
      <c r="C14" s="294"/>
      <c r="D14" s="294"/>
      <c r="E14" s="300"/>
      <c r="F14" s="300"/>
      <c r="G14" s="302"/>
    </row>
    <row r="15" spans="1:7" ht="20.100000000000001" customHeight="1" x14ac:dyDescent="0.25">
      <c r="A15" s="72">
        <v>4</v>
      </c>
      <c r="B15" s="294"/>
      <c r="C15" s="294"/>
      <c r="D15" s="294"/>
      <c r="E15" s="300"/>
      <c r="F15" s="300"/>
      <c r="G15" s="302"/>
    </row>
    <row r="16" spans="1:7" ht="20.100000000000001" customHeight="1" x14ac:dyDescent="0.25">
      <c r="A16" s="72">
        <v>5</v>
      </c>
      <c r="B16" s="294"/>
      <c r="C16" s="294"/>
      <c r="D16" s="294"/>
      <c r="E16" s="300"/>
      <c r="F16" s="300"/>
      <c r="G16" s="302"/>
    </row>
    <row r="17" spans="1:7" ht="20.100000000000001" customHeight="1" x14ac:dyDescent="0.25">
      <c r="A17" s="72">
        <v>6</v>
      </c>
      <c r="B17" s="294"/>
      <c r="C17" s="294"/>
      <c r="D17" s="294"/>
      <c r="E17" s="300"/>
      <c r="F17" s="300"/>
      <c r="G17" s="302"/>
    </row>
    <row r="18" spans="1:7" ht="20.100000000000001" customHeight="1" x14ac:dyDescent="0.25">
      <c r="A18" s="72">
        <v>7</v>
      </c>
      <c r="B18" s="294"/>
      <c r="C18" s="294"/>
      <c r="D18" s="294"/>
      <c r="E18" s="300"/>
      <c r="F18" s="300"/>
      <c r="G18" s="302"/>
    </row>
    <row r="19" spans="1:7" ht="20.100000000000001" customHeight="1" x14ac:dyDescent="0.25">
      <c r="A19" s="72">
        <v>8</v>
      </c>
      <c r="B19" s="294"/>
      <c r="C19" s="294"/>
      <c r="D19" s="294"/>
      <c r="E19" s="300"/>
      <c r="F19" s="300"/>
      <c r="G19" s="302"/>
    </row>
    <row r="20" spans="1:7" ht="20.100000000000001" customHeight="1" x14ac:dyDescent="0.25">
      <c r="A20" s="72">
        <v>9</v>
      </c>
      <c r="B20" s="296"/>
      <c r="C20" s="294"/>
      <c r="D20" s="294"/>
      <c r="E20" s="300"/>
      <c r="F20" s="300"/>
      <c r="G20" s="302"/>
    </row>
    <row r="21" spans="1:7" ht="20.100000000000001" customHeight="1" x14ac:dyDescent="0.25">
      <c r="A21" s="72">
        <v>10</v>
      </c>
      <c r="B21" s="294"/>
      <c r="C21" s="294"/>
      <c r="D21" s="294"/>
      <c r="E21" s="300"/>
      <c r="F21" s="300"/>
      <c r="G21" s="302"/>
    </row>
    <row r="22" spans="1:7" ht="20.100000000000001" customHeight="1" x14ac:dyDescent="0.25">
      <c r="A22" s="72">
        <v>11</v>
      </c>
      <c r="B22" s="294"/>
      <c r="C22" s="294"/>
      <c r="D22" s="294"/>
      <c r="E22" s="300"/>
      <c r="F22" s="300"/>
      <c r="G22" s="302"/>
    </row>
    <row r="23" spans="1:7" ht="20.100000000000001" customHeight="1" x14ac:dyDescent="0.25">
      <c r="A23" s="72">
        <v>12</v>
      </c>
      <c r="B23" s="294"/>
      <c r="C23" s="294"/>
      <c r="D23" s="294"/>
      <c r="E23" s="300"/>
      <c r="F23" s="300"/>
      <c r="G23" s="302"/>
    </row>
    <row r="24" spans="1:7" ht="20.100000000000001" customHeight="1" x14ac:dyDescent="0.25">
      <c r="A24" s="72">
        <v>13</v>
      </c>
      <c r="B24" s="294"/>
      <c r="C24" s="294"/>
      <c r="D24" s="294"/>
      <c r="E24" s="300"/>
      <c r="F24" s="300"/>
      <c r="G24" s="302"/>
    </row>
    <row r="25" spans="1:7" ht="20.100000000000001" customHeight="1" x14ac:dyDescent="0.25">
      <c r="A25" s="72">
        <v>14</v>
      </c>
      <c r="B25" s="294"/>
      <c r="C25" s="294"/>
      <c r="D25" s="294"/>
      <c r="E25" s="300"/>
      <c r="F25" s="300"/>
      <c r="G25" s="302"/>
    </row>
    <row r="26" spans="1:7" ht="20.100000000000001" customHeight="1" x14ac:dyDescent="0.25">
      <c r="A26" s="72">
        <v>15</v>
      </c>
      <c r="B26" s="294"/>
      <c r="C26" s="294"/>
      <c r="D26" s="294"/>
      <c r="E26" s="300"/>
      <c r="F26" s="300"/>
      <c r="G26" s="302"/>
    </row>
    <row r="27" spans="1:7" ht="20.100000000000001" customHeight="1" x14ac:dyDescent="0.25">
      <c r="A27" s="72">
        <v>16</v>
      </c>
      <c r="B27" s="294"/>
      <c r="C27" s="294"/>
      <c r="D27" s="294"/>
      <c r="E27" s="300"/>
      <c r="F27" s="300"/>
      <c r="G27" s="302"/>
    </row>
    <row r="28" spans="1:7" ht="20.100000000000001" customHeight="1" x14ac:dyDescent="0.25">
      <c r="A28" s="72">
        <v>17</v>
      </c>
      <c r="B28" s="294"/>
      <c r="C28" s="294"/>
      <c r="D28" s="294"/>
      <c r="E28" s="300"/>
      <c r="F28" s="300"/>
      <c r="G28" s="302"/>
    </row>
    <row r="29" spans="1:7" ht="20.100000000000001" customHeight="1" x14ac:dyDescent="0.25">
      <c r="A29" s="72">
        <v>18</v>
      </c>
      <c r="B29" s="294"/>
      <c r="C29" s="294"/>
      <c r="D29" s="294"/>
      <c r="E29" s="300"/>
      <c r="F29" s="300"/>
      <c r="G29" s="302"/>
    </row>
    <row r="30" spans="1:7" ht="20.100000000000001" customHeight="1" x14ac:dyDescent="0.25">
      <c r="A30" s="72">
        <v>19</v>
      </c>
      <c r="B30" s="296"/>
      <c r="C30" s="294"/>
      <c r="D30" s="294"/>
      <c r="E30" s="300"/>
      <c r="F30" s="300"/>
      <c r="G30" s="302"/>
    </row>
    <row r="31" spans="1:7" ht="20.100000000000001" customHeight="1" x14ac:dyDescent="0.25">
      <c r="A31" s="72">
        <v>20</v>
      </c>
      <c r="B31" s="294"/>
      <c r="C31" s="294"/>
      <c r="D31" s="294"/>
      <c r="E31" s="300"/>
      <c r="F31" s="300"/>
      <c r="G31" s="302"/>
    </row>
    <row r="32" spans="1:7" ht="20.100000000000001" customHeight="1" x14ac:dyDescent="0.25">
      <c r="A32" s="72">
        <v>21</v>
      </c>
      <c r="B32" s="294"/>
      <c r="C32" s="294"/>
      <c r="D32" s="294"/>
      <c r="E32" s="300"/>
      <c r="F32" s="300"/>
      <c r="G32" s="302"/>
    </row>
    <row r="33" spans="1:7" ht="20.100000000000001" customHeight="1" x14ac:dyDescent="0.25">
      <c r="A33" s="72">
        <v>22</v>
      </c>
      <c r="B33" s="294"/>
      <c r="C33" s="294"/>
      <c r="D33" s="294"/>
      <c r="E33" s="300"/>
      <c r="F33" s="300"/>
      <c r="G33" s="302"/>
    </row>
    <row r="34" spans="1:7" ht="20.100000000000001" customHeight="1" x14ac:dyDescent="0.25">
      <c r="A34" s="72">
        <v>23</v>
      </c>
      <c r="B34" s="294"/>
      <c r="C34" s="294"/>
      <c r="D34" s="294"/>
      <c r="E34" s="300"/>
      <c r="F34" s="300"/>
      <c r="G34" s="302"/>
    </row>
    <row r="35" spans="1:7" ht="20.100000000000001" customHeight="1" x14ac:dyDescent="0.25">
      <c r="A35" s="72">
        <v>24</v>
      </c>
      <c r="B35" s="294"/>
      <c r="C35" s="294"/>
      <c r="D35" s="294"/>
      <c r="E35" s="300"/>
      <c r="F35" s="300"/>
      <c r="G35" s="302"/>
    </row>
    <row r="36" spans="1:7" ht="20.100000000000001" customHeight="1" x14ac:dyDescent="0.25">
      <c r="A36" s="72">
        <v>25</v>
      </c>
      <c r="B36" s="294"/>
      <c r="C36" s="294"/>
      <c r="D36" s="294"/>
      <c r="E36" s="300"/>
      <c r="F36" s="300"/>
      <c r="G36" s="302"/>
    </row>
    <row r="37" spans="1:7" ht="20.100000000000001" customHeight="1" x14ac:dyDescent="0.25">
      <c r="A37" s="72">
        <v>26</v>
      </c>
      <c r="B37" s="294"/>
      <c r="C37" s="294"/>
      <c r="D37" s="294"/>
      <c r="E37" s="300"/>
      <c r="F37" s="300"/>
      <c r="G37" s="302"/>
    </row>
    <row r="38" spans="1:7" ht="20.100000000000001" customHeight="1" x14ac:dyDescent="0.25">
      <c r="A38" s="72">
        <v>27</v>
      </c>
      <c r="B38" s="294"/>
      <c r="C38" s="294"/>
      <c r="D38" s="294"/>
      <c r="E38" s="300"/>
      <c r="F38" s="300"/>
      <c r="G38" s="302"/>
    </row>
    <row r="39" spans="1:7" ht="20.100000000000001" customHeight="1" x14ac:dyDescent="0.25">
      <c r="A39" s="72">
        <v>28</v>
      </c>
      <c r="B39" s="294"/>
      <c r="C39" s="294"/>
      <c r="D39" s="294"/>
      <c r="E39" s="300"/>
      <c r="F39" s="300"/>
      <c r="G39" s="302"/>
    </row>
    <row r="40" spans="1:7" ht="20.100000000000001" customHeight="1" x14ac:dyDescent="0.25">
      <c r="A40" s="72">
        <v>29</v>
      </c>
      <c r="B40" s="294"/>
      <c r="C40" s="294"/>
      <c r="D40" s="294"/>
      <c r="E40" s="300"/>
      <c r="F40" s="300"/>
      <c r="G40" s="302"/>
    </row>
    <row r="41" spans="1:7" ht="20.100000000000001" customHeight="1" x14ac:dyDescent="0.25">
      <c r="A41" s="72">
        <v>30</v>
      </c>
      <c r="B41" s="294"/>
      <c r="C41" s="294"/>
      <c r="D41" s="294"/>
      <c r="E41" s="300"/>
      <c r="F41" s="300"/>
      <c r="G41" s="302"/>
    </row>
    <row r="42" spans="1:7" ht="20.100000000000001" customHeight="1" x14ac:dyDescent="0.25">
      <c r="A42" s="72">
        <v>31</v>
      </c>
      <c r="B42" s="294"/>
      <c r="C42" s="294"/>
      <c r="D42" s="294"/>
      <c r="E42" s="300"/>
      <c r="F42" s="300"/>
      <c r="G42" s="302"/>
    </row>
    <row r="43" spans="1:7" ht="20.100000000000001" customHeight="1" x14ac:dyDescent="0.25">
      <c r="A43" s="72">
        <v>32</v>
      </c>
      <c r="B43" s="294"/>
      <c r="C43" s="294"/>
      <c r="D43" s="294"/>
      <c r="E43" s="300"/>
      <c r="F43" s="300"/>
      <c r="G43" s="302"/>
    </row>
    <row r="44" spans="1:7" ht="20.100000000000001" customHeight="1" x14ac:dyDescent="0.25">
      <c r="A44" s="72">
        <v>33</v>
      </c>
      <c r="B44" s="294"/>
      <c r="C44" s="294"/>
      <c r="D44" s="294"/>
      <c r="E44" s="300"/>
      <c r="F44" s="300"/>
      <c r="G44" s="302"/>
    </row>
    <row r="45" spans="1:7" ht="20.100000000000001" customHeight="1" x14ac:dyDescent="0.25">
      <c r="A45" s="72">
        <v>34</v>
      </c>
      <c r="B45" s="294"/>
      <c r="C45" s="294"/>
      <c r="D45" s="294"/>
      <c r="E45" s="300"/>
      <c r="F45" s="300"/>
      <c r="G45" s="302"/>
    </row>
    <row r="46" spans="1:7" ht="20.100000000000001" customHeight="1" x14ac:dyDescent="0.25">
      <c r="A46" s="72">
        <v>35</v>
      </c>
      <c r="B46" s="294"/>
      <c r="C46" s="294"/>
      <c r="D46" s="294"/>
      <c r="E46" s="300"/>
      <c r="F46" s="300"/>
      <c r="G46" s="302"/>
    </row>
    <row r="47" spans="1:7" ht="20.100000000000001" customHeight="1" x14ac:dyDescent="0.25">
      <c r="A47" s="72">
        <v>36</v>
      </c>
      <c r="B47" s="294"/>
      <c r="C47" s="294"/>
      <c r="D47" s="294"/>
      <c r="E47" s="300"/>
      <c r="F47" s="300"/>
      <c r="G47" s="302"/>
    </row>
    <row r="48" spans="1:7" ht="20.100000000000001" customHeight="1" x14ac:dyDescent="0.25">
      <c r="A48" s="72">
        <v>37</v>
      </c>
      <c r="B48" s="294"/>
      <c r="C48" s="294"/>
      <c r="D48" s="294"/>
      <c r="E48" s="300"/>
      <c r="F48" s="300"/>
      <c r="G48" s="302"/>
    </row>
    <row r="49" spans="1:7" ht="20.100000000000001" customHeight="1" x14ac:dyDescent="0.25">
      <c r="A49" s="72">
        <v>38</v>
      </c>
      <c r="B49" s="294"/>
      <c r="C49" s="294"/>
      <c r="D49" s="294"/>
      <c r="E49" s="300"/>
      <c r="F49" s="300"/>
      <c r="G49" s="302"/>
    </row>
    <row r="50" spans="1:7" ht="20.100000000000001" customHeight="1" x14ac:dyDescent="0.25">
      <c r="A50" s="72">
        <v>39</v>
      </c>
      <c r="B50" s="294"/>
      <c r="C50" s="294"/>
      <c r="D50" s="294"/>
      <c r="E50" s="300"/>
      <c r="F50" s="300"/>
      <c r="G50" s="302"/>
    </row>
    <row r="51" spans="1:7" ht="20.100000000000001" customHeight="1" x14ac:dyDescent="0.25">
      <c r="A51" s="72">
        <v>40</v>
      </c>
      <c r="B51" s="294"/>
      <c r="C51" s="294"/>
      <c r="D51" s="294"/>
      <c r="E51" s="300"/>
      <c r="F51" s="300"/>
      <c r="G51" s="302"/>
    </row>
  </sheetData>
  <sheetProtection sheet="1" objects="1" scenarios="1"/>
  <conditionalFormatting sqref="B2">
    <cfRule type="cellIs" dxfId="8" priority="65" operator="equal">
      <formula>"SFY And/Or Report Period Not Entered On Set-Up Worksheet"</formula>
    </cfRule>
  </conditionalFormatting>
  <conditionalFormatting sqref="G12:G51">
    <cfRule type="cellIs" dxfId="7" priority="61" operator="greaterThanOrEqual">
      <formula>$G$7</formula>
    </cfRule>
  </conditionalFormatting>
  <conditionalFormatting sqref="B3">
    <cfRule type="cellIs" dxfId="6" priority="1" operator="equal">
      <formula>"LME-MCO Not Entered On Set-Up Worksheet"</formula>
    </cfRule>
  </conditionalFormatting>
  <dataValidations count="1">
    <dataValidation type="decimal" allowBlank="1" showInputMessage="1" showErrorMessage="1" error="FTE must be a decimal number between 0 and 1." sqref="E12:F51">
      <formula1>0</formula1>
      <formula2>1</formula2>
    </dataValidation>
  </dataValidations>
  <printOptions horizontalCentered="1"/>
  <pageMargins left="0.3" right="0.3" top="0.5" bottom="0.5" header="0.3" footer="0.3"/>
  <pageSetup scale="52" orientation="landscape" r:id="rId1"/>
  <headerFooter>
    <oddFooter>&amp;LNC DMH/DD/SAS QM Section&amp;CPage &amp;P of &amp;N&amp;R&amp;F</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6"/>
  <sheetViews>
    <sheetView showGridLines="0" workbookViewId="0">
      <pane ySplit="1" topLeftCell="A2" activePane="bottomLeft" state="frozen"/>
      <selection pane="bottomLeft" activeCell="F28" sqref="F28:AE34"/>
    </sheetView>
  </sheetViews>
  <sheetFormatPr defaultColWidth="9.109375" defaultRowHeight="13.2" x14ac:dyDescent="0.25"/>
  <cols>
    <col min="1" max="1" width="9.109375" style="15"/>
    <col min="2" max="2" width="21.44140625" style="15" bestFit="1" customWidth="1"/>
    <col min="3" max="3" width="10.109375" style="25" bestFit="1" customWidth="1"/>
    <col min="4" max="5" width="9.109375" style="15"/>
    <col min="6" max="6" width="36" style="15" bestFit="1" customWidth="1"/>
    <col min="7" max="29" width="11.33203125" style="15" customWidth="1"/>
    <col min="30" max="34" width="9.109375" style="15"/>
    <col min="35" max="35" width="11.6640625" style="15" bestFit="1" customWidth="1"/>
    <col min="36" max="16384" width="9.109375" style="15"/>
  </cols>
  <sheetData>
    <row r="1" spans="1:35" ht="39.9" customHeight="1" x14ac:dyDescent="0.25">
      <c r="A1" s="279" t="s">
        <v>531</v>
      </c>
      <c r="B1" s="277"/>
      <c r="C1" s="278"/>
      <c r="D1" s="277"/>
      <c r="E1" s="277"/>
      <c r="F1" s="277"/>
      <c r="G1" s="277"/>
      <c r="H1" s="277"/>
      <c r="I1" s="277"/>
      <c r="J1" s="277"/>
      <c r="K1" s="277"/>
      <c r="L1" s="277"/>
      <c r="M1" s="277"/>
      <c r="N1" s="277"/>
      <c r="O1" s="277"/>
      <c r="P1" s="276"/>
      <c r="Q1" s="276"/>
      <c r="R1" s="276"/>
      <c r="S1" s="276"/>
      <c r="T1" s="276"/>
      <c r="U1" s="276"/>
      <c r="V1" s="276"/>
      <c r="W1" s="276"/>
      <c r="X1" s="276"/>
      <c r="Y1" s="276"/>
      <c r="Z1" s="276"/>
      <c r="AA1" s="276"/>
      <c r="AB1" s="276"/>
      <c r="AC1" s="276"/>
    </row>
    <row r="2" spans="1:35" ht="17.399999999999999" x14ac:dyDescent="0.25">
      <c r="A2" s="12" t="s">
        <v>16</v>
      </c>
      <c r="B2" s="13"/>
      <c r="C2" s="14"/>
      <c r="D2" s="13"/>
      <c r="AI2" s="177"/>
    </row>
    <row r="3" spans="1:35" x14ac:dyDescent="0.25">
      <c r="AI3" s="177"/>
    </row>
    <row r="4" spans="1:35" x14ac:dyDescent="0.25">
      <c r="A4" s="16">
        <f>YEAR(C4)</f>
        <v>2018</v>
      </c>
      <c r="B4" s="17" t="s">
        <v>17</v>
      </c>
      <c r="C4" s="33">
        <v>43101</v>
      </c>
      <c r="D4" s="18" t="str">
        <f>IF(C4="","",TEXT(WEEKDAY(C4),"DDD"))</f>
        <v>Mon</v>
      </c>
      <c r="AI4" s="177"/>
    </row>
    <row r="5" spans="1:35" x14ac:dyDescent="0.25">
      <c r="A5" s="19"/>
      <c r="B5" s="20" t="s">
        <v>18</v>
      </c>
      <c r="C5" s="34">
        <v>43115</v>
      </c>
      <c r="D5" s="21" t="str">
        <f t="shared" ref="D5:D63" si="0">IF(C5="","",TEXT(WEEKDAY(C5),"DDD"))</f>
        <v>Mon</v>
      </c>
      <c r="AI5" s="177"/>
    </row>
    <row r="6" spans="1:35" x14ac:dyDescent="0.25">
      <c r="A6" s="19"/>
      <c r="B6" s="20" t="s">
        <v>19</v>
      </c>
      <c r="C6" s="34">
        <v>43189</v>
      </c>
      <c r="D6" s="21" t="str">
        <f t="shared" si="0"/>
        <v>Fri</v>
      </c>
      <c r="AI6" s="177"/>
    </row>
    <row r="7" spans="1:35" x14ac:dyDescent="0.25">
      <c r="A7" s="19"/>
      <c r="B7" s="20" t="s">
        <v>20</v>
      </c>
      <c r="C7" s="34">
        <v>43248</v>
      </c>
      <c r="D7" s="21" t="str">
        <f t="shared" si="0"/>
        <v>Mon</v>
      </c>
      <c r="AI7" s="177"/>
    </row>
    <row r="8" spans="1:35" x14ac:dyDescent="0.25">
      <c r="A8" s="19"/>
      <c r="B8" s="20" t="s">
        <v>21</v>
      </c>
      <c r="C8" s="34">
        <v>43285</v>
      </c>
      <c r="D8" s="21" t="str">
        <f t="shared" si="0"/>
        <v>Wed</v>
      </c>
      <c r="AI8" s="177"/>
    </row>
    <row r="9" spans="1:35" x14ac:dyDescent="0.25">
      <c r="A9" s="19"/>
      <c r="B9" s="20" t="s">
        <v>22</v>
      </c>
      <c r="C9" s="34">
        <v>43346</v>
      </c>
      <c r="D9" s="21" t="str">
        <f t="shared" si="0"/>
        <v>Mon</v>
      </c>
      <c r="AI9" s="177"/>
    </row>
    <row r="10" spans="1:35" x14ac:dyDescent="0.25">
      <c r="A10" s="19"/>
      <c r="B10" s="20" t="s">
        <v>23</v>
      </c>
      <c r="C10" s="34">
        <v>43416</v>
      </c>
      <c r="D10" s="21" t="str">
        <f t="shared" si="0"/>
        <v>Mon</v>
      </c>
      <c r="AI10" s="177"/>
    </row>
    <row r="11" spans="1:35" x14ac:dyDescent="0.25">
      <c r="A11" s="19"/>
      <c r="B11" s="20" t="s">
        <v>24</v>
      </c>
      <c r="C11" s="34">
        <v>43426</v>
      </c>
      <c r="D11" s="21" t="str">
        <f t="shared" si="0"/>
        <v>Thu</v>
      </c>
      <c r="AI11" s="177"/>
    </row>
    <row r="12" spans="1:35" x14ac:dyDescent="0.25">
      <c r="A12" s="19"/>
      <c r="B12" s="20" t="s">
        <v>24</v>
      </c>
      <c r="C12" s="34">
        <v>43427</v>
      </c>
      <c r="D12" s="21" t="str">
        <f t="shared" si="0"/>
        <v>Fri</v>
      </c>
      <c r="AI12" s="177"/>
    </row>
    <row r="13" spans="1:35" x14ac:dyDescent="0.25">
      <c r="A13" s="19"/>
      <c r="B13" s="20" t="s">
        <v>25</v>
      </c>
      <c r="C13" s="34">
        <v>43458</v>
      </c>
      <c r="D13" s="21" t="str">
        <f t="shared" si="0"/>
        <v>Mon</v>
      </c>
      <c r="AI13" s="177"/>
    </row>
    <row r="14" spans="1:35" x14ac:dyDescent="0.25">
      <c r="A14" s="19"/>
      <c r="B14" s="20" t="s">
        <v>25</v>
      </c>
      <c r="C14" s="34">
        <v>43459</v>
      </c>
      <c r="D14" s="21" t="str">
        <f t="shared" si="0"/>
        <v>Tue</v>
      </c>
      <c r="AI14" s="177"/>
    </row>
    <row r="15" spans="1:35" x14ac:dyDescent="0.25">
      <c r="A15" s="22"/>
      <c r="B15" s="23" t="s">
        <v>25</v>
      </c>
      <c r="C15" s="35">
        <v>43460</v>
      </c>
      <c r="D15" s="24" t="str">
        <f t="shared" si="0"/>
        <v>Wed</v>
      </c>
      <c r="AI15" s="177"/>
    </row>
    <row r="16" spans="1:35" x14ac:dyDescent="0.25">
      <c r="A16" s="16">
        <f>YEAR(C16)</f>
        <v>2019</v>
      </c>
      <c r="B16" s="17" t="s">
        <v>17</v>
      </c>
      <c r="C16" s="33">
        <v>43466</v>
      </c>
      <c r="D16" s="18" t="str">
        <f>IF(C16="","",TEXT(WEEKDAY(C16),"DDD"))</f>
        <v>Tue</v>
      </c>
      <c r="AI16" s="177"/>
    </row>
    <row r="17" spans="1:31" x14ac:dyDescent="0.25">
      <c r="A17" s="19"/>
      <c r="B17" s="20" t="s">
        <v>18</v>
      </c>
      <c r="C17" s="34">
        <v>43486</v>
      </c>
      <c r="D17" s="21" t="str">
        <f t="shared" si="0"/>
        <v>Mon</v>
      </c>
    </row>
    <row r="18" spans="1:31" x14ac:dyDescent="0.25">
      <c r="A18" s="19"/>
      <c r="B18" s="20" t="s">
        <v>19</v>
      </c>
      <c r="C18" s="34">
        <v>43574</v>
      </c>
      <c r="D18" s="21" t="str">
        <f t="shared" si="0"/>
        <v>Fri</v>
      </c>
    </row>
    <row r="19" spans="1:31" x14ac:dyDescent="0.25">
      <c r="A19" s="19"/>
      <c r="B19" s="20" t="s">
        <v>20</v>
      </c>
      <c r="C19" s="34">
        <v>43612</v>
      </c>
      <c r="D19" s="21" t="str">
        <f t="shared" si="0"/>
        <v>Mon</v>
      </c>
    </row>
    <row r="20" spans="1:31" x14ac:dyDescent="0.25">
      <c r="A20" s="19"/>
      <c r="B20" s="20" t="s">
        <v>21</v>
      </c>
      <c r="C20" s="34">
        <v>43650</v>
      </c>
      <c r="D20" s="21" t="str">
        <f t="shared" si="0"/>
        <v>Thu</v>
      </c>
    </row>
    <row r="21" spans="1:31" x14ac:dyDescent="0.25">
      <c r="A21" s="19"/>
      <c r="B21" s="20" t="s">
        <v>22</v>
      </c>
      <c r="C21" s="34">
        <v>43710</v>
      </c>
      <c r="D21" s="21" t="str">
        <f t="shared" si="0"/>
        <v>Mon</v>
      </c>
    </row>
    <row r="22" spans="1:31" x14ac:dyDescent="0.25">
      <c r="A22" s="19"/>
      <c r="B22" s="20" t="s">
        <v>23</v>
      </c>
      <c r="C22" s="34">
        <v>43780</v>
      </c>
      <c r="D22" s="21" t="str">
        <f t="shared" si="0"/>
        <v>Mon</v>
      </c>
      <c r="J22" s="1"/>
      <c r="K22" s="1"/>
      <c r="L22" s="1"/>
      <c r="M22" s="1"/>
      <c r="N22" s="1"/>
      <c r="O22" s="1"/>
      <c r="P22" s="1"/>
      <c r="Q22" s="1"/>
      <c r="R22" s="1"/>
      <c r="S22" s="1"/>
      <c r="T22" s="1"/>
      <c r="U22" s="1"/>
      <c r="V22" s="1"/>
      <c r="W22" s="1"/>
      <c r="X22" s="1"/>
      <c r="Y22" s="1"/>
      <c r="Z22" s="1"/>
      <c r="AA22" s="1"/>
      <c r="AB22" s="1"/>
      <c r="AC22" s="1"/>
      <c r="AD22" s="1"/>
      <c r="AE22" s="1"/>
    </row>
    <row r="23" spans="1:31" x14ac:dyDescent="0.25">
      <c r="A23" s="19"/>
      <c r="B23" s="20" t="s">
        <v>24</v>
      </c>
      <c r="C23" s="34">
        <v>43797</v>
      </c>
      <c r="D23" s="21" t="str">
        <f t="shared" si="0"/>
        <v>Thu</v>
      </c>
    </row>
    <row r="24" spans="1:31" x14ac:dyDescent="0.25">
      <c r="A24" s="19"/>
      <c r="B24" s="20" t="s">
        <v>24</v>
      </c>
      <c r="C24" s="34">
        <v>43798</v>
      </c>
      <c r="D24" s="21" t="str">
        <f t="shared" si="0"/>
        <v>Fri</v>
      </c>
    </row>
    <row r="25" spans="1:31" x14ac:dyDescent="0.25">
      <c r="A25" s="19"/>
      <c r="B25" s="20" t="s">
        <v>25</v>
      </c>
      <c r="C25" s="34">
        <v>43823</v>
      </c>
      <c r="D25" s="21" t="str">
        <f t="shared" si="0"/>
        <v>Tue</v>
      </c>
      <c r="F25" s="176" t="s">
        <v>223</v>
      </c>
      <c r="G25" s="176" t="s">
        <v>121</v>
      </c>
      <c r="I25" s="560" t="s">
        <v>530</v>
      </c>
    </row>
    <row r="26" spans="1:31" x14ac:dyDescent="0.25">
      <c r="A26" s="19"/>
      <c r="B26" s="20" t="s">
        <v>25</v>
      </c>
      <c r="C26" s="34">
        <v>43824</v>
      </c>
      <c r="D26" s="21" t="str">
        <f t="shared" si="0"/>
        <v>Wed</v>
      </c>
      <c r="F26" s="88" t="s">
        <v>122</v>
      </c>
      <c r="G26" s="4">
        <v>2</v>
      </c>
      <c r="H26" s="4">
        <v>3</v>
      </c>
      <c r="I26" s="4">
        <v>4</v>
      </c>
      <c r="J26" s="4">
        <v>5</v>
      </c>
      <c r="K26" s="4">
        <v>6</v>
      </c>
      <c r="L26" s="4">
        <v>7</v>
      </c>
      <c r="M26" s="4">
        <v>8</v>
      </c>
      <c r="N26" s="4">
        <v>9</v>
      </c>
      <c r="O26" s="4">
        <v>10</v>
      </c>
      <c r="P26" s="4">
        <v>11</v>
      </c>
      <c r="Q26" s="4">
        <v>12</v>
      </c>
      <c r="R26" s="4">
        <v>13</v>
      </c>
      <c r="S26" s="4">
        <v>14</v>
      </c>
      <c r="T26" s="4">
        <v>15</v>
      </c>
      <c r="U26" s="4">
        <v>16</v>
      </c>
      <c r="V26" s="4">
        <v>17</v>
      </c>
      <c r="W26" s="4">
        <v>18</v>
      </c>
      <c r="X26" s="4">
        <v>19</v>
      </c>
      <c r="Y26" s="4">
        <v>20</v>
      </c>
      <c r="Z26" s="4">
        <v>21</v>
      </c>
      <c r="AA26" s="4">
        <v>22</v>
      </c>
      <c r="AB26" s="4">
        <v>23</v>
      </c>
      <c r="AC26" s="4">
        <v>24</v>
      </c>
      <c r="AD26" s="552">
        <v>25</v>
      </c>
      <c r="AE26" s="190" t="s">
        <v>514</v>
      </c>
    </row>
    <row r="27" spans="1:31" x14ac:dyDescent="0.25">
      <c r="A27" s="22"/>
      <c r="B27" s="23" t="s">
        <v>25</v>
      </c>
      <c r="C27" s="35">
        <v>43825</v>
      </c>
      <c r="D27" s="24" t="str">
        <f t="shared" si="0"/>
        <v>Thu</v>
      </c>
      <c r="F27" s="32" t="s">
        <v>36</v>
      </c>
      <c r="G27" s="1"/>
      <c r="H27" s="1"/>
      <c r="I27" s="1"/>
      <c r="J27" s="1"/>
      <c r="K27" s="1"/>
      <c r="L27" s="1"/>
      <c r="M27" s="1"/>
      <c r="N27" s="1"/>
      <c r="O27" s="1"/>
      <c r="P27" s="1"/>
      <c r="Q27" s="1"/>
      <c r="R27" s="1"/>
      <c r="S27" s="1"/>
      <c r="T27" s="1"/>
      <c r="U27" s="1"/>
      <c r="V27" s="1"/>
      <c r="W27" s="1"/>
      <c r="X27" s="1"/>
      <c r="Y27" s="1"/>
      <c r="Z27" s="1"/>
      <c r="AA27" s="1"/>
      <c r="AB27" s="1"/>
      <c r="AC27" s="1"/>
      <c r="AE27" s="190"/>
    </row>
    <row r="28" spans="1:31" x14ac:dyDescent="0.25">
      <c r="A28" s="16">
        <f>YEAR(C28)</f>
        <v>2020</v>
      </c>
      <c r="B28" s="17" t="s">
        <v>17</v>
      </c>
      <c r="C28" s="33">
        <v>43831</v>
      </c>
      <c r="D28" s="18" t="str">
        <f t="shared" si="0"/>
        <v>Wed</v>
      </c>
      <c r="F28" s="15" t="s">
        <v>37</v>
      </c>
      <c r="G28" s="1" t="s">
        <v>123</v>
      </c>
      <c r="H28" s="1" t="s">
        <v>124</v>
      </c>
      <c r="I28" s="1" t="s">
        <v>125</v>
      </c>
      <c r="J28" s="1" t="s">
        <v>126</v>
      </c>
      <c r="K28" s="1"/>
      <c r="L28" s="1"/>
      <c r="M28" s="1"/>
      <c r="N28" s="1"/>
      <c r="O28" s="1"/>
      <c r="P28" s="1"/>
      <c r="Q28" s="1"/>
      <c r="R28" s="1"/>
      <c r="S28" s="1"/>
      <c r="T28" s="1"/>
      <c r="U28" s="1"/>
      <c r="V28" s="1"/>
      <c r="W28" s="1"/>
      <c r="X28" s="1"/>
      <c r="Y28" s="1"/>
      <c r="Z28" s="1"/>
      <c r="AA28" s="1"/>
      <c r="AB28" s="1"/>
      <c r="AC28" s="1"/>
      <c r="AD28" s="1"/>
      <c r="AE28" s="553">
        <f t="shared" ref="AE28:AE34" si="1">COUNTA(G28:AD28)</f>
        <v>4</v>
      </c>
    </row>
    <row r="29" spans="1:31" x14ac:dyDescent="0.25">
      <c r="A29" s="19"/>
      <c r="B29" s="20" t="s">
        <v>18</v>
      </c>
      <c r="C29" s="34">
        <v>43850</v>
      </c>
      <c r="D29" s="21" t="str">
        <f t="shared" si="0"/>
        <v>Mon</v>
      </c>
      <c r="F29" s="15" t="s">
        <v>38</v>
      </c>
      <c r="G29" s="1" t="s">
        <v>127</v>
      </c>
      <c r="H29" s="1" t="s">
        <v>128</v>
      </c>
      <c r="I29" s="1" t="s">
        <v>129</v>
      </c>
      <c r="J29" s="1" t="s">
        <v>130</v>
      </c>
      <c r="K29" s="1" t="s">
        <v>131</v>
      </c>
      <c r="L29" s="1" t="s">
        <v>142</v>
      </c>
      <c r="M29" s="1" t="s">
        <v>143</v>
      </c>
      <c r="N29" s="1" t="s">
        <v>132</v>
      </c>
      <c r="O29" s="1" t="s">
        <v>133</v>
      </c>
      <c r="P29" s="1" t="s">
        <v>134</v>
      </c>
      <c r="Q29" s="1" t="s">
        <v>182</v>
      </c>
      <c r="R29" s="1" t="s">
        <v>135</v>
      </c>
      <c r="S29" s="1" t="s">
        <v>136</v>
      </c>
      <c r="T29" s="1" t="s">
        <v>144</v>
      </c>
      <c r="U29" s="1" t="s">
        <v>137</v>
      </c>
      <c r="V29" s="1" t="s">
        <v>138</v>
      </c>
      <c r="W29" s="1" t="s">
        <v>145</v>
      </c>
      <c r="X29" s="1" t="s">
        <v>139</v>
      </c>
      <c r="Y29" s="1" t="s">
        <v>140</v>
      </c>
      <c r="Z29" s="1" t="s">
        <v>141</v>
      </c>
      <c r="AA29" s="1"/>
      <c r="AB29" s="1"/>
      <c r="AC29" s="1"/>
      <c r="AD29" s="1"/>
      <c r="AE29" s="553">
        <f t="shared" si="1"/>
        <v>20</v>
      </c>
    </row>
    <row r="30" spans="1:31" x14ac:dyDescent="0.25">
      <c r="A30" s="19"/>
      <c r="B30" s="20" t="s">
        <v>19</v>
      </c>
      <c r="C30" s="34">
        <v>43931</v>
      </c>
      <c r="D30" s="21" t="str">
        <f t="shared" si="0"/>
        <v>Fri</v>
      </c>
      <c r="F30" s="15" t="s">
        <v>39</v>
      </c>
      <c r="G30" s="1" t="s">
        <v>170</v>
      </c>
      <c r="H30" s="1" t="s">
        <v>171</v>
      </c>
      <c r="I30" s="1" t="s">
        <v>172</v>
      </c>
      <c r="J30" s="1" t="s">
        <v>173</v>
      </c>
      <c r="K30" s="1" t="s">
        <v>174</v>
      </c>
      <c r="L30" s="1" t="s">
        <v>175</v>
      </c>
      <c r="M30" s="1" t="s">
        <v>176</v>
      </c>
      <c r="N30" s="1" t="s">
        <v>177</v>
      </c>
      <c r="O30" s="1" t="s">
        <v>178</v>
      </c>
      <c r="P30" s="1" t="s">
        <v>179</v>
      </c>
      <c r="Q30" s="1" t="s">
        <v>180</v>
      </c>
      <c r="R30" s="1" t="s">
        <v>181</v>
      </c>
      <c r="S30" s="1"/>
      <c r="T30" s="1"/>
      <c r="U30" s="1"/>
      <c r="V30" s="1"/>
      <c r="W30" s="1"/>
      <c r="X30" s="1"/>
      <c r="Y30" s="1"/>
      <c r="Z30" s="1"/>
      <c r="AA30" s="1"/>
      <c r="AB30" s="1"/>
      <c r="AC30" s="1"/>
      <c r="AD30" s="1"/>
      <c r="AE30" s="553">
        <f t="shared" si="1"/>
        <v>12</v>
      </c>
    </row>
    <row r="31" spans="1:31" x14ac:dyDescent="0.25">
      <c r="A31" s="19"/>
      <c r="B31" s="20" t="s">
        <v>20</v>
      </c>
      <c r="C31" s="34">
        <v>43976</v>
      </c>
      <c r="D31" s="21" t="str">
        <f t="shared" si="0"/>
        <v>Mon</v>
      </c>
      <c r="F31" s="15" t="s">
        <v>40</v>
      </c>
      <c r="G31" s="1" t="s">
        <v>183</v>
      </c>
      <c r="H31" s="1" t="s">
        <v>184</v>
      </c>
      <c r="I31" s="1" t="s">
        <v>185</v>
      </c>
      <c r="J31" s="1" t="s">
        <v>186</v>
      </c>
      <c r="K31" s="1" t="s">
        <v>187</v>
      </c>
      <c r="L31" s="1" t="s">
        <v>188</v>
      </c>
      <c r="M31" s="1" t="s">
        <v>189</v>
      </c>
      <c r="N31" s="1" t="s">
        <v>190</v>
      </c>
      <c r="O31" s="1"/>
      <c r="P31" s="1"/>
      <c r="Q31" s="1"/>
      <c r="R31" s="1"/>
      <c r="S31" s="1"/>
      <c r="T31" s="1"/>
      <c r="U31" s="1"/>
      <c r="V31" s="1"/>
      <c r="W31" s="1"/>
      <c r="X31" s="1"/>
      <c r="Y31" s="1"/>
      <c r="Z31" s="1"/>
      <c r="AA31" s="1"/>
      <c r="AB31" s="1"/>
      <c r="AC31" s="1"/>
      <c r="AD31" s="1"/>
      <c r="AE31" s="553">
        <f t="shared" si="1"/>
        <v>8</v>
      </c>
    </row>
    <row r="32" spans="1:31" x14ac:dyDescent="0.25">
      <c r="A32" s="19"/>
      <c r="B32" s="20" t="s">
        <v>21</v>
      </c>
      <c r="C32" s="34">
        <v>44015</v>
      </c>
      <c r="D32" s="21" t="str">
        <f t="shared" si="0"/>
        <v>Fri</v>
      </c>
      <c r="F32" s="15" t="s">
        <v>41</v>
      </c>
      <c r="G32" s="1" t="s">
        <v>191</v>
      </c>
      <c r="H32" s="1" t="s">
        <v>192</v>
      </c>
      <c r="I32" s="1" t="s">
        <v>193</v>
      </c>
      <c r="J32" s="1" t="s">
        <v>194</v>
      </c>
      <c r="K32" s="1" t="s">
        <v>195</v>
      </c>
      <c r="L32" s="1" t="s">
        <v>196</v>
      </c>
      <c r="M32" s="1" t="s">
        <v>197</v>
      </c>
      <c r="N32" s="1" t="s">
        <v>198</v>
      </c>
      <c r="O32" s="1" t="s">
        <v>199</v>
      </c>
      <c r="P32" s="1"/>
      <c r="Q32" s="1"/>
      <c r="R32" s="1"/>
      <c r="S32" s="1"/>
      <c r="T32" s="1"/>
      <c r="U32" s="1"/>
      <c r="V32" s="1"/>
      <c r="W32" s="1"/>
      <c r="X32" s="1"/>
      <c r="Y32" s="1"/>
      <c r="Z32" s="1"/>
      <c r="AA32" s="1"/>
      <c r="AB32" s="1"/>
      <c r="AC32" s="1"/>
      <c r="AD32" s="1"/>
      <c r="AE32" s="553">
        <f t="shared" si="1"/>
        <v>9</v>
      </c>
    </row>
    <row r="33" spans="1:31" x14ac:dyDescent="0.25">
      <c r="A33" s="19"/>
      <c r="B33" s="20" t="s">
        <v>22</v>
      </c>
      <c r="C33" s="34">
        <v>44081</v>
      </c>
      <c r="D33" s="21" t="str">
        <f t="shared" si="0"/>
        <v>Mon</v>
      </c>
      <c r="F33" s="189" t="s">
        <v>515</v>
      </c>
      <c r="G33" s="1" t="s">
        <v>151</v>
      </c>
      <c r="H33" s="1" t="s">
        <v>152</v>
      </c>
      <c r="I33" s="1" t="s">
        <v>146</v>
      </c>
      <c r="J33" s="1" t="s">
        <v>153</v>
      </c>
      <c r="K33" s="1" t="s">
        <v>147</v>
      </c>
      <c r="L33" s="1" t="s">
        <v>154</v>
      </c>
      <c r="M33" s="1" t="s">
        <v>155</v>
      </c>
      <c r="N33" s="1" t="s">
        <v>156</v>
      </c>
      <c r="O33" s="1" t="s">
        <v>157</v>
      </c>
      <c r="P33" s="1" t="s">
        <v>158</v>
      </c>
      <c r="Q33" s="1" t="s">
        <v>159</v>
      </c>
      <c r="R33" s="1" t="s">
        <v>160</v>
      </c>
      <c r="S33" s="1" t="s">
        <v>161</v>
      </c>
      <c r="T33" s="1" t="s">
        <v>162</v>
      </c>
      <c r="U33" s="1" t="s">
        <v>148</v>
      </c>
      <c r="V33" s="1" t="s">
        <v>163</v>
      </c>
      <c r="W33" s="1" t="s">
        <v>149</v>
      </c>
      <c r="X33" s="1" t="s">
        <v>164</v>
      </c>
      <c r="Y33" s="1" t="s">
        <v>165</v>
      </c>
      <c r="Z33" s="1" t="s">
        <v>150</v>
      </c>
      <c r="AA33" s="1" t="s">
        <v>166</v>
      </c>
      <c r="AB33" s="1" t="s">
        <v>167</v>
      </c>
      <c r="AC33" s="1" t="s">
        <v>168</v>
      </c>
      <c r="AD33" s="1" t="s">
        <v>169</v>
      </c>
      <c r="AE33" s="553">
        <f t="shared" si="1"/>
        <v>24</v>
      </c>
    </row>
    <row r="34" spans="1:31" x14ac:dyDescent="0.25">
      <c r="A34" s="19"/>
      <c r="B34" s="20" t="s">
        <v>23</v>
      </c>
      <c r="C34" s="34">
        <v>44146</v>
      </c>
      <c r="D34" s="21" t="str">
        <f t="shared" si="0"/>
        <v>Wed</v>
      </c>
      <c r="F34" s="189" t="s">
        <v>582</v>
      </c>
      <c r="G34" s="1" t="s">
        <v>200</v>
      </c>
      <c r="H34" s="1" t="s">
        <v>201</v>
      </c>
      <c r="I34" s="1" t="s">
        <v>202</v>
      </c>
      <c r="J34" s="1" t="s">
        <v>203</v>
      </c>
      <c r="K34" s="1" t="s">
        <v>215</v>
      </c>
      <c r="L34" s="1" t="s">
        <v>204</v>
      </c>
      <c r="M34" s="1" t="s">
        <v>205</v>
      </c>
      <c r="N34" s="1" t="s">
        <v>206</v>
      </c>
      <c r="O34" s="1" t="s">
        <v>207</v>
      </c>
      <c r="P34" s="1" t="s">
        <v>208</v>
      </c>
      <c r="Q34" s="1" t="s">
        <v>216</v>
      </c>
      <c r="R34" s="1" t="s">
        <v>209</v>
      </c>
      <c r="S34" s="1" t="s">
        <v>210</v>
      </c>
      <c r="T34" s="1" t="s">
        <v>217</v>
      </c>
      <c r="U34" s="1" t="s">
        <v>211</v>
      </c>
      <c r="V34" s="1" t="s">
        <v>218</v>
      </c>
      <c r="W34" s="1" t="s">
        <v>219</v>
      </c>
      <c r="X34" s="1" t="s">
        <v>220</v>
      </c>
      <c r="Y34" s="1" t="s">
        <v>212</v>
      </c>
      <c r="Z34" s="1" t="s">
        <v>221</v>
      </c>
      <c r="AA34" s="1" t="s">
        <v>213</v>
      </c>
      <c r="AB34" s="1" t="s">
        <v>214</v>
      </c>
      <c r="AC34" s="1" t="s">
        <v>222</v>
      </c>
      <c r="AD34" s="1"/>
      <c r="AE34" s="553">
        <f t="shared" si="1"/>
        <v>23</v>
      </c>
    </row>
    <row r="35" spans="1:31" x14ac:dyDescent="0.25">
      <c r="A35" s="19"/>
      <c r="B35" s="20" t="s">
        <v>24</v>
      </c>
      <c r="C35" s="34">
        <v>44161</v>
      </c>
      <c r="D35" s="21" t="str">
        <f t="shared" si="0"/>
        <v>Thu</v>
      </c>
    </row>
    <row r="36" spans="1:31" x14ac:dyDescent="0.25">
      <c r="A36" s="19"/>
      <c r="B36" s="20" t="s">
        <v>24</v>
      </c>
      <c r="C36" s="34">
        <v>44162</v>
      </c>
      <c r="D36" s="21" t="str">
        <f t="shared" si="0"/>
        <v>Fri</v>
      </c>
      <c r="G36" s="1"/>
      <c r="H36" s="1"/>
      <c r="I36" s="1"/>
      <c r="J36" s="1"/>
      <c r="K36" s="1"/>
      <c r="L36" s="1"/>
      <c r="M36" s="1"/>
      <c r="N36" s="1"/>
      <c r="O36" s="1"/>
      <c r="P36" s="1"/>
      <c r="Q36" s="1"/>
      <c r="R36" s="1"/>
      <c r="S36" s="1"/>
      <c r="T36" s="1"/>
      <c r="U36" s="1"/>
      <c r="V36" s="1"/>
      <c r="W36" s="1"/>
      <c r="X36" s="1"/>
      <c r="Y36" s="1"/>
      <c r="Z36" s="1"/>
      <c r="AA36" s="1"/>
      <c r="AB36" s="1"/>
      <c r="AC36" s="1"/>
    </row>
    <row r="37" spans="1:31" x14ac:dyDescent="0.25">
      <c r="A37" s="19"/>
      <c r="B37" s="20" t="s">
        <v>25</v>
      </c>
      <c r="C37" s="34">
        <v>44189</v>
      </c>
      <c r="D37" s="21" t="str">
        <f t="shared" si="0"/>
        <v>Thu</v>
      </c>
      <c r="F37" s="189"/>
      <c r="G37" s="1"/>
      <c r="H37" s="1"/>
      <c r="I37" s="1"/>
      <c r="J37" s="1"/>
      <c r="K37" s="1"/>
      <c r="L37" s="1"/>
      <c r="M37" s="1"/>
      <c r="N37" s="1"/>
      <c r="O37" s="1"/>
      <c r="P37" s="1"/>
      <c r="Q37" s="1"/>
      <c r="R37" s="1"/>
      <c r="S37" s="1"/>
      <c r="T37" s="1"/>
      <c r="U37" s="1"/>
      <c r="V37" s="1"/>
      <c r="W37" s="1"/>
      <c r="X37" s="1"/>
      <c r="Y37" s="1"/>
      <c r="Z37" s="1"/>
      <c r="AA37" s="1"/>
      <c r="AB37" s="1"/>
      <c r="AC37" s="1"/>
    </row>
    <row r="38" spans="1:31" x14ac:dyDescent="0.25">
      <c r="A38" s="19"/>
      <c r="B38" s="20" t="s">
        <v>25</v>
      </c>
      <c r="C38" s="34">
        <v>44190</v>
      </c>
      <c r="D38" s="21" t="str">
        <f t="shared" si="0"/>
        <v>Fri</v>
      </c>
    </row>
    <row r="39" spans="1:31" x14ac:dyDescent="0.25">
      <c r="A39" s="22"/>
      <c r="B39" s="23" t="s">
        <v>25</v>
      </c>
      <c r="C39" s="35">
        <v>44193</v>
      </c>
      <c r="D39" s="24" t="str">
        <f t="shared" si="0"/>
        <v>Mon</v>
      </c>
      <c r="F39" s="190" t="s">
        <v>255</v>
      </c>
    </row>
    <row r="40" spans="1:31" x14ac:dyDescent="0.25">
      <c r="A40" s="16">
        <f>YEAR(C40)</f>
        <v>2016</v>
      </c>
      <c r="B40" s="17" t="s">
        <v>17</v>
      </c>
      <c r="C40" s="33">
        <v>42370</v>
      </c>
      <c r="D40" s="18" t="str">
        <f t="shared" si="0"/>
        <v>Fri</v>
      </c>
      <c r="F40" s="32" t="s">
        <v>428</v>
      </c>
    </row>
    <row r="41" spans="1:31" x14ac:dyDescent="0.25">
      <c r="A41" s="19"/>
      <c r="B41" s="20" t="s">
        <v>18</v>
      </c>
      <c r="C41" s="34">
        <v>42387</v>
      </c>
      <c r="D41" s="21" t="str">
        <f t="shared" si="0"/>
        <v>Mon</v>
      </c>
      <c r="F41" s="177" t="s">
        <v>484</v>
      </c>
    </row>
    <row r="42" spans="1:31" x14ac:dyDescent="0.25">
      <c r="A42" s="19"/>
      <c r="B42" s="20" t="s">
        <v>19</v>
      </c>
      <c r="C42" s="34">
        <v>42454</v>
      </c>
      <c r="D42" s="21" t="str">
        <f t="shared" si="0"/>
        <v>Fri</v>
      </c>
      <c r="F42" s="15" t="s">
        <v>230</v>
      </c>
    </row>
    <row r="43" spans="1:31" x14ac:dyDescent="0.25">
      <c r="A43" s="19"/>
      <c r="B43" s="20" t="s">
        <v>20</v>
      </c>
      <c r="C43" s="34">
        <v>42520</v>
      </c>
      <c r="D43" s="21" t="str">
        <f t="shared" si="0"/>
        <v>Mon</v>
      </c>
      <c r="F43" s="15" t="s">
        <v>231</v>
      </c>
    </row>
    <row r="44" spans="1:31" x14ac:dyDescent="0.25">
      <c r="A44" s="19"/>
      <c r="B44" s="20" t="s">
        <v>21</v>
      </c>
      <c r="C44" s="34">
        <v>42555</v>
      </c>
      <c r="D44" s="21" t="str">
        <f t="shared" si="0"/>
        <v>Mon</v>
      </c>
      <c r="F44" s="15" t="s">
        <v>232</v>
      </c>
    </row>
    <row r="45" spans="1:31" x14ac:dyDescent="0.25">
      <c r="A45" s="19"/>
      <c r="B45" s="20" t="s">
        <v>22</v>
      </c>
      <c r="C45" s="34">
        <v>42618</v>
      </c>
      <c r="D45" s="21" t="str">
        <f t="shared" si="0"/>
        <v>Mon</v>
      </c>
      <c r="F45" s="15" t="s">
        <v>233</v>
      </c>
    </row>
    <row r="46" spans="1:31" x14ac:dyDescent="0.25">
      <c r="A46" s="19"/>
      <c r="B46" s="20" t="s">
        <v>23</v>
      </c>
      <c r="C46" s="34">
        <v>42685</v>
      </c>
      <c r="D46" s="21" t="str">
        <f t="shared" si="0"/>
        <v>Fri</v>
      </c>
      <c r="F46" s="177" t="s">
        <v>485</v>
      </c>
    </row>
    <row r="47" spans="1:31" x14ac:dyDescent="0.25">
      <c r="A47" s="19"/>
      <c r="B47" s="20" t="s">
        <v>24</v>
      </c>
      <c r="C47" s="34">
        <v>42698</v>
      </c>
      <c r="D47" s="21" t="str">
        <f t="shared" si="0"/>
        <v>Thu</v>
      </c>
      <c r="F47" s="177" t="s">
        <v>486</v>
      </c>
    </row>
    <row r="48" spans="1:31" x14ac:dyDescent="0.25">
      <c r="A48" s="19"/>
      <c r="B48" s="20" t="s">
        <v>24</v>
      </c>
      <c r="C48" s="34">
        <v>42699</v>
      </c>
      <c r="D48" s="21" t="str">
        <f t="shared" si="0"/>
        <v>Fri</v>
      </c>
      <c r="F48" s="15" t="s">
        <v>234</v>
      </c>
    </row>
    <row r="49" spans="1:31" x14ac:dyDescent="0.25">
      <c r="A49" s="19"/>
      <c r="B49" s="20" t="s">
        <v>25</v>
      </c>
      <c r="C49" s="34">
        <v>42727</v>
      </c>
      <c r="D49" s="21" t="str">
        <f t="shared" si="0"/>
        <v>Fri</v>
      </c>
      <c r="F49" s="15" t="s">
        <v>235</v>
      </c>
      <c r="J49" s="1"/>
      <c r="K49" s="1"/>
      <c r="L49" s="1"/>
      <c r="M49" s="1"/>
      <c r="N49" s="1"/>
      <c r="O49" s="1"/>
      <c r="P49" s="1"/>
      <c r="Q49" s="1"/>
      <c r="R49" s="1"/>
      <c r="S49" s="1"/>
      <c r="T49" s="1"/>
      <c r="U49" s="1"/>
      <c r="V49" s="1"/>
      <c r="W49" s="1"/>
      <c r="X49" s="1"/>
      <c r="Y49" s="1"/>
      <c r="Z49" s="1"/>
      <c r="AA49" s="1"/>
      <c r="AB49" s="1"/>
      <c r="AC49" s="1"/>
      <c r="AD49" s="1"/>
      <c r="AE49" s="1"/>
    </row>
    <row r="50" spans="1:31" x14ac:dyDescent="0.25">
      <c r="A50" s="19"/>
      <c r="B50" s="20" t="s">
        <v>25</v>
      </c>
      <c r="C50" s="34">
        <v>42730</v>
      </c>
      <c r="D50" s="21" t="str">
        <f t="shared" si="0"/>
        <v>Mon</v>
      </c>
      <c r="F50" s="15" t="s">
        <v>236</v>
      </c>
    </row>
    <row r="51" spans="1:31" x14ac:dyDescent="0.25">
      <c r="A51" s="22"/>
      <c r="B51" s="23" t="s">
        <v>25</v>
      </c>
      <c r="C51" s="35">
        <v>42731</v>
      </c>
      <c r="D51" s="24" t="str">
        <f t="shared" si="0"/>
        <v>Tue</v>
      </c>
      <c r="F51" s="177" t="s">
        <v>487</v>
      </c>
    </row>
    <row r="52" spans="1:31" x14ac:dyDescent="0.25">
      <c r="A52" s="16">
        <f>YEAR(C52)</f>
        <v>2017</v>
      </c>
      <c r="B52" s="17" t="s">
        <v>17</v>
      </c>
      <c r="C52" s="33">
        <v>42737</v>
      </c>
      <c r="D52" s="18" t="str">
        <f t="shared" si="0"/>
        <v>Mon</v>
      </c>
      <c r="F52" s="177" t="s">
        <v>488</v>
      </c>
    </row>
    <row r="53" spans="1:31" x14ac:dyDescent="0.25">
      <c r="A53" s="19"/>
      <c r="B53" s="20" t="s">
        <v>18</v>
      </c>
      <c r="C53" s="34">
        <v>42751</v>
      </c>
      <c r="D53" s="21" t="str">
        <f t="shared" si="0"/>
        <v>Mon</v>
      </c>
      <c r="F53" s="177" t="s">
        <v>489</v>
      </c>
    </row>
    <row r="54" spans="1:31" x14ac:dyDescent="0.25">
      <c r="A54" s="19"/>
      <c r="B54" s="20" t="s">
        <v>19</v>
      </c>
      <c r="C54" s="34">
        <v>42839</v>
      </c>
      <c r="D54" s="21" t="str">
        <f t="shared" si="0"/>
        <v>Fri</v>
      </c>
      <c r="F54" s="15" t="s">
        <v>237</v>
      </c>
    </row>
    <row r="55" spans="1:31" x14ac:dyDescent="0.25">
      <c r="A55" s="19"/>
      <c r="B55" s="20" t="s">
        <v>20</v>
      </c>
      <c r="C55" s="34">
        <v>42884</v>
      </c>
      <c r="D55" s="21" t="str">
        <f t="shared" si="0"/>
        <v>Mon</v>
      </c>
      <c r="F55" s="177" t="s">
        <v>490</v>
      </c>
    </row>
    <row r="56" spans="1:31" x14ac:dyDescent="0.25">
      <c r="A56" s="19"/>
      <c r="B56" s="20" t="s">
        <v>21</v>
      </c>
      <c r="C56" s="34">
        <v>42920</v>
      </c>
      <c r="D56" s="21" t="str">
        <f t="shared" si="0"/>
        <v>Tue</v>
      </c>
      <c r="F56" s="15" t="s">
        <v>239</v>
      </c>
    </row>
    <row r="57" spans="1:31" x14ac:dyDescent="0.25">
      <c r="A57" s="19"/>
      <c r="B57" s="20" t="s">
        <v>22</v>
      </c>
      <c r="C57" s="34">
        <v>42982</v>
      </c>
      <c r="D57" s="21" t="str">
        <f t="shared" si="0"/>
        <v>Mon</v>
      </c>
      <c r="F57" s="177" t="s">
        <v>491</v>
      </c>
    </row>
    <row r="58" spans="1:31" x14ac:dyDescent="0.25">
      <c r="A58" s="19"/>
      <c r="B58" s="20" t="s">
        <v>23</v>
      </c>
      <c r="C58" s="34">
        <v>43049</v>
      </c>
      <c r="D58" s="21" t="str">
        <f t="shared" si="0"/>
        <v>Fri</v>
      </c>
      <c r="F58" s="15" t="s">
        <v>492</v>
      </c>
    </row>
    <row r="59" spans="1:31" x14ac:dyDescent="0.25">
      <c r="A59" s="19"/>
      <c r="B59" s="20" t="s">
        <v>24</v>
      </c>
      <c r="C59" s="34">
        <v>43062</v>
      </c>
      <c r="D59" s="21" t="str">
        <f t="shared" si="0"/>
        <v>Thu</v>
      </c>
      <c r="F59" s="15" t="s">
        <v>493</v>
      </c>
    </row>
    <row r="60" spans="1:31" x14ac:dyDescent="0.25">
      <c r="A60" s="19"/>
      <c r="B60" s="20" t="s">
        <v>24</v>
      </c>
      <c r="C60" s="34">
        <v>43063</v>
      </c>
      <c r="D60" s="21" t="str">
        <f t="shared" si="0"/>
        <v>Fri</v>
      </c>
      <c r="F60" s="15" t="s">
        <v>240</v>
      </c>
    </row>
    <row r="61" spans="1:31" x14ac:dyDescent="0.25">
      <c r="A61" s="19"/>
      <c r="B61" s="20" t="s">
        <v>25</v>
      </c>
      <c r="C61" s="34">
        <v>43094</v>
      </c>
      <c r="D61" s="21" t="str">
        <f t="shared" si="0"/>
        <v>Mon</v>
      </c>
      <c r="F61" s="15" t="s">
        <v>241</v>
      </c>
    </row>
    <row r="62" spans="1:31" x14ac:dyDescent="0.25">
      <c r="A62" s="19"/>
      <c r="B62" s="20" t="s">
        <v>25</v>
      </c>
      <c r="C62" s="34">
        <v>43095</v>
      </c>
      <c r="D62" s="21" t="str">
        <f t="shared" si="0"/>
        <v>Tue</v>
      </c>
      <c r="F62" s="15" t="s">
        <v>242</v>
      </c>
    </row>
    <row r="63" spans="1:31" x14ac:dyDescent="0.25">
      <c r="A63" s="22"/>
      <c r="B63" s="23" t="s">
        <v>25</v>
      </c>
      <c r="C63" s="35">
        <v>43096</v>
      </c>
      <c r="D63" s="24" t="str">
        <f t="shared" si="0"/>
        <v>Wed</v>
      </c>
      <c r="F63" s="15" t="s">
        <v>243</v>
      </c>
    </row>
    <row r="64" spans="1:31" x14ac:dyDescent="0.25">
      <c r="F64" s="15" t="s">
        <v>244</v>
      </c>
    </row>
    <row r="65" spans="2:35" x14ac:dyDescent="0.25">
      <c r="F65" s="15" t="s">
        <v>245</v>
      </c>
    </row>
    <row r="66" spans="2:35" x14ac:dyDescent="0.25">
      <c r="B66" s="190" t="s">
        <v>261</v>
      </c>
      <c r="F66" s="177" t="s">
        <v>494</v>
      </c>
    </row>
    <row r="67" spans="2:35" s="177" customFormat="1" x14ac:dyDescent="0.25">
      <c r="B67" s="177" t="s">
        <v>127</v>
      </c>
      <c r="F67" s="189" t="s">
        <v>246</v>
      </c>
      <c r="AI67" s="15"/>
    </row>
    <row r="68" spans="2:35" s="177" customFormat="1" x14ac:dyDescent="0.25">
      <c r="B68" s="177" t="s">
        <v>200</v>
      </c>
      <c r="F68" s="15" t="s">
        <v>247</v>
      </c>
      <c r="AI68" s="15"/>
    </row>
    <row r="69" spans="2:35" s="177" customFormat="1" x14ac:dyDescent="0.25">
      <c r="B69" s="177" t="s">
        <v>201</v>
      </c>
      <c r="F69" s="15" t="s">
        <v>248</v>
      </c>
      <c r="AI69" s="15"/>
    </row>
    <row r="70" spans="2:35" s="177" customFormat="1" x14ac:dyDescent="0.25">
      <c r="B70" s="177" t="s">
        <v>191</v>
      </c>
      <c r="F70" s="15" t="s">
        <v>495</v>
      </c>
      <c r="AI70" s="15"/>
    </row>
    <row r="71" spans="2:35" s="177" customFormat="1" x14ac:dyDescent="0.25">
      <c r="B71" s="177" t="s">
        <v>202</v>
      </c>
      <c r="F71" s="15" t="s">
        <v>496</v>
      </c>
      <c r="AI71" s="15"/>
    </row>
    <row r="72" spans="2:35" s="177" customFormat="1" x14ac:dyDescent="0.25">
      <c r="B72" s="177" t="s">
        <v>203</v>
      </c>
      <c r="F72" s="15" t="s">
        <v>249</v>
      </c>
      <c r="AI72" s="15"/>
    </row>
    <row r="73" spans="2:35" s="177" customFormat="1" x14ac:dyDescent="0.25">
      <c r="B73" s="177" t="s">
        <v>151</v>
      </c>
      <c r="F73" s="15" t="s">
        <v>250</v>
      </c>
      <c r="AI73" s="15"/>
    </row>
    <row r="74" spans="2:35" s="177" customFormat="1" x14ac:dyDescent="0.25">
      <c r="B74" s="177" t="s">
        <v>152</v>
      </c>
      <c r="F74" s="189" t="s">
        <v>251</v>
      </c>
      <c r="AI74" s="15"/>
    </row>
    <row r="75" spans="2:35" s="177" customFormat="1" x14ac:dyDescent="0.25">
      <c r="B75" s="177" t="s">
        <v>170</v>
      </c>
      <c r="F75" s="15" t="s">
        <v>252</v>
      </c>
      <c r="AI75" s="15"/>
    </row>
    <row r="76" spans="2:35" s="177" customFormat="1" x14ac:dyDescent="0.25">
      <c r="B76" s="177" t="s">
        <v>146</v>
      </c>
      <c r="F76" s="15" t="s">
        <v>254</v>
      </c>
      <c r="AI76" s="15"/>
    </row>
    <row r="77" spans="2:35" s="177" customFormat="1" x14ac:dyDescent="0.25">
      <c r="B77" s="177" t="s">
        <v>215</v>
      </c>
      <c r="F77" s="15" t="s">
        <v>253</v>
      </c>
      <c r="AI77" s="15"/>
    </row>
    <row r="78" spans="2:35" s="177" customFormat="1" x14ac:dyDescent="0.25">
      <c r="B78" s="177" t="s">
        <v>183</v>
      </c>
      <c r="F78" s="177" t="s">
        <v>497</v>
      </c>
      <c r="AI78" s="15"/>
    </row>
    <row r="79" spans="2:35" s="177" customFormat="1" x14ac:dyDescent="0.25">
      <c r="B79" s="177" t="s">
        <v>128</v>
      </c>
      <c r="F79" s="198" t="s">
        <v>498</v>
      </c>
      <c r="AI79" s="15"/>
    </row>
    <row r="80" spans="2:35" s="177" customFormat="1" x14ac:dyDescent="0.25">
      <c r="B80" s="177" t="s">
        <v>204</v>
      </c>
      <c r="F80" s="198" t="s">
        <v>498</v>
      </c>
      <c r="AI80" s="15"/>
    </row>
    <row r="81" spans="2:35" s="177" customFormat="1" x14ac:dyDescent="0.25">
      <c r="B81" s="177" t="s">
        <v>153</v>
      </c>
      <c r="AI81" s="15"/>
    </row>
    <row r="82" spans="2:35" x14ac:dyDescent="0.25">
      <c r="B82" s="15" t="s">
        <v>147</v>
      </c>
    </row>
    <row r="83" spans="2:35" x14ac:dyDescent="0.25">
      <c r="B83" s="15" t="s">
        <v>129</v>
      </c>
    </row>
    <row r="84" spans="2:35" x14ac:dyDescent="0.25">
      <c r="B84" s="15" t="s">
        <v>184</v>
      </c>
    </row>
    <row r="85" spans="2:35" x14ac:dyDescent="0.25">
      <c r="B85" s="15" t="s">
        <v>130</v>
      </c>
    </row>
    <row r="86" spans="2:35" x14ac:dyDescent="0.25">
      <c r="B86" s="15" t="s">
        <v>205</v>
      </c>
    </row>
    <row r="87" spans="2:35" x14ac:dyDescent="0.25">
      <c r="B87" s="15" t="s">
        <v>154</v>
      </c>
    </row>
    <row r="88" spans="2:35" x14ac:dyDescent="0.25">
      <c r="B88" s="15" t="s">
        <v>206</v>
      </c>
    </row>
    <row r="89" spans="2:35" x14ac:dyDescent="0.25">
      <c r="B89" s="15" t="s">
        <v>185</v>
      </c>
    </row>
    <row r="90" spans="2:35" x14ac:dyDescent="0.25">
      <c r="B90" s="15" t="s">
        <v>171</v>
      </c>
    </row>
    <row r="91" spans="2:35" x14ac:dyDescent="0.25">
      <c r="B91" s="15" t="s">
        <v>155</v>
      </c>
    </row>
    <row r="92" spans="2:35" x14ac:dyDescent="0.25">
      <c r="B92" s="15" t="s">
        <v>123</v>
      </c>
    </row>
    <row r="93" spans="2:35" x14ac:dyDescent="0.25">
      <c r="B93" s="15" t="s">
        <v>156</v>
      </c>
    </row>
    <row r="94" spans="2:35" x14ac:dyDescent="0.25">
      <c r="B94" s="15" t="s">
        <v>157</v>
      </c>
    </row>
    <row r="95" spans="2:35" x14ac:dyDescent="0.25">
      <c r="B95" s="15" t="s">
        <v>131</v>
      </c>
    </row>
    <row r="96" spans="2:35" x14ac:dyDescent="0.25">
      <c r="B96" s="15" t="s">
        <v>142</v>
      </c>
    </row>
    <row r="97" spans="2:2" x14ac:dyDescent="0.25">
      <c r="B97" s="15" t="s">
        <v>172</v>
      </c>
    </row>
    <row r="98" spans="2:2" x14ac:dyDescent="0.25">
      <c r="B98" s="15" t="s">
        <v>124</v>
      </c>
    </row>
    <row r="99" spans="2:2" x14ac:dyDescent="0.25">
      <c r="B99" s="15" t="s">
        <v>173</v>
      </c>
    </row>
    <row r="100" spans="2:2" x14ac:dyDescent="0.25">
      <c r="B100" s="15" t="s">
        <v>143</v>
      </c>
    </row>
    <row r="101" spans="2:2" x14ac:dyDescent="0.25">
      <c r="B101" s="15" t="s">
        <v>132</v>
      </c>
    </row>
    <row r="102" spans="2:2" x14ac:dyDescent="0.25">
      <c r="B102" s="15" t="s">
        <v>186</v>
      </c>
    </row>
    <row r="103" spans="2:2" x14ac:dyDescent="0.25">
      <c r="B103" s="15" t="s">
        <v>158</v>
      </c>
    </row>
    <row r="104" spans="2:2" x14ac:dyDescent="0.25">
      <c r="B104" s="15" t="s">
        <v>207</v>
      </c>
    </row>
    <row r="105" spans="2:2" x14ac:dyDescent="0.25">
      <c r="B105" s="15" t="s">
        <v>133</v>
      </c>
    </row>
    <row r="106" spans="2:2" x14ac:dyDescent="0.25">
      <c r="B106" s="15" t="s">
        <v>174</v>
      </c>
    </row>
    <row r="107" spans="2:2" x14ac:dyDescent="0.25">
      <c r="B107" s="15" t="s">
        <v>192</v>
      </c>
    </row>
    <row r="108" spans="2:2" x14ac:dyDescent="0.25">
      <c r="B108" s="15" t="s">
        <v>134</v>
      </c>
    </row>
    <row r="109" spans="2:2" x14ac:dyDescent="0.25">
      <c r="B109" s="15" t="s">
        <v>193</v>
      </c>
    </row>
    <row r="110" spans="2:2" x14ac:dyDescent="0.25">
      <c r="B110" s="15" t="s">
        <v>208</v>
      </c>
    </row>
    <row r="111" spans="2:2" x14ac:dyDescent="0.25">
      <c r="B111" s="15" t="s">
        <v>216</v>
      </c>
    </row>
    <row r="112" spans="2:2" x14ac:dyDescent="0.25">
      <c r="B112" s="15" t="s">
        <v>159</v>
      </c>
    </row>
    <row r="113" spans="2:2" x14ac:dyDescent="0.25">
      <c r="B113" s="15" t="s">
        <v>194</v>
      </c>
    </row>
    <row r="114" spans="2:2" x14ac:dyDescent="0.25">
      <c r="B114" s="15" t="s">
        <v>160</v>
      </c>
    </row>
    <row r="115" spans="2:2" x14ac:dyDescent="0.25">
      <c r="B115" s="15" t="s">
        <v>187</v>
      </c>
    </row>
    <row r="116" spans="2:2" x14ac:dyDescent="0.25">
      <c r="B116" s="15" t="s">
        <v>209</v>
      </c>
    </row>
    <row r="117" spans="2:2" x14ac:dyDescent="0.25">
      <c r="B117" s="15" t="s">
        <v>125</v>
      </c>
    </row>
    <row r="118" spans="2:2" x14ac:dyDescent="0.25">
      <c r="B118" s="15" t="s">
        <v>161</v>
      </c>
    </row>
    <row r="119" spans="2:2" x14ac:dyDescent="0.25">
      <c r="B119" s="15" t="s">
        <v>195</v>
      </c>
    </row>
    <row r="120" spans="2:2" x14ac:dyDescent="0.25">
      <c r="B120" s="15" t="s">
        <v>175</v>
      </c>
    </row>
    <row r="121" spans="2:2" x14ac:dyDescent="0.25">
      <c r="B121" s="15" t="s">
        <v>188</v>
      </c>
    </row>
    <row r="122" spans="2:2" x14ac:dyDescent="0.25">
      <c r="B122" s="15" t="s">
        <v>210</v>
      </c>
    </row>
    <row r="123" spans="2:2" x14ac:dyDescent="0.25">
      <c r="B123" s="15" t="s">
        <v>217</v>
      </c>
    </row>
    <row r="124" spans="2:2" x14ac:dyDescent="0.25">
      <c r="B124" s="15" t="s">
        <v>162</v>
      </c>
    </row>
    <row r="125" spans="2:2" x14ac:dyDescent="0.25">
      <c r="B125" s="15" t="s">
        <v>211</v>
      </c>
    </row>
    <row r="126" spans="2:2" x14ac:dyDescent="0.25">
      <c r="B126" s="15" t="s">
        <v>182</v>
      </c>
    </row>
    <row r="127" spans="2:2" x14ac:dyDescent="0.25">
      <c r="B127" s="15" t="s">
        <v>218</v>
      </c>
    </row>
    <row r="128" spans="2:2" x14ac:dyDescent="0.25">
      <c r="B128" s="15" t="s">
        <v>196</v>
      </c>
    </row>
    <row r="129" spans="2:2" x14ac:dyDescent="0.25">
      <c r="B129" s="15" t="s">
        <v>197</v>
      </c>
    </row>
    <row r="130" spans="2:2" x14ac:dyDescent="0.25">
      <c r="B130" s="15" t="s">
        <v>176</v>
      </c>
    </row>
    <row r="131" spans="2:2" x14ac:dyDescent="0.25">
      <c r="B131" s="15" t="s">
        <v>148</v>
      </c>
    </row>
    <row r="132" spans="2:2" x14ac:dyDescent="0.25">
      <c r="B132" s="15" t="s">
        <v>163</v>
      </c>
    </row>
    <row r="133" spans="2:2" x14ac:dyDescent="0.25">
      <c r="B133" s="15" t="s">
        <v>149</v>
      </c>
    </row>
    <row r="134" spans="2:2" x14ac:dyDescent="0.25">
      <c r="B134" s="15" t="s">
        <v>135</v>
      </c>
    </row>
    <row r="135" spans="2:2" x14ac:dyDescent="0.25">
      <c r="B135" s="15" t="s">
        <v>164</v>
      </c>
    </row>
    <row r="136" spans="2:2" x14ac:dyDescent="0.25">
      <c r="B136" s="15" t="s">
        <v>165</v>
      </c>
    </row>
    <row r="137" spans="2:2" x14ac:dyDescent="0.25">
      <c r="B137" s="15" t="s">
        <v>150</v>
      </c>
    </row>
    <row r="138" spans="2:2" x14ac:dyDescent="0.25">
      <c r="B138" s="15" t="s">
        <v>166</v>
      </c>
    </row>
    <row r="139" spans="2:2" x14ac:dyDescent="0.25">
      <c r="B139" s="15" t="s">
        <v>136</v>
      </c>
    </row>
    <row r="140" spans="2:2" x14ac:dyDescent="0.25">
      <c r="B140" s="15" t="s">
        <v>167</v>
      </c>
    </row>
    <row r="141" spans="2:2" x14ac:dyDescent="0.25">
      <c r="B141" s="15" t="s">
        <v>219</v>
      </c>
    </row>
    <row r="142" spans="2:2" x14ac:dyDescent="0.25">
      <c r="B142" s="15" t="s">
        <v>198</v>
      </c>
    </row>
    <row r="143" spans="2:2" x14ac:dyDescent="0.25">
      <c r="B143" s="15" t="s">
        <v>199</v>
      </c>
    </row>
    <row r="144" spans="2:2" x14ac:dyDescent="0.25">
      <c r="B144" s="15" t="s">
        <v>177</v>
      </c>
    </row>
    <row r="145" spans="2:2" x14ac:dyDescent="0.25">
      <c r="B145" s="15" t="s">
        <v>144</v>
      </c>
    </row>
    <row r="146" spans="2:2" x14ac:dyDescent="0.25">
      <c r="B146" s="15" t="s">
        <v>137</v>
      </c>
    </row>
    <row r="147" spans="2:2" x14ac:dyDescent="0.25">
      <c r="B147" s="15" t="s">
        <v>220</v>
      </c>
    </row>
    <row r="148" spans="2:2" x14ac:dyDescent="0.25">
      <c r="B148" s="15" t="s">
        <v>178</v>
      </c>
    </row>
    <row r="149" spans="2:2" x14ac:dyDescent="0.25">
      <c r="B149" s="15" t="s">
        <v>179</v>
      </c>
    </row>
    <row r="150" spans="2:2" x14ac:dyDescent="0.25">
      <c r="B150" s="15" t="s">
        <v>138</v>
      </c>
    </row>
    <row r="151" spans="2:2" x14ac:dyDescent="0.25">
      <c r="B151" s="15" t="s">
        <v>145</v>
      </c>
    </row>
    <row r="152" spans="2:2" x14ac:dyDescent="0.25">
      <c r="B152" s="15" t="s">
        <v>189</v>
      </c>
    </row>
    <row r="153" spans="2:2" x14ac:dyDescent="0.25">
      <c r="B153" s="15" t="s">
        <v>212</v>
      </c>
    </row>
    <row r="154" spans="2:2" x14ac:dyDescent="0.25">
      <c r="B154" s="15" t="s">
        <v>221</v>
      </c>
    </row>
    <row r="155" spans="2:2" x14ac:dyDescent="0.25">
      <c r="B155" s="15" t="s">
        <v>168</v>
      </c>
    </row>
    <row r="156" spans="2:2" x14ac:dyDescent="0.25">
      <c r="B156" s="15" t="s">
        <v>139</v>
      </c>
    </row>
    <row r="157" spans="2:2" x14ac:dyDescent="0.25">
      <c r="B157" s="15" t="s">
        <v>140</v>
      </c>
    </row>
    <row r="158" spans="2:2" x14ac:dyDescent="0.25">
      <c r="B158" s="15" t="s">
        <v>126</v>
      </c>
    </row>
    <row r="159" spans="2:2" x14ac:dyDescent="0.25">
      <c r="B159" s="15" t="s">
        <v>141</v>
      </c>
    </row>
    <row r="160" spans="2:2" x14ac:dyDescent="0.25">
      <c r="B160" s="15" t="s">
        <v>169</v>
      </c>
    </row>
    <row r="161" spans="2:2" x14ac:dyDescent="0.25">
      <c r="B161" s="15" t="s">
        <v>213</v>
      </c>
    </row>
    <row r="162" spans="2:2" x14ac:dyDescent="0.25">
      <c r="B162" s="15" t="s">
        <v>180</v>
      </c>
    </row>
    <row r="163" spans="2:2" x14ac:dyDescent="0.25">
      <c r="B163" s="15" t="s">
        <v>214</v>
      </c>
    </row>
    <row r="164" spans="2:2" x14ac:dyDescent="0.25">
      <c r="B164" s="15" t="s">
        <v>181</v>
      </c>
    </row>
    <row r="165" spans="2:2" x14ac:dyDescent="0.25">
      <c r="B165" s="15" t="s">
        <v>190</v>
      </c>
    </row>
    <row r="166" spans="2:2" x14ac:dyDescent="0.25">
      <c r="B166" s="15" t="s">
        <v>222</v>
      </c>
    </row>
  </sheetData>
  <sheetProtection sheet="1" objects="1" scenarios="1"/>
  <sortState ref="F28:AE34">
    <sortCondition ref="F28:F34"/>
  </sortState>
  <conditionalFormatting sqref="G34:AC34">
    <cfRule type="cellIs" dxfId="5" priority="8" operator="equal">
      <formula>""</formula>
    </cfRule>
  </conditionalFormatting>
  <conditionalFormatting sqref="Z30:AD30">
    <cfRule type="cellIs" dxfId="4" priority="3" operator="equal">
      <formula>""</formula>
    </cfRule>
  </conditionalFormatting>
  <conditionalFormatting sqref="AD28:AD29">
    <cfRule type="cellIs" dxfId="3" priority="2" operator="equal">
      <formula>""</formula>
    </cfRule>
  </conditionalFormatting>
  <conditionalFormatting sqref="AD34">
    <cfRule type="cellIs" dxfId="2" priority="5" operator="equal">
      <formula>""</formula>
    </cfRule>
  </conditionalFormatting>
  <conditionalFormatting sqref="G28:AD33">
    <cfRule type="cellIs" dxfId="1" priority="4" operator="equal">
      <formula>""</formula>
    </cfRule>
  </conditionalFormatting>
  <conditionalFormatting sqref="AD31:AD33">
    <cfRule type="cellIs" dxfId="0" priority="1" operator="equal">
      <formula>""</formula>
    </cfRule>
  </conditionalFormatting>
  <printOptions horizontalCentered="1"/>
  <pageMargins left="0.3" right="0.3" top="0.5" bottom="0.5" header="0.3" footer="0.3"/>
  <pageSetup scale="2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G39"/>
  <sheetViews>
    <sheetView showGridLines="0" workbookViewId="0">
      <pane ySplit="1" topLeftCell="A2" activePane="bottomLeft" state="frozen"/>
      <selection pane="bottomLeft" activeCell="B9" sqref="B9"/>
    </sheetView>
  </sheetViews>
  <sheetFormatPr defaultRowHeight="13.2" x14ac:dyDescent="0.25"/>
  <cols>
    <col min="1" max="4" width="35.6640625" customWidth="1"/>
    <col min="5" max="6" width="12.6640625" customWidth="1"/>
  </cols>
  <sheetData>
    <row r="1" spans="1:7" ht="60" customHeight="1" x14ac:dyDescent="0.25">
      <c r="A1" s="641" t="s">
        <v>517</v>
      </c>
      <c r="B1" s="641"/>
      <c r="C1" s="641"/>
      <c r="D1" s="641"/>
      <c r="E1" s="641"/>
      <c r="F1" s="641"/>
    </row>
    <row r="2" spans="1:7" s="1" customFormat="1"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row>
    <row r="3" spans="1:7" s="1" customFormat="1" ht="20.100000000000001" customHeight="1" x14ac:dyDescent="0.25">
      <c r="A3" s="38" t="str">
        <f>IF('Set-Up Worksheet'!B4="","LME-MCO Not Entered On Set-Up Worksheet",'Set-Up Worksheet'!B4)</f>
        <v>LME-MCO Not Entered On Set-Up Worksheet</v>
      </c>
      <c r="B3" s="30"/>
      <c r="C3" s="30"/>
      <c r="D3" s="30"/>
      <c r="E3" s="30"/>
      <c r="F3" s="30"/>
    </row>
    <row r="5" spans="1:7" ht="35.1" customHeight="1" x14ac:dyDescent="0.25">
      <c r="A5" s="642" t="s">
        <v>477</v>
      </c>
      <c r="B5" s="642"/>
      <c r="C5" s="642"/>
      <c r="D5" s="642"/>
      <c r="E5" s="642"/>
      <c r="F5" s="642"/>
    </row>
    <row r="6" spans="1:7" ht="40.200000000000003" customHeight="1" x14ac:dyDescent="0.25">
      <c r="A6" s="643" t="s">
        <v>478</v>
      </c>
      <c r="B6" s="643"/>
      <c r="C6" s="643"/>
      <c r="D6" s="643"/>
      <c r="E6" s="643"/>
      <c r="F6" s="643"/>
    </row>
    <row r="7" spans="1:7" ht="20.100000000000001" customHeight="1" x14ac:dyDescent="0.25">
      <c r="A7" s="1"/>
      <c r="B7" s="1"/>
      <c r="C7" s="1"/>
      <c r="D7" s="1"/>
      <c r="E7" s="58" t="s">
        <v>326</v>
      </c>
      <c r="F7" s="7"/>
    </row>
    <row r="8" spans="1:7" ht="26.4" x14ac:dyDescent="0.25">
      <c r="A8" s="8" t="s">
        <v>57</v>
      </c>
      <c r="B8" s="8" t="s">
        <v>56</v>
      </c>
      <c r="C8" s="8" t="s">
        <v>58</v>
      </c>
      <c r="D8" s="8" t="s">
        <v>59</v>
      </c>
      <c r="E8" s="70" t="s">
        <v>325</v>
      </c>
      <c r="F8" s="70" t="s">
        <v>324</v>
      </c>
    </row>
    <row r="9" spans="1:7" s="407" customFormat="1" ht="20.100000000000001" customHeight="1" x14ac:dyDescent="0.25">
      <c r="A9" s="401" t="s">
        <v>461</v>
      </c>
      <c r="B9" s="394"/>
      <c r="C9" s="392"/>
      <c r="D9" s="396"/>
      <c r="E9" s="530"/>
      <c r="F9" s="530"/>
    </row>
    <row r="10" spans="1:7" s="407" customFormat="1" ht="20.100000000000001" customHeight="1" x14ac:dyDescent="0.25">
      <c r="A10" s="402" t="s">
        <v>462</v>
      </c>
      <c r="B10" s="395"/>
      <c r="C10" s="393"/>
      <c r="D10" s="397"/>
      <c r="E10" s="531"/>
      <c r="F10" s="531"/>
    </row>
    <row r="11" spans="1:7" s="407" customFormat="1" ht="20.100000000000001" customHeight="1" x14ac:dyDescent="0.25">
      <c r="A11" s="402" t="s">
        <v>64</v>
      </c>
      <c r="B11" s="395"/>
      <c r="C11" s="393"/>
      <c r="D11" s="397"/>
      <c r="E11" s="531"/>
      <c r="F11" s="531"/>
    </row>
    <row r="12" spans="1:7" s="407" customFormat="1" ht="20.100000000000001" customHeight="1" x14ac:dyDescent="0.25">
      <c r="A12" s="403" t="s">
        <v>65</v>
      </c>
      <c r="B12" s="404"/>
      <c r="C12" s="405"/>
      <c r="D12" s="406"/>
      <c r="E12" s="532"/>
      <c r="F12" s="532"/>
    </row>
    <row r="13" spans="1:7" ht="35.1" customHeight="1" x14ac:dyDescent="0.25">
      <c r="A13" s="399" t="s">
        <v>476</v>
      </c>
      <c r="B13" s="400"/>
      <c r="C13" s="400"/>
    </row>
    <row r="14" spans="1:7" ht="35.1" customHeight="1" x14ac:dyDescent="0.25">
      <c r="A14" s="644" t="s">
        <v>464</v>
      </c>
      <c r="B14" s="644"/>
      <c r="C14" s="644"/>
      <c r="D14" s="644"/>
      <c r="E14" s="644"/>
      <c r="F14" s="644"/>
      <c r="G14" s="398"/>
    </row>
    <row r="15" spans="1:7" ht="35.1" customHeight="1" x14ac:dyDescent="0.25">
      <c r="A15" s="639" t="s">
        <v>465</v>
      </c>
      <c r="B15" s="639"/>
      <c r="C15" s="639"/>
      <c r="D15" s="639"/>
      <c r="E15" s="639"/>
      <c r="F15" s="639"/>
      <c r="G15" s="398"/>
    </row>
    <row r="16" spans="1:7" ht="30" customHeight="1" x14ac:dyDescent="0.25">
      <c r="A16" s="639" t="s">
        <v>466</v>
      </c>
      <c r="B16" s="639"/>
      <c r="C16" s="639"/>
      <c r="D16" s="639"/>
      <c r="E16" s="639"/>
      <c r="F16" s="639"/>
      <c r="G16" s="398"/>
    </row>
    <row r="17" spans="1:7" ht="35.1" customHeight="1" x14ac:dyDescent="0.25">
      <c r="A17" s="639" t="s">
        <v>467</v>
      </c>
      <c r="B17" s="639"/>
      <c r="C17" s="639"/>
      <c r="D17" s="639"/>
      <c r="E17" s="639"/>
      <c r="F17" s="639"/>
      <c r="G17" s="398"/>
    </row>
    <row r="18" spans="1:7" ht="35.1" customHeight="1" x14ac:dyDescent="0.25">
      <c r="A18" s="639" t="s">
        <v>468</v>
      </c>
      <c r="B18" s="639"/>
      <c r="C18" s="639"/>
      <c r="D18" s="639"/>
      <c r="E18" s="639"/>
      <c r="F18" s="639"/>
      <c r="G18" s="398"/>
    </row>
    <row r="19" spans="1:7" ht="30" customHeight="1" x14ac:dyDescent="0.25">
      <c r="A19" s="640" t="s">
        <v>469</v>
      </c>
      <c r="B19" s="640"/>
      <c r="C19" s="640"/>
      <c r="D19" s="640"/>
      <c r="E19" s="640"/>
      <c r="F19" s="640"/>
      <c r="G19" s="398"/>
    </row>
    <row r="20" spans="1:7" ht="30" customHeight="1" x14ac:dyDescent="0.25">
      <c r="A20" s="640" t="s">
        <v>470</v>
      </c>
      <c r="B20" s="640"/>
      <c r="C20" s="640"/>
      <c r="D20" s="640"/>
      <c r="E20" s="640"/>
      <c r="F20" s="640"/>
      <c r="G20" s="398"/>
    </row>
    <row r="21" spans="1:7" ht="35.1" customHeight="1" x14ac:dyDescent="0.25">
      <c r="A21" s="639" t="s">
        <v>471</v>
      </c>
      <c r="B21" s="639"/>
      <c r="C21" s="639"/>
      <c r="D21" s="639"/>
      <c r="E21" s="639"/>
      <c r="F21" s="639"/>
      <c r="G21" s="398"/>
    </row>
    <row r="22" spans="1:7" ht="35.1" customHeight="1" x14ac:dyDescent="0.25">
      <c r="A22" s="639" t="s">
        <v>472</v>
      </c>
      <c r="B22" s="639"/>
      <c r="C22" s="639"/>
      <c r="D22" s="639"/>
      <c r="E22" s="639"/>
      <c r="F22" s="639"/>
      <c r="G22" s="398"/>
    </row>
    <row r="23" spans="1:7" ht="45" customHeight="1" x14ac:dyDescent="0.25">
      <c r="A23" s="639" t="s">
        <v>463</v>
      </c>
      <c r="B23" s="639"/>
      <c r="C23" s="639"/>
      <c r="D23" s="639"/>
      <c r="E23" s="639"/>
      <c r="F23" s="639"/>
      <c r="G23" s="398"/>
    </row>
    <row r="24" spans="1:7" ht="30" customHeight="1" x14ac:dyDescent="0.25">
      <c r="A24" s="640" t="s">
        <v>473</v>
      </c>
      <c r="B24" s="640"/>
      <c r="C24" s="640"/>
      <c r="D24" s="640"/>
      <c r="E24" s="640"/>
      <c r="F24" s="640"/>
      <c r="G24" s="398"/>
    </row>
    <row r="25" spans="1:7" ht="35.1" customHeight="1" x14ac:dyDescent="0.25">
      <c r="A25" s="639" t="s">
        <v>474</v>
      </c>
      <c r="B25" s="639"/>
      <c r="C25" s="639"/>
      <c r="D25" s="639"/>
      <c r="E25" s="639"/>
      <c r="F25" s="639"/>
      <c r="G25" s="398"/>
    </row>
    <row r="26" spans="1:7" ht="35.1" customHeight="1" x14ac:dyDescent="0.25">
      <c r="A26" s="639" t="s">
        <v>475</v>
      </c>
      <c r="B26" s="639"/>
      <c r="C26" s="639"/>
      <c r="D26" s="639"/>
      <c r="E26" s="639"/>
      <c r="F26" s="639"/>
      <c r="G26" s="398"/>
    </row>
    <row r="27" spans="1:7" ht="20.100000000000001" customHeight="1" x14ac:dyDescent="0.25">
      <c r="A27" s="533"/>
      <c r="B27" s="533"/>
      <c r="C27" s="533"/>
      <c r="D27" s="533"/>
      <c r="E27" s="533"/>
      <c r="F27" s="533"/>
      <c r="G27" s="398"/>
    </row>
    <row r="39" spans="2:2" x14ac:dyDescent="0.25">
      <c r="B39" s="391"/>
    </row>
  </sheetData>
  <sheetProtection sheet="1" objects="1" scenarios="1" insertRows="0"/>
  <mergeCells count="16">
    <mergeCell ref="A19:F19"/>
    <mergeCell ref="A1:F1"/>
    <mergeCell ref="A5:F5"/>
    <mergeCell ref="A20:F20"/>
    <mergeCell ref="A6:F6"/>
    <mergeCell ref="A14:F14"/>
    <mergeCell ref="A15:F15"/>
    <mergeCell ref="A16:F16"/>
    <mergeCell ref="A17:F17"/>
    <mergeCell ref="A18:F18"/>
    <mergeCell ref="A21:F21"/>
    <mergeCell ref="A22:F22"/>
    <mergeCell ref="A24:F24"/>
    <mergeCell ref="A25:F25"/>
    <mergeCell ref="A26:F26"/>
    <mergeCell ref="A23:F23"/>
  </mergeCells>
  <conditionalFormatting sqref="A3">
    <cfRule type="cellIs" dxfId="833" priority="24" operator="equal">
      <formula>"LME-MCO Not Entered On Set-Up Worksheet"</formula>
    </cfRule>
  </conditionalFormatting>
  <conditionalFormatting sqref="A2">
    <cfRule type="cellIs" dxfId="832" priority="23" operator="equal">
      <formula>"SFY And/Or Report Period Not Entered On Set-Up Worksheet"</formula>
    </cfRule>
  </conditionalFormatting>
  <printOptions horizontalCentered="1"/>
  <pageMargins left="0.3" right="0.3" top="0.5" bottom="0.5" header="0.3" footer="0.3"/>
  <pageSetup scale="75" orientation="landscape" r:id="rId1"/>
  <headerFooter>
    <oddFooter>&amp;LNC DMH/DD/SAS QM Section&amp;CPage &amp;P of &amp;N&amp;R&amp;F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M332"/>
  <sheetViews>
    <sheetView showGridLines="0" workbookViewId="0">
      <pane ySplit="7" topLeftCell="A8" activePane="bottomLeft" state="frozen"/>
      <selection activeCell="D2" sqref="D2"/>
      <selection pane="bottomLeft" activeCell="B8" sqref="B8"/>
    </sheetView>
  </sheetViews>
  <sheetFormatPr defaultColWidth="9.109375" defaultRowHeight="13.2" x14ac:dyDescent="0.25"/>
  <cols>
    <col min="1" max="1" width="5.6640625" style="1" customWidth="1"/>
    <col min="2" max="3" width="9.6640625" style="1" customWidth="1"/>
    <col min="4" max="5" width="35.6640625" style="1" customWidth="1"/>
    <col min="6" max="6" width="25.6640625" style="1" customWidth="1"/>
    <col min="7" max="7" width="35.6640625" style="1" customWidth="1"/>
    <col min="8" max="13" width="10.6640625" style="1" customWidth="1"/>
    <col min="14" max="16384" width="9.109375" style="1"/>
  </cols>
  <sheetData>
    <row r="1" spans="1:13" ht="39.9" customHeight="1" x14ac:dyDescent="0.25">
      <c r="A1" s="254" t="s">
        <v>518</v>
      </c>
      <c r="B1" s="254"/>
      <c r="C1" s="254"/>
      <c r="D1" s="254"/>
      <c r="E1" s="254"/>
      <c r="F1" s="254"/>
      <c r="G1" s="254"/>
      <c r="H1" s="254"/>
      <c r="I1" s="254"/>
      <c r="J1" s="254"/>
      <c r="K1" s="254"/>
      <c r="L1" s="254"/>
      <c r="M1" s="254"/>
    </row>
    <row r="2" spans="1:13"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row>
    <row r="3" spans="1:13"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row>
    <row r="4" spans="1:13" ht="15.75" customHeight="1" x14ac:dyDescent="0.25">
      <c r="B4" s="77"/>
      <c r="C4" s="77"/>
      <c r="G4" s="275" t="s">
        <v>510</v>
      </c>
      <c r="H4" s="87">
        <f>COUNTIF(H8:H322,"=1")+COUNTIF(H8:H322,"=B")</f>
        <v>0</v>
      </c>
      <c r="I4" s="87">
        <f t="shared" ref="I4:M4" si="0">COUNTIF(I8:I322,"=1")+COUNTIF(I8:I322,"=B")</f>
        <v>0</v>
      </c>
      <c r="J4" s="87">
        <f t="shared" si="0"/>
        <v>0</v>
      </c>
      <c r="K4" s="87">
        <f t="shared" si="0"/>
        <v>0</v>
      </c>
      <c r="L4" s="87">
        <f t="shared" si="0"/>
        <v>0</v>
      </c>
      <c r="M4" s="87">
        <f t="shared" si="0"/>
        <v>0</v>
      </c>
    </row>
    <row r="5" spans="1:13" ht="15.6" x14ac:dyDescent="0.25">
      <c r="A5" s="64" t="s">
        <v>377</v>
      </c>
      <c r="G5" s="275" t="s">
        <v>511</v>
      </c>
      <c r="H5" s="87">
        <f>IF('Set-Up Worksheet'!$B$8="Year-End Report",COUNTIF(H8:H322,"=2")+COUNTIF(H8:H322,"=B"),0)</f>
        <v>0</v>
      </c>
      <c r="I5" s="87">
        <f>IF('Set-Up Worksheet'!$B$8="Year-End Report",COUNTIF(I8:I322,"=2")+COUNTIF(I8:I322,"=B"),0)</f>
        <v>0</v>
      </c>
      <c r="J5" s="87">
        <f>IF('Set-Up Worksheet'!$B$8="Year-End Report",COUNTIF(J8:J322,"=2")+COUNTIF(J8:J322,"=B"),0)</f>
        <v>0</v>
      </c>
      <c r="K5" s="87">
        <f>IF('Set-Up Worksheet'!$B$8="Year-End Report",COUNTIF(K8:K322,"=2")+COUNTIF(K8:K322,"=B"),0)</f>
        <v>0</v>
      </c>
      <c r="L5" s="87">
        <f>IF('Set-Up Worksheet'!$B$8="Year-End Report",COUNTIF(L8:L322,"=2")+COUNTIF(L8:L322,"=B"),0)</f>
        <v>0</v>
      </c>
      <c r="M5" s="87">
        <f>IF('Set-Up Worksheet'!$B$8="Year-End Report",COUNTIF(M8:M322,"=2")+COUNTIF(M8:M322,"=B"),0)</f>
        <v>0</v>
      </c>
    </row>
    <row r="6" spans="1:13" ht="24.9" customHeight="1" x14ac:dyDescent="0.25">
      <c r="B6" s="87"/>
      <c r="C6" s="87" t="s">
        <v>327</v>
      </c>
      <c r="D6" s="199">
        <f>SUBTOTAL(3,D8:D322)</f>
        <v>0</v>
      </c>
      <c r="E6" s="199">
        <f t="shared" ref="E6:G6" si="1">SUBTOTAL(3,E8:E322)</f>
        <v>0</v>
      </c>
      <c r="F6" s="199">
        <f t="shared" si="1"/>
        <v>0</v>
      </c>
      <c r="G6" s="199">
        <f t="shared" si="1"/>
        <v>0</v>
      </c>
      <c r="H6" s="71" t="s">
        <v>509</v>
      </c>
      <c r="I6" s="2"/>
      <c r="J6" s="2"/>
      <c r="K6" s="2"/>
      <c r="L6" s="2"/>
      <c r="M6" s="3"/>
    </row>
    <row r="7" spans="1:13" ht="30" customHeight="1" x14ac:dyDescent="0.25">
      <c r="B7" s="70" t="s">
        <v>325</v>
      </c>
      <c r="C7" s="70" t="s">
        <v>324</v>
      </c>
      <c r="D7" s="8" t="s">
        <v>56</v>
      </c>
      <c r="E7" s="8" t="s">
        <v>57</v>
      </c>
      <c r="F7" s="8" t="s">
        <v>58</v>
      </c>
      <c r="G7" s="8" t="s">
        <v>59</v>
      </c>
      <c r="H7" s="70" t="s">
        <v>63</v>
      </c>
      <c r="I7" s="70" t="s">
        <v>66</v>
      </c>
      <c r="J7" s="70" t="s">
        <v>60</v>
      </c>
      <c r="K7" s="70" t="s">
        <v>67</v>
      </c>
      <c r="L7" s="70" t="s">
        <v>61</v>
      </c>
      <c r="M7" s="70" t="s">
        <v>62</v>
      </c>
    </row>
    <row r="8" spans="1:13" ht="20.100000000000001" customHeight="1" x14ac:dyDescent="0.25">
      <c r="A8" s="73">
        <v>1</v>
      </c>
      <c r="B8" s="290"/>
      <c r="C8" s="290"/>
      <c r="D8" s="291"/>
      <c r="E8" s="291"/>
      <c r="F8" s="292"/>
      <c r="G8" s="291"/>
      <c r="H8" s="550"/>
      <c r="I8" s="550"/>
      <c r="J8" s="550"/>
      <c r="K8" s="550"/>
      <c r="L8" s="550"/>
      <c r="M8" s="550"/>
    </row>
    <row r="9" spans="1:13" ht="20.100000000000001" customHeight="1" x14ac:dyDescent="0.25">
      <c r="A9" s="72">
        <v>2</v>
      </c>
      <c r="B9" s="293"/>
      <c r="C9" s="293"/>
      <c r="D9" s="294"/>
      <c r="E9" s="294"/>
      <c r="F9" s="295"/>
      <c r="G9" s="294"/>
      <c r="H9" s="551"/>
      <c r="I9" s="551"/>
      <c r="J9" s="551"/>
      <c r="K9" s="551"/>
      <c r="L9" s="551"/>
      <c r="M9" s="551"/>
    </row>
    <row r="10" spans="1:13" ht="20.100000000000001" customHeight="1" x14ac:dyDescent="0.25">
      <c r="A10" s="72">
        <v>3</v>
      </c>
      <c r="B10" s="293"/>
      <c r="C10" s="293"/>
      <c r="D10" s="294"/>
      <c r="E10" s="294"/>
      <c r="F10" s="295"/>
      <c r="G10" s="294"/>
      <c r="H10" s="551"/>
      <c r="I10" s="551"/>
      <c r="J10" s="551"/>
      <c r="K10" s="551"/>
      <c r="L10" s="551"/>
      <c r="M10" s="551"/>
    </row>
    <row r="11" spans="1:13" ht="20.100000000000001" customHeight="1" x14ac:dyDescent="0.25">
      <c r="A11" s="72">
        <v>4</v>
      </c>
      <c r="B11" s="293"/>
      <c r="C11" s="293"/>
      <c r="D11" s="294"/>
      <c r="E11" s="294"/>
      <c r="F11" s="295"/>
      <c r="G11" s="294"/>
      <c r="H11" s="551"/>
      <c r="I11" s="551"/>
      <c r="J11" s="551"/>
      <c r="K11" s="551"/>
      <c r="L11" s="551"/>
      <c r="M11" s="551"/>
    </row>
    <row r="12" spans="1:13" ht="20.100000000000001" customHeight="1" x14ac:dyDescent="0.25">
      <c r="A12" s="72">
        <v>5</v>
      </c>
      <c r="B12" s="293"/>
      <c r="C12" s="293"/>
      <c r="D12" s="294"/>
      <c r="E12" s="294"/>
      <c r="F12" s="295"/>
      <c r="G12" s="294"/>
      <c r="H12" s="551"/>
      <c r="I12" s="551"/>
      <c r="J12" s="551"/>
      <c r="K12" s="551"/>
      <c r="L12" s="551"/>
      <c r="M12" s="551"/>
    </row>
    <row r="13" spans="1:13" ht="20.100000000000001" customHeight="1" x14ac:dyDescent="0.25">
      <c r="A13" s="72">
        <v>6</v>
      </c>
      <c r="B13" s="293"/>
      <c r="C13" s="293"/>
      <c r="D13" s="294"/>
      <c r="E13" s="294"/>
      <c r="F13" s="295"/>
      <c r="G13" s="294"/>
      <c r="H13" s="551"/>
      <c r="I13" s="551"/>
      <c r="J13" s="551"/>
      <c r="K13" s="551"/>
      <c r="L13" s="551"/>
      <c r="M13" s="551"/>
    </row>
    <row r="14" spans="1:13" ht="20.100000000000001" customHeight="1" x14ac:dyDescent="0.25">
      <c r="A14" s="72">
        <v>7</v>
      </c>
      <c r="B14" s="293"/>
      <c r="C14" s="293"/>
      <c r="D14" s="294"/>
      <c r="E14" s="294"/>
      <c r="F14" s="295"/>
      <c r="G14" s="294"/>
      <c r="H14" s="551"/>
      <c r="I14" s="551"/>
      <c r="J14" s="551"/>
      <c r="K14" s="551"/>
      <c r="L14" s="551"/>
      <c r="M14" s="551"/>
    </row>
    <row r="15" spans="1:13" ht="20.100000000000001" customHeight="1" x14ac:dyDescent="0.25">
      <c r="A15" s="72">
        <v>8</v>
      </c>
      <c r="B15" s="293"/>
      <c r="C15" s="293"/>
      <c r="D15" s="294"/>
      <c r="E15" s="294"/>
      <c r="F15" s="295"/>
      <c r="G15" s="294"/>
      <c r="H15" s="551"/>
      <c r="I15" s="551"/>
      <c r="J15" s="551"/>
      <c r="K15" s="551"/>
      <c r="L15" s="551"/>
      <c r="M15" s="551"/>
    </row>
    <row r="16" spans="1:13" ht="20.100000000000001" customHeight="1" x14ac:dyDescent="0.25">
      <c r="A16" s="72">
        <v>9</v>
      </c>
      <c r="B16" s="293"/>
      <c r="C16" s="293"/>
      <c r="D16" s="296"/>
      <c r="E16" s="294"/>
      <c r="F16" s="295"/>
      <c r="G16" s="294"/>
      <c r="H16" s="551"/>
      <c r="I16" s="551"/>
      <c r="J16" s="551"/>
      <c r="K16" s="551"/>
      <c r="L16" s="551"/>
      <c r="M16" s="551"/>
    </row>
    <row r="17" spans="1:13" ht="20.100000000000001" customHeight="1" x14ac:dyDescent="0.25">
      <c r="A17" s="72">
        <v>10</v>
      </c>
      <c r="B17" s="293"/>
      <c r="C17" s="293"/>
      <c r="D17" s="294"/>
      <c r="E17" s="294"/>
      <c r="F17" s="295"/>
      <c r="G17" s="294"/>
      <c r="H17" s="551"/>
      <c r="I17" s="551"/>
      <c r="J17" s="551"/>
      <c r="K17" s="551"/>
      <c r="L17" s="551"/>
      <c r="M17" s="551"/>
    </row>
    <row r="18" spans="1:13" ht="20.100000000000001" customHeight="1" x14ac:dyDescent="0.25">
      <c r="A18" s="72">
        <v>11</v>
      </c>
      <c r="B18" s="293"/>
      <c r="C18" s="293"/>
      <c r="D18" s="294"/>
      <c r="E18" s="294"/>
      <c r="F18" s="295"/>
      <c r="G18" s="294"/>
      <c r="H18" s="551"/>
      <c r="I18" s="551"/>
      <c r="J18" s="551"/>
      <c r="K18" s="551"/>
      <c r="L18" s="551"/>
      <c r="M18" s="551"/>
    </row>
    <row r="19" spans="1:13" ht="20.100000000000001" customHeight="1" x14ac:dyDescent="0.25">
      <c r="A19" s="72">
        <v>12</v>
      </c>
      <c r="B19" s="293"/>
      <c r="C19" s="293"/>
      <c r="D19" s="294"/>
      <c r="E19" s="294"/>
      <c r="F19" s="295"/>
      <c r="G19" s="294"/>
      <c r="H19" s="551"/>
      <c r="I19" s="551"/>
      <c r="J19" s="551"/>
      <c r="K19" s="551"/>
      <c r="L19" s="551"/>
      <c r="M19" s="551"/>
    </row>
    <row r="20" spans="1:13" ht="20.100000000000001" customHeight="1" x14ac:dyDescent="0.25">
      <c r="A20" s="72">
        <v>13</v>
      </c>
      <c r="B20" s="293"/>
      <c r="C20" s="293"/>
      <c r="D20" s="294"/>
      <c r="E20" s="294"/>
      <c r="F20" s="295"/>
      <c r="G20" s="294"/>
      <c r="H20" s="551"/>
      <c r="I20" s="551"/>
      <c r="J20" s="551"/>
      <c r="K20" s="551"/>
      <c r="L20" s="551"/>
      <c r="M20" s="551"/>
    </row>
    <row r="21" spans="1:13" ht="20.100000000000001" customHeight="1" x14ac:dyDescent="0.25">
      <c r="A21" s="72">
        <v>14</v>
      </c>
      <c r="B21" s="293"/>
      <c r="C21" s="293"/>
      <c r="D21" s="294"/>
      <c r="E21" s="294"/>
      <c r="F21" s="295"/>
      <c r="G21" s="294"/>
      <c r="H21" s="551"/>
      <c r="I21" s="551"/>
      <c r="J21" s="551"/>
      <c r="K21" s="551"/>
      <c r="L21" s="551"/>
      <c r="M21" s="551"/>
    </row>
    <row r="22" spans="1:13" ht="20.100000000000001" customHeight="1" x14ac:dyDescent="0.25">
      <c r="A22" s="72">
        <v>15</v>
      </c>
      <c r="B22" s="293"/>
      <c r="C22" s="293"/>
      <c r="D22" s="294"/>
      <c r="E22" s="294"/>
      <c r="F22" s="295"/>
      <c r="G22" s="294"/>
      <c r="H22" s="551"/>
      <c r="I22" s="551"/>
      <c r="J22" s="551"/>
      <c r="K22" s="551"/>
      <c r="L22" s="551"/>
      <c r="M22" s="551"/>
    </row>
    <row r="23" spans="1:13" ht="20.100000000000001" customHeight="1" x14ac:dyDescent="0.25">
      <c r="A23" s="72">
        <v>16</v>
      </c>
      <c r="B23" s="293"/>
      <c r="C23" s="293"/>
      <c r="D23" s="294"/>
      <c r="E23" s="294"/>
      <c r="F23" s="295"/>
      <c r="G23" s="294"/>
      <c r="H23" s="551"/>
      <c r="I23" s="551"/>
      <c r="J23" s="551"/>
      <c r="K23" s="551"/>
      <c r="L23" s="551"/>
      <c r="M23" s="551"/>
    </row>
    <row r="24" spans="1:13" ht="20.100000000000001" customHeight="1" x14ac:dyDescent="0.25">
      <c r="A24" s="72">
        <v>17</v>
      </c>
      <c r="B24" s="293"/>
      <c r="C24" s="293"/>
      <c r="D24" s="294"/>
      <c r="E24" s="294"/>
      <c r="F24" s="295"/>
      <c r="G24" s="294"/>
      <c r="H24" s="551"/>
      <c r="I24" s="551"/>
      <c r="J24" s="551"/>
      <c r="K24" s="551"/>
      <c r="L24" s="551"/>
      <c r="M24" s="551"/>
    </row>
    <row r="25" spans="1:13" ht="20.100000000000001" customHeight="1" x14ac:dyDescent="0.25">
      <c r="A25" s="72">
        <v>18</v>
      </c>
      <c r="B25" s="293"/>
      <c r="C25" s="293"/>
      <c r="D25" s="294"/>
      <c r="E25" s="294"/>
      <c r="F25" s="295"/>
      <c r="G25" s="294"/>
      <c r="H25" s="551"/>
      <c r="I25" s="551"/>
      <c r="J25" s="551"/>
      <c r="K25" s="551"/>
      <c r="L25" s="551"/>
      <c r="M25" s="551"/>
    </row>
    <row r="26" spans="1:13" ht="20.100000000000001" customHeight="1" x14ac:dyDescent="0.25">
      <c r="A26" s="72">
        <v>19</v>
      </c>
      <c r="B26" s="293"/>
      <c r="C26" s="293"/>
      <c r="D26" s="296"/>
      <c r="E26" s="294"/>
      <c r="F26" s="295"/>
      <c r="G26" s="294"/>
      <c r="H26" s="551"/>
      <c r="I26" s="551"/>
      <c r="J26" s="551"/>
      <c r="K26" s="551"/>
      <c r="L26" s="551"/>
      <c r="M26" s="551"/>
    </row>
    <row r="27" spans="1:13" ht="20.100000000000001" customHeight="1" x14ac:dyDescent="0.25">
      <c r="A27" s="72">
        <v>20</v>
      </c>
      <c r="B27" s="293"/>
      <c r="C27" s="293"/>
      <c r="D27" s="294"/>
      <c r="E27" s="294"/>
      <c r="F27" s="295"/>
      <c r="G27" s="294"/>
      <c r="H27" s="551"/>
      <c r="I27" s="551"/>
      <c r="J27" s="551"/>
      <c r="K27" s="551"/>
      <c r="L27" s="551"/>
      <c r="M27" s="551"/>
    </row>
    <row r="28" spans="1:13" ht="20.100000000000001" customHeight="1" x14ac:dyDescent="0.25">
      <c r="A28" s="72">
        <v>21</v>
      </c>
      <c r="B28" s="293"/>
      <c r="C28" s="293"/>
      <c r="D28" s="294"/>
      <c r="E28" s="294"/>
      <c r="F28" s="295"/>
      <c r="G28" s="294"/>
      <c r="H28" s="551"/>
      <c r="I28" s="551"/>
      <c r="J28" s="551"/>
      <c r="K28" s="551"/>
      <c r="L28" s="551"/>
      <c r="M28" s="551"/>
    </row>
    <row r="29" spans="1:13" ht="20.100000000000001" customHeight="1" x14ac:dyDescent="0.25">
      <c r="A29" s="72">
        <v>22</v>
      </c>
      <c r="B29" s="293"/>
      <c r="C29" s="293"/>
      <c r="D29" s="294"/>
      <c r="E29" s="294"/>
      <c r="F29" s="295"/>
      <c r="G29" s="294"/>
      <c r="H29" s="551"/>
      <c r="I29" s="551"/>
      <c r="J29" s="551"/>
      <c r="K29" s="551"/>
      <c r="L29" s="551"/>
      <c r="M29" s="551"/>
    </row>
    <row r="30" spans="1:13" ht="20.100000000000001" customHeight="1" x14ac:dyDescent="0.25">
      <c r="A30" s="72">
        <v>23</v>
      </c>
      <c r="B30" s="293"/>
      <c r="C30" s="293"/>
      <c r="D30" s="294"/>
      <c r="E30" s="294"/>
      <c r="F30" s="295"/>
      <c r="G30" s="294"/>
      <c r="H30" s="551"/>
      <c r="I30" s="551"/>
      <c r="J30" s="551"/>
      <c r="K30" s="551"/>
      <c r="L30" s="551"/>
      <c r="M30" s="551"/>
    </row>
    <row r="31" spans="1:13" ht="20.100000000000001" customHeight="1" x14ac:dyDescent="0.25">
      <c r="A31" s="72">
        <v>24</v>
      </c>
      <c r="B31" s="293"/>
      <c r="C31" s="293"/>
      <c r="D31" s="294"/>
      <c r="E31" s="294"/>
      <c r="F31" s="295"/>
      <c r="G31" s="294"/>
      <c r="H31" s="551"/>
      <c r="I31" s="551"/>
      <c r="J31" s="551"/>
      <c r="K31" s="551"/>
      <c r="L31" s="551"/>
      <c r="M31" s="551"/>
    </row>
    <row r="32" spans="1:13" ht="20.100000000000001" customHeight="1" x14ac:dyDescent="0.25">
      <c r="A32" s="72">
        <v>25</v>
      </c>
      <c r="B32" s="293"/>
      <c r="C32" s="293"/>
      <c r="D32" s="294"/>
      <c r="E32" s="294"/>
      <c r="F32" s="295"/>
      <c r="G32" s="294"/>
      <c r="H32" s="551"/>
      <c r="I32" s="551"/>
      <c r="J32" s="551"/>
      <c r="K32" s="551"/>
      <c r="L32" s="551"/>
      <c r="M32" s="551"/>
    </row>
    <row r="33" spans="1:13" ht="20.100000000000001" customHeight="1" x14ac:dyDescent="0.25">
      <c r="A33" s="72">
        <v>26</v>
      </c>
      <c r="B33" s="293"/>
      <c r="C33" s="293"/>
      <c r="D33" s="294"/>
      <c r="E33" s="294"/>
      <c r="F33" s="295"/>
      <c r="G33" s="294"/>
      <c r="H33" s="551"/>
      <c r="I33" s="551"/>
      <c r="J33" s="551"/>
      <c r="K33" s="551"/>
      <c r="L33" s="551"/>
      <c r="M33" s="551"/>
    </row>
    <row r="34" spans="1:13" ht="20.100000000000001" customHeight="1" x14ac:dyDescent="0.25">
      <c r="A34" s="72">
        <v>27</v>
      </c>
      <c r="B34" s="293"/>
      <c r="C34" s="293"/>
      <c r="D34" s="294"/>
      <c r="E34" s="294"/>
      <c r="F34" s="295"/>
      <c r="G34" s="294"/>
      <c r="H34" s="551"/>
      <c r="I34" s="551"/>
      <c r="J34" s="551"/>
      <c r="K34" s="551"/>
      <c r="L34" s="551"/>
      <c r="M34" s="551"/>
    </row>
    <row r="35" spans="1:13" ht="20.100000000000001" customHeight="1" x14ac:dyDescent="0.25">
      <c r="A35" s="72">
        <v>28</v>
      </c>
      <c r="B35" s="293"/>
      <c r="C35" s="293"/>
      <c r="D35" s="294"/>
      <c r="E35" s="294"/>
      <c r="F35" s="295"/>
      <c r="G35" s="294"/>
      <c r="H35" s="551"/>
      <c r="I35" s="551"/>
      <c r="J35" s="551"/>
      <c r="K35" s="551"/>
      <c r="L35" s="551"/>
      <c r="M35" s="551"/>
    </row>
    <row r="36" spans="1:13" ht="20.100000000000001" customHeight="1" x14ac:dyDescent="0.25">
      <c r="A36" s="72">
        <v>29</v>
      </c>
      <c r="B36" s="293"/>
      <c r="C36" s="293"/>
      <c r="D36" s="294"/>
      <c r="E36" s="294"/>
      <c r="F36" s="295"/>
      <c r="G36" s="294"/>
      <c r="H36" s="551"/>
      <c r="I36" s="551"/>
      <c r="J36" s="551"/>
      <c r="K36" s="551"/>
      <c r="L36" s="551"/>
      <c r="M36" s="551"/>
    </row>
    <row r="37" spans="1:13" ht="20.100000000000001" customHeight="1" x14ac:dyDescent="0.25">
      <c r="A37" s="72">
        <v>30</v>
      </c>
      <c r="B37" s="293"/>
      <c r="C37" s="293"/>
      <c r="D37" s="294"/>
      <c r="E37" s="294"/>
      <c r="F37" s="295"/>
      <c r="G37" s="294"/>
      <c r="H37" s="551"/>
      <c r="I37" s="551"/>
      <c r="J37" s="551"/>
      <c r="K37" s="551"/>
      <c r="L37" s="551"/>
      <c r="M37" s="551"/>
    </row>
    <row r="38" spans="1:13" ht="20.100000000000001" customHeight="1" x14ac:dyDescent="0.25">
      <c r="A38" s="72">
        <v>31</v>
      </c>
      <c r="B38" s="293"/>
      <c r="C38" s="293"/>
      <c r="D38" s="294"/>
      <c r="E38" s="294"/>
      <c r="F38" s="295"/>
      <c r="G38" s="294"/>
      <c r="H38" s="551"/>
      <c r="I38" s="551"/>
      <c r="J38" s="551"/>
      <c r="K38" s="551"/>
      <c r="L38" s="551"/>
      <c r="M38" s="551"/>
    </row>
    <row r="39" spans="1:13" ht="20.100000000000001" customHeight="1" x14ac:dyDescent="0.25">
      <c r="A39" s="72">
        <v>32</v>
      </c>
      <c r="B39" s="293"/>
      <c r="C39" s="293"/>
      <c r="D39" s="294"/>
      <c r="E39" s="294"/>
      <c r="F39" s="295"/>
      <c r="G39" s="294"/>
      <c r="H39" s="551"/>
      <c r="I39" s="551"/>
      <c r="J39" s="551"/>
      <c r="K39" s="551"/>
      <c r="L39" s="551"/>
      <c r="M39" s="551"/>
    </row>
    <row r="40" spans="1:13" ht="20.100000000000001" customHeight="1" x14ac:dyDescent="0.25">
      <c r="A40" s="72">
        <v>33</v>
      </c>
      <c r="B40" s="293"/>
      <c r="C40" s="293"/>
      <c r="D40" s="294"/>
      <c r="E40" s="294"/>
      <c r="F40" s="295"/>
      <c r="G40" s="294"/>
      <c r="H40" s="551"/>
      <c r="I40" s="551"/>
      <c r="J40" s="551"/>
      <c r="K40" s="551"/>
      <c r="L40" s="551"/>
      <c r="M40" s="551"/>
    </row>
    <row r="41" spans="1:13" ht="20.100000000000001" customHeight="1" x14ac:dyDescent="0.25">
      <c r="A41" s="72">
        <v>34</v>
      </c>
      <c r="B41" s="293"/>
      <c r="C41" s="293"/>
      <c r="D41" s="294"/>
      <c r="E41" s="294"/>
      <c r="F41" s="295"/>
      <c r="G41" s="294"/>
      <c r="H41" s="551"/>
      <c r="I41" s="551"/>
      <c r="J41" s="551"/>
      <c r="K41" s="551"/>
      <c r="L41" s="551"/>
      <c r="M41" s="551"/>
    </row>
    <row r="42" spans="1:13" ht="20.100000000000001" customHeight="1" x14ac:dyDescent="0.25">
      <c r="A42" s="72">
        <v>35</v>
      </c>
      <c r="B42" s="293"/>
      <c r="C42" s="293"/>
      <c r="D42" s="294"/>
      <c r="E42" s="294"/>
      <c r="F42" s="295"/>
      <c r="G42" s="294"/>
      <c r="H42" s="551"/>
      <c r="I42" s="551"/>
      <c r="J42" s="551"/>
      <c r="K42" s="551"/>
      <c r="L42" s="551"/>
      <c r="M42" s="551"/>
    </row>
    <row r="43" spans="1:13" ht="20.100000000000001" customHeight="1" x14ac:dyDescent="0.25">
      <c r="A43" s="72">
        <v>36</v>
      </c>
      <c r="B43" s="293"/>
      <c r="C43" s="293"/>
      <c r="D43" s="294"/>
      <c r="E43" s="294"/>
      <c r="F43" s="295"/>
      <c r="G43" s="294"/>
      <c r="H43" s="551"/>
      <c r="I43" s="551"/>
      <c r="J43" s="551"/>
      <c r="K43" s="551"/>
      <c r="L43" s="551"/>
      <c r="M43" s="551"/>
    </row>
    <row r="44" spans="1:13" ht="20.100000000000001" customHeight="1" x14ac:dyDescent="0.25">
      <c r="A44" s="72">
        <v>37</v>
      </c>
      <c r="B44" s="293"/>
      <c r="C44" s="293"/>
      <c r="D44" s="294"/>
      <c r="E44" s="294"/>
      <c r="F44" s="295"/>
      <c r="G44" s="294"/>
      <c r="H44" s="551"/>
      <c r="I44" s="551"/>
      <c r="J44" s="551"/>
      <c r="K44" s="551"/>
      <c r="L44" s="551"/>
      <c r="M44" s="551"/>
    </row>
    <row r="45" spans="1:13" ht="20.100000000000001" customHeight="1" x14ac:dyDescent="0.25">
      <c r="A45" s="72">
        <v>38</v>
      </c>
      <c r="B45" s="293"/>
      <c r="C45" s="293"/>
      <c r="D45" s="294"/>
      <c r="E45" s="294"/>
      <c r="F45" s="295"/>
      <c r="G45" s="294"/>
      <c r="H45" s="551"/>
      <c r="I45" s="551"/>
      <c r="J45" s="551"/>
      <c r="K45" s="551"/>
      <c r="L45" s="551"/>
      <c r="M45" s="551"/>
    </row>
    <row r="46" spans="1:13" ht="20.100000000000001" customHeight="1" x14ac:dyDescent="0.25">
      <c r="A46" s="72">
        <v>39</v>
      </c>
      <c r="B46" s="293"/>
      <c r="C46" s="293"/>
      <c r="D46" s="294"/>
      <c r="E46" s="294"/>
      <c r="F46" s="295"/>
      <c r="G46" s="294"/>
      <c r="H46" s="551"/>
      <c r="I46" s="551"/>
      <c r="J46" s="551"/>
      <c r="K46" s="551"/>
      <c r="L46" s="551"/>
      <c r="M46" s="551"/>
    </row>
    <row r="47" spans="1:13" ht="20.100000000000001" customHeight="1" x14ac:dyDescent="0.25">
      <c r="A47" s="72">
        <v>40</v>
      </c>
      <c r="B47" s="293"/>
      <c r="C47" s="293"/>
      <c r="D47" s="294"/>
      <c r="E47" s="294"/>
      <c r="F47" s="295"/>
      <c r="G47" s="294"/>
      <c r="H47" s="551"/>
      <c r="I47" s="551"/>
      <c r="J47" s="551"/>
      <c r="K47" s="551"/>
      <c r="L47" s="551"/>
      <c r="M47" s="551"/>
    </row>
    <row r="48" spans="1:13" ht="20.100000000000001" customHeight="1" x14ac:dyDescent="0.25">
      <c r="A48" s="72">
        <v>41</v>
      </c>
      <c r="B48" s="293"/>
      <c r="C48" s="293"/>
      <c r="D48" s="294"/>
      <c r="E48" s="294"/>
      <c r="F48" s="295"/>
      <c r="G48" s="294"/>
      <c r="H48" s="551"/>
      <c r="I48" s="551"/>
      <c r="J48" s="551"/>
      <c r="K48" s="551"/>
      <c r="L48" s="551"/>
      <c r="M48" s="551"/>
    </row>
    <row r="49" spans="1:13" ht="20.100000000000001" customHeight="1" x14ac:dyDescent="0.25">
      <c r="A49" s="72">
        <v>42</v>
      </c>
      <c r="B49" s="293"/>
      <c r="C49" s="293"/>
      <c r="D49" s="294"/>
      <c r="E49" s="294"/>
      <c r="F49" s="295"/>
      <c r="G49" s="294"/>
      <c r="H49" s="551"/>
      <c r="I49" s="551"/>
      <c r="J49" s="551"/>
      <c r="K49" s="551"/>
      <c r="L49" s="551"/>
      <c r="M49" s="551"/>
    </row>
    <row r="50" spans="1:13" ht="20.100000000000001" customHeight="1" x14ac:dyDescent="0.25">
      <c r="A50" s="72">
        <v>43</v>
      </c>
      <c r="B50" s="293"/>
      <c r="C50" s="293"/>
      <c r="D50" s="294"/>
      <c r="E50" s="294"/>
      <c r="F50" s="295"/>
      <c r="G50" s="294"/>
      <c r="H50" s="551"/>
      <c r="I50" s="551"/>
      <c r="J50" s="551"/>
      <c r="K50" s="551"/>
      <c r="L50" s="551"/>
      <c r="M50" s="551"/>
    </row>
    <row r="51" spans="1:13" ht="20.100000000000001" customHeight="1" x14ac:dyDescent="0.25">
      <c r="A51" s="72">
        <v>44</v>
      </c>
      <c r="B51" s="293"/>
      <c r="C51" s="293"/>
      <c r="D51" s="296"/>
      <c r="E51" s="294"/>
      <c r="F51" s="295"/>
      <c r="G51" s="294"/>
      <c r="H51" s="551"/>
      <c r="I51" s="551"/>
      <c r="J51" s="551"/>
      <c r="K51" s="551"/>
      <c r="L51" s="551"/>
      <c r="M51" s="551"/>
    </row>
    <row r="52" spans="1:13" ht="20.100000000000001" customHeight="1" x14ac:dyDescent="0.25">
      <c r="A52" s="72">
        <v>45</v>
      </c>
      <c r="B52" s="293"/>
      <c r="C52" s="293"/>
      <c r="D52" s="294"/>
      <c r="E52" s="294"/>
      <c r="F52" s="295"/>
      <c r="G52" s="294"/>
      <c r="H52" s="551"/>
      <c r="I52" s="551"/>
      <c r="J52" s="551"/>
      <c r="K52" s="551"/>
      <c r="L52" s="551"/>
      <c r="M52" s="551"/>
    </row>
    <row r="53" spans="1:13" ht="20.100000000000001" customHeight="1" x14ac:dyDescent="0.25">
      <c r="A53" s="72">
        <v>46</v>
      </c>
      <c r="B53" s="293"/>
      <c r="C53" s="293"/>
      <c r="D53" s="294"/>
      <c r="E53" s="294"/>
      <c r="F53" s="295"/>
      <c r="G53" s="294"/>
      <c r="H53" s="551"/>
      <c r="I53" s="551"/>
      <c r="J53" s="551"/>
      <c r="K53" s="551"/>
      <c r="L53" s="551"/>
      <c r="M53" s="551"/>
    </row>
    <row r="54" spans="1:13" ht="20.100000000000001" customHeight="1" x14ac:dyDescent="0.25">
      <c r="A54" s="72">
        <v>47</v>
      </c>
      <c r="B54" s="293"/>
      <c r="C54" s="293"/>
      <c r="D54" s="294"/>
      <c r="E54" s="294"/>
      <c r="F54" s="295"/>
      <c r="G54" s="294"/>
      <c r="H54" s="551"/>
      <c r="I54" s="551"/>
      <c r="J54" s="551"/>
      <c r="K54" s="551"/>
      <c r="L54" s="551"/>
      <c r="M54" s="551"/>
    </row>
    <row r="55" spans="1:13" ht="20.100000000000001" customHeight="1" x14ac:dyDescent="0.25">
      <c r="A55" s="72">
        <v>48</v>
      </c>
      <c r="B55" s="293"/>
      <c r="C55" s="293"/>
      <c r="D55" s="294"/>
      <c r="E55" s="294"/>
      <c r="F55" s="295"/>
      <c r="G55" s="294"/>
      <c r="H55" s="551"/>
      <c r="I55" s="551"/>
      <c r="J55" s="551"/>
      <c r="K55" s="551"/>
      <c r="L55" s="551"/>
      <c r="M55" s="551"/>
    </row>
    <row r="56" spans="1:13" ht="20.100000000000001" customHeight="1" x14ac:dyDescent="0.25">
      <c r="A56" s="72">
        <v>49</v>
      </c>
      <c r="B56" s="293"/>
      <c r="C56" s="293"/>
      <c r="D56" s="294"/>
      <c r="E56" s="294"/>
      <c r="F56" s="295"/>
      <c r="G56" s="294"/>
      <c r="H56" s="551"/>
      <c r="I56" s="551"/>
      <c r="J56" s="551"/>
      <c r="K56" s="551"/>
      <c r="L56" s="551"/>
      <c r="M56" s="551"/>
    </row>
    <row r="57" spans="1:13" ht="20.100000000000001" customHeight="1" x14ac:dyDescent="0.25">
      <c r="A57" s="72">
        <v>50</v>
      </c>
      <c r="B57" s="293"/>
      <c r="C57" s="293"/>
      <c r="D57" s="294"/>
      <c r="E57" s="294"/>
      <c r="F57" s="295"/>
      <c r="G57" s="294"/>
      <c r="H57" s="551"/>
      <c r="I57" s="551"/>
      <c r="J57" s="551"/>
      <c r="K57" s="551"/>
      <c r="L57" s="551"/>
      <c r="M57" s="551"/>
    </row>
    <row r="58" spans="1:13" ht="20.100000000000001" customHeight="1" x14ac:dyDescent="0.25">
      <c r="A58" s="72">
        <v>51</v>
      </c>
      <c r="B58" s="293"/>
      <c r="C58" s="293"/>
      <c r="D58" s="294"/>
      <c r="E58" s="294"/>
      <c r="F58" s="295"/>
      <c r="G58" s="294"/>
      <c r="H58" s="551"/>
      <c r="I58" s="551"/>
      <c r="J58" s="551"/>
      <c r="K58" s="551"/>
      <c r="L58" s="551"/>
      <c r="M58" s="551"/>
    </row>
    <row r="59" spans="1:13" ht="20.100000000000001" customHeight="1" x14ac:dyDescent="0.25">
      <c r="A59" s="72">
        <v>52</v>
      </c>
      <c r="B59" s="293"/>
      <c r="C59" s="293"/>
      <c r="D59" s="294"/>
      <c r="E59" s="294"/>
      <c r="F59" s="295"/>
      <c r="G59" s="294"/>
      <c r="H59" s="551"/>
      <c r="I59" s="551"/>
      <c r="J59" s="551"/>
      <c r="K59" s="551"/>
      <c r="L59" s="551"/>
      <c r="M59" s="551"/>
    </row>
    <row r="60" spans="1:13" ht="20.100000000000001" customHeight="1" x14ac:dyDescent="0.25">
      <c r="A60" s="72">
        <v>53</v>
      </c>
      <c r="B60" s="293"/>
      <c r="C60" s="293"/>
      <c r="D60" s="294"/>
      <c r="E60" s="294"/>
      <c r="F60" s="295"/>
      <c r="G60" s="294"/>
      <c r="H60" s="551"/>
      <c r="I60" s="551"/>
      <c r="J60" s="551"/>
      <c r="K60" s="551"/>
      <c r="L60" s="551"/>
      <c r="M60" s="551"/>
    </row>
    <row r="61" spans="1:13" ht="20.100000000000001" customHeight="1" x14ac:dyDescent="0.25">
      <c r="A61" s="72">
        <v>54</v>
      </c>
      <c r="B61" s="293"/>
      <c r="C61" s="293"/>
      <c r="D61" s="296"/>
      <c r="E61" s="294"/>
      <c r="F61" s="295"/>
      <c r="G61" s="294"/>
      <c r="H61" s="551"/>
      <c r="I61" s="551"/>
      <c r="J61" s="551"/>
      <c r="K61" s="551"/>
      <c r="L61" s="551"/>
      <c r="M61" s="551"/>
    </row>
    <row r="62" spans="1:13" ht="20.100000000000001" customHeight="1" x14ac:dyDescent="0.25">
      <c r="A62" s="72">
        <v>55</v>
      </c>
      <c r="B62" s="293"/>
      <c r="C62" s="293"/>
      <c r="D62" s="294"/>
      <c r="E62" s="294"/>
      <c r="F62" s="295"/>
      <c r="G62" s="294"/>
      <c r="H62" s="551"/>
      <c r="I62" s="551"/>
      <c r="J62" s="551"/>
      <c r="K62" s="551"/>
      <c r="L62" s="551"/>
      <c r="M62" s="551"/>
    </row>
    <row r="63" spans="1:13" ht="20.100000000000001" customHeight="1" x14ac:dyDescent="0.25">
      <c r="A63" s="72">
        <v>56</v>
      </c>
      <c r="B63" s="293"/>
      <c r="C63" s="293"/>
      <c r="D63" s="294"/>
      <c r="E63" s="294"/>
      <c r="F63" s="295"/>
      <c r="G63" s="294"/>
      <c r="H63" s="551"/>
      <c r="I63" s="551"/>
      <c r="J63" s="551"/>
      <c r="K63" s="551"/>
      <c r="L63" s="551"/>
      <c r="M63" s="551"/>
    </row>
    <row r="64" spans="1:13" ht="20.100000000000001" customHeight="1" x14ac:dyDescent="0.25">
      <c r="A64" s="72">
        <v>57</v>
      </c>
      <c r="B64" s="293"/>
      <c r="C64" s="293"/>
      <c r="D64" s="294"/>
      <c r="E64" s="294"/>
      <c r="F64" s="295"/>
      <c r="G64" s="294"/>
      <c r="H64" s="551"/>
      <c r="I64" s="551"/>
      <c r="J64" s="551"/>
      <c r="K64" s="551"/>
      <c r="L64" s="551"/>
      <c r="M64" s="551"/>
    </row>
    <row r="65" spans="1:13" ht="20.100000000000001" customHeight="1" x14ac:dyDescent="0.25">
      <c r="A65" s="72">
        <v>58</v>
      </c>
      <c r="B65" s="293"/>
      <c r="C65" s="293"/>
      <c r="D65" s="294"/>
      <c r="E65" s="294"/>
      <c r="F65" s="295"/>
      <c r="G65" s="294"/>
      <c r="H65" s="551"/>
      <c r="I65" s="551"/>
      <c r="J65" s="551"/>
      <c r="K65" s="551"/>
      <c r="L65" s="551"/>
      <c r="M65" s="551"/>
    </row>
    <row r="66" spans="1:13" ht="20.100000000000001" customHeight="1" x14ac:dyDescent="0.25">
      <c r="A66" s="72">
        <v>59</v>
      </c>
      <c r="B66" s="293"/>
      <c r="C66" s="293"/>
      <c r="D66" s="294"/>
      <c r="E66" s="294"/>
      <c r="F66" s="295"/>
      <c r="G66" s="294"/>
      <c r="H66" s="551"/>
      <c r="I66" s="551"/>
      <c r="J66" s="551"/>
      <c r="K66" s="551"/>
      <c r="L66" s="551"/>
      <c r="M66" s="551"/>
    </row>
    <row r="67" spans="1:13" ht="20.100000000000001" customHeight="1" x14ac:dyDescent="0.25">
      <c r="A67" s="72">
        <v>60</v>
      </c>
      <c r="B67" s="293"/>
      <c r="C67" s="293"/>
      <c r="D67" s="294"/>
      <c r="E67" s="294"/>
      <c r="F67" s="295"/>
      <c r="G67" s="294"/>
      <c r="H67" s="551"/>
      <c r="I67" s="551"/>
      <c r="J67" s="551"/>
      <c r="K67" s="551"/>
      <c r="L67" s="551"/>
      <c r="M67" s="551"/>
    </row>
    <row r="68" spans="1:13" ht="20.100000000000001" customHeight="1" x14ac:dyDescent="0.25">
      <c r="A68" s="72">
        <v>61</v>
      </c>
      <c r="B68" s="293"/>
      <c r="C68" s="293"/>
      <c r="D68" s="294"/>
      <c r="E68" s="294"/>
      <c r="F68" s="295"/>
      <c r="G68" s="294"/>
      <c r="H68" s="551"/>
      <c r="I68" s="551"/>
      <c r="J68" s="551"/>
      <c r="K68" s="551"/>
      <c r="L68" s="551"/>
      <c r="M68" s="551"/>
    </row>
    <row r="69" spans="1:13" ht="20.100000000000001" customHeight="1" x14ac:dyDescent="0.25">
      <c r="A69" s="72">
        <v>62</v>
      </c>
      <c r="B69" s="293"/>
      <c r="C69" s="293"/>
      <c r="D69" s="294"/>
      <c r="E69" s="294"/>
      <c r="F69" s="295"/>
      <c r="G69" s="294"/>
      <c r="H69" s="551"/>
      <c r="I69" s="551"/>
      <c r="J69" s="551"/>
      <c r="K69" s="551"/>
      <c r="L69" s="551"/>
      <c r="M69" s="551"/>
    </row>
    <row r="70" spans="1:13" ht="20.100000000000001" customHeight="1" x14ac:dyDescent="0.25">
      <c r="A70" s="72">
        <v>63</v>
      </c>
      <c r="B70" s="293"/>
      <c r="C70" s="293"/>
      <c r="D70" s="294"/>
      <c r="E70" s="294"/>
      <c r="F70" s="295"/>
      <c r="G70" s="294"/>
      <c r="H70" s="551"/>
      <c r="I70" s="551"/>
      <c r="J70" s="551"/>
      <c r="K70" s="551"/>
      <c r="L70" s="551"/>
      <c r="M70" s="551"/>
    </row>
    <row r="71" spans="1:13" ht="20.100000000000001" customHeight="1" x14ac:dyDescent="0.25">
      <c r="A71" s="72">
        <v>64</v>
      </c>
      <c r="B71" s="293"/>
      <c r="C71" s="293"/>
      <c r="D71" s="294"/>
      <c r="E71" s="294"/>
      <c r="F71" s="295"/>
      <c r="G71" s="294"/>
      <c r="H71" s="551"/>
      <c r="I71" s="551"/>
      <c r="J71" s="551"/>
      <c r="K71" s="551"/>
      <c r="L71" s="551"/>
      <c r="M71" s="551"/>
    </row>
    <row r="72" spans="1:13" ht="20.100000000000001" customHeight="1" x14ac:dyDescent="0.25">
      <c r="A72" s="72">
        <v>65</v>
      </c>
      <c r="B72" s="293"/>
      <c r="C72" s="293"/>
      <c r="D72" s="294"/>
      <c r="E72" s="294"/>
      <c r="F72" s="295"/>
      <c r="G72" s="294"/>
      <c r="H72" s="551"/>
      <c r="I72" s="551"/>
      <c r="J72" s="551"/>
      <c r="K72" s="551"/>
      <c r="L72" s="551"/>
      <c r="M72" s="551"/>
    </row>
    <row r="73" spans="1:13" ht="20.100000000000001" customHeight="1" x14ac:dyDescent="0.25">
      <c r="A73" s="72">
        <v>66</v>
      </c>
      <c r="B73" s="293"/>
      <c r="C73" s="293"/>
      <c r="D73" s="294"/>
      <c r="E73" s="294"/>
      <c r="F73" s="295"/>
      <c r="G73" s="294"/>
      <c r="H73" s="551"/>
      <c r="I73" s="551"/>
      <c r="J73" s="551"/>
      <c r="K73" s="551"/>
      <c r="L73" s="551"/>
      <c r="M73" s="551"/>
    </row>
    <row r="74" spans="1:13" ht="20.100000000000001" customHeight="1" x14ac:dyDescent="0.25">
      <c r="A74" s="72">
        <v>67</v>
      </c>
      <c r="B74" s="293"/>
      <c r="C74" s="293"/>
      <c r="D74" s="294"/>
      <c r="E74" s="294"/>
      <c r="F74" s="295"/>
      <c r="G74" s="294"/>
      <c r="H74" s="551"/>
      <c r="I74" s="551"/>
      <c r="J74" s="551"/>
      <c r="K74" s="551"/>
      <c r="L74" s="551"/>
      <c r="M74" s="551"/>
    </row>
    <row r="75" spans="1:13" ht="20.100000000000001" customHeight="1" x14ac:dyDescent="0.25">
      <c r="A75" s="72">
        <v>68</v>
      </c>
      <c r="B75" s="293"/>
      <c r="C75" s="293"/>
      <c r="D75" s="294"/>
      <c r="E75" s="294"/>
      <c r="F75" s="295"/>
      <c r="G75" s="294"/>
      <c r="H75" s="551"/>
      <c r="I75" s="551"/>
      <c r="J75" s="551"/>
      <c r="K75" s="551"/>
      <c r="L75" s="551"/>
      <c r="M75" s="551"/>
    </row>
    <row r="76" spans="1:13" ht="20.100000000000001" customHeight="1" x14ac:dyDescent="0.25">
      <c r="A76" s="72">
        <v>69</v>
      </c>
      <c r="B76" s="293"/>
      <c r="C76" s="293"/>
      <c r="D76" s="294"/>
      <c r="E76" s="294"/>
      <c r="F76" s="295"/>
      <c r="G76" s="294"/>
      <c r="H76" s="551"/>
      <c r="I76" s="551"/>
      <c r="J76" s="551"/>
      <c r="K76" s="551"/>
      <c r="L76" s="551"/>
      <c r="M76" s="551"/>
    </row>
    <row r="77" spans="1:13" ht="20.100000000000001" customHeight="1" x14ac:dyDescent="0.25">
      <c r="A77" s="72">
        <v>70</v>
      </c>
      <c r="B77" s="293"/>
      <c r="C77" s="293"/>
      <c r="D77" s="294"/>
      <c r="E77" s="294"/>
      <c r="F77" s="295"/>
      <c r="G77" s="294"/>
      <c r="H77" s="551"/>
      <c r="I77" s="551"/>
      <c r="J77" s="551"/>
      <c r="K77" s="551"/>
      <c r="L77" s="551"/>
      <c r="M77" s="551"/>
    </row>
    <row r="78" spans="1:13" ht="20.100000000000001" customHeight="1" x14ac:dyDescent="0.25">
      <c r="A78" s="72">
        <v>71</v>
      </c>
      <c r="B78" s="293"/>
      <c r="C78" s="293"/>
      <c r="D78" s="294"/>
      <c r="E78" s="294"/>
      <c r="F78" s="295"/>
      <c r="G78" s="294"/>
      <c r="H78" s="551"/>
      <c r="I78" s="551"/>
      <c r="J78" s="551"/>
      <c r="K78" s="551"/>
      <c r="L78" s="551"/>
      <c r="M78" s="551"/>
    </row>
    <row r="79" spans="1:13" ht="20.100000000000001" customHeight="1" x14ac:dyDescent="0.25">
      <c r="A79" s="72">
        <v>72</v>
      </c>
      <c r="B79" s="293"/>
      <c r="C79" s="293"/>
      <c r="D79" s="294"/>
      <c r="E79" s="294"/>
      <c r="F79" s="295"/>
      <c r="G79" s="294"/>
      <c r="H79" s="551"/>
      <c r="I79" s="551"/>
      <c r="J79" s="551"/>
      <c r="K79" s="551"/>
      <c r="L79" s="551"/>
      <c r="M79" s="551"/>
    </row>
    <row r="80" spans="1:13" ht="20.100000000000001" customHeight="1" x14ac:dyDescent="0.25">
      <c r="A80" s="72">
        <v>73</v>
      </c>
      <c r="B80" s="293"/>
      <c r="C80" s="293"/>
      <c r="D80" s="294"/>
      <c r="E80" s="294"/>
      <c r="F80" s="295"/>
      <c r="G80" s="294"/>
      <c r="H80" s="551"/>
      <c r="I80" s="551"/>
      <c r="J80" s="551"/>
      <c r="K80" s="551"/>
      <c r="L80" s="551"/>
      <c r="M80" s="551"/>
    </row>
    <row r="81" spans="1:13" ht="20.100000000000001" customHeight="1" x14ac:dyDescent="0.25">
      <c r="A81" s="72">
        <v>74</v>
      </c>
      <c r="B81" s="293"/>
      <c r="C81" s="293"/>
      <c r="D81" s="294"/>
      <c r="E81" s="294"/>
      <c r="F81" s="295"/>
      <c r="G81" s="294"/>
      <c r="H81" s="551"/>
      <c r="I81" s="551"/>
      <c r="J81" s="551"/>
      <c r="K81" s="551"/>
      <c r="L81" s="551"/>
      <c r="M81" s="551"/>
    </row>
    <row r="82" spans="1:13" ht="20.100000000000001" customHeight="1" x14ac:dyDescent="0.25">
      <c r="A82" s="72">
        <v>75</v>
      </c>
      <c r="B82" s="293"/>
      <c r="C82" s="293"/>
      <c r="D82" s="294"/>
      <c r="E82" s="294"/>
      <c r="F82" s="295"/>
      <c r="G82" s="294"/>
      <c r="H82" s="551"/>
      <c r="I82" s="551"/>
      <c r="J82" s="551"/>
      <c r="K82" s="551"/>
      <c r="L82" s="551"/>
      <c r="M82" s="551"/>
    </row>
    <row r="83" spans="1:13" ht="20.100000000000001" customHeight="1" x14ac:dyDescent="0.25">
      <c r="A83" s="72">
        <v>76</v>
      </c>
      <c r="B83" s="293"/>
      <c r="C83" s="293"/>
      <c r="D83" s="294"/>
      <c r="E83" s="294"/>
      <c r="F83" s="295"/>
      <c r="G83" s="294"/>
      <c r="H83" s="551"/>
      <c r="I83" s="551"/>
      <c r="J83" s="551"/>
      <c r="K83" s="551"/>
      <c r="L83" s="551"/>
      <c r="M83" s="551"/>
    </row>
    <row r="84" spans="1:13" ht="20.100000000000001" customHeight="1" x14ac:dyDescent="0.25">
      <c r="A84" s="72">
        <v>77</v>
      </c>
      <c r="B84" s="293"/>
      <c r="C84" s="293"/>
      <c r="D84" s="294"/>
      <c r="E84" s="294"/>
      <c r="F84" s="295"/>
      <c r="G84" s="294"/>
      <c r="H84" s="551"/>
      <c r="I84" s="551"/>
      <c r="J84" s="551"/>
      <c r="K84" s="551"/>
      <c r="L84" s="551"/>
      <c r="M84" s="551"/>
    </row>
    <row r="85" spans="1:13" ht="20.100000000000001" customHeight="1" x14ac:dyDescent="0.25">
      <c r="A85" s="72">
        <v>78</v>
      </c>
      <c r="B85" s="293"/>
      <c r="C85" s="293"/>
      <c r="D85" s="294"/>
      <c r="E85" s="294"/>
      <c r="F85" s="295"/>
      <c r="G85" s="294"/>
      <c r="H85" s="551"/>
      <c r="I85" s="551"/>
      <c r="J85" s="551"/>
      <c r="K85" s="551"/>
      <c r="L85" s="551"/>
      <c r="M85" s="551"/>
    </row>
    <row r="86" spans="1:13" ht="20.100000000000001" customHeight="1" x14ac:dyDescent="0.25">
      <c r="A86" s="72">
        <v>79</v>
      </c>
      <c r="B86" s="293"/>
      <c r="C86" s="293"/>
      <c r="D86" s="296"/>
      <c r="E86" s="294"/>
      <c r="F86" s="295"/>
      <c r="G86" s="294"/>
      <c r="H86" s="551"/>
      <c r="I86" s="551"/>
      <c r="J86" s="551"/>
      <c r="K86" s="551"/>
      <c r="L86" s="551"/>
      <c r="M86" s="551"/>
    </row>
    <row r="87" spans="1:13" ht="20.100000000000001" customHeight="1" x14ac:dyDescent="0.25">
      <c r="A87" s="72">
        <v>80</v>
      </c>
      <c r="B87" s="293"/>
      <c r="C87" s="293"/>
      <c r="D87" s="294"/>
      <c r="E87" s="294"/>
      <c r="F87" s="295"/>
      <c r="G87" s="294"/>
      <c r="H87" s="551"/>
      <c r="I87" s="551"/>
      <c r="J87" s="551"/>
      <c r="K87" s="551"/>
      <c r="L87" s="551"/>
      <c r="M87" s="551"/>
    </row>
    <row r="88" spans="1:13" ht="20.100000000000001" customHeight="1" x14ac:dyDescent="0.25">
      <c r="A88" s="72">
        <v>81</v>
      </c>
      <c r="B88" s="293"/>
      <c r="C88" s="293"/>
      <c r="D88" s="294"/>
      <c r="E88" s="294"/>
      <c r="F88" s="295"/>
      <c r="G88" s="294"/>
      <c r="H88" s="551"/>
      <c r="I88" s="551"/>
      <c r="J88" s="551"/>
      <c r="K88" s="551"/>
      <c r="L88" s="551"/>
      <c r="M88" s="551"/>
    </row>
    <row r="89" spans="1:13" ht="20.100000000000001" customHeight="1" x14ac:dyDescent="0.25">
      <c r="A89" s="72">
        <v>82</v>
      </c>
      <c r="B89" s="293"/>
      <c r="C89" s="293"/>
      <c r="D89" s="294"/>
      <c r="E89" s="294"/>
      <c r="F89" s="295"/>
      <c r="G89" s="294"/>
      <c r="H89" s="551"/>
      <c r="I89" s="551"/>
      <c r="J89" s="551"/>
      <c r="K89" s="551"/>
      <c r="L89" s="551"/>
      <c r="M89" s="551"/>
    </row>
    <row r="90" spans="1:13" ht="20.100000000000001" customHeight="1" x14ac:dyDescent="0.25">
      <c r="A90" s="72">
        <v>83</v>
      </c>
      <c r="B90" s="293"/>
      <c r="C90" s="293"/>
      <c r="D90" s="294"/>
      <c r="E90" s="294"/>
      <c r="F90" s="295"/>
      <c r="G90" s="294"/>
      <c r="H90" s="551"/>
      <c r="I90" s="551"/>
      <c r="J90" s="551"/>
      <c r="K90" s="551"/>
      <c r="L90" s="551"/>
      <c r="M90" s="551"/>
    </row>
    <row r="91" spans="1:13" ht="20.100000000000001" customHeight="1" x14ac:dyDescent="0.25">
      <c r="A91" s="72">
        <v>84</v>
      </c>
      <c r="B91" s="293"/>
      <c r="C91" s="293"/>
      <c r="D91" s="294"/>
      <c r="E91" s="294"/>
      <c r="F91" s="295"/>
      <c r="G91" s="294"/>
      <c r="H91" s="551"/>
      <c r="I91" s="551"/>
      <c r="J91" s="551"/>
      <c r="K91" s="551"/>
      <c r="L91" s="551"/>
      <c r="M91" s="551"/>
    </row>
    <row r="92" spans="1:13" ht="20.100000000000001" customHeight="1" x14ac:dyDescent="0.25">
      <c r="A92" s="72">
        <v>85</v>
      </c>
      <c r="B92" s="293"/>
      <c r="C92" s="293"/>
      <c r="D92" s="294"/>
      <c r="E92" s="294"/>
      <c r="F92" s="295"/>
      <c r="G92" s="294"/>
      <c r="H92" s="551"/>
      <c r="I92" s="551"/>
      <c r="J92" s="551"/>
      <c r="K92" s="551"/>
      <c r="L92" s="551"/>
      <c r="M92" s="551"/>
    </row>
    <row r="93" spans="1:13" ht="20.100000000000001" customHeight="1" x14ac:dyDescent="0.25">
      <c r="A93" s="72">
        <v>86</v>
      </c>
      <c r="B93" s="293"/>
      <c r="C93" s="293"/>
      <c r="D93" s="294"/>
      <c r="E93" s="294"/>
      <c r="F93" s="295"/>
      <c r="G93" s="294"/>
      <c r="H93" s="551"/>
      <c r="I93" s="551"/>
      <c r="J93" s="551"/>
      <c r="K93" s="551"/>
      <c r="L93" s="551"/>
      <c r="M93" s="551"/>
    </row>
    <row r="94" spans="1:13" ht="20.100000000000001" customHeight="1" x14ac:dyDescent="0.25">
      <c r="A94" s="72">
        <v>87</v>
      </c>
      <c r="B94" s="293"/>
      <c r="C94" s="293"/>
      <c r="D94" s="294"/>
      <c r="E94" s="294"/>
      <c r="F94" s="295"/>
      <c r="G94" s="294"/>
      <c r="H94" s="551"/>
      <c r="I94" s="551"/>
      <c r="J94" s="551"/>
      <c r="K94" s="551"/>
      <c r="L94" s="551"/>
      <c r="M94" s="551"/>
    </row>
    <row r="95" spans="1:13" ht="20.100000000000001" customHeight="1" x14ac:dyDescent="0.25">
      <c r="A95" s="72">
        <v>88</v>
      </c>
      <c r="B95" s="293"/>
      <c r="C95" s="293"/>
      <c r="D95" s="294"/>
      <c r="E95" s="294"/>
      <c r="F95" s="295"/>
      <c r="G95" s="294"/>
      <c r="H95" s="551"/>
      <c r="I95" s="551"/>
      <c r="J95" s="551"/>
      <c r="K95" s="551"/>
      <c r="L95" s="551"/>
      <c r="M95" s="551"/>
    </row>
    <row r="96" spans="1:13" ht="20.100000000000001" customHeight="1" x14ac:dyDescent="0.25">
      <c r="A96" s="72">
        <v>89</v>
      </c>
      <c r="B96" s="293"/>
      <c r="C96" s="293"/>
      <c r="D96" s="296"/>
      <c r="E96" s="294"/>
      <c r="F96" s="295"/>
      <c r="G96" s="294"/>
      <c r="H96" s="551"/>
      <c r="I96" s="551"/>
      <c r="J96" s="551"/>
      <c r="K96" s="551"/>
      <c r="L96" s="551"/>
      <c r="M96" s="551"/>
    </row>
    <row r="97" spans="1:13" ht="20.100000000000001" customHeight="1" x14ac:dyDescent="0.25">
      <c r="A97" s="72">
        <v>90</v>
      </c>
      <c r="B97" s="293"/>
      <c r="C97" s="293"/>
      <c r="D97" s="294"/>
      <c r="E97" s="294"/>
      <c r="F97" s="295"/>
      <c r="G97" s="294"/>
      <c r="H97" s="551"/>
      <c r="I97" s="551"/>
      <c r="J97" s="551"/>
      <c r="K97" s="551"/>
      <c r="L97" s="551"/>
      <c r="M97" s="551"/>
    </row>
    <row r="98" spans="1:13" ht="20.100000000000001" customHeight="1" x14ac:dyDescent="0.25">
      <c r="A98" s="72">
        <v>91</v>
      </c>
      <c r="B98" s="293"/>
      <c r="C98" s="293"/>
      <c r="D98" s="294"/>
      <c r="E98" s="294"/>
      <c r="F98" s="295"/>
      <c r="G98" s="294"/>
      <c r="H98" s="551"/>
      <c r="I98" s="551"/>
      <c r="J98" s="551"/>
      <c r="K98" s="551"/>
      <c r="L98" s="551"/>
      <c r="M98" s="551"/>
    </row>
    <row r="99" spans="1:13" ht="20.100000000000001" customHeight="1" x14ac:dyDescent="0.25">
      <c r="A99" s="72">
        <v>92</v>
      </c>
      <c r="B99" s="293"/>
      <c r="C99" s="293"/>
      <c r="D99" s="294"/>
      <c r="E99" s="294"/>
      <c r="F99" s="295"/>
      <c r="G99" s="294"/>
      <c r="H99" s="551"/>
      <c r="I99" s="551"/>
      <c r="J99" s="551"/>
      <c r="K99" s="551"/>
      <c r="L99" s="551"/>
      <c r="M99" s="551"/>
    </row>
    <row r="100" spans="1:13" ht="20.100000000000001" customHeight="1" x14ac:dyDescent="0.25">
      <c r="A100" s="72">
        <v>93</v>
      </c>
      <c r="B100" s="293"/>
      <c r="C100" s="293"/>
      <c r="D100" s="294"/>
      <c r="E100" s="294"/>
      <c r="F100" s="295"/>
      <c r="G100" s="294"/>
      <c r="H100" s="551"/>
      <c r="I100" s="551"/>
      <c r="J100" s="551"/>
      <c r="K100" s="551"/>
      <c r="L100" s="551"/>
      <c r="M100" s="551"/>
    </row>
    <row r="101" spans="1:13" ht="20.100000000000001" customHeight="1" x14ac:dyDescent="0.25">
      <c r="A101" s="72">
        <v>94</v>
      </c>
      <c r="B101" s="293"/>
      <c r="C101" s="293"/>
      <c r="D101" s="294"/>
      <c r="E101" s="294"/>
      <c r="F101" s="295"/>
      <c r="G101" s="294"/>
      <c r="H101" s="551"/>
      <c r="I101" s="551"/>
      <c r="J101" s="551"/>
      <c r="K101" s="551"/>
      <c r="L101" s="551"/>
      <c r="M101" s="551"/>
    </row>
    <row r="102" spans="1:13" ht="20.100000000000001" customHeight="1" x14ac:dyDescent="0.25">
      <c r="A102" s="72">
        <v>95</v>
      </c>
      <c r="B102" s="293"/>
      <c r="C102" s="293"/>
      <c r="D102" s="294"/>
      <c r="E102" s="294"/>
      <c r="F102" s="295"/>
      <c r="G102" s="294"/>
      <c r="H102" s="551"/>
      <c r="I102" s="551"/>
      <c r="J102" s="551"/>
      <c r="K102" s="551"/>
      <c r="L102" s="551"/>
      <c r="M102" s="551"/>
    </row>
    <row r="103" spans="1:13" ht="20.100000000000001" customHeight="1" x14ac:dyDescent="0.25">
      <c r="A103" s="72">
        <v>96</v>
      </c>
      <c r="B103" s="293"/>
      <c r="C103" s="293"/>
      <c r="D103" s="294"/>
      <c r="E103" s="294"/>
      <c r="F103" s="295"/>
      <c r="G103" s="294"/>
      <c r="H103" s="551"/>
      <c r="I103" s="551"/>
      <c r="J103" s="551"/>
      <c r="K103" s="551"/>
      <c r="L103" s="551"/>
      <c r="M103" s="551"/>
    </row>
    <row r="104" spans="1:13" ht="20.100000000000001" customHeight="1" x14ac:dyDescent="0.25">
      <c r="A104" s="72">
        <v>97</v>
      </c>
      <c r="B104" s="293"/>
      <c r="C104" s="293"/>
      <c r="D104" s="294"/>
      <c r="E104" s="294"/>
      <c r="F104" s="295"/>
      <c r="G104" s="294"/>
      <c r="H104" s="551"/>
      <c r="I104" s="551"/>
      <c r="J104" s="551"/>
      <c r="K104" s="551"/>
      <c r="L104" s="551"/>
      <c r="M104" s="551"/>
    </row>
    <row r="105" spans="1:13" ht="20.100000000000001" customHeight="1" x14ac:dyDescent="0.25">
      <c r="A105" s="72">
        <v>98</v>
      </c>
      <c r="B105" s="293"/>
      <c r="C105" s="293"/>
      <c r="D105" s="294"/>
      <c r="E105" s="294"/>
      <c r="F105" s="295"/>
      <c r="G105" s="294"/>
      <c r="H105" s="551"/>
      <c r="I105" s="551"/>
      <c r="J105" s="551"/>
      <c r="K105" s="551"/>
      <c r="L105" s="551"/>
      <c r="M105" s="551"/>
    </row>
    <row r="106" spans="1:13" ht="20.100000000000001" customHeight="1" x14ac:dyDescent="0.25">
      <c r="A106" s="72">
        <v>99</v>
      </c>
      <c r="B106" s="293"/>
      <c r="C106" s="293"/>
      <c r="D106" s="294"/>
      <c r="E106" s="294"/>
      <c r="F106" s="295"/>
      <c r="G106" s="294"/>
      <c r="H106" s="551"/>
      <c r="I106" s="551"/>
      <c r="J106" s="551"/>
      <c r="K106" s="551"/>
      <c r="L106" s="551"/>
      <c r="M106" s="551"/>
    </row>
    <row r="107" spans="1:13" ht="20.100000000000001" customHeight="1" x14ac:dyDescent="0.25">
      <c r="A107" s="72">
        <v>100</v>
      </c>
      <c r="B107" s="293"/>
      <c r="C107" s="293"/>
      <c r="D107" s="294"/>
      <c r="E107" s="294"/>
      <c r="F107" s="295"/>
      <c r="G107" s="294"/>
      <c r="H107" s="551"/>
      <c r="I107" s="551"/>
      <c r="J107" s="551"/>
      <c r="K107" s="551"/>
      <c r="L107" s="551"/>
      <c r="M107" s="551"/>
    </row>
    <row r="108" spans="1:13" ht="20.100000000000001" customHeight="1" x14ac:dyDescent="0.25">
      <c r="A108" s="72">
        <v>101</v>
      </c>
      <c r="B108" s="293"/>
      <c r="C108" s="293"/>
      <c r="D108" s="294"/>
      <c r="E108" s="294"/>
      <c r="F108" s="295"/>
      <c r="G108" s="294"/>
      <c r="H108" s="551"/>
      <c r="I108" s="551"/>
      <c r="J108" s="551"/>
      <c r="K108" s="551"/>
      <c r="L108" s="551"/>
      <c r="M108" s="551"/>
    </row>
    <row r="109" spans="1:13" ht="20.100000000000001" customHeight="1" x14ac:dyDescent="0.25">
      <c r="A109" s="72">
        <v>102</v>
      </c>
      <c r="B109" s="293"/>
      <c r="C109" s="293"/>
      <c r="D109" s="294"/>
      <c r="E109" s="294"/>
      <c r="F109" s="295"/>
      <c r="G109" s="294"/>
      <c r="H109" s="551"/>
      <c r="I109" s="551"/>
      <c r="J109" s="551"/>
      <c r="K109" s="551"/>
      <c r="L109" s="551"/>
      <c r="M109" s="551"/>
    </row>
    <row r="110" spans="1:13" ht="20.100000000000001" customHeight="1" x14ac:dyDescent="0.25">
      <c r="A110" s="72">
        <v>103</v>
      </c>
      <c r="B110" s="293"/>
      <c r="C110" s="293"/>
      <c r="D110" s="294"/>
      <c r="E110" s="294"/>
      <c r="F110" s="295"/>
      <c r="G110" s="294"/>
      <c r="H110" s="551"/>
      <c r="I110" s="551"/>
      <c r="J110" s="551"/>
      <c r="K110" s="551"/>
      <c r="L110" s="551"/>
      <c r="M110" s="551"/>
    </row>
    <row r="111" spans="1:13" ht="20.100000000000001" customHeight="1" x14ac:dyDescent="0.25">
      <c r="A111" s="72">
        <v>104</v>
      </c>
      <c r="B111" s="293"/>
      <c r="C111" s="293"/>
      <c r="D111" s="294"/>
      <c r="E111" s="294"/>
      <c r="F111" s="295"/>
      <c r="G111" s="294"/>
      <c r="H111" s="551"/>
      <c r="I111" s="551"/>
      <c r="J111" s="551"/>
      <c r="K111" s="551"/>
      <c r="L111" s="551"/>
      <c r="M111" s="551"/>
    </row>
    <row r="112" spans="1:13" ht="20.100000000000001" customHeight="1" x14ac:dyDescent="0.25">
      <c r="A112" s="72">
        <v>105</v>
      </c>
      <c r="B112" s="293"/>
      <c r="C112" s="293"/>
      <c r="D112" s="294"/>
      <c r="E112" s="294"/>
      <c r="F112" s="295"/>
      <c r="G112" s="294"/>
      <c r="H112" s="551"/>
      <c r="I112" s="551"/>
      <c r="J112" s="551"/>
      <c r="K112" s="551"/>
      <c r="L112" s="551"/>
      <c r="M112" s="551"/>
    </row>
    <row r="113" spans="1:13" ht="20.100000000000001" customHeight="1" x14ac:dyDescent="0.25">
      <c r="A113" s="72">
        <v>106</v>
      </c>
      <c r="B113" s="293"/>
      <c r="C113" s="293"/>
      <c r="D113" s="294"/>
      <c r="E113" s="294"/>
      <c r="F113" s="295"/>
      <c r="G113" s="294"/>
      <c r="H113" s="551"/>
      <c r="I113" s="551"/>
      <c r="J113" s="551"/>
      <c r="K113" s="551"/>
      <c r="L113" s="551"/>
      <c r="M113" s="551"/>
    </row>
    <row r="114" spans="1:13" ht="20.100000000000001" customHeight="1" x14ac:dyDescent="0.25">
      <c r="A114" s="72">
        <v>107</v>
      </c>
      <c r="B114" s="293"/>
      <c r="C114" s="293"/>
      <c r="D114" s="294"/>
      <c r="E114" s="294"/>
      <c r="F114" s="295"/>
      <c r="G114" s="294"/>
      <c r="H114" s="551"/>
      <c r="I114" s="551"/>
      <c r="J114" s="551"/>
      <c r="K114" s="551"/>
      <c r="L114" s="551"/>
      <c r="M114" s="551"/>
    </row>
    <row r="115" spans="1:13" ht="20.100000000000001" customHeight="1" x14ac:dyDescent="0.25">
      <c r="A115" s="72">
        <v>108</v>
      </c>
      <c r="B115" s="293"/>
      <c r="C115" s="293"/>
      <c r="D115" s="294"/>
      <c r="E115" s="294"/>
      <c r="F115" s="295"/>
      <c r="G115" s="294"/>
      <c r="H115" s="551"/>
      <c r="I115" s="551"/>
      <c r="J115" s="551"/>
      <c r="K115" s="551"/>
      <c r="L115" s="551"/>
      <c r="M115" s="551"/>
    </row>
    <row r="116" spans="1:13" ht="20.100000000000001" customHeight="1" x14ac:dyDescent="0.25">
      <c r="A116" s="72">
        <v>109</v>
      </c>
      <c r="B116" s="293"/>
      <c r="C116" s="293"/>
      <c r="D116" s="294"/>
      <c r="E116" s="294"/>
      <c r="F116" s="295"/>
      <c r="G116" s="294"/>
      <c r="H116" s="551"/>
      <c r="I116" s="551"/>
      <c r="J116" s="551"/>
      <c r="K116" s="551"/>
      <c r="L116" s="551"/>
      <c r="M116" s="551"/>
    </row>
    <row r="117" spans="1:13" ht="20.100000000000001" customHeight="1" x14ac:dyDescent="0.25">
      <c r="A117" s="72">
        <v>110</v>
      </c>
      <c r="B117" s="293"/>
      <c r="C117" s="293"/>
      <c r="D117" s="294"/>
      <c r="E117" s="294"/>
      <c r="F117" s="295"/>
      <c r="G117" s="294"/>
      <c r="H117" s="551"/>
      <c r="I117" s="551"/>
      <c r="J117" s="551"/>
      <c r="K117" s="551"/>
      <c r="L117" s="551"/>
      <c r="M117" s="551"/>
    </row>
    <row r="118" spans="1:13" ht="20.100000000000001" customHeight="1" x14ac:dyDescent="0.25">
      <c r="A118" s="72">
        <v>111</v>
      </c>
      <c r="B118" s="293"/>
      <c r="C118" s="293"/>
      <c r="D118" s="294"/>
      <c r="E118" s="294"/>
      <c r="F118" s="295"/>
      <c r="G118" s="294"/>
      <c r="H118" s="551"/>
      <c r="I118" s="551"/>
      <c r="J118" s="551"/>
      <c r="K118" s="551"/>
      <c r="L118" s="551"/>
      <c r="M118" s="551"/>
    </row>
    <row r="119" spans="1:13" ht="20.100000000000001" customHeight="1" x14ac:dyDescent="0.25">
      <c r="A119" s="72">
        <v>112</v>
      </c>
      <c r="B119" s="293"/>
      <c r="C119" s="293"/>
      <c r="D119" s="294"/>
      <c r="E119" s="294"/>
      <c r="F119" s="295"/>
      <c r="G119" s="294"/>
      <c r="H119" s="551"/>
      <c r="I119" s="551"/>
      <c r="J119" s="551"/>
      <c r="K119" s="551"/>
      <c r="L119" s="551"/>
      <c r="M119" s="551"/>
    </row>
    <row r="120" spans="1:13" ht="20.100000000000001" customHeight="1" x14ac:dyDescent="0.25">
      <c r="A120" s="72">
        <v>113</v>
      </c>
      <c r="B120" s="293"/>
      <c r="C120" s="293"/>
      <c r="D120" s="294"/>
      <c r="E120" s="294"/>
      <c r="F120" s="295"/>
      <c r="G120" s="294"/>
      <c r="H120" s="551"/>
      <c r="I120" s="551"/>
      <c r="J120" s="551"/>
      <c r="K120" s="551"/>
      <c r="L120" s="551"/>
      <c r="M120" s="551"/>
    </row>
    <row r="121" spans="1:13" ht="20.100000000000001" customHeight="1" x14ac:dyDescent="0.25">
      <c r="A121" s="72">
        <v>114</v>
      </c>
      <c r="B121" s="293"/>
      <c r="C121" s="293"/>
      <c r="D121" s="296"/>
      <c r="E121" s="294"/>
      <c r="F121" s="295"/>
      <c r="G121" s="294"/>
      <c r="H121" s="551"/>
      <c r="I121" s="551"/>
      <c r="J121" s="551"/>
      <c r="K121" s="551"/>
      <c r="L121" s="551"/>
      <c r="M121" s="551"/>
    </row>
    <row r="122" spans="1:13" ht="20.100000000000001" customHeight="1" x14ac:dyDescent="0.25">
      <c r="A122" s="72">
        <v>115</v>
      </c>
      <c r="B122" s="293"/>
      <c r="C122" s="293"/>
      <c r="D122" s="294"/>
      <c r="E122" s="294"/>
      <c r="F122" s="295"/>
      <c r="G122" s="294"/>
      <c r="H122" s="551"/>
      <c r="I122" s="551"/>
      <c r="J122" s="551"/>
      <c r="K122" s="551"/>
      <c r="L122" s="551"/>
      <c r="M122" s="551"/>
    </row>
    <row r="123" spans="1:13" ht="20.100000000000001" customHeight="1" x14ac:dyDescent="0.25">
      <c r="A123" s="72">
        <v>116</v>
      </c>
      <c r="B123" s="293"/>
      <c r="C123" s="293"/>
      <c r="D123" s="294"/>
      <c r="E123" s="294"/>
      <c r="F123" s="295"/>
      <c r="G123" s="294"/>
      <c r="H123" s="551"/>
      <c r="I123" s="551"/>
      <c r="J123" s="551"/>
      <c r="K123" s="551"/>
      <c r="L123" s="551"/>
      <c r="M123" s="551"/>
    </row>
    <row r="124" spans="1:13" ht="20.100000000000001" customHeight="1" x14ac:dyDescent="0.25">
      <c r="A124" s="72">
        <v>117</v>
      </c>
      <c r="B124" s="293"/>
      <c r="C124" s="293"/>
      <c r="D124" s="294"/>
      <c r="E124" s="294"/>
      <c r="F124" s="295"/>
      <c r="G124" s="294"/>
      <c r="H124" s="551"/>
      <c r="I124" s="551"/>
      <c r="J124" s="551"/>
      <c r="K124" s="551"/>
      <c r="L124" s="551"/>
      <c r="M124" s="551"/>
    </row>
    <row r="125" spans="1:13" ht="20.100000000000001" customHeight="1" x14ac:dyDescent="0.25">
      <c r="A125" s="72">
        <v>118</v>
      </c>
      <c r="B125" s="293"/>
      <c r="C125" s="293"/>
      <c r="D125" s="294"/>
      <c r="E125" s="294"/>
      <c r="F125" s="295"/>
      <c r="G125" s="294"/>
      <c r="H125" s="551"/>
      <c r="I125" s="551"/>
      <c r="J125" s="551"/>
      <c r="K125" s="551"/>
      <c r="L125" s="551"/>
      <c r="M125" s="551"/>
    </row>
    <row r="126" spans="1:13" ht="20.100000000000001" customHeight="1" x14ac:dyDescent="0.25">
      <c r="A126" s="72">
        <v>119</v>
      </c>
      <c r="B126" s="293"/>
      <c r="C126" s="293"/>
      <c r="D126" s="294"/>
      <c r="E126" s="294"/>
      <c r="F126" s="295"/>
      <c r="G126" s="294"/>
      <c r="H126" s="551"/>
      <c r="I126" s="551"/>
      <c r="J126" s="551"/>
      <c r="K126" s="551"/>
      <c r="L126" s="551"/>
      <c r="M126" s="551"/>
    </row>
    <row r="127" spans="1:13" ht="20.100000000000001" customHeight="1" x14ac:dyDescent="0.25">
      <c r="A127" s="72">
        <v>120</v>
      </c>
      <c r="B127" s="293"/>
      <c r="C127" s="293"/>
      <c r="D127" s="294"/>
      <c r="E127" s="294"/>
      <c r="F127" s="295"/>
      <c r="G127" s="294"/>
      <c r="H127" s="551"/>
      <c r="I127" s="551"/>
      <c r="J127" s="551"/>
      <c r="K127" s="551"/>
      <c r="L127" s="551"/>
      <c r="M127" s="551"/>
    </row>
    <row r="128" spans="1:13" ht="20.100000000000001" customHeight="1" x14ac:dyDescent="0.25">
      <c r="A128" s="72">
        <v>121</v>
      </c>
      <c r="B128" s="293"/>
      <c r="C128" s="293"/>
      <c r="D128" s="294"/>
      <c r="E128" s="294"/>
      <c r="F128" s="295"/>
      <c r="G128" s="294"/>
      <c r="H128" s="551"/>
      <c r="I128" s="551"/>
      <c r="J128" s="551"/>
      <c r="K128" s="551"/>
      <c r="L128" s="551"/>
      <c r="M128" s="551"/>
    </row>
    <row r="129" spans="1:13" ht="20.100000000000001" customHeight="1" x14ac:dyDescent="0.25">
      <c r="A129" s="72">
        <v>122</v>
      </c>
      <c r="B129" s="293"/>
      <c r="C129" s="293"/>
      <c r="D129" s="294"/>
      <c r="E129" s="294"/>
      <c r="F129" s="295"/>
      <c r="G129" s="294"/>
      <c r="H129" s="551"/>
      <c r="I129" s="551"/>
      <c r="J129" s="551"/>
      <c r="K129" s="551"/>
      <c r="L129" s="551"/>
      <c r="M129" s="551"/>
    </row>
    <row r="130" spans="1:13" ht="20.100000000000001" customHeight="1" x14ac:dyDescent="0.25">
      <c r="A130" s="72">
        <v>123</v>
      </c>
      <c r="B130" s="293"/>
      <c r="C130" s="293"/>
      <c r="D130" s="294"/>
      <c r="E130" s="294"/>
      <c r="F130" s="295"/>
      <c r="G130" s="294"/>
      <c r="H130" s="551"/>
      <c r="I130" s="551"/>
      <c r="J130" s="551"/>
      <c r="K130" s="551"/>
      <c r="L130" s="551"/>
      <c r="M130" s="551"/>
    </row>
    <row r="131" spans="1:13" ht="20.100000000000001" customHeight="1" x14ac:dyDescent="0.25">
      <c r="A131" s="72">
        <v>124</v>
      </c>
      <c r="B131" s="293"/>
      <c r="C131" s="293"/>
      <c r="D131" s="296"/>
      <c r="E131" s="294"/>
      <c r="F131" s="295"/>
      <c r="G131" s="294"/>
      <c r="H131" s="551"/>
      <c r="I131" s="551"/>
      <c r="J131" s="551"/>
      <c r="K131" s="551"/>
      <c r="L131" s="551"/>
      <c r="M131" s="551"/>
    </row>
    <row r="132" spans="1:13" ht="20.100000000000001" customHeight="1" x14ac:dyDescent="0.25">
      <c r="A132" s="72">
        <v>125</v>
      </c>
      <c r="B132" s="293"/>
      <c r="C132" s="293"/>
      <c r="D132" s="294"/>
      <c r="E132" s="294"/>
      <c r="F132" s="295"/>
      <c r="G132" s="294"/>
      <c r="H132" s="551"/>
      <c r="I132" s="551"/>
      <c r="J132" s="551"/>
      <c r="K132" s="551"/>
      <c r="L132" s="551"/>
      <c r="M132" s="551"/>
    </row>
    <row r="133" spans="1:13" ht="20.100000000000001" customHeight="1" x14ac:dyDescent="0.25">
      <c r="A133" s="72">
        <v>126</v>
      </c>
      <c r="B133" s="293"/>
      <c r="C133" s="293"/>
      <c r="D133" s="294"/>
      <c r="E133" s="294"/>
      <c r="F133" s="295"/>
      <c r="G133" s="294"/>
      <c r="H133" s="551"/>
      <c r="I133" s="551"/>
      <c r="J133" s="551"/>
      <c r="K133" s="551"/>
      <c r="L133" s="551"/>
      <c r="M133" s="551"/>
    </row>
    <row r="134" spans="1:13" ht="20.100000000000001" customHeight="1" x14ac:dyDescent="0.25">
      <c r="A134" s="72">
        <v>127</v>
      </c>
      <c r="B134" s="293"/>
      <c r="C134" s="293"/>
      <c r="D134" s="294"/>
      <c r="E134" s="294"/>
      <c r="F134" s="295"/>
      <c r="G134" s="294"/>
      <c r="H134" s="551"/>
      <c r="I134" s="551"/>
      <c r="J134" s="551"/>
      <c r="K134" s="551"/>
      <c r="L134" s="551"/>
      <c r="M134" s="551"/>
    </row>
    <row r="135" spans="1:13" ht="20.100000000000001" customHeight="1" x14ac:dyDescent="0.25">
      <c r="A135" s="72">
        <v>128</v>
      </c>
      <c r="B135" s="293"/>
      <c r="C135" s="293"/>
      <c r="D135" s="294"/>
      <c r="E135" s="294"/>
      <c r="F135" s="295"/>
      <c r="G135" s="294"/>
      <c r="H135" s="551"/>
      <c r="I135" s="551"/>
      <c r="J135" s="551"/>
      <c r="K135" s="551"/>
      <c r="L135" s="551"/>
      <c r="M135" s="551"/>
    </row>
    <row r="136" spans="1:13" ht="20.100000000000001" customHeight="1" x14ac:dyDescent="0.25">
      <c r="A136" s="72">
        <v>129</v>
      </c>
      <c r="B136" s="293"/>
      <c r="C136" s="293"/>
      <c r="D136" s="294"/>
      <c r="E136" s="294"/>
      <c r="F136" s="295"/>
      <c r="G136" s="294"/>
      <c r="H136" s="551"/>
      <c r="I136" s="551"/>
      <c r="J136" s="551"/>
      <c r="K136" s="551"/>
      <c r="L136" s="551"/>
      <c r="M136" s="551"/>
    </row>
    <row r="137" spans="1:13" ht="20.100000000000001" customHeight="1" x14ac:dyDescent="0.25">
      <c r="A137" s="72">
        <v>130</v>
      </c>
      <c r="B137" s="293"/>
      <c r="C137" s="293"/>
      <c r="D137" s="294"/>
      <c r="E137" s="294"/>
      <c r="F137" s="295"/>
      <c r="G137" s="294"/>
      <c r="H137" s="551"/>
      <c r="I137" s="551"/>
      <c r="J137" s="551"/>
      <c r="K137" s="551"/>
      <c r="L137" s="551"/>
      <c r="M137" s="551"/>
    </row>
    <row r="138" spans="1:13" ht="20.100000000000001" customHeight="1" x14ac:dyDescent="0.25">
      <c r="A138" s="72">
        <v>131</v>
      </c>
      <c r="B138" s="293"/>
      <c r="C138" s="293"/>
      <c r="D138" s="294"/>
      <c r="E138" s="294"/>
      <c r="F138" s="295"/>
      <c r="G138" s="294"/>
      <c r="H138" s="551"/>
      <c r="I138" s="551"/>
      <c r="J138" s="551"/>
      <c r="K138" s="551"/>
      <c r="L138" s="551"/>
      <c r="M138" s="551"/>
    </row>
    <row r="139" spans="1:13" ht="20.100000000000001" customHeight="1" x14ac:dyDescent="0.25">
      <c r="A139" s="72">
        <v>132</v>
      </c>
      <c r="B139" s="293"/>
      <c r="C139" s="293"/>
      <c r="D139" s="294"/>
      <c r="E139" s="294"/>
      <c r="F139" s="295"/>
      <c r="G139" s="294"/>
      <c r="H139" s="551"/>
      <c r="I139" s="551"/>
      <c r="J139" s="551"/>
      <c r="K139" s="551"/>
      <c r="L139" s="551"/>
      <c r="M139" s="551"/>
    </row>
    <row r="140" spans="1:13" ht="20.100000000000001" customHeight="1" x14ac:dyDescent="0.25">
      <c r="A140" s="72">
        <v>133</v>
      </c>
      <c r="B140" s="293"/>
      <c r="C140" s="293"/>
      <c r="D140" s="294"/>
      <c r="E140" s="294"/>
      <c r="F140" s="295"/>
      <c r="G140" s="294"/>
      <c r="H140" s="551"/>
      <c r="I140" s="551"/>
      <c r="J140" s="551"/>
      <c r="K140" s="551"/>
      <c r="L140" s="551"/>
      <c r="M140" s="551"/>
    </row>
    <row r="141" spans="1:13" ht="20.100000000000001" customHeight="1" x14ac:dyDescent="0.25">
      <c r="A141" s="72">
        <v>134</v>
      </c>
      <c r="B141" s="293"/>
      <c r="C141" s="293"/>
      <c r="D141" s="294"/>
      <c r="E141" s="294"/>
      <c r="F141" s="295"/>
      <c r="G141" s="294"/>
      <c r="H141" s="551"/>
      <c r="I141" s="551"/>
      <c r="J141" s="551"/>
      <c r="K141" s="551"/>
      <c r="L141" s="551"/>
      <c r="M141" s="551"/>
    </row>
    <row r="142" spans="1:13" ht="20.100000000000001" customHeight="1" x14ac:dyDescent="0.25">
      <c r="A142" s="72">
        <v>135</v>
      </c>
      <c r="B142" s="293"/>
      <c r="C142" s="293"/>
      <c r="D142" s="294"/>
      <c r="E142" s="294"/>
      <c r="F142" s="295"/>
      <c r="G142" s="294"/>
      <c r="H142" s="551"/>
      <c r="I142" s="551"/>
      <c r="J142" s="551"/>
      <c r="K142" s="551"/>
      <c r="L142" s="551"/>
      <c r="M142" s="551"/>
    </row>
    <row r="143" spans="1:13" ht="20.100000000000001" customHeight="1" x14ac:dyDescent="0.25">
      <c r="A143" s="72">
        <v>136</v>
      </c>
      <c r="B143" s="293"/>
      <c r="C143" s="293"/>
      <c r="D143" s="294"/>
      <c r="E143" s="294"/>
      <c r="F143" s="295"/>
      <c r="G143" s="294"/>
      <c r="H143" s="551"/>
      <c r="I143" s="551"/>
      <c r="J143" s="551"/>
      <c r="K143" s="551"/>
      <c r="L143" s="551"/>
      <c r="M143" s="551"/>
    </row>
    <row r="144" spans="1:13" ht="20.100000000000001" customHeight="1" x14ac:dyDescent="0.25">
      <c r="A144" s="72">
        <v>137</v>
      </c>
      <c r="B144" s="293"/>
      <c r="C144" s="293"/>
      <c r="D144" s="294"/>
      <c r="E144" s="294"/>
      <c r="F144" s="295"/>
      <c r="G144" s="294"/>
      <c r="H144" s="551"/>
      <c r="I144" s="551"/>
      <c r="J144" s="551"/>
      <c r="K144" s="551"/>
      <c r="L144" s="551"/>
      <c r="M144" s="551"/>
    </row>
    <row r="145" spans="1:13" ht="20.100000000000001" customHeight="1" x14ac:dyDescent="0.25">
      <c r="A145" s="72">
        <v>138</v>
      </c>
      <c r="B145" s="293"/>
      <c r="C145" s="293"/>
      <c r="D145" s="294"/>
      <c r="E145" s="294"/>
      <c r="F145" s="295"/>
      <c r="G145" s="294"/>
      <c r="H145" s="551"/>
      <c r="I145" s="551"/>
      <c r="J145" s="551"/>
      <c r="K145" s="551"/>
      <c r="L145" s="551"/>
      <c r="M145" s="551"/>
    </row>
    <row r="146" spans="1:13" ht="20.100000000000001" customHeight="1" x14ac:dyDescent="0.25">
      <c r="A146" s="72">
        <v>139</v>
      </c>
      <c r="B146" s="293"/>
      <c r="C146" s="293"/>
      <c r="D146" s="294"/>
      <c r="E146" s="294"/>
      <c r="F146" s="295"/>
      <c r="G146" s="294"/>
      <c r="H146" s="551"/>
      <c r="I146" s="551"/>
      <c r="J146" s="551"/>
      <c r="K146" s="551"/>
      <c r="L146" s="551"/>
      <c r="M146" s="551"/>
    </row>
    <row r="147" spans="1:13" ht="20.100000000000001" customHeight="1" x14ac:dyDescent="0.25">
      <c r="A147" s="72">
        <v>140</v>
      </c>
      <c r="B147" s="293"/>
      <c r="C147" s="293"/>
      <c r="D147" s="294"/>
      <c r="E147" s="294"/>
      <c r="F147" s="295"/>
      <c r="G147" s="294"/>
      <c r="H147" s="551"/>
      <c r="I147" s="551"/>
      <c r="J147" s="551"/>
      <c r="K147" s="551"/>
      <c r="L147" s="551"/>
      <c r="M147" s="551"/>
    </row>
    <row r="148" spans="1:13" ht="20.100000000000001" customHeight="1" x14ac:dyDescent="0.25">
      <c r="A148" s="72">
        <v>141</v>
      </c>
      <c r="B148" s="293"/>
      <c r="C148" s="293"/>
      <c r="D148" s="294"/>
      <c r="E148" s="294"/>
      <c r="F148" s="295"/>
      <c r="G148" s="294"/>
      <c r="H148" s="551"/>
      <c r="I148" s="551"/>
      <c r="J148" s="551"/>
      <c r="K148" s="551"/>
      <c r="L148" s="551"/>
      <c r="M148" s="551"/>
    </row>
    <row r="149" spans="1:13" ht="20.100000000000001" customHeight="1" x14ac:dyDescent="0.25">
      <c r="A149" s="72">
        <v>142</v>
      </c>
      <c r="B149" s="293"/>
      <c r="C149" s="293"/>
      <c r="D149" s="294"/>
      <c r="E149" s="294"/>
      <c r="F149" s="295"/>
      <c r="G149" s="294"/>
      <c r="H149" s="551"/>
      <c r="I149" s="551"/>
      <c r="J149" s="551"/>
      <c r="K149" s="551"/>
      <c r="L149" s="551"/>
      <c r="M149" s="551"/>
    </row>
    <row r="150" spans="1:13" ht="20.100000000000001" customHeight="1" x14ac:dyDescent="0.25">
      <c r="A150" s="72">
        <v>143</v>
      </c>
      <c r="B150" s="293"/>
      <c r="C150" s="293"/>
      <c r="D150" s="294"/>
      <c r="E150" s="294"/>
      <c r="F150" s="295"/>
      <c r="G150" s="294"/>
      <c r="H150" s="551"/>
      <c r="I150" s="551"/>
      <c r="J150" s="551"/>
      <c r="K150" s="551"/>
      <c r="L150" s="551"/>
      <c r="M150" s="551"/>
    </row>
    <row r="151" spans="1:13" ht="20.100000000000001" customHeight="1" x14ac:dyDescent="0.25">
      <c r="A151" s="72">
        <v>144</v>
      </c>
      <c r="B151" s="293"/>
      <c r="C151" s="293"/>
      <c r="D151" s="294"/>
      <c r="E151" s="294"/>
      <c r="F151" s="295"/>
      <c r="G151" s="294"/>
      <c r="H151" s="551"/>
      <c r="I151" s="551"/>
      <c r="J151" s="551"/>
      <c r="K151" s="551"/>
      <c r="L151" s="551"/>
      <c r="M151" s="551"/>
    </row>
    <row r="152" spans="1:13" ht="20.100000000000001" customHeight="1" x14ac:dyDescent="0.25">
      <c r="A152" s="72">
        <v>145</v>
      </c>
      <c r="B152" s="293"/>
      <c r="C152" s="293"/>
      <c r="D152" s="294"/>
      <c r="E152" s="294"/>
      <c r="F152" s="295"/>
      <c r="G152" s="294"/>
      <c r="H152" s="551"/>
      <c r="I152" s="551"/>
      <c r="J152" s="551"/>
      <c r="K152" s="551"/>
      <c r="L152" s="551"/>
      <c r="M152" s="551"/>
    </row>
    <row r="153" spans="1:13" ht="20.100000000000001" customHeight="1" x14ac:dyDescent="0.25">
      <c r="A153" s="72">
        <v>146</v>
      </c>
      <c r="B153" s="293"/>
      <c r="C153" s="293"/>
      <c r="D153" s="294"/>
      <c r="E153" s="294"/>
      <c r="F153" s="295"/>
      <c r="G153" s="294"/>
      <c r="H153" s="551"/>
      <c r="I153" s="551"/>
      <c r="J153" s="551"/>
      <c r="K153" s="551"/>
      <c r="L153" s="551"/>
      <c r="M153" s="551"/>
    </row>
    <row r="154" spans="1:13" ht="20.100000000000001" customHeight="1" x14ac:dyDescent="0.25">
      <c r="A154" s="72">
        <v>147</v>
      </c>
      <c r="B154" s="293"/>
      <c r="C154" s="293"/>
      <c r="D154" s="294"/>
      <c r="E154" s="294"/>
      <c r="F154" s="295"/>
      <c r="G154" s="294"/>
      <c r="H154" s="551"/>
      <c r="I154" s="551"/>
      <c r="J154" s="551"/>
      <c r="K154" s="551"/>
      <c r="L154" s="551"/>
      <c r="M154" s="551"/>
    </row>
    <row r="155" spans="1:13" ht="20.100000000000001" customHeight="1" x14ac:dyDescent="0.25">
      <c r="A155" s="72">
        <v>148</v>
      </c>
      <c r="B155" s="293"/>
      <c r="C155" s="293"/>
      <c r="D155" s="294"/>
      <c r="E155" s="294"/>
      <c r="F155" s="295"/>
      <c r="G155" s="294"/>
      <c r="H155" s="551"/>
      <c r="I155" s="551"/>
      <c r="J155" s="551"/>
      <c r="K155" s="551"/>
      <c r="L155" s="551"/>
      <c r="M155" s="551"/>
    </row>
    <row r="156" spans="1:13" ht="20.100000000000001" customHeight="1" x14ac:dyDescent="0.25">
      <c r="A156" s="72">
        <v>149</v>
      </c>
      <c r="B156" s="293"/>
      <c r="C156" s="293"/>
      <c r="D156" s="296"/>
      <c r="E156" s="294"/>
      <c r="F156" s="295"/>
      <c r="G156" s="294"/>
      <c r="H156" s="551"/>
      <c r="I156" s="551"/>
      <c r="J156" s="551"/>
      <c r="K156" s="551"/>
      <c r="L156" s="551"/>
      <c r="M156" s="551"/>
    </row>
    <row r="157" spans="1:13" ht="20.100000000000001" customHeight="1" x14ac:dyDescent="0.25">
      <c r="A157" s="72">
        <v>150</v>
      </c>
      <c r="B157" s="293"/>
      <c r="C157" s="293"/>
      <c r="D157" s="294"/>
      <c r="E157" s="294"/>
      <c r="F157" s="295"/>
      <c r="G157" s="294"/>
      <c r="H157" s="551"/>
      <c r="I157" s="551"/>
      <c r="J157" s="551"/>
      <c r="K157" s="551"/>
      <c r="L157" s="551"/>
      <c r="M157" s="551"/>
    </row>
    <row r="158" spans="1:13" ht="20.100000000000001" customHeight="1" x14ac:dyDescent="0.25">
      <c r="A158" s="72">
        <v>151</v>
      </c>
      <c r="B158" s="293"/>
      <c r="C158" s="293"/>
      <c r="D158" s="294"/>
      <c r="E158" s="294"/>
      <c r="F158" s="295"/>
      <c r="G158" s="294"/>
      <c r="H158" s="551"/>
      <c r="I158" s="551"/>
      <c r="J158" s="551"/>
      <c r="K158" s="551"/>
      <c r="L158" s="551"/>
      <c r="M158" s="551"/>
    </row>
    <row r="159" spans="1:13" ht="20.100000000000001" customHeight="1" x14ac:dyDescent="0.25">
      <c r="A159" s="72">
        <v>152</v>
      </c>
      <c r="B159" s="293"/>
      <c r="C159" s="293"/>
      <c r="D159" s="294"/>
      <c r="E159" s="294"/>
      <c r="F159" s="295"/>
      <c r="G159" s="294"/>
      <c r="H159" s="551"/>
      <c r="I159" s="551"/>
      <c r="J159" s="551"/>
      <c r="K159" s="551"/>
      <c r="L159" s="551"/>
      <c r="M159" s="551"/>
    </row>
    <row r="160" spans="1:13" ht="20.100000000000001" customHeight="1" x14ac:dyDescent="0.25">
      <c r="A160" s="72">
        <v>153</v>
      </c>
      <c r="B160" s="293"/>
      <c r="C160" s="293"/>
      <c r="D160" s="294"/>
      <c r="E160" s="294"/>
      <c r="F160" s="295"/>
      <c r="G160" s="294"/>
      <c r="H160" s="551"/>
      <c r="I160" s="551"/>
      <c r="J160" s="551"/>
      <c r="K160" s="551"/>
      <c r="L160" s="551"/>
      <c r="M160" s="551"/>
    </row>
    <row r="161" spans="1:13" ht="20.100000000000001" customHeight="1" x14ac:dyDescent="0.25">
      <c r="A161" s="72">
        <v>154</v>
      </c>
      <c r="B161" s="293"/>
      <c r="C161" s="293"/>
      <c r="D161" s="294"/>
      <c r="E161" s="294"/>
      <c r="F161" s="295"/>
      <c r="G161" s="294"/>
      <c r="H161" s="551"/>
      <c r="I161" s="551"/>
      <c r="J161" s="551"/>
      <c r="K161" s="551"/>
      <c r="L161" s="551"/>
      <c r="M161" s="551"/>
    </row>
    <row r="162" spans="1:13" ht="20.100000000000001" customHeight="1" x14ac:dyDescent="0.25">
      <c r="A162" s="72">
        <v>155</v>
      </c>
      <c r="B162" s="293"/>
      <c r="C162" s="293"/>
      <c r="D162" s="294"/>
      <c r="E162" s="294"/>
      <c r="F162" s="295"/>
      <c r="G162" s="294"/>
      <c r="H162" s="551"/>
      <c r="I162" s="551"/>
      <c r="J162" s="551"/>
      <c r="K162" s="551"/>
      <c r="L162" s="551"/>
      <c r="M162" s="551"/>
    </row>
    <row r="163" spans="1:13" ht="20.100000000000001" customHeight="1" x14ac:dyDescent="0.25">
      <c r="A163" s="72">
        <v>156</v>
      </c>
      <c r="B163" s="293"/>
      <c r="C163" s="293"/>
      <c r="D163" s="294"/>
      <c r="E163" s="294"/>
      <c r="F163" s="295"/>
      <c r="G163" s="294"/>
      <c r="H163" s="551"/>
      <c r="I163" s="551"/>
      <c r="J163" s="551"/>
      <c r="K163" s="551"/>
      <c r="L163" s="551"/>
      <c r="M163" s="551"/>
    </row>
    <row r="164" spans="1:13" ht="20.100000000000001" customHeight="1" x14ac:dyDescent="0.25">
      <c r="A164" s="72">
        <v>157</v>
      </c>
      <c r="B164" s="293"/>
      <c r="C164" s="293"/>
      <c r="D164" s="294"/>
      <c r="E164" s="294"/>
      <c r="F164" s="295"/>
      <c r="G164" s="294"/>
      <c r="H164" s="551"/>
      <c r="I164" s="551"/>
      <c r="J164" s="551"/>
      <c r="K164" s="551"/>
      <c r="L164" s="551"/>
      <c r="M164" s="551"/>
    </row>
    <row r="165" spans="1:13" ht="20.100000000000001" customHeight="1" x14ac:dyDescent="0.25">
      <c r="A165" s="72">
        <v>158</v>
      </c>
      <c r="B165" s="293"/>
      <c r="C165" s="293"/>
      <c r="D165" s="294"/>
      <c r="E165" s="294"/>
      <c r="F165" s="295"/>
      <c r="G165" s="294"/>
      <c r="H165" s="551"/>
      <c r="I165" s="551"/>
      <c r="J165" s="551"/>
      <c r="K165" s="551"/>
      <c r="L165" s="551"/>
      <c r="M165" s="551"/>
    </row>
    <row r="166" spans="1:13" ht="20.100000000000001" customHeight="1" x14ac:dyDescent="0.25">
      <c r="A166" s="72">
        <v>159</v>
      </c>
      <c r="B166" s="293"/>
      <c r="C166" s="293"/>
      <c r="D166" s="296"/>
      <c r="E166" s="294"/>
      <c r="F166" s="295"/>
      <c r="G166" s="294"/>
      <c r="H166" s="551"/>
      <c r="I166" s="551"/>
      <c r="J166" s="551"/>
      <c r="K166" s="551"/>
      <c r="L166" s="551"/>
      <c r="M166" s="551"/>
    </row>
    <row r="167" spans="1:13" ht="20.100000000000001" customHeight="1" x14ac:dyDescent="0.25">
      <c r="A167" s="72">
        <v>160</v>
      </c>
      <c r="B167" s="293"/>
      <c r="C167" s="293"/>
      <c r="D167" s="294"/>
      <c r="E167" s="294"/>
      <c r="F167" s="295"/>
      <c r="G167" s="294"/>
      <c r="H167" s="551"/>
      <c r="I167" s="551"/>
      <c r="J167" s="551"/>
      <c r="K167" s="551"/>
      <c r="L167" s="551"/>
      <c r="M167" s="551"/>
    </row>
    <row r="168" spans="1:13" ht="20.100000000000001" customHeight="1" x14ac:dyDescent="0.25">
      <c r="A168" s="72">
        <v>161</v>
      </c>
      <c r="B168" s="293"/>
      <c r="C168" s="293"/>
      <c r="D168" s="294"/>
      <c r="E168" s="294"/>
      <c r="F168" s="295"/>
      <c r="G168" s="294"/>
      <c r="H168" s="551"/>
      <c r="I168" s="551"/>
      <c r="J168" s="551"/>
      <c r="K168" s="551"/>
      <c r="L168" s="551"/>
      <c r="M168" s="551"/>
    </row>
    <row r="169" spans="1:13" ht="20.100000000000001" customHeight="1" x14ac:dyDescent="0.25">
      <c r="A169" s="72">
        <v>162</v>
      </c>
      <c r="B169" s="293"/>
      <c r="C169" s="293"/>
      <c r="D169" s="294"/>
      <c r="E169" s="294"/>
      <c r="F169" s="295"/>
      <c r="G169" s="294"/>
      <c r="H169" s="551"/>
      <c r="I169" s="551"/>
      <c r="J169" s="551"/>
      <c r="K169" s="551"/>
      <c r="L169" s="551"/>
      <c r="M169" s="551"/>
    </row>
    <row r="170" spans="1:13" ht="20.100000000000001" customHeight="1" x14ac:dyDescent="0.25">
      <c r="A170" s="72">
        <v>163</v>
      </c>
      <c r="B170" s="293"/>
      <c r="C170" s="293"/>
      <c r="D170" s="294"/>
      <c r="E170" s="294"/>
      <c r="F170" s="295"/>
      <c r="G170" s="294"/>
      <c r="H170" s="551"/>
      <c r="I170" s="551"/>
      <c r="J170" s="551"/>
      <c r="K170" s="551"/>
      <c r="L170" s="551"/>
      <c r="M170" s="551"/>
    </row>
    <row r="171" spans="1:13" ht="20.100000000000001" customHeight="1" x14ac:dyDescent="0.25">
      <c r="A171" s="72">
        <v>164</v>
      </c>
      <c r="B171" s="293"/>
      <c r="C171" s="293"/>
      <c r="D171" s="294"/>
      <c r="E171" s="294"/>
      <c r="F171" s="295"/>
      <c r="G171" s="294"/>
      <c r="H171" s="551"/>
      <c r="I171" s="551"/>
      <c r="J171" s="551"/>
      <c r="K171" s="551"/>
      <c r="L171" s="551"/>
      <c r="M171" s="551"/>
    </row>
    <row r="172" spans="1:13" ht="20.100000000000001" customHeight="1" x14ac:dyDescent="0.25">
      <c r="A172" s="72">
        <v>165</v>
      </c>
      <c r="B172" s="293"/>
      <c r="C172" s="293"/>
      <c r="D172" s="294"/>
      <c r="E172" s="294"/>
      <c r="F172" s="295"/>
      <c r="G172" s="294"/>
      <c r="H172" s="551"/>
      <c r="I172" s="551"/>
      <c r="J172" s="551"/>
      <c r="K172" s="551"/>
      <c r="L172" s="551"/>
      <c r="M172" s="551"/>
    </row>
    <row r="173" spans="1:13" ht="20.100000000000001" customHeight="1" x14ac:dyDescent="0.25">
      <c r="A173" s="72">
        <v>166</v>
      </c>
      <c r="B173" s="293"/>
      <c r="C173" s="293"/>
      <c r="D173" s="294"/>
      <c r="E173" s="294"/>
      <c r="F173" s="295"/>
      <c r="G173" s="294"/>
      <c r="H173" s="551"/>
      <c r="I173" s="551"/>
      <c r="J173" s="551"/>
      <c r="K173" s="551"/>
      <c r="L173" s="551"/>
      <c r="M173" s="551"/>
    </row>
    <row r="174" spans="1:13" ht="20.100000000000001" customHeight="1" x14ac:dyDescent="0.25">
      <c r="A174" s="72">
        <v>167</v>
      </c>
      <c r="B174" s="293"/>
      <c r="C174" s="293"/>
      <c r="D174" s="294"/>
      <c r="E174" s="294"/>
      <c r="F174" s="295"/>
      <c r="G174" s="294"/>
      <c r="H174" s="551"/>
      <c r="I174" s="551"/>
      <c r="J174" s="551"/>
      <c r="K174" s="551"/>
      <c r="L174" s="551"/>
      <c r="M174" s="551"/>
    </row>
    <row r="175" spans="1:13" ht="20.100000000000001" customHeight="1" x14ac:dyDescent="0.25">
      <c r="A175" s="72">
        <v>168</v>
      </c>
      <c r="B175" s="293"/>
      <c r="C175" s="293"/>
      <c r="D175" s="294"/>
      <c r="E175" s="294"/>
      <c r="F175" s="295"/>
      <c r="G175" s="294"/>
      <c r="H175" s="551"/>
      <c r="I175" s="551"/>
      <c r="J175" s="551"/>
      <c r="K175" s="551"/>
      <c r="L175" s="551"/>
      <c r="M175" s="551"/>
    </row>
    <row r="176" spans="1:13" ht="20.100000000000001" customHeight="1" x14ac:dyDescent="0.25">
      <c r="A176" s="72">
        <v>169</v>
      </c>
      <c r="B176" s="293"/>
      <c r="C176" s="293"/>
      <c r="D176" s="294"/>
      <c r="E176" s="294"/>
      <c r="F176" s="295"/>
      <c r="G176" s="294"/>
      <c r="H176" s="551"/>
      <c r="I176" s="551"/>
      <c r="J176" s="551"/>
      <c r="K176" s="551"/>
      <c r="L176" s="551"/>
      <c r="M176" s="551"/>
    </row>
    <row r="177" spans="1:13" ht="20.100000000000001" customHeight="1" x14ac:dyDescent="0.25">
      <c r="A177" s="72">
        <v>170</v>
      </c>
      <c r="B177" s="293"/>
      <c r="C177" s="293"/>
      <c r="D177" s="294"/>
      <c r="E177" s="294"/>
      <c r="F177" s="295"/>
      <c r="G177" s="294"/>
      <c r="H177" s="551"/>
      <c r="I177" s="551"/>
      <c r="J177" s="551"/>
      <c r="K177" s="551"/>
      <c r="L177" s="551"/>
      <c r="M177" s="551"/>
    </row>
    <row r="178" spans="1:13" ht="20.100000000000001" customHeight="1" x14ac:dyDescent="0.25">
      <c r="A178" s="72">
        <v>171</v>
      </c>
      <c r="B178" s="293"/>
      <c r="C178" s="293"/>
      <c r="D178" s="294"/>
      <c r="E178" s="294"/>
      <c r="F178" s="295"/>
      <c r="G178" s="294"/>
      <c r="H178" s="551"/>
      <c r="I178" s="551"/>
      <c r="J178" s="551"/>
      <c r="K178" s="551"/>
      <c r="L178" s="551"/>
      <c r="M178" s="551"/>
    </row>
    <row r="179" spans="1:13" ht="20.100000000000001" customHeight="1" x14ac:dyDescent="0.25">
      <c r="A179" s="72">
        <v>172</v>
      </c>
      <c r="B179" s="293"/>
      <c r="C179" s="293"/>
      <c r="D179" s="294"/>
      <c r="E179" s="294"/>
      <c r="F179" s="295"/>
      <c r="G179" s="294"/>
      <c r="H179" s="551"/>
      <c r="I179" s="551"/>
      <c r="J179" s="551"/>
      <c r="K179" s="551"/>
      <c r="L179" s="551"/>
      <c r="M179" s="551"/>
    </row>
    <row r="180" spans="1:13" ht="20.100000000000001" customHeight="1" x14ac:dyDescent="0.25">
      <c r="A180" s="72">
        <v>173</v>
      </c>
      <c r="B180" s="293"/>
      <c r="C180" s="293"/>
      <c r="D180" s="294"/>
      <c r="E180" s="294"/>
      <c r="F180" s="295"/>
      <c r="G180" s="294"/>
      <c r="H180" s="551"/>
      <c r="I180" s="551"/>
      <c r="J180" s="551"/>
      <c r="K180" s="551"/>
      <c r="L180" s="551"/>
      <c r="M180" s="551"/>
    </row>
    <row r="181" spans="1:13" ht="20.100000000000001" customHeight="1" x14ac:dyDescent="0.25">
      <c r="A181" s="72">
        <v>174</v>
      </c>
      <c r="B181" s="293"/>
      <c r="C181" s="293"/>
      <c r="D181" s="294"/>
      <c r="E181" s="294"/>
      <c r="F181" s="295"/>
      <c r="G181" s="294"/>
      <c r="H181" s="551"/>
      <c r="I181" s="551"/>
      <c r="J181" s="551"/>
      <c r="K181" s="551"/>
      <c r="L181" s="551"/>
      <c r="M181" s="551"/>
    </row>
    <row r="182" spans="1:13" ht="20.100000000000001" customHeight="1" x14ac:dyDescent="0.25">
      <c r="A182" s="72">
        <v>175</v>
      </c>
      <c r="B182" s="293"/>
      <c r="C182" s="293"/>
      <c r="D182" s="294"/>
      <c r="E182" s="294"/>
      <c r="F182" s="295"/>
      <c r="G182" s="294"/>
      <c r="H182" s="551"/>
      <c r="I182" s="551"/>
      <c r="J182" s="551"/>
      <c r="K182" s="551"/>
      <c r="L182" s="551"/>
      <c r="M182" s="551"/>
    </row>
    <row r="183" spans="1:13" ht="20.100000000000001" customHeight="1" x14ac:dyDescent="0.25">
      <c r="A183" s="72">
        <v>176</v>
      </c>
      <c r="B183" s="293"/>
      <c r="C183" s="293"/>
      <c r="D183" s="294"/>
      <c r="E183" s="294"/>
      <c r="F183" s="295"/>
      <c r="G183" s="294"/>
      <c r="H183" s="551"/>
      <c r="I183" s="551"/>
      <c r="J183" s="551"/>
      <c r="K183" s="551"/>
      <c r="L183" s="551"/>
      <c r="M183" s="551"/>
    </row>
    <row r="184" spans="1:13" ht="20.100000000000001" customHeight="1" x14ac:dyDescent="0.25">
      <c r="A184" s="72">
        <v>177</v>
      </c>
      <c r="B184" s="293"/>
      <c r="C184" s="293"/>
      <c r="D184" s="294"/>
      <c r="E184" s="294"/>
      <c r="F184" s="295"/>
      <c r="G184" s="294"/>
      <c r="H184" s="551"/>
      <c r="I184" s="551"/>
      <c r="J184" s="551"/>
      <c r="K184" s="551"/>
      <c r="L184" s="551"/>
      <c r="M184" s="551"/>
    </row>
    <row r="185" spans="1:13" ht="20.100000000000001" customHeight="1" x14ac:dyDescent="0.25">
      <c r="A185" s="72">
        <v>178</v>
      </c>
      <c r="B185" s="293"/>
      <c r="C185" s="293"/>
      <c r="D185" s="294"/>
      <c r="E185" s="294"/>
      <c r="F185" s="295"/>
      <c r="G185" s="294"/>
      <c r="H185" s="551"/>
      <c r="I185" s="551"/>
      <c r="J185" s="551"/>
      <c r="K185" s="551"/>
      <c r="L185" s="551"/>
      <c r="M185" s="551"/>
    </row>
    <row r="186" spans="1:13" ht="20.100000000000001" customHeight="1" x14ac:dyDescent="0.25">
      <c r="A186" s="72">
        <v>179</v>
      </c>
      <c r="B186" s="293"/>
      <c r="C186" s="293"/>
      <c r="D186" s="294"/>
      <c r="E186" s="294"/>
      <c r="F186" s="295"/>
      <c r="G186" s="294"/>
      <c r="H186" s="551"/>
      <c r="I186" s="551"/>
      <c r="J186" s="551"/>
      <c r="K186" s="551"/>
      <c r="L186" s="551"/>
      <c r="M186" s="551"/>
    </row>
    <row r="187" spans="1:13" ht="20.100000000000001" customHeight="1" x14ac:dyDescent="0.25">
      <c r="A187" s="72">
        <v>180</v>
      </c>
      <c r="B187" s="293"/>
      <c r="C187" s="293"/>
      <c r="D187" s="294"/>
      <c r="E187" s="294"/>
      <c r="F187" s="295"/>
      <c r="G187" s="294"/>
      <c r="H187" s="551"/>
      <c r="I187" s="551"/>
      <c r="J187" s="551"/>
      <c r="K187" s="551"/>
      <c r="L187" s="551"/>
      <c r="M187" s="551"/>
    </row>
    <row r="188" spans="1:13" ht="20.100000000000001" customHeight="1" x14ac:dyDescent="0.25">
      <c r="A188" s="72">
        <v>181</v>
      </c>
      <c r="B188" s="293"/>
      <c r="C188" s="293"/>
      <c r="D188" s="294"/>
      <c r="E188" s="294"/>
      <c r="F188" s="295"/>
      <c r="G188" s="294"/>
      <c r="H188" s="551"/>
      <c r="I188" s="551"/>
      <c r="J188" s="551"/>
      <c r="K188" s="551"/>
      <c r="L188" s="551"/>
      <c r="M188" s="551"/>
    </row>
    <row r="189" spans="1:13" ht="20.100000000000001" customHeight="1" x14ac:dyDescent="0.25">
      <c r="A189" s="72">
        <v>182</v>
      </c>
      <c r="B189" s="293"/>
      <c r="C189" s="293"/>
      <c r="D189" s="294"/>
      <c r="E189" s="294"/>
      <c r="F189" s="295"/>
      <c r="G189" s="294"/>
      <c r="H189" s="551"/>
      <c r="I189" s="551"/>
      <c r="J189" s="551"/>
      <c r="K189" s="551"/>
      <c r="L189" s="551"/>
      <c r="M189" s="551"/>
    </row>
    <row r="190" spans="1:13" ht="20.100000000000001" customHeight="1" x14ac:dyDescent="0.25">
      <c r="A190" s="72">
        <v>183</v>
      </c>
      <c r="B190" s="293"/>
      <c r="C190" s="293"/>
      <c r="D190" s="294"/>
      <c r="E190" s="294"/>
      <c r="F190" s="295"/>
      <c r="G190" s="294"/>
      <c r="H190" s="551"/>
      <c r="I190" s="551"/>
      <c r="J190" s="551"/>
      <c r="K190" s="551"/>
      <c r="L190" s="551"/>
      <c r="M190" s="551"/>
    </row>
    <row r="191" spans="1:13" ht="20.100000000000001" customHeight="1" x14ac:dyDescent="0.25">
      <c r="A191" s="72">
        <v>184</v>
      </c>
      <c r="B191" s="293"/>
      <c r="C191" s="293"/>
      <c r="D191" s="296"/>
      <c r="E191" s="294"/>
      <c r="F191" s="295"/>
      <c r="G191" s="294"/>
      <c r="H191" s="551"/>
      <c r="I191" s="551"/>
      <c r="J191" s="551"/>
      <c r="K191" s="551"/>
      <c r="L191" s="551"/>
      <c r="M191" s="551"/>
    </row>
    <row r="192" spans="1:13" ht="20.100000000000001" customHeight="1" x14ac:dyDescent="0.25">
      <c r="A192" s="72">
        <v>185</v>
      </c>
      <c r="B192" s="293"/>
      <c r="C192" s="293"/>
      <c r="D192" s="294"/>
      <c r="E192" s="294"/>
      <c r="F192" s="295"/>
      <c r="G192" s="294"/>
      <c r="H192" s="551"/>
      <c r="I192" s="551"/>
      <c r="J192" s="551"/>
      <c r="K192" s="551"/>
      <c r="L192" s="551"/>
      <c r="M192" s="551"/>
    </row>
    <row r="193" spans="1:13" ht="20.100000000000001" customHeight="1" x14ac:dyDescent="0.25">
      <c r="A193" s="72">
        <v>186</v>
      </c>
      <c r="B193" s="293"/>
      <c r="C193" s="293"/>
      <c r="D193" s="294"/>
      <c r="E193" s="294"/>
      <c r="F193" s="295"/>
      <c r="G193" s="294"/>
      <c r="H193" s="551"/>
      <c r="I193" s="551"/>
      <c r="J193" s="551"/>
      <c r="K193" s="551"/>
      <c r="L193" s="551"/>
      <c r="M193" s="551"/>
    </row>
    <row r="194" spans="1:13" ht="20.100000000000001" customHeight="1" x14ac:dyDescent="0.25">
      <c r="A194" s="72">
        <v>187</v>
      </c>
      <c r="B194" s="293"/>
      <c r="C194" s="293"/>
      <c r="D194" s="294"/>
      <c r="E194" s="294"/>
      <c r="F194" s="295"/>
      <c r="G194" s="294"/>
      <c r="H194" s="551"/>
      <c r="I194" s="551"/>
      <c r="J194" s="551"/>
      <c r="K194" s="551"/>
      <c r="L194" s="551"/>
      <c r="M194" s="551"/>
    </row>
    <row r="195" spans="1:13" ht="20.100000000000001" customHeight="1" x14ac:dyDescent="0.25">
      <c r="A195" s="72">
        <v>188</v>
      </c>
      <c r="B195" s="293"/>
      <c r="C195" s="293"/>
      <c r="D195" s="294"/>
      <c r="E195" s="294"/>
      <c r="F195" s="295"/>
      <c r="G195" s="294"/>
      <c r="H195" s="551"/>
      <c r="I195" s="551"/>
      <c r="J195" s="551"/>
      <c r="K195" s="551"/>
      <c r="L195" s="551"/>
      <c r="M195" s="551"/>
    </row>
    <row r="196" spans="1:13" ht="20.100000000000001" customHeight="1" x14ac:dyDescent="0.25">
      <c r="A196" s="72">
        <v>189</v>
      </c>
      <c r="B196" s="293"/>
      <c r="C196" s="293"/>
      <c r="D196" s="294"/>
      <c r="E196" s="294"/>
      <c r="F196" s="295"/>
      <c r="G196" s="294"/>
      <c r="H196" s="551"/>
      <c r="I196" s="551"/>
      <c r="J196" s="551"/>
      <c r="K196" s="551"/>
      <c r="L196" s="551"/>
      <c r="M196" s="551"/>
    </row>
    <row r="197" spans="1:13" ht="20.100000000000001" customHeight="1" x14ac:dyDescent="0.25">
      <c r="A197" s="72">
        <v>190</v>
      </c>
      <c r="B197" s="293"/>
      <c r="C197" s="293"/>
      <c r="D197" s="294"/>
      <c r="E197" s="294"/>
      <c r="F197" s="295"/>
      <c r="G197" s="294"/>
      <c r="H197" s="551"/>
      <c r="I197" s="551"/>
      <c r="J197" s="551"/>
      <c r="K197" s="551"/>
      <c r="L197" s="551"/>
      <c r="M197" s="551"/>
    </row>
    <row r="198" spans="1:13" ht="20.100000000000001" customHeight="1" x14ac:dyDescent="0.25">
      <c r="A198" s="72">
        <v>191</v>
      </c>
      <c r="B198" s="293"/>
      <c r="C198" s="293"/>
      <c r="D198" s="294"/>
      <c r="E198" s="294"/>
      <c r="F198" s="295"/>
      <c r="G198" s="294"/>
      <c r="H198" s="551"/>
      <c r="I198" s="551"/>
      <c r="J198" s="551"/>
      <c r="K198" s="551"/>
      <c r="L198" s="551"/>
      <c r="M198" s="551"/>
    </row>
    <row r="199" spans="1:13" ht="20.100000000000001" customHeight="1" x14ac:dyDescent="0.25">
      <c r="A199" s="72">
        <v>192</v>
      </c>
      <c r="B199" s="293"/>
      <c r="C199" s="293"/>
      <c r="D199" s="294"/>
      <c r="E199" s="294"/>
      <c r="F199" s="295"/>
      <c r="G199" s="294"/>
      <c r="H199" s="551"/>
      <c r="I199" s="551"/>
      <c r="J199" s="551"/>
      <c r="K199" s="551"/>
      <c r="L199" s="551"/>
      <c r="M199" s="551"/>
    </row>
    <row r="200" spans="1:13" ht="20.100000000000001" customHeight="1" x14ac:dyDescent="0.25">
      <c r="A200" s="72">
        <v>193</v>
      </c>
      <c r="B200" s="293"/>
      <c r="C200" s="293"/>
      <c r="D200" s="294"/>
      <c r="E200" s="294"/>
      <c r="F200" s="295"/>
      <c r="G200" s="294"/>
      <c r="H200" s="551"/>
      <c r="I200" s="551"/>
      <c r="J200" s="551"/>
      <c r="K200" s="551"/>
      <c r="L200" s="551"/>
      <c r="M200" s="551"/>
    </row>
    <row r="201" spans="1:13" ht="20.100000000000001" customHeight="1" x14ac:dyDescent="0.25">
      <c r="A201" s="72">
        <v>194</v>
      </c>
      <c r="B201" s="293"/>
      <c r="C201" s="293"/>
      <c r="D201" s="296"/>
      <c r="E201" s="294"/>
      <c r="F201" s="295"/>
      <c r="G201" s="294"/>
      <c r="H201" s="551"/>
      <c r="I201" s="551"/>
      <c r="J201" s="551"/>
      <c r="K201" s="551"/>
      <c r="L201" s="551"/>
      <c r="M201" s="551"/>
    </row>
    <row r="202" spans="1:13" ht="20.100000000000001" customHeight="1" x14ac:dyDescent="0.25">
      <c r="A202" s="72">
        <v>195</v>
      </c>
      <c r="B202" s="293"/>
      <c r="C202" s="293"/>
      <c r="D202" s="294"/>
      <c r="E202" s="294"/>
      <c r="F202" s="295"/>
      <c r="G202" s="294"/>
      <c r="H202" s="551"/>
      <c r="I202" s="551"/>
      <c r="J202" s="551"/>
      <c r="K202" s="551"/>
      <c r="L202" s="551"/>
      <c r="M202" s="551"/>
    </row>
    <row r="203" spans="1:13" ht="20.100000000000001" customHeight="1" x14ac:dyDescent="0.25">
      <c r="A203" s="72">
        <v>196</v>
      </c>
      <c r="B203" s="293"/>
      <c r="C203" s="293"/>
      <c r="D203" s="294"/>
      <c r="E203" s="294"/>
      <c r="F203" s="295"/>
      <c r="G203" s="294"/>
      <c r="H203" s="551"/>
      <c r="I203" s="551"/>
      <c r="J203" s="551"/>
      <c r="K203" s="551"/>
      <c r="L203" s="551"/>
      <c r="M203" s="551"/>
    </row>
    <row r="204" spans="1:13" ht="20.100000000000001" customHeight="1" x14ac:dyDescent="0.25">
      <c r="A204" s="72">
        <v>197</v>
      </c>
      <c r="B204" s="293"/>
      <c r="C204" s="293"/>
      <c r="D204" s="294"/>
      <c r="E204" s="294"/>
      <c r="F204" s="295"/>
      <c r="G204" s="294"/>
      <c r="H204" s="551"/>
      <c r="I204" s="551"/>
      <c r="J204" s="551"/>
      <c r="K204" s="551"/>
      <c r="L204" s="551"/>
      <c r="M204" s="551"/>
    </row>
    <row r="205" spans="1:13" ht="20.100000000000001" customHeight="1" x14ac:dyDescent="0.25">
      <c r="A205" s="72">
        <v>198</v>
      </c>
      <c r="B205" s="293"/>
      <c r="C205" s="293"/>
      <c r="D205" s="294"/>
      <c r="E205" s="294"/>
      <c r="F205" s="295"/>
      <c r="G205" s="294"/>
      <c r="H205" s="551"/>
      <c r="I205" s="551"/>
      <c r="J205" s="551"/>
      <c r="K205" s="551"/>
      <c r="L205" s="551"/>
      <c r="M205" s="551"/>
    </row>
    <row r="206" spans="1:13" ht="20.100000000000001" customHeight="1" x14ac:dyDescent="0.25">
      <c r="A206" s="72">
        <v>199</v>
      </c>
      <c r="B206" s="293"/>
      <c r="C206" s="293"/>
      <c r="D206" s="294"/>
      <c r="E206" s="294"/>
      <c r="F206" s="295"/>
      <c r="G206" s="294"/>
      <c r="H206" s="551"/>
      <c r="I206" s="551"/>
      <c r="J206" s="551"/>
      <c r="K206" s="551"/>
      <c r="L206" s="551"/>
      <c r="M206" s="551"/>
    </row>
    <row r="207" spans="1:13" ht="20.100000000000001" customHeight="1" x14ac:dyDescent="0.25">
      <c r="A207" s="72">
        <v>200</v>
      </c>
      <c r="B207" s="293"/>
      <c r="C207" s="293"/>
      <c r="D207" s="294"/>
      <c r="E207" s="294"/>
      <c r="F207" s="295"/>
      <c r="G207" s="294"/>
      <c r="H207" s="551"/>
      <c r="I207" s="551"/>
      <c r="J207" s="551"/>
      <c r="K207" s="551"/>
      <c r="L207" s="551"/>
      <c r="M207" s="551"/>
    </row>
    <row r="208" spans="1:13" ht="20.100000000000001" customHeight="1" x14ac:dyDescent="0.25">
      <c r="A208" s="72">
        <v>201</v>
      </c>
      <c r="B208" s="293"/>
      <c r="C208" s="293"/>
      <c r="D208" s="294"/>
      <c r="E208" s="294"/>
      <c r="F208" s="295"/>
      <c r="G208" s="294"/>
      <c r="H208" s="551"/>
      <c r="I208" s="551"/>
      <c r="J208" s="551"/>
      <c r="K208" s="551"/>
      <c r="L208" s="551"/>
      <c r="M208" s="551"/>
    </row>
    <row r="209" spans="1:13" ht="20.100000000000001" customHeight="1" x14ac:dyDescent="0.25">
      <c r="A209" s="72">
        <v>202</v>
      </c>
      <c r="B209" s="293"/>
      <c r="C209" s="293"/>
      <c r="D209" s="294"/>
      <c r="E209" s="294"/>
      <c r="F209" s="295"/>
      <c r="G209" s="294"/>
      <c r="H209" s="551"/>
      <c r="I209" s="551"/>
      <c r="J209" s="551"/>
      <c r="K209" s="551"/>
      <c r="L209" s="551"/>
      <c r="M209" s="551"/>
    </row>
    <row r="210" spans="1:13" ht="20.100000000000001" customHeight="1" x14ac:dyDescent="0.25">
      <c r="A210" s="72">
        <v>203</v>
      </c>
      <c r="B210" s="293"/>
      <c r="C210" s="293"/>
      <c r="D210" s="294"/>
      <c r="E210" s="294"/>
      <c r="F210" s="295"/>
      <c r="G210" s="294"/>
      <c r="H210" s="551"/>
      <c r="I210" s="551"/>
      <c r="J210" s="551"/>
      <c r="K210" s="551"/>
      <c r="L210" s="551"/>
      <c r="M210" s="551"/>
    </row>
    <row r="211" spans="1:13" ht="20.100000000000001" customHeight="1" x14ac:dyDescent="0.25">
      <c r="A211" s="72">
        <v>204</v>
      </c>
      <c r="B211" s="293"/>
      <c r="C211" s="293"/>
      <c r="D211" s="294"/>
      <c r="E211" s="294"/>
      <c r="F211" s="295"/>
      <c r="G211" s="294"/>
      <c r="H211" s="551"/>
      <c r="I211" s="551"/>
      <c r="J211" s="551"/>
      <c r="K211" s="551"/>
      <c r="L211" s="551"/>
      <c r="M211" s="551"/>
    </row>
    <row r="212" spans="1:13" ht="20.100000000000001" customHeight="1" x14ac:dyDescent="0.25">
      <c r="A212" s="72">
        <v>205</v>
      </c>
      <c r="B212" s="293"/>
      <c r="C212" s="293"/>
      <c r="D212" s="294"/>
      <c r="E212" s="294"/>
      <c r="F212" s="295"/>
      <c r="G212" s="294"/>
      <c r="H212" s="551"/>
      <c r="I212" s="551"/>
      <c r="J212" s="551"/>
      <c r="K212" s="551"/>
      <c r="L212" s="551"/>
      <c r="M212" s="551"/>
    </row>
    <row r="213" spans="1:13" ht="20.100000000000001" customHeight="1" x14ac:dyDescent="0.25">
      <c r="A213" s="72">
        <v>206</v>
      </c>
      <c r="B213" s="293"/>
      <c r="C213" s="293"/>
      <c r="D213" s="294"/>
      <c r="E213" s="294"/>
      <c r="F213" s="295"/>
      <c r="G213" s="294"/>
      <c r="H213" s="551"/>
      <c r="I213" s="551"/>
      <c r="J213" s="551"/>
      <c r="K213" s="551"/>
      <c r="L213" s="551"/>
      <c r="M213" s="551"/>
    </row>
    <row r="214" spans="1:13" ht="20.100000000000001" customHeight="1" x14ac:dyDescent="0.25">
      <c r="A214" s="72">
        <v>207</v>
      </c>
      <c r="B214" s="293"/>
      <c r="C214" s="293"/>
      <c r="D214" s="294"/>
      <c r="E214" s="294"/>
      <c r="F214" s="295"/>
      <c r="G214" s="294"/>
      <c r="H214" s="551"/>
      <c r="I214" s="551"/>
      <c r="J214" s="551"/>
      <c r="K214" s="551"/>
      <c r="L214" s="551"/>
      <c r="M214" s="551"/>
    </row>
    <row r="215" spans="1:13" ht="20.100000000000001" customHeight="1" x14ac:dyDescent="0.25">
      <c r="A215" s="72">
        <v>208</v>
      </c>
      <c r="B215" s="293"/>
      <c r="C215" s="293"/>
      <c r="D215" s="294"/>
      <c r="E215" s="294"/>
      <c r="F215" s="295"/>
      <c r="G215" s="294"/>
      <c r="H215" s="551"/>
      <c r="I215" s="551"/>
      <c r="J215" s="551"/>
      <c r="K215" s="551"/>
      <c r="L215" s="551"/>
      <c r="M215" s="551"/>
    </row>
    <row r="216" spans="1:13" ht="20.100000000000001" customHeight="1" x14ac:dyDescent="0.25">
      <c r="A216" s="72">
        <v>209</v>
      </c>
      <c r="B216" s="293"/>
      <c r="C216" s="293"/>
      <c r="D216" s="294"/>
      <c r="E216" s="294"/>
      <c r="F216" s="295"/>
      <c r="G216" s="294"/>
      <c r="H216" s="551"/>
      <c r="I216" s="551"/>
      <c r="J216" s="551"/>
      <c r="K216" s="551"/>
      <c r="L216" s="551"/>
      <c r="M216" s="551"/>
    </row>
    <row r="217" spans="1:13" ht="20.100000000000001" customHeight="1" x14ac:dyDescent="0.25">
      <c r="A217" s="72">
        <v>210</v>
      </c>
      <c r="B217" s="293"/>
      <c r="C217" s="293"/>
      <c r="D217" s="294"/>
      <c r="E217" s="294"/>
      <c r="F217" s="295"/>
      <c r="G217" s="294"/>
      <c r="H217" s="551"/>
      <c r="I217" s="551"/>
      <c r="J217" s="551"/>
      <c r="K217" s="551"/>
      <c r="L217" s="551"/>
      <c r="M217" s="551"/>
    </row>
    <row r="218" spans="1:13" ht="20.100000000000001" customHeight="1" x14ac:dyDescent="0.25">
      <c r="A218" s="72">
        <v>211</v>
      </c>
      <c r="B218" s="293"/>
      <c r="C218" s="293"/>
      <c r="D218" s="294"/>
      <c r="E218" s="294"/>
      <c r="F218" s="295"/>
      <c r="G218" s="294"/>
      <c r="H218" s="551"/>
      <c r="I218" s="551"/>
      <c r="J218" s="551"/>
      <c r="K218" s="551"/>
      <c r="L218" s="551"/>
      <c r="M218" s="551"/>
    </row>
    <row r="219" spans="1:13" ht="20.100000000000001" customHeight="1" x14ac:dyDescent="0.25">
      <c r="A219" s="72">
        <v>212</v>
      </c>
      <c r="B219" s="293"/>
      <c r="C219" s="293"/>
      <c r="D219" s="294"/>
      <c r="E219" s="294"/>
      <c r="F219" s="295"/>
      <c r="G219" s="294"/>
      <c r="H219" s="551"/>
      <c r="I219" s="551"/>
      <c r="J219" s="551"/>
      <c r="K219" s="551"/>
      <c r="L219" s="551"/>
      <c r="M219" s="551"/>
    </row>
    <row r="220" spans="1:13" ht="20.100000000000001" customHeight="1" x14ac:dyDescent="0.25">
      <c r="A220" s="72">
        <v>213</v>
      </c>
      <c r="B220" s="293"/>
      <c r="C220" s="293"/>
      <c r="D220" s="294"/>
      <c r="E220" s="294"/>
      <c r="F220" s="295"/>
      <c r="G220" s="294"/>
      <c r="H220" s="551"/>
      <c r="I220" s="551"/>
      <c r="J220" s="551"/>
      <c r="K220" s="551"/>
      <c r="L220" s="551"/>
      <c r="M220" s="551"/>
    </row>
    <row r="221" spans="1:13" ht="20.100000000000001" customHeight="1" x14ac:dyDescent="0.25">
      <c r="A221" s="72">
        <v>214</v>
      </c>
      <c r="B221" s="293"/>
      <c r="C221" s="293"/>
      <c r="D221" s="294"/>
      <c r="E221" s="294"/>
      <c r="F221" s="295"/>
      <c r="G221" s="294"/>
      <c r="H221" s="551"/>
      <c r="I221" s="551"/>
      <c r="J221" s="551"/>
      <c r="K221" s="551"/>
      <c r="L221" s="551"/>
      <c r="M221" s="551"/>
    </row>
    <row r="222" spans="1:13" ht="20.100000000000001" customHeight="1" x14ac:dyDescent="0.25">
      <c r="A222" s="72">
        <v>215</v>
      </c>
      <c r="B222" s="293"/>
      <c r="C222" s="293"/>
      <c r="D222" s="294"/>
      <c r="E222" s="294"/>
      <c r="F222" s="295"/>
      <c r="G222" s="294"/>
      <c r="H222" s="551"/>
      <c r="I222" s="551"/>
      <c r="J222" s="551"/>
      <c r="K222" s="551"/>
      <c r="L222" s="551"/>
      <c r="M222" s="551"/>
    </row>
    <row r="223" spans="1:13" ht="20.100000000000001" customHeight="1" x14ac:dyDescent="0.25">
      <c r="A223" s="72">
        <v>216</v>
      </c>
      <c r="B223" s="293"/>
      <c r="C223" s="293"/>
      <c r="D223" s="294"/>
      <c r="E223" s="294"/>
      <c r="F223" s="295"/>
      <c r="G223" s="294"/>
      <c r="H223" s="551"/>
      <c r="I223" s="551"/>
      <c r="J223" s="551"/>
      <c r="K223" s="551"/>
      <c r="L223" s="551"/>
      <c r="M223" s="551"/>
    </row>
    <row r="224" spans="1:13" ht="20.100000000000001" customHeight="1" x14ac:dyDescent="0.25">
      <c r="A224" s="72">
        <v>217</v>
      </c>
      <c r="B224" s="293"/>
      <c r="C224" s="293"/>
      <c r="D224" s="294"/>
      <c r="E224" s="294"/>
      <c r="F224" s="295"/>
      <c r="G224" s="294"/>
      <c r="H224" s="551"/>
      <c r="I224" s="551"/>
      <c r="J224" s="551"/>
      <c r="K224" s="551"/>
      <c r="L224" s="551"/>
      <c r="M224" s="551"/>
    </row>
    <row r="225" spans="1:13" ht="20.100000000000001" customHeight="1" x14ac:dyDescent="0.25">
      <c r="A225" s="72">
        <v>218</v>
      </c>
      <c r="B225" s="293"/>
      <c r="C225" s="293"/>
      <c r="D225" s="294"/>
      <c r="E225" s="294"/>
      <c r="F225" s="295"/>
      <c r="G225" s="294"/>
      <c r="H225" s="551"/>
      <c r="I225" s="551"/>
      <c r="J225" s="551"/>
      <c r="K225" s="551"/>
      <c r="L225" s="551"/>
      <c r="M225" s="551"/>
    </row>
    <row r="226" spans="1:13" ht="20.100000000000001" customHeight="1" x14ac:dyDescent="0.25">
      <c r="A226" s="72">
        <v>219</v>
      </c>
      <c r="B226" s="293"/>
      <c r="C226" s="293"/>
      <c r="D226" s="296"/>
      <c r="E226" s="294"/>
      <c r="F226" s="295"/>
      <c r="G226" s="294"/>
      <c r="H226" s="551"/>
      <c r="I226" s="551"/>
      <c r="J226" s="551"/>
      <c r="K226" s="551"/>
      <c r="L226" s="551"/>
      <c r="M226" s="551"/>
    </row>
    <row r="227" spans="1:13" ht="20.100000000000001" customHeight="1" x14ac:dyDescent="0.25">
      <c r="A227" s="72">
        <v>220</v>
      </c>
      <c r="B227" s="293"/>
      <c r="C227" s="293"/>
      <c r="D227" s="294"/>
      <c r="E227" s="294"/>
      <c r="F227" s="295"/>
      <c r="G227" s="294"/>
      <c r="H227" s="551"/>
      <c r="I227" s="551"/>
      <c r="J227" s="551"/>
      <c r="K227" s="551"/>
      <c r="L227" s="551"/>
      <c r="M227" s="551"/>
    </row>
    <row r="228" spans="1:13" ht="20.100000000000001" customHeight="1" x14ac:dyDescent="0.25">
      <c r="A228" s="72">
        <v>221</v>
      </c>
      <c r="B228" s="293"/>
      <c r="C228" s="293"/>
      <c r="D228" s="294"/>
      <c r="E228" s="294"/>
      <c r="F228" s="295"/>
      <c r="G228" s="294"/>
      <c r="H228" s="551"/>
      <c r="I228" s="551"/>
      <c r="J228" s="551"/>
      <c r="K228" s="551"/>
      <c r="L228" s="551"/>
      <c r="M228" s="551"/>
    </row>
    <row r="229" spans="1:13" ht="20.100000000000001" customHeight="1" x14ac:dyDescent="0.25">
      <c r="A229" s="72">
        <v>222</v>
      </c>
      <c r="B229" s="293"/>
      <c r="C229" s="293"/>
      <c r="D229" s="294"/>
      <c r="E229" s="294"/>
      <c r="F229" s="295"/>
      <c r="G229" s="294"/>
      <c r="H229" s="551"/>
      <c r="I229" s="551"/>
      <c r="J229" s="551"/>
      <c r="K229" s="551"/>
      <c r="L229" s="551"/>
      <c r="M229" s="551"/>
    </row>
    <row r="230" spans="1:13" ht="20.100000000000001" customHeight="1" x14ac:dyDescent="0.25">
      <c r="A230" s="72">
        <v>223</v>
      </c>
      <c r="B230" s="293"/>
      <c r="C230" s="293"/>
      <c r="D230" s="294"/>
      <c r="E230" s="294"/>
      <c r="F230" s="295"/>
      <c r="G230" s="294"/>
      <c r="H230" s="551"/>
      <c r="I230" s="551"/>
      <c r="J230" s="551"/>
      <c r="K230" s="551"/>
      <c r="L230" s="551"/>
      <c r="M230" s="551"/>
    </row>
    <row r="231" spans="1:13" ht="20.100000000000001" customHeight="1" x14ac:dyDescent="0.25">
      <c r="A231" s="72">
        <v>224</v>
      </c>
      <c r="B231" s="293"/>
      <c r="C231" s="293"/>
      <c r="D231" s="294"/>
      <c r="E231" s="294"/>
      <c r="F231" s="295"/>
      <c r="G231" s="294"/>
      <c r="H231" s="551"/>
      <c r="I231" s="551"/>
      <c r="J231" s="551"/>
      <c r="K231" s="551"/>
      <c r="L231" s="551"/>
      <c r="M231" s="551"/>
    </row>
    <row r="232" spans="1:13" ht="20.100000000000001" customHeight="1" x14ac:dyDescent="0.25">
      <c r="A232" s="72">
        <v>225</v>
      </c>
      <c r="B232" s="293"/>
      <c r="C232" s="293"/>
      <c r="D232" s="294"/>
      <c r="E232" s="294"/>
      <c r="F232" s="295"/>
      <c r="G232" s="294"/>
      <c r="H232" s="551"/>
      <c r="I232" s="551"/>
      <c r="J232" s="551"/>
      <c r="K232" s="551"/>
      <c r="L232" s="551"/>
      <c r="M232" s="551"/>
    </row>
    <row r="233" spans="1:13" ht="20.100000000000001" customHeight="1" x14ac:dyDescent="0.25">
      <c r="A233" s="72">
        <v>226</v>
      </c>
      <c r="B233" s="293"/>
      <c r="C233" s="293"/>
      <c r="D233" s="294"/>
      <c r="E233" s="294"/>
      <c r="F233" s="295"/>
      <c r="G233" s="294"/>
      <c r="H233" s="551"/>
      <c r="I233" s="551"/>
      <c r="J233" s="551"/>
      <c r="K233" s="551"/>
      <c r="L233" s="551"/>
      <c r="M233" s="551"/>
    </row>
    <row r="234" spans="1:13" ht="20.100000000000001" customHeight="1" x14ac:dyDescent="0.25">
      <c r="A234" s="72">
        <v>227</v>
      </c>
      <c r="B234" s="293"/>
      <c r="C234" s="293"/>
      <c r="D234" s="294"/>
      <c r="E234" s="294"/>
      <c r="F234" s="295"/>
      <c r="G234" s="294"/>
      <c r="H234" s="551"/>
      <c r="I234" s="551"/>
      <c r="J234" s="551"/>
      <c r="K234" s="551"/>
      <c r="L234" s="551"/>
      <c r="M234" s="551"/>
    </row>
    <row r="235" spans="1:13" ht="20.100000000000001" customHeight="1" x14ac:dyDescent="0.25">
      <c r="A235" s="72">
        <v>228</v>
      </c>
      <c r="B235" s="293"/>
      <c r="C235" s="293"/>
      <c r="D235" s="294"/>
      <c r="E235" s="294"/>
      <c r="F235" s="295"/>
      <c r="G235" s="294"/>
      <c r="H235" s="551"/>
      <c r="I235" s="551"/>
      <c r="J235" s="551"/>
      <c r="K235" s="551"/>
      <c r="L235" s="551"/>
      <c r="M235" s="551"/>
    </row>
    <row r="236" spans="1:13" ht="20.100000000000001" customHeight="1" x14ac:dyDescent="0.25">
      <c r="A236" s="72">
        <v>229</v>
      </c>
      <c r="B236" s="293"/>
      <c r="C236" s="293"/>
      <c r="D236" s="296"/>
      <c r="E236" s="294"/>
      <c r="F236" s="295"/>
      <c r="G236" s="294"/>
      <c r="H236" s="551"/>
      <c r="I236" s="551"/>
      <c r="J236" s="551"/>
      <c r="K236" s="551"/>
      <c r="L236" s="551"/>
      <c r="M236" s="551"/>
    </row>
    <row r="237" spans="1:13" ht="20.100000000000001" customHeight="1" x14ac:dyDescent="0.25">
      <c r="A237" s="72">
        <v>230</v>
      </c>
      <c r="B237" s="293"/>
      <c r="C237" s="293"/>
      <c r="D237" s="294"/>
      <c r="E237" s="294"/>
      <c r="F237" s="295"/>
      <c r="G237" s="294"/>
      <c r="H237" s="551"/>
      <c r="I237" s="551"/>
      <c r="J237" s="551"/>
      <c r="K237" s="551"/>
      <c r="L237" s="551"/>
      <c r="M237" s="551"/>
    </row>
    <row r="238" spans="1:13" ht="20.100000000000001" customHeight="1" x14ac:dyDescent="0.25">
      <c r="A238" s="72">
        <v>231</v>
      </c>
      <c r="B238" s="293"/>
      <c r="C238" s="293"/>
      <c r="D238" s="294"/>
      <c r="E238" s="294"/>
      <c r="F238" s="295"/>
      <c r="G238" s="294"/>
      <c r="H238" s="551"/>
      <c r="I238" s="551"/>
      <c r="J238" s="551"/>
      <c r="K238" s="551"/>
      <c r="L238" s="551"/>
      <c r="M238" s="551"/>
    </row>
    <row r="239" spans="1:13" ht="20.100000000000001" customHeight="1" x14ac:dyDescent="0.25">
      <c r="A239" s="72">
        <v>232</v>
      </c>
      <c r="B239" s="293"/>
      <c r="C239" s="293"/>
      <c r="D239" s="294"/>
      <c r="E239" s="294"/>
      <c r="F239" s="295"/>
      <c r="G239" s="294"/>
      <c r="H239" s="551"/>
      <c r="I239" s="551"/>
      <c r="J239" s="551"/>
      <c r="K239" s="551"/>
      <c r="L239" s="551"/>
      <c r="M239" s="551"/>
    </row>
    <row r="240" spans="1:13" ht="20.100000000000001" customHeight="1" x14ac:dyDescent="0.25">
      <c r="A240" s="72">
        <v>233</v>
      </c>
      <c r="B240" s="293"/>
      <c r="C240" s="293"/>
      <c r="D240" s="294"/>
      <c r="E240" s="294"/>
      <c r="F240" s="295"/>
      <c r="G240" s="294"/>
      <c r="H240" s="551"/>
      <c r="I240" s="551"/>
      <c r="J240" s="551"/>
      <c r="K240" s="551"/>
      <c r="L240" s="551"/>
      <c r="M240" s="551"/>
    </row>
    <row r="241" spans="1:13" ht="20.100000000000001" customHeight="1" x14ac:dyDescent="0.25">
      <c r="A241" s="72">
        <v>234</v>
      </c>
      <c r="B241" s="293"/>
      <c r="C241" s="293"/>
      <c r="D241" s="294"/>
      <c r="E241" s="294"/>
      <c r="F241" s="295"/>
      <c r="G241" s="294"/>
      <c r="H241" s="551"/>
      <c r="I241" s="551"/>
      <c r="J241" s="551"/>
      <c r="K241" s="551"/>
      <c r="L241" s="551"/>
      <c r="M241" s="551"/>
    </row>
    <row r="242" spans="1:13" ht="20.100000000000001" customHeight="1" x14ac:dyDescent="0.25">
      <c r="A242" s="72">
        <v>235</v>
      </c>
      <c r="B242" s="293"/>
      <c r="C242" s="293"/>
      <c r="D242" s="294"/>
      <c r="E242" s="294"/>
      <c r="F242" s="295"/>
      <c r="G242" s="294"/>
      <c r="H242" s="551"/>
      <c r="I242" s="551"/>
      <c r="J242" s="551"/>
      <c r="K242" s="551"/>
      <c r="L242" s="551"/>
      <c r="M242" s="551"/>
    </row>
    <row r="243" spans="1:13" ht="20.100000000000001" customHeight="1" x14ac:dyDescent="0.25">
      <c r="A243" s="72">
        <v>236</v>
      </c>
      <c r="B243" s="293"/>
      <c r="C243" s="293"/>
      <c r="D243" s="294"/>
      <c r="E243" s="294"/>
      <c r="F243" s="295"/>
      <c r="G243" s="294"/>
      <c r="H243" s="551"/>
      <c r="I243" s="551"/>
      <c r="J243" s="551"/>
      <c r="K243" s="551"/>
      <c r="L243" s="551"/>
      <c r="M243" s="551"/>
    </row>
    <row r="244" spans="1:13" ht="20.100000000000001" customHeight="1" x14ac:dyDescent="0.25">
      <c r="A244" s="72">
        <v>237</v>
      </c>
      <c r="B244" s="293"/>
      <c r="C244" s="293"/>
      <c r="D244" s="294"/>
      <c r="E244" s="294"/>
      <c r="F244" s="295"/>
      <c r="G244" s="294"/>
      <c r="H244" s="551"/>
      <c r="I244" s="551"/>
      <c r="J244" s="551"/>
      <c r="K244" s="551"/>
      <c r="L244" s="551"/>
      <c r="M244" s="551"/>
    </row>
    <row r="245" spans="1:13" ht="20.100000000000001" customHeight="1" x14ac:dyDescent="0.25">
      <c r="A245" s="72">
        <v>238</v>
      </c>
      <c r="B245" s="293"/>
      <c r="C245" s="293"/>
      <c r="D245" s="294"/>
      <c r="E245" s="294"/>
      <c r="F245" s="295"/>
      <c r="G245" s="294"/>
      <c r="H245" s="551"/>
      <c r="I245" s="551"/>
      <c r="J245" s="551"/>
      <c r="K245" s="551"/>
      <c r="L245" s="551"/>
      <c r="M245" s="551"/>
    </row>
    <row r="246" spans="1:13" ht="20.100000000000001" customHeight="1" x14ac:dyDescent="0.25">
      <c r="A246" s="72">
        <v>239</v>
      </c>
      <c r="B246" s="293"/>
      <c r="C246" s="293"/>
      <c r="D246" s="294"/>
      <c r="E246" s="294"/>
      <c r="F246" s="295"/>
      <c r="G246" s="294"/>
      <c r="H246" s="551"/>
      <c r="I246" s="551"/>
      <c r="J246" s="551"/>
      <c r="K246" s="551"/>
      <c r="L246" s="551"/>
      <c r="M246" s="551"/>
    </row>
    <row r="247" spans="1:13" ht="20.100000000000001" customHeight="1" x14ac:dyDescent="0.25">
      <c r="A247" s="72">
        <v>240</v>
      </c>
      <c r="B247" s="293"/>
      <c r="C247" s="293"/>
      <c r="D247" s="294"/>
      <c r="E247" s="294"/>
      <c r="F247" s="295"/>
      <c r="G247" s="294"/>
      <c r="H247" s="551"/>
      <c r="I247" s="551"/>
      <c r="J247" s="551"/>
      <c r="K247" s="551"/>
      <c r="L247" s="551"/>
      <c r="M247" s="551"/>
    </row>
    <row r="248" spans="1:13" ht="20.100000000000001" customHeight="1" x14ac:dyDescent="0.25">
      <c r="A248" s="72">
        <v>241</v>
      </c>
      <c r="B248" s="293"/>
      <c r="C248" s="293"/>
      <c r="D248" s="294"/>
      <c r="E248" s="294"/>
      <c r="F248" s="295"/>
      <c r="G248" s="294"/>
      <c r="H248" s="551"/>
      <c r="I248" s="551"/>
      <c r="J248" s="551"/>
      <c r="K248" s="551"/>
      <c r="L248" s="551"/>
      <c r="M248" s="551"/>
    </row>
    <row r="249" spans="1:13" ht="20.100000000000001" customHeight="1" x14ac:dyDescent="0.25">
      <c r="A249" s="72">
        <v>242</v>
      </c>
      <c r="B249" s="293"/>
      <c r="C249" s="293"/>
      <c r="D249" s="294"/>
      <c r="E249" s="294"/>
      <c r="F249" s="295"/>
      <c r="G249" s="294"/>
      <c r="H249" s="551"/>
      <c r="I249" s="551"/>
      <c r="J249" s="551"/>
      <c r="K249" s="551"/>
      <c r="L249" s="551"/>
      <c r="M249" s="551"/>
    </row>
    <row r="250" spans="1:13" ht="20.100000000000001" customHeight="1" x14ac:dyDescent="0.25">
      <c r="A250" s="72">
        <v>243</v>
      </c>
      <c r="B250" s="293"/>
      <c r="C250" s="293"/>
      <c r="D250" s="294"/>
      <c r="E250" s="294"/>
      <c r="F250" s="295"/>
      <c r="G250" s="294"/>
      <c r="H250" s="551"/>
      <c r="I250" s="551"/>
      <c r="J250" s="551"/>
      <c r="K250" s="551"/>
      <c r="L250" s="551"/>
      <c r="M250" s="551"/>
    </row>
    <row r="251" spans="1:13" ht="20.100000000000001" customHeight="1" x14ac:dyDescent="0.25">
      <c r="A251" s="72">
        <v>244</v>
      </c>
      <c r="B251" s="293"/>
      <c r="C251" s="293"/>
      <c r="D251" s="294"/>
      <c r="E251" s="294"/>
      <c r="F251" s="295"/>
      <c r="G251" s="294"/>
      <c r="H251" s="551"/>
      <c r="I251" s="551"/>
      <c r="J251" s="551"/>
      <c r="K251" s="551"/>
      <c r="L251" s="551"/>
      <c r="M251" s="551"/>
    </row>
    <row r="252" spans="1:13" ht="20.100000000000001" customHeight="1" x14ac:dyDescent="0.25">
      <c r="A252" s="72">
        <v>245</v>
      </c>
      <c r="B252" s="293"/>
      <c r="C252" s="293"/>
      <c r="D252" s="294"/>
      <c r="E252" s="294"/>
      <c r="F252" s="295"/>
      <c r="G252" s="294"/>
      <c r="H252" s="551"/>
      <c r="I252" s="551"/>
      <c r="J252" s="551"/>
      <c r="K252" s="551"/>
      <c r="L252" s="551"/>
      <c r="M252" s="551"/>
    </row>
    <row r="253" spans="1:13" ht="20.100000000000001" customHeight="1" x14ac:dyDescent="0.25">
      <c r="A253" s="72">
        <v>246</v>
      </c>
      <c r="B253" s="293"/>
      <c r="C253" s="293"/>
      <c r="D253" s="294"/>
      <c r="E253" s="294"/>
      <c r="F253" s="295"/>
      <c r="G253" s="294"/>
      <c r="H253" s="551"/>
      <c r="I253" s="551"/>
      <c r="J253" s="551"/>
      <c r="K253" s="551"/>
      <c r="L253" s="551"/>
      <c r="M253" s="551"/>
    </row>
    <row r="254" spans="1:13" ht="20.100000000000001" customHeight="1" x14ac:dyDescent="0.25">
      <c r="A254" s="72">
        <v>247</v>
      </c>
      <c r="B254" s="293"/>
      <c r="C254" s="293"/>
      <c r="D254" s="294"/>
      <c r="E254" s="294"/>
      <c r="F254" s="295"/>
      <c r="G254" s="294"/>
      <c r="H254" s="551"/>
      <c r="I254" s="551"/>
      <c r="J254" s="551"/>
      <c r="K254" s="551"/>
      <c r="L254" s="551"/>
      <c r="M254" s="551"/>
    </row>
    <row r="255" spans="1:13" ht="20.100000000000001" customHeight="1" x14ac:dyDescent="0.25">
      <c r="A255" s="72">
        <v>248</v>
      </c>
      <c r="B255" s="293"/>
      <c r="C255" s="293"/>
      <c r="D255" s="294"/>
      <c r="E255" s="294"/>
      <c r="F255" s="295"/>
      <c r="G255" s="294"/>
      <c r="H255" s="551"/>
      <c r="I255" s="551"/>
      <c r="J255" s="551"/>
      <c r="K255" s="551"/>
      <c r="L255" s="551"/>
      <c r="M255" s="551"/>
    </row>
    <row r="256" spans="1:13" ht="20.100000000000001" customHeight="1" x14ac:dyDescent="0.25">
      <c r="A256" s="72">
        <v>249</v>
      </c>
      <c r="B256" s="293"/>
      <c r="C256" s="293"/>
      <c r="D256" s="294"/>
      <c r="E256" s="294"/>
      <c r="F256" s="295"/>
      <c r="G256" s="294"/>
      <c r="H256" s="551"/>
      <c r="I256" s="551"/>
      <c r="J256" s="551"/>
      <c r="K256" s="551"/>
      <c r="L256" s="551"/>
      <c r="M256" s="551"/>
    </row>
    <row r="257" spans="1:13" ht="20.100000000000001" customHeight="1" x14ac:dyDescent="0.25">
      <c r="A257" s="72">
        <v>250</v>
      </c>
      <c r="B257" s="293"/>
      <c r="C257" s="293"/>
      <c r="D257" s="294"/>
      <c r="E257" s="294"/>
      <c r="F257" s="295"/>
      <c r="G257" s="294"/>
      <c r="H257" s="551"/>
      <c r="I257" s="551"/>
      <c r="J257" s="551"/>
      <c r="K257" s="551"/>
      <c r="L257" s="551"/>
      <c r="M257" s="551"/>
    </row>
    <row r="258" spans="1:13" ht="20.100000000000001" customHeight="1" x14ac:dyDescent="0.25">
      <c r="A258" s="72">
        <v>251</v>
      </c>
      <c r="B258" s="293"/>
      <c r="C258" s="293"/>
      <c r="D258" s="294"/>
      <c r="E258" s="294"/>
      <c r="F258" s="295"/>
      <c r="G258" s="294"/>
      <c r="H258" s="551"/>
      <c r="I258" s="551"/>
      <c r="J258" s="551"/>
      <c r="K258" s="551"/>
      <c r="L258" s="551"/>
      <c r="M258" s="551"/>
    </row>
    <row r="259" spans="1:13" ht="20.100000000000001" customHeight="1" x14ac:dyDescent="0.25">
      <c r="A259" s="72">
        <v>252</v>
      </c>
      <c r="B259" s="293"/>
      <c r="C259" s="293"/>
      <c r="D259" s="294"/>
      <c r="E259" s="294"/>
      <c r="F259" s="295"/>
      <c r="G259" s="294"/>
      <c r="H259" s="551"/>
      <c r="I259" s="551"/>
      <c r="J259" s="551"/>
      <c r="K259" s="551"/>
      <c r="L259" s="551"/>
      <c r="M259" s="551"/>
    </row>
    <row r="260" spans="1:13" ht="20.100000000000001" customHeight="1" x14ac:dyDescent="0.25">
      <c r="A260" s="72">
        <v>253</v>
      </c>
      <c r="B260" s="293"/>
      <c r="C260" s="293"/>
      <c r="D260" s="294"/>
      <c r="E260" s="294"/>
      <c r="F260" s="295"/>
      <c r="G260" s="294"/>
      <c r="H260" s="551"/>
      <c r="I260" s="551"/>
      <c r="J260" s="551"/>
      <c r="K260" s="551"/>
      <c r="L260" s="551"/>
      <c r="M260" s="551"/>
    </row>
    <row r="261" spans="1:13" ht="20.100000000000001" customHeight="1" x14ac:dyDescent="0.25">
      <c r="A261" s="72">
        <v>254</v>
      </c>
      <c r="B261" s="293"/>
      <c r="C261" s="293"/>
      <c r="D261" s="296"/>
      <c r="E261" s="294"/>
      <c r="F261" s="295"/>
      <c r="G261" s="294"/>
      <c r="H261" s="551"/>
      <c r="I261" s="551"/>
      <c r="J261" s="551"/>
      <c r="K261" s="551"/>
      <c r="L261" s="551"/>
      <c r="M261" s="551"/>
    </row>
    <row r="262" spans="1:13" ht="20.100000000000001" customHeight="1" x14ac:dyDescent="0.25">
      <c r="A262" s="72">
        <v>255</v>
      </c>
      <c r="B262" s="293"/>
      <c r="C262" s="293"/>
      <c r="D262" s="294"/>
      <c r="E262" s="294"/>
      <c r="F262" s="295"/>
      <c r="G262" s="294"/>
      <c r="H262" s="551"/>
      <c r="I262" s="551"/>
      <c r="J262" s="551"/>
      <c r="K262" s="551"/>
      <c r="L262" s="551"/>
      <c r="M262" s="551"/>
    </row>
    <row r="263" spans="1:13" ht="20.100000000000001" customHeight="1" x14ac:dyDescent="0.25">
      <c r="A263" s="72">
        <v>256</v>
      </c>
      <c r="B263" s="293"/>
      <c r="C263" s="293"/>
      <c r="D263" s="294"/>
      <c r="E263" s="294"/>
      <c r="F263" s="295"/>
      <c r="G263" s="294"/>
      <c r="H263" s="551"/>
      <c r="I263" s="551"/>
      <c r="J263" s="551"/>
      <c r="K263" s="551"/>
      <c r="L263" s="551"/>
      <c r="M263" s="551"/>
    </row>
    <row r="264" spans="1:13" ht="20.100000000000001" customHeight="1" x14ac:dyDescent="0.25">
      <c r="A264" s="72">
        <v>257</v>
      </c>
      <c r="B264" s="293"/>
      <c r="C264" s="293"/>
      <c r="D264" s="294"/>
      <c r="E264" s="294"/>
      <c r="F264" s="295"/>
      <c r="G264" s="294"/>
      <c r="H264" s="551"/>
      <c r="I264" s="551"/>
      <c r="J264" s="551"/>
      <c r="K264" s="551"/>
      <c r="L264" s="551"/>
      <c r="M264" s="551"/>
    </row>
    <row r="265" spans="1:13" ht="20.100000000000001" customHeight="1" x14ac:dyDescent="0.25">
      <c r="A265" s="72">
        <v>258</v>
      </c>
      <c r="B265" s="293"/>
      <c r="C265" s="293"/>
      <c r="D265" s="294"/>
      <c r="E265" s="294"/>
      <c r="F265" s="295"/>
      <c r="G265" s="294"/>
      <c r="H265" s="551"/>
      <c r="I265" s="551"/>
      <c r="J265" s="551"/>
      <c r="K265" s="551"/>
      <c r="L265" s="551"/>
      <c r="M265" s="551"/>
    </row>
    <row r="266" spans="1:13" ht="20.100000000000001" customHeight="1" x14ac:dyDescent="0.25">
      <c r="A266" s="72">
        <v>259</v>
      </c>
      <c r="B266" s="293"/>
      <c r="C266" s="293"/>
      <c r="D266" s="294"/>
      <c r="E266" s="294"/>
      <c r="F266" s="295"/>
      <c r="G266" s="294"/>
      <c r="H266" s="551"/>
      <c r="I266" s="551"/>
      <c r="J266" s="551"/>
      <c r="K266" s="551"/>
      <c r="L266" s="551"/>
      <c r="M266" s="551"/>
    </row>
    <row r="267" spans="1:13" ht="20.100000000000001" customHeight="1" x14ac:dyDescent="0.25">
      <c r="A267" s="72">
        <v>260</v>
      </c>
      <c r="B267" s="293"/>
      <c r="C267" s="293"/>
      <c r="D267" s="294"/>
      <c r="E267" s="294"/>
      <c r="F267" s="295"/>
      <c r="G267" s="294"/>
      <c r="H267" s="551"/>
      <c r="I267" s="551"/>
      <c r="J267" s="551"/>
      <c r="K267" s="551"/>
      <c r="L267" s="551"/>
      <c r="M267" s="551"/>
    </row>
    <row r="268" spans="1:13" ht="20.100000000000001" customHeight="1" x14ac:dyDescent="0.25">
      <c r="A268" s="72">
        <v>261</v>
      </c>
      <c r="B268" s="293"/>
      <c r="C268" s="293"/>
      <c r="D268" s="294"/>
      <c r="E268" s="294"/>
      <c r="F268" s="295"/>
      <c r="G268" s="294"/>
      <c r="H268" s="551"/>
      <c r="I268" s="551"/>
      <c r="J268" s="551"/>
      <c r="K268" s="551"/>
      <c r="L268" s="551"/>
      <c r="M268" s="551"/>
    </row>
    <row r="269" spans="1:13" ht="20.100000000000001" customHeight="1" x14ac:dyDescent="0.25">
      <c r="A269" s="72">
        <v>262</v>
      </c>
      <c r="B269" s="293"/>
      <c r="C269" s="293"/>
      <c r="D269" s="294"/>
      <c r="E269" s="294"/>
      <c r="F269" s="295"/>
      <c r="G269" s="294"/>
      <c r="H269" s="551"/>
      <c r="I269" s="551"/>
      <c r="J269" s="551"/>
      <c r="K269" s="551"/>
      <c r="L269" s="551"/>
      <c r="M269" s="551"/>
    </row>
    <row r="270" spans="1:13" ht="20.100000000000001" customHeight="1" x14ac:dyDescent="0.25">
      <c r="A270" s="72">
        <v>263</v>
      </c>
      <c r="B270" s="293"/>
      <c r="C270" s="293"/>
      <c r="D270" s="294"/>
      <c r="E270" s="294"/>
      <c r="F270" s="295"/>
      <c r="G270" s="294"/>
      <c r="H270" s="551"/>
      <c r="I270" s="551"/>
      <c r="J270" s="551"/>
      <c r="K270" s="551"/>
      <c r="L270" s="551"/>
      <c r="M270" s="551"/>
    </row>
    <row r="271" spans="1:13" ht="20.100000000000001" customHeight="1" x14ac:dyDescent="0.25">
      <c r="A271" s="72">
        <v>264</v>
      </c>
      <c r="B271" s="293"/>
      <c r="C271" s="293"/>
      <c r="D271" s="296"/>
      <c r="E271" s="294"/>
      <c r="F271" s="295"/>
      <c r="G271" s="294"/>
      <c r="H271" s="551"/>
      <c r="I271" s="551"/>
      <c r="J271" s="551"/>
      <c r="K271" s="551"/>
      <c r="L271" s="551"/>
      <c r="M271" s="551"/>
    </row>
    <row r="272" spans="1:13" ht="20.100000000000001" customHeight="1" x14ac:dyDescent="0.25">
      <c r="A272" s="72">
        <v>265</v>
      </c>
      <c r="B272" s="293"/>
      <c r="C272" s="293"/>
      <c r="D272" s="294"/>
      <c r="E272" s="294"/>
      <c r="F272" s="295"/>
      <c r="G272" s="294"/>
      <c r="H272" s="551"/>
      <c r="I272" s="551"/>
      <c r="J272" s="551"/>
      <c r="K272" s="551"/>
      <c r="L272" s="551"/>
      <c r="M272" s="551"/>
    </row>
    <row r="273" spans="1:13" ht="20.100000000000001" customHeight="1" x14ac:dyDescent="0.25">
      <c r="A273" s="72">
        <v>266</v>
      </c>
      <c r="B273" s="293"/>
      <c r="C273" s="293"/>
      <c r="D273" s="294"/>
      <c r="E273" s="294"/>
      <c r="F273" s="295"/>
      <c r="G273" s="294"/>
      <c r="H273" s="551"/>
      <c r="I273" s="551"/>
      <c r="J273" s="551"/>
      <c r="K273" s="551"/>
      <c r="L273" s="551"/>
      <c r="M273" s="551"/>
    </row>
    <row r="274" spans="1:13" ht="20.100000000000001" customHeight="1" x14ac:dyDescent="0.25">
      <c r="A274" s="72">
        <v>267</v>
      </c>
      <c r="B274" s="293"/>
      <c r="C274" s="293"/>
      <c r="D274" s="294"/>
      <c r="E274" s="294"/>
      <c r="F274" s="295"/>
      <c r="G274" s="294"/>
      <c r="H274" s="551"/>
      <c r="I274" s="551"/>
      <c r="J274" s="551"/>
      <c r="K274" s="551"/>
      <c r="L274" s="551"/>
      <c r="M274" s="551"/>
    </row>
    <row r="275" spans="1:13" ht="20.100000000000001" customHeight="1" x14ac:dyDescent="0.25">
      <c r="A275" s="72">
        <v>268</v>
      </c>
      <c r="B275" s="293"/>
      <c r="C275" s="293"/>
      <c r="D275" s="294"/>
      <c r="E275" s="294"/>
      <c r="F275" s="295"/>
      <c r="G275" s="294"/>
      <c r="H275" s="551"/>
      <c r="I275" s="551"/>
      <c r="J275" s="551"/>
      <c r="K275" s="551"/>
      <c r="L275" s="551"/>
      <c r="M275" s="551"/>
    </row>
    <row r="276" spans="1:13" ht="20.100000000000001" customHeight="1" x14ac:dyDescent="0.25">
      <c r="A276" s="72">
        <v>269</v>
      </c>
      <c r="B276" s="293"/>
      <c r="C276" s="293"/>
      <c r="D276" s="294"/>
      <c r="E276" s="294"/>
      <c r="F276" s="295"/>
      <c r="G276" s="294"/>
      <c r="H276" s="551"/>
      <c r="I276" s="551"/>
      <c r="J276" s="551"/>
      <c r="K276" s="551"/>
      <c r="L276" s="551"/>
      <c r="M276" s="551"/>
    </row>
    <row r="277" spans="1:13" ht="20.100000000000001" customHeight="1" x14ac:dyDescent="0.25">
      <c r="A277" s="72">
        <v>270</v>
      </c>
      <c r="B277" s="293"/>
      <c r="C277" s="293"/>
      <c r="D277" s="294"/>
      <c r="E277" s="294"/>
      <c r="F277" s="295"/>
      <c r="G277" s="294"/>
      <c r="H277" s="551"/>
      <c r="I277" s="551"/>
      <c r="J277" s="551"/>
      <c r="K277" s="551"/>
      <c r="L277" s="551"/>
      <c r="M277" s="551"/>
    </row>
    <row r="278" spans="1:13" ht="20.100000000000001" customHeight="1" x14ac:dyDescent="0.25">
      <c r="A278" s="72">
        <v>271</v>
      </c>
      <c r="B278" s="293"/>
      <c r="C278" s="293"/>
      <c r="D278" s="294"/>
      <c r="E278" s="294"/>
      <c r="F278" s="295"/>
      <c r="G278" s="294"/>
      <c r="H278" s="551"/>
      <c r="I278" s="551"/>
      <c r="J278" s="551"/>
      <c r="K278" s="551"/>
      <c r="L278" s="551"/>
      <c r="M278" s="551"/>
    </row>
    <row r="279" spans="1:13" ht="20.100000000000001" customHeight="1" x14ac:dyDescent="0.25">
      <c r="A279" s="72">
        <v>272</v>
      </c>
      <c r="B279" s="293"/>
      <c r="C279" s="293"/>
      <c r="D279" s="294"/>
      <c r="E279" s="294"/>
      <c r="F279" s="295"/>
      <c r="G279" s="294"/>
      <c r="H279" s="551"/>
      <c r="I279" s="551"/>
      <c r="J279" s="551"/>
      <c r="K279" s="551"/>
      <c r="L279" s="551"/>
      <c r="M279" s="551"/>
    </row>
    <row r="280" spans="1:13" ht="20.100000000000001" customHeight="1" x14ac:dyDescent="0.25">
      <c r="A280" s="72">
        <v>273</v>
      </c>
      <c r="B280" s="293"/>
      <c r="C280" s="293"/>
      <c r="D280" s="294"/>
      <c r="E280" s="294"/>
      <c r="F280" s="295"/>
      <c r="G280" s="294"/>
      <c r="H280" s="551"/>
      <c r="I280" s="551"/>
      <c r="J280" s="551"/>
      <c r="K280" s="551"/>
      <c r="L280" s="551"/>
      <c r="M280" s="551"/>
    </row>
    <row r="281" spans="1:13" ht="20.100000000000001" customHeight="1" x14ac:dyDescent="0.25">
      <c r="A281" s="72">
        <v>274</v>
      </c>
      <c r="B281" s="293"/>
      <c r="C281" s="293"/>
      <c r="D281" s="294"/>
      <c r="E281" s="294"/>
      <c r="F281" s="295"/>
      <c r="G281" s="294"/>
      <c r="H281" s="551"/>
      <c r="I281" s="551"/>
      <c r="J281" s="551"/>
      <c r="K281" s="551"/>
      <c r="L281" s="551"/>
      <c r="M281" s="551"/>
    </row>
    <row r="282" spans="1:13" ht="20.100000000000001" customHeight="1" x14ac:dyDescent="0.25">
      <c r="A282" s="72">
        <v>275</v>
      </c>
      <c r="B282" s="293"/>
      <c r="C282" s="293"/>
      <c r="D282" s="294"/>
      <c r="E282" s="294"/>
      <c r="F282" s="295"/>
      <c r="G282" s="294"/>
      <c r="H282" s="551"/>
      <c r="I282" s="551"/>
      <c r="J282" s="551"/>
      <c r="K282" s="551"/>
      <c r="L282" s="551"/>
      <c r="M282" s="551"/>
    </row>
    <row r="283" spans="1:13" ht="20.100000000000001" customHeight="1" x14ac:dyDescent="0.25">
      <c r="A283" s="72">
        <v>276</v>
      </c>
      <c r="B283" s="293"/>
      <c r="C283" s="293"/>
      <c r="D283" s="294"/>
      <c r="E283" s="294"/>
      <c r="F283" s="295"/>
      <c r="G283" s="294"/>
      <c r="H283" s="551"/>
      <c r="I283" s="551"/>
      <c r="J283" s="551"/>
      <c r="K283" s="551"/>
      <c r="L283" s="551"/>
      <c r="M283" s="551"/>
    </row>
    <row r="284" spans="1:13" ht="20.100000000000001" customHeight="1" x14ac:dyDescent="0.25">
      <c r="A284" s="72">
        <v>277</v>
      </c>
      <c r="B284" s="293"/>
      <c r="C284" s="293"/>
      <c r="D284" s="294"/>
      <c r="E284" s="294"/>
      <c r="F284" s="295"/>
      <c r="G284" s="294"/>
      <c r="H284" s="551"/>
      <c r="I284" s="551"/>
      <c r="J284" s="551"/>
      <c r="K284" s="551"/>
      <c r="L284" s="551"/>
      <c r="M284" s="551"/>
    </row>
    <row r="285" spans="1:13" ht="20.100000000000001" customHeight="1" x14ac:dyDescent="0.25">
      <c r="A285" s="72">
        <v>278</v>
      </c>
      <c r="B285" s="293"/>
      <c r="C285" s="293"/>
      <c r="D285" s="294"/>
      <c r="E285" s="294"/>
      <c r="F285" s="295"/>
      <c r="G285" s="294"/>
      <c r="H285" s="551"/>
      <c r="I285" s="551"/>
      <c r="J285" s="551"/>
      <c r="K285" s="551"/>
      <c r="L285" s="551"/>
      <c r="M285" s="551"/>
    </row>
    <row r="286" spans="1:13" ht="20.100000000000001" customHeight="1" x14ac:dyDescent="0.25">
      <c r="A286" s="72">
        <v>279</v>
      </c>
      <c r="B286" s="293"/>
      <c r="C286" s="293"/>
      <c r="D286" s="294"/>
      <c r="E286" s="294"/>
      <c r="F286" s="295"/>
      <c r="G286" s="294"/>
      <c r="H286" s="551"/>
      <c r="I286" s="551"/>
      <c r="J286" s="551"/>
      <c r="K286" s="551"/>
      <c r="L286" s="551"/>
      <c r="M286" s="551"/>
    </row>
    <row r="287" spans="1:13" ht="20.100000000000001" customHeight="1" x14ac:dyDescent="0.25">
      <c r="A287" s="72">
        <v>280</v>
      </c>
      <c r="B287" s="293"/>
      <c r="C287" s="293"/>
      <c r="D287" s="294"/>
      <c r="E287" s="294"/>
      <c r="F287" s="295"/>
      <c r="G287" s="294"/>
      <c r="H287" s="551"/>
      <c r="I287" s="551"/>
      <c r="J287" s="551"/>
      <c r="K287" s="551"/>
      <c r="L287" s="551"/>
      <c r="M287" s="551"/>
    </row>
    <row r="288" spans="1:13" ht="20.100000000000001" customHeight="1" x14ac:dyDescent="0.25">
      <c r="A288" s="72">
        <v>281</v>
      </c>
      <c r="B288" s="293"/>
      <c r="C288" s="293"/>
      <c r="D288" s="294"/>
      <c r="E288" s="294"/>
      <c r="F288" s="295"/>
      <c r="G288" s="294"/>
      <c r="H288" s="551"/>
      <c r="I288" s="551"/>
      <c r="J288" s="551"/>
      <c r="K288" s="551"/>
      <c r="L288" s="551"/>
      <c r="M288" s="551"/>
    </row>
    <row r="289" spans="1:13" ht="20.100000000000001" customHeight="1" x14ac:dyDescent="0.25">
      <c r="A289" s="72">
        <v>282</v>
      </c>
      <c r="B289" s="293"/>
      <c r="C289" s="293"/>
      <c r="D289" s="294"/>
      <c r="E289" s="294"/>
      <c r="F289" s="295"/>
      <c r="G289" s="294"/>
      <c r="H289" s="551"/>
      <c r="I289" s="551"/>
      <c r="J289" s="551"/>
      <c r="K289" s="551"/>
      <c r="L289" s="551"/>
      <c r="M289" s="551"/>
    </row>
    <row r="290" spans="1:13" ht="20.100000000000001" customHeight="1" x14ac:dyDescent="0.25">
      <c r="A290" s="72">
        <v>283</v>
      </c>
      <c r="B290" s="293"/>
      <c r="C290" s="293"/>
      <c r="D290" s="294"/>
      <c r="E290" s="294"/>
      <c r="F290" s="295"/>
      <c r="G290" s="294"/>
      <c r="H290" s="551"/>
      <c r="I290" s="551"/>
      <c r="J290" s="551"/>
      <c r="K290" s="551"/>
      <c r="L290" s="551"/>
      <c r="M290" s="551"/>
    </row>
    <row r="291" spans="1:13" ht="20.100000000000001" customHeight="1" x14ac:dyDescent="0.25">
      <c r="A291" s="72">
        <v>284</v>
      </c>
      <c r="B291" s="293"/>
      <c r="C291" s="293"/>
      <c r="D291" s="294"/>
      <c r="E291" s="294"/>
      <c r="F291" s="295"/>
      <c r="G291" s="294"/>
      <c r="H291" s="551"/>
      <c r="I291" s="551"/>
      <c r="J291" s="551"/>
      <c r="K291" s="551"/>
      <c r="L291" s="551"/>
      <c r="M291" s="551"/>
    </row>
    <row r="292" spans="1:13" ht="20.100000000000001" customHeight="1" x14ac:dyDescent="0.25">
      <c r="A292" s="72">
        <v>285</v>
      </c>
      <c r="B292" s="293"/>
      <c r="C292" s="293"/>
      <c r="D292" s="294"/>
      <c r="E292" s="294"/>
      <c r="F292" s="295"/>
      <c r="G292" s="294"/>
      <c r="H292" s="551"/>
      <c r="I292" s="551"/>
      <c r="J292" s="551"/>
      <c r="K292" s="551"/>
      <c r="L292" s="551"/>
      <c r="M292" s="551"/>
    </row>
    <row r="293" spans="1:13" ht="20.100000000000001" customHeight="1" x14ac:dyDescent="0.25">
      <c r="A293" s="72">
        <v>286</v>
      </c>
      <c r="B293" s="293"/>
      <c r="C293" s="293"/>
      <c r="D293" s="294"/>
      <c r="E293" s="294"/>
      <c r="F293" s="295"/>
      <c r="G293" s="294"/>
      <c r="H293" s="551"/>
      <c r="I293" s="551"/>
      <c r="J293" s="551"/>
      <c r="K293" s="551"/>
      <c r="L293" s="551"/>
      <c r="M293" s="551"/>
    </row>
    <row r="294" spans="1:13" ht="20.100000000000001" customHeight="1" x14ac:dyDescent="0.25">
      <c r="A294" s="72">
        <v>287</v>
      </c>
      <c r="B294" s="293"/>
      <c r="C294" s="293"/>
      <c r="D294" s="294"/>
      <c r="E294" s="294"/>
      <c r="F294" s="295"/>
      <c r="G294" s="294"/>
      <c r="H294" s="551"/>
      <c r="I294" s="551"/>
      <c r="J294" s="551"/>
      <c r="K294" s="551"/>
      <c r="L294" s="551"/>
      <c r="M294" s="551"/>
    </row>
    <row r="295" spans="1:13" ht="20.100000000000001" customHeight="1" x14ac:dyDescent="0.25">
      <c r="A295" s="72">
        <v>288</v>
      </c>
      <c r="B295" s="293"/>
      <c r="C295" s="293"/>
      <c r="D295" s="294"/>
      <c r="E295" s="294"/>
      <c r="F295" s="295"/>
      <c r="G295" s="294"/>
      <c r="H295" s="551"/>
      <c r="I295" s="551"/>
      <c r="J295" s="551"/>
      <c r="K295" s="551"/>
      <c r="L295" s="551"/>
      <c r="M295" s="551"/>
    </row>
    <row r="296" spans="1:13" ht="20.100000000000001" customHeight="1" x14ac:dyDescent="0.25">
      <c r="A296" s="72">
        <v>289</v>
      </c>
      <c r="B296" s="293"/>
      <c r="C296" s="293"/>
      <c r="D296" s="296"/>
      <c r="E296" s="294"/>
      <c r="F296" s="295"/>
      <c r="G296" s="294"/>
      <c r="H296" s="551"/>
      <c r="I296" s="551"/>
      <c r="J296" s="551"/>
      <c r="K296" s="551"/>
      <c r="L296" s="551"/>
      <c r="M296" s="551"/>
    </row>
    <row r="297" spans="1:13" ht="20.100000000000001" customHeight="1" x14ac:dyDescent="0.25">
      <c r="A297" s="72">
        <v>290</v>
      </c>
      <c r="B297" s="293"/>
      <c r="C297" s="293"/>
      <c r="D297" s="294"/>
      <c r="E297" s="294"/>
      <c r="F297" s="295"/>
      <c r="G297" s="294"/>
      <c r="H297" s="551"/>
      <c r="I297" s="551"/>
      <c r="J297" s="551"/>
      <c r="K297" s="551"/>
      <c r="L297" s="551"/>
      <c r="M297" s="551"/>
    </row>
    <row r="298" spans="1:13" ht="20.100000000000001" customHeight="1" x14ac:dyDescent="0.25">
      <c r="A298" s="72">
        <v>291</v>
      </c>
      <c r="B298" s="293"/>
      <c r="C298" s="293"/>
      <c r="D298" s="294"/>
      <c r="E298" s="294"/>
      <c r="F298" s="295"/>
      <c r="G298" s="294"/>
      <c r="H298" s="551"/>
      <c r="I298" s="551"/>
      <c r="J298" s="551"/>
      <c r="K298" s="551"/>
      <c r="L298" s="551"/>
      <c r="M298" s="551"/>
    </row>
    <row r="299" spans="1:13" ht="20.100000000000001" customHeight="1" x14ac:dyDescent="0.25">
      <c r="A299" s="72">
        <v>292</v>
      </c>
      <c r="B299" s="293"/>
      <c r="C299" s="293"/>
      <c r="D299" s="294"/>
      <c r="E299" s="294"/>
      <c r="F299" s="295"/>
      <c r="G299" s="294"/>
      <c r="H299" s="551"/>
      <c r="I299" s="551"/>
      <c r="J299" s="551"/>
      <c r="K299" s="551"/>
      <c r="L299" s="551"/>
      <c r="M299" s="551"/>
    </row>
    <row r="300" spans="1:13" ht="20.100000000000001" customHeight="1" x14ac:dyDescent="0.25">
      <c r="A300" s="72">
        <v>293</v>
      </c>
      <c r="B300" s="293"/>
      <c r="C300" s="293"/>
      <c r="D300" s="294"/>
      <c r="E300" s="294"/>
      <c r="F300" s="295"/>
      <c r="G300" s="294"/>
      <c r="H300" s="551"/>
      <c r="I300" s="551"/>
      <c r="J300" s="551"/>
      <c r="K300" s="551"/>
      <c r="L300" s="551"/>
      <c r="M300" s="551"/>
    </row>
    <row r="301" spans="1:13" ht="20.100000000000001" customHeight="1" x14ac:dyDescent="0.25">
      <c r="A301" s="72">
        <v>294</v>
      </c>
      <c r="B301" s="293"/>
      <c r="C301" s="293"/>
      <c r="D301" s="294"/>
      <c r="E301" s="294"/>
      <c r="F301" s="295"/>
      <c r="G301" s="294"/>
      <c r="H301" s="551"/>
      <c r="I301" s="551"/>
      <c r="J301" s="551"/>
      <c r="K301" s="551"/>
      <c r="L301" s="551"/>
      <c r="M301" s="551"/>
    </row>
    <row r="302" spans="1:13" ht="20.100000000000001" customHeight="1" x14ac:dyDescent="0.25">
      <c r="A302" s="72">
        <v>295</v>
      </c>
      <c r="B302" s="293"/>
      <c r="C302" s="293"/>
      <c r="D302" s="294"/>
      <c r="E302" s="294"/>
      <c r="F302" s="295"/>
      <c r="G302" s="294"/>
      <c r="H302" s="551"/>
      <c r="I302" s="551"/>
      <c r="J302" s="551"/>
      <c r="K302" s="551"/>
      <c r="L302" s="551"/>
      <c r="M302" s="551"/>
    </row>
    <row r="303" spans="1:13" ht="20.100000000000001" customHeight="1" x14ac:dyDescent="0.25">
      <c r="A303" s="72">
        <v>296</v>
      </c>
      <c r="B303" s="293"/>
      <c r="C303" s="293"/>
      <c r="D303" s="294"/>
      <c r="E303" s="294"/>
      <c r="F303" s="295"/>
      <c r="G303" s="294"/>
      <c r="H303" s="551"/>
      <c r="I303" s="551"/>
      <c r="J303" s="551"/>
      <c r="K303" s="551"/>
      <c r="L303" s="551"/>
      <c r="M303" s="551"/>
    </row>
    <row r="304" spans="1:13" ht="20.100000000000001" customHeight="1" x14ac:dyDescent="0.25">
      <c r="A304" s="72">
        <v>297</v>
      </c>
      <c r="B304" s="293"/>
      <c r="C304" s="293"/>
      <c r="D304" s="294"/>
      <c r="E304" s="294"/>
      <c r="F304" s="295"/>
      <c r="G304" s="294"/>
      <c r="H304" s="551"/>
      <c r="I304" s="551"/>
      <c r="J304" s="551"/>
      <c r="K304" s="551"/>
      <c r="L304" s="551"/>
      <c r="M304" s="551"/>
    </row>
    <row r="305" spans="1:13" ht="20.100000000000001" customHeight="1" x14ac:dyDescent="0.25">
      <c r="A305" s="72">
        <v>298</v>
      </c>
      <c r="B305" s="293"/>
      <c r="C305" s="293"/>
      <c r="D305" s="294"/>
      <c r="E305" s="294"/>
      <c r="F305" s="295"/>
      <c r="G305" s="294"/>
      <c r="H305" s="551"/>
      <c r="I305" s="551"/>
      <c r="J305" s="551"/>
      <c r="K305" s="551"/>
      <c r="L305" s="551"/>
      <c r="M305" s="551"/>
    </row>
    <row r="306" spans="1:13" ht="20.100000000000001" customHeight="1" x14ac:dyDescent="0.25">
      <c r="A306" s="72">
        <v>299</v>
      </c>
      <c r="B306" s="293"/>
      <c r="C306" s="293"/>
      <c r="D306" s="296"/>
      <c r="E306" s="294"/>
      <c r="F306" s="295"/>
      <c r="G306" s="294"/>
      <c r="H306" s="551"/>
      <c r="I306" s="551"/>
      <c r="J306" s="551"/>
      <c r="K306" s="551"/>
      <c r="L306" s="551"/>
      <c r="M306" s="551"/>
    </row>
    <row r="307" spans="1:13" ht="20.100000000000001" customHeight="1" x14ac:dyDescent="0.25">
      <c r="A307" s="72">
        <v>300</v>
      </c>
      <c r="B307" s="293"/>
      <c r="C307" s="293"/>
      <c r="D307" s="294"/>
      <c r="E307" s="294"/>
      <c r="F307" s="295"/>
      <c r="G307" s="294"/>
      <c r="H307" s="551"/>
      <c r="I307" s="551"/>
      <c r="J307" s="551"/>
      <c r="K307" s="551"/>
      <c r="L307" s="551"/>
      <c r="M307" s="551"/>
    </row>
    <row r="308" spans="1:13" ht="20.100000000000001" customHeight="1" x14ac:dyDescent="0.25">
      <c r="A308" s="72">
        <v>301</v>
      </c>
      <c r="B308" s="293"/>
      <c r="C308" s="293"/>
      <c r="D308" s="294"/>
      <c r="E308" s="294"/>
      <c r="F308" s="295"/>
      <c r="G308" s="294"/>
      <c r="H308" s="551"/>
      <c r="I308" s="551"/>
      <c r="J308" s="551"/>
      <c r="K308" s="551"/>
      <c r="L308" s="551"/>
      <c r="M308" s="551"/>
    </row>
    <row r="309" spans="1:13" ht="20.100000000000001" customHeight="1" x14ac:dyDescent="0.25">
      <c r="A309" s="72">
        <v>302</v>
      </c>
      <c r="B309" s="293"/>
      <c r="C309" s="293"/>
      <c r="D309" s="294"/>
      <c r="E309" s="294"/>
      <c r="F309" s="295"/>
      <c r="G309" s="294"/>
      <c r="H309" s="551"/>
      <c r="I309" s="551"/>
      <c r="J309" s="551"/>
      <c r="K309" s="551"/>
      <c r="L309" s="551"/>
      <c r="M309" s="551"/>
    </row>
    <row r="310" spans="1:13" ht="20.100000000000001" customHeight="1" x14ac:dyDescent="0.25">
      <c r="A310" s="72">
        <v>303</v>
      </c>
      <c r="B310" s="293"/>
      <c r="C310" s="293"/>
      <c r="D310" s="294"/>
      <c r="E310" s="294"/>
      <c r="F310" s="295"/>
      <c r="G310" s="294"/>
      <c r="H310" s="551"/>
      <c r="I310" s="551"/>
      <c r="J310" s="551"/>
      <c r="K310" s="551"/>
      <c r="L310" s="551"/>
      <c r="M310" s="551"/>
    </row>
    <row r="311" spans="1:13" ht="20.100000000000001" customHeight="1" x14ac:dyDescent="0.25">
      <c r="A311" s="72">
        <v>304</v>
      </c>
      <c r="B311" s="293"/>
      <c r="C311" s="293"/>
      <c r="D311" s="294"/>
      <c r="E311" s="294"/>
      <c r="F311" s="295"/>
      <c r="G311" s="294"/>
      <c r="H311" s="551"/>
      <c r="I311" s="551"/>
      <c r="J311" s="551"/>
      <c r="K311" s="551"/>
      <c r="L311" s="551"/>
      <c r="M311" s="551"/>
    </row>
    <row r="312" spans="1:13" ht="20.100000000000001" customHeight="1" x14ac:dyDescent="0.25">
      <c r="A312" s="72">
        <v>305</v>
      </c>
      <c r="B312" s="293"/>
      <c r="C312" s="293"/>
      <c r="D312" s="294"/>
      <c r="E312" s="294"/>
      <c r="F312" s="295"/>
      <c r="G312" s="294"/>
      <c r="H312" s="551"/>
      <c r="I312" s="551"/>
      <c r="J312" s="551"/>
      <c r="K312" s="551"/>
      <c r="L312" s="551"/>
      <c r="M312" s="551"/>
    </row>
    <row r="313" spans="1:13" ht="20.100000000000001" customHeight="1" x14ac:dyDescent="0.25">
      <c r="A313" s="72">
        <v>306</v>
      </c>
      <c r="B313" s="293"/>
      <c r="C313" s="293"/>
      <c r="D313" s="294"/>
      <c r="E313" s="294"/>
      <c r="F313" s="295"/>
      <c r="G313" s="294"/>
      <c r="H313" s="551"/>
      <c r="I313" s="551"/>
      <c r="J313" s="551"/>
      <c r="K313" s="551"/>
      <c r="L313" s="551"/>
      <c r="M313" s="551"/>
    </row>
    <row r="314" spans="1:13" ht="20.100000000000001" customHeight="1" x14ac:dyDescent="0.25">
      <c r="A314" s="72">
        <v>307</v>
      </c>
      <c r="B314" s="293"/>
      <c r="C314" s="293"/>
      <c r="D314" s="294"/>
      <c r="E314" s="294"/>
      <c r="F314" s="295"/>
      <c r="G314" s="294"/>
      <c r="H314" s="551"/>
      <c r="I314" s="551"/>
      <c r="J314" s="551"/>
      <c r="K314" s="551"/>
      <c r="L314" s="551"/>
      <c r="M314" s="551"/>
    </row>
    <row r="315" spans="1:13" ht="20.100000000000001" customHeight="1" x14ac:dyDescent="0.25">
      <c r="A315" s="72">
        <v>308</v>
      </c>
      <c r="B315" s="293"/>
      <c r="C315" s="293"/>
      <c r="D315" s="294"/>
      <c r="E315" s="294"/>
      <c r="F315" s="295"/>
      <c r="G315" s="294"/>
      <c r="H315" s="551"/>
      <c r="I315" s="551"/>
      <c r="J315" s="551"/>
      <c r="K315" s="551"/>
      <c r="L315" s="551"/>
      <c r="M315" s="551"/>
    </row>
    <row r="316" spans="1:13" ht="20.100000000000001" customHeight="1" x14ac:dyDescent="0.25">
      <c r="A316" s="72">
        <v>309</v>
      </c>
      <c r="B316" s="293"/>
      <c r="C316" s="293"/>
      <c r="D316" s="294"/>
      <c r="E316" s="294"/>
      <c r="F316" s="295"/>
      <c r="G316" s="294"/>
      <c r="H316" s="551"/>
      <c r="I316" s="551"/>
      <c r="J316" s="551"/>
      <c r="K316" s="551"/>
      <c r="L316" s="551"/>
      <c r="M316" s="551"/>
    </row>
    <row r="317" spans="1:13" ht="20.100000000000001" customHeight="1" x14ac:dyDescent="0.25">
      <c r="A317" s="72">
        <v>310</v>
      </c>
      <c r="B317" s="293"/>
      <c r="C317" s="293"/>
      <c r="D317" s="294"/>
      <c r="E317" s="294"/>
      <c r="F317" s="295"/>
      <c r="G317" s="294"/>
      <c r="H317" s="551"/>
      <c r="I317" s="551"/>
      <c r="J317" s="551"/>
      <c r="K317" s="551"/>
      <c r="L317" s="551"/>
      <c r="M317" s="551"/>
    </row>
    <row r="318" spans="1:13" ht="20.100000000000001" customHeight="1" x14ac:dyDescent="0.25">
      <c r="A318" s="72">
        <v>311</v>
      </c>
      <c r="B318" s="293"/>
      <c r="C318" s="293"/>
      <c r="D318" s="294"/>
      <c r="E318" s="294"/>
      <c r="F318" s="295"/>
      <c r="G318" s="294"/>
      <c r="H318" s="551"/>
      <c r="I318" s="551"/>
      <c r="J318" s="551"/>
      <c r="K318" s="551"/>
      <c r="L318" s="551"/>
      <c r="M318" s="551"/>
    </row>
    <row r="319" spans="1:13" ht="20.100000000000001" customHeight="1" x14ac:dyDescent="0.25">
      <c r="A319" s="72">
        <v>312</v>
      </c>
      <c r="B319" s="293"/>
      <c r="C319" s="293"/>
      <c r="D319" s="294"/>
      <c r="E319" s="294"/>
      <c r="F319" s="295"/>
      <c r="G319" s="294"/>
      <c r="H319" s="551"/>
      <c r="I319" s="551"/>
      <c r="J319" s="551"/>
      <c r="K319" s="551"/>
      <c r="L319" s="551"/>
      <c r="M319" s="551"/>
    </row>
    <row r="320" spans="1:13" ht="20.100000000000001" customHeight="1" x14ac:dyDescent="0.25">
      <c r="A320" s="72">
        <v>313</v>
      </c>
      <c r="B320" s="293"/>
      <c r="C320" s="293"/>
      <c r="D320" s="294"/>
      <c r="E320" s="294"/>
      <c r="F320" s="295"/>
      <c r="G320" s="294"/>
      <c r="H320" s="551"/>
      <c r="I320" s="551"/>
      <c r="J320" s="551"/>
      <c r="K320" s="551"/>
      <c r="L320" s="551"/>
      <c r="M320" s="551"/>
    </row>
    <row r="321" spans="1:13" ht="20.100000000000001" customHeight="1" x14ac:dyDescent="0.25">
      <c r="A321" s="72">
        <v>314</v>
      </c>
      <c r="B321" s="293"/>
      <c r="C321" s="293"/>
      <c r="D321" s="294"/>
      <c r="E321" s="294"/>
      <c r="F321" s="295"/>
      <c r="G321" s="294"/>
      <c r="H321" s="551"/>
      <c r="I321" s="551"/>
      <c r="J321" s="551"/>
      <c r="K321" s="551"/>
      <c r="L321" s="551"/>
      <c r="M321" s="551"/>
    </row>
    <row r="322" spans="1:13" ht="20.100000000000001" customHeight="1" x14ac:dyDescent="0.25">
      <c r="A322" s="72">
        <v>315</v>
      </c>
      <c r="B322" s="293"/>
      <c r="C322" s="293"/>
      <c r="D322" s="294"/>
      <c r="E322" s="294"/>
      <c r="F322" s="295"/>
      <c r="G322" s="294"/>
      <c r="H322" s="551"/>
      <c r="I322" s="551"/>
      <c r="J322" s="551"/>
      <c r="K322" s="551"/>
      <c r="L322" s="551"/>
      <c r="M322" s="551"/>
    </row>
    <row r="323" spans="1:13" ht="15" customHeight="1" x14ac:dyDescent="0.25">
      <c r="A323" s="4"/>
    </row>
    <row r="324" spans="1:13" ht="20.100000000000001" customHeight="1" x14ac:dyDescent="0.25"/>
    <row r="325" spans="1:13" ht="15" customHeight="1" x14ac:dyDescent="0.25"/>
    <row r="326" spans="1:13" ht="12.75" customHeight="1" x14ac:dyDescent="0.25"/>
    <row r="327" spans="1:13" ht="20.100000000000001" customHeight="1" x14ac:dyDescent="0.25"/>
    <row r="328" spans="1:13" ht="30" customHeight="1" x14ac:dyDescent="0.25"/>
    <row r="329" spans="1:13" ht="20.100000000000001" customHeight="1" x14ac:dyDescent="0.25">
      <c r="K329" s="47"/>
      <c r="L329" s="47"/>
      <c r="M329" s="47"/>
    </row>
    <row r="330" spans="1:13" ht="20.100000000000001" customHeight="1" x14ac:dyDescent="0.25">
      <c r="K330" s="47"/>
      <c r="L330" s="47"/>
      <c r="M330" s="47"/>
    </row>
    <row r="331" spans="1:13" ht="20.100000000000001" customHeight="1" x14ac:dyDescent="0.25">
      <c r="K331" s="47"/>
      <c r="L331" s="47"/>
      <c r="M331" s="47"/>
    </row>
    <row r="332" spans="1:13" ht="20.100000000000001" customHeight="1" x14ac:dyDescent="0.25">
      <c r="K332" s="47"/>
      <c r="L332" s="47"/>
      <c r="M332" s="47"/>
    </row>
  </sheetData>
  <sheetProtection sheet="1" objects="1" scenarios="1" insertRows="0"/>
  <autoFilter ref="B7:M7"/>
  <conditionalFormatting sqref="A3">
    <cfRule type="cellIs" dxfId="831" priority="2" operator="equal">
      <formula>"LME-MCO Not Entered On Set-Up Worksheet"</formula>
    </cfRule>
  </conditionalFormatting>
  <conditionalFormatting sqref="A2">
    <cfRule type="cellIs" dxfId="830" priority="1" operator="equal">
      <formula>"SFY And/Or Report Period Not Entered On Set-Up Worksheet"</formula>
    </cfRule>
  </conditionalFormatting>
  <dataValidations count="2">
    <dataValidation type="list" allowBlank="1" showInputMessage="1" showErrorMessage="1" promptTitle="To Enter Check Mark:" prompt="Select item from the drop-down list or type a capital &quot;P&quot;." sqref="B8:C322">
      <formula1>"P"</formula1>
    </dataValidation>
    <dataValidation type="list" allowBlank="1" showInputMessage="1" showErrorMessage="1" promptTitle="Prog. Component Responsibility:" prompt="Enter or select item from the drop-down list. _x000a_1 = 1st 6 months only, _x000a_2 = 2nd 6 months only, _x000a_B = Both periods." sqref="H8:M322">
      <formula1>"1,2,B"</formula1>
    </dataValidation>
  </dataValidations>
  <printOptions horizontalCentered="1"/>
  <pageMargins left="0.3" right="0.3" top="0.5" bottom="0.5" header="0.3" footer="0.3"/>
  <pageSetup scale="60" fitToHeight="0" orientation="landscape" r:id="rId1"/>
  <headerFooter>
    <oddFooter>&amp;LNC DMH/DD/SAS QM Section&amp;CPage &amp;P of &amp;N&amp;R&amp;F</oddFooter>
  </headerFooter>
  <rowBreaks count="1" manualBreakCount="1">
    <brk id="32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48"/>
  <sheetViews>
    <sheetView showGridLines="0" workbookViewId="0">
      <pane ySplit="3" topLeftCell="A4" activePane="bottomLeft" state="frozen"/>
      <selection pane="bottomLeft" activeCell="J11" sqref="J11"/>
    </sheetView>
  </sheetViews>
  <sheetFormatPr defaultColWidth="9.109375" defaultRowHeight="13.2" x14ac:dyDescent="0.25"/>
  <cols>
    <col min="1" max="1" width="33.6640625" style="1" customWidth="1"/>
    <col min="2" max="10" width="15.6640625" style="1" customWidth="1"/>
    <col min="11" max="11" width="9.109375" style="1"/>
    <col min="12" max="12" width="33.6640625" style="1" customWidth="1"/>
    <col min="13" max="21" width="15.6640625" style="1" customWidth="1"/>
    <col min="22" max="22" width="9.109375" style="1"/>
    <col min="23" max="23" width="33.6640625" style="1" customWidth="1"/>
    <col min="24" max="32" width="15.6640625" style="1" customWidth="1"/>
    <col min="33" max="33" width="9.109375" style="1"/>
    <col min="34" max="34" width="33.6640625" style="1" customWidth="1"/>
    <col min="35" max="43" width="15.6640625" style="1" customWidth="1"/>
    <col min="44" max="44" width="9.109375" style="1"/>
    <col min="45" max="45" width="33.6640625" style="1" customWidth="1"/>
    <col min="46" max="54" width="15.6640625" style="1" customWidth="1"/>
    <col min="55" max="55" width="9.109375" style="1"/>
    <col min="56" max="56" width="33.6640625" style="1" customWidth="1"/>
    <col min="57" max="65" width="15.6640625" style="1" customWidth="1"/>
    <col min="66" max="66" width="9.109375" style="1"/>
    <col min="67" max="67" width="33.6640625" style="1" customWidth="1"/>
    <col min="68" max="76" width="15.6640625" style="1" customWidth="1"/>
    <col min="77" max="77" width="9.109375" style="1"/>
    <col min="78" max="78" width="33.6640625" style="1" customWidth="1"/>
    <col min="79" max="87" width="15.6640625" style="1" customWidth="1"/>
    <col min="88" max="88" width="9.109375" style="1"/>
    <col min="89" max="89" width="33.6640625" style="1" customWidth="1"/>
    <col min="90" max="98" width="15.6640625" style="1" customWidth="1"/>
    <col min="99" max="99" width="9.109375" style="1"/>
    <col min="100" max="100" width="33.6640625" style="1" customWidth="1"/>
    <col min="101" max="109" width="15.6640625" style="1" customWidth="1"/>
    <col min="110" max="110" width="9.109375" style="1"/>
    <col min="111" max="111" width="33.6640625" style="1" customWidth="1"/>
    <col min="112" max="120" width="15.6640625" style="1" customWidth="1"/>
    <col min="121" max="121" width="9.109375" style="1"/>
    <col min="122" max="122" width="33.6640625" style="1" customWidth="1"/>
    <col min="123" max="131" width="15.6640625" style="1" customWidth="1"/>
    <col min="132" max="132" width="9.109375" style="1"/>
    <col min="133" max="133" width="33.6640625" style="1" customWidth="1"/>
    <col min="134" max="142" width="15.6640625" style="1" customWidth="1"/>
    <col min="143" max="16384" width="9.109375" style="1"/>
  </cols>
  <sheetData>
    <row r="1" spans="1:143" ht="20.100000000000001" customHeight="1" x14ac:dyDescent="0.25">
      <c r="A1" s="450" t="s">
        <v>519</v>
      </c>
      <c r="B1" s="214"/>
      <c r="C1" s="214"/>
      <c r="D1" s="214"/>
      <c r="E1" s="214"/>
      <c r="F1" s="214"/>
      <c r="G1" s="214"/>
      <c r="H1" s="214"/>
      <c r="I1" s="214"/>
      <c r="J1" s="214"/>
      <c r="K1" s="219"/>
      <c r="L1" s="450" t="s">
        <v>521</v>
      </c>
      <c r="M1" s="214"/>
      <c r="N1" s="214"/>
      <c r="O1" s="214"/>
      <c r="P1" s="214"/>
      <c r="Q1" s="214"/>
      <c r="R1" s="214"/>
      <c r="S1" s="214"/>
      <c r="T1" s="214"/>
      <c r="U1" s="214"/>
      <c r="V1" s="219"/>
      <c r="W1" s="450" t="s">
        <v>521</v>
      </c>
      <c r="X1" s="214"/>
      <c r="Y1" s="214"/>
      <c r="Z1" s="214"/>
      <c r="AA1" s="214"/>
      <c r="AB1" s="214"/>
      <c r="AC1" s="214"/>
      <c r="AD1" s="214"/>
      <c r="AE1" s="214"/>
      <c r="AF1" s="214"/>
      <c r="AG1" s="219"/>
      <c r="AH1" s="450" t="s">
        <v>521</v>
      </c>
      <c r="AI1" s="214"/>
      <c r="AJ1" s="214"/>
      <c r="AK1" s="214"/>
      <c r="AL1" s="214"/>
      <c r="AM1" s="214"/>
      <c r="AN1" s="214"/>
      <c r="AO1" s="214"/>
      <c r="AP1" s="214"/>
      <c r="AQ1" s="214"/>
      <c r="AR1" s="219"/>
      <c r="AS1" s="450" t="s">
        <v>521</v>
      </c>
      <c r="AT1" s="214"/>
      <c r="AU1" s="214"/>
      <c r="AV1" s="214"/>
      <c r="AW1" s="214"/>
      <c r="AX1" s="214"/>
      <c r="AY1" s="214"/>
      <c r="AZ1" s="214"/>
      <c r="BA1" s="214"/>
      <c r="BB1" s="214"/>
      <c r="BC1" s="219"/>
      <c r="BD1" s="450" t="s">
        <v>521</v>
      </c>
      <c r="BE1" s="214"/>
      <c r="BF1" s="214"/>
      <c r="BG1" s="214"/>
      <c r="BH1" s="214"/>
      <c r="BI1" s="214"/>
      <c r="BJ1" s="214"/>
      <c r="BK1" s="214"/>
      <c r="BL1" s="214"/>
      <c r="BM1" s="214"/>
      <c r="BN1" s="219"/>
      <c r="BO1" s="450" t="s">
        <v>521</v>
      </c>
      <c r="BP1" s="214"/>
      <c r="BQ1" s="214"/>
      <c r="BR1" s="214"/>
      <c r="BS1" s="214"/>
      <c r="BT1" s="214"/>
      <c r="BU1" s="214"/>
      <c r="BV1" s="214"/>
      <c r="BW1" s="214"/>
      <c r="BX1" s="214"/>
      <c r="BY1" s="219"/>
      <c r="BZ1" s="450" t="s">
        <v>521</v>
      </c>
      <c r="CA1" s="214"/>
      <c r="CB1" s="214"/>
      <c r="CC1" s="214"/>
      <c r="CD1" s="214"/>
      <c r="CE1" s="214"/>
      <c r="CF1" s="214"/>
      <c r="CG1" s="214"/>
      <c r="CH1" s="214"/>
      <c r="CI1" s="214"/>
      <c r="CJ1" s="219"/>
      <c r="CK1" s="450" t="s">
        <v>521</v>
      </c>
      <c r="CL1" s="214"/>
      <c r="CM1" s="214"/>
      <c r="CN1" s="214"/>
      <c r="CO1" s="214"/>
      <c r="CP1" s="214"/>
      <c r="CQ1" s="214"/>
      <c r="CR1" s="214"/>
      <c r="CS1" s="214"/>
      <c r="CT1" s="214"/>
      <c r="CU1" s="219"/>
      <c r="CV1" s="450" t="s">
        <v>521</v>
      </c>
      <c r="CW1" s="214"/>
      <c r="CX1" s="214"/>
      <c r="CY1" s="214"/>
      <c r="CZ1" s="214"/>
      <c r="DA1" s="214"/>
      <c r="DB1" s="214"/>
      <c r="DC1" s="214"/>
      <c r="DD1" s="214"/>
      <c r="DE1" s="214"/>
      <c r="DF1" s="219"/>
      <c r="DG1" s="450" t="s">
        <v>521</v>
      </c>
      <c r="DH1" s="214"/>
      <c r="DI1" s="214"/>
      <c r="DJ1" s="214"/>
      <c r="DK1" s="214"/>
      <c r="DL1" s="214"/>
      <c r="DM1" s="214"/>
      <c r="DN1" s="214"/>
      <c r="DO1" s="214"/>
      <c r="DP1" s="214"/>
      <c r="DQ1" s="219"/>
      <c r="DR1" s="450" t="s">
        <v>521</v>
      </c>
      <c r="DS1" s="214"/>
      <c r="DT1" s="214"/>
      <c r="DU1" s="214"/>
      <c r="DV1" s="214"/>
      <c r="DW1" s="214"/>
      <c r="DX1" s="214"/>
      <c r="DY1" s="214"/>
      <c r="DZ1" s="214"/>
      <c r="EA1" s="214"/>
      <c r="EB1" s="219"/>
      <c r="EC1" s="450" t="s">
        <v>521</v>
      </c>
      <c r="ED1" s="214"/>
      <c r="EE1" s="214"/>
      <c r="EF1" s="214"/>
      <c r="EG1" s="214"/>
      <c r="EH1" s="214"/>
      <c r="EI1" s="214"/>
      <c r="EJ1" s="214"/>
      <c r="EK1" s="214"/>
      <c r="EL1" s="214"/>
      <c r="EM1" s="219"/>
    </row>
    <row r="2" spans="1:143"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219"/>
      <c r="L2" s="464" t="str">
        <f>IF(OR('Set-Up Worksheet'!$B$6="",'Set-Up Worksheet'!$B$8=""),"SFY And/Or Report Period Not Entered On Set-Up Worksheet","SFY"&amp;'Set-Up Worksheet'!$B$6&amp;" LME-MCO Semi-Annual SAPTBG Compliance Report -- "&amp;'Set-Up Worksheet'!$B$8)</f>
        <v>SFY2017 LME-MCO Semi-Annual SAPTBG Compliance Report -- Mid-Year Report</v>
      </c>
      <c r="M2" s="465"/>
      <c r="N2" s="465"/>
      <c r="O2" s="465"/>
      <c r="P2" s="465"/>
      <c r="Q2" s="465"/>
      <c r="R2" s="465"/>
      <c r="S2" s="465"/>
      <c r="T2" s="465"/>
      <c r="U2" s="465"/>
      <c r="V2" s="219"/>
      <c r="W2" s="464" t="str">
        <f>IF(OR('Set-Up Worksheet'!$B$6="",'Set-Up Worksheet'!$B$8=""),"SFY And/Or Report Period Not Entered On Set-Up Worksheet","SFY"&amp;'Set-Up Worksheet'!$B$6&amp;" LME-MCO Semi-Annual SAPTBG Compliance Report -- "&amp;'Set-Up Worksheet'!$B$8)</f>
        <v>SFY2017 LME-MCO Semi-Annual SAPTBG Compliance Report -- Mid-Year Report</v>
      </c>
      <c r="X2" s="465"/>
      <c r="Y2" s="465"/>
      <c r="Z2" s="465"/>
      <c r="AA2" s="465"/>
      <c r="AB2" s="465"/>
      <c r="AC2" s="465"/>
      <c r="AD2" s="465"/>
      <c r="AE2" s="465"/>
      <c r="AF2" s="465"/>
      <c r="AG2" s="219"/>
      <c r="AH2" s="464" t="str">
        <f>IF(OR('Set-Up Worksheet'!$B$6="",'Set-Up Worksheet'!$B$8=""),"SFY And/Or Report Period Not Entered On Set-Up Worksheet","SFY"&amp;'Set-Up Worksheet'!$B$6&amp;" LME-MCO Semi-Annual SAPTBG Compliance Report -- "&amp;'Set-Up Worksheet'!$B$8)</f>
        <v>SFY2017 LME-MCO Semi-Annual SAPTBG Compliance Report -- Mid-Year Report</v>
      </c>
      <c r="AI2" s="465"/>
      <c r="AJ2" s="465"/>
      <c r="AK2" s="465"/>
      <c r="AL2" s="465"/>
      <c r="AM2" s="465"/>
      <c r="AN2" s="465"/>
      <c r="AO2" s="465"/>
      <c r="AP2" s="465"/>
      <c r="AQ2" s="465"/>
      <c r="AR2" s="219"/>
      <c r="AS2" s="464" t="str">
        <f>IF(OR('Set-Up Worksheet'!$B$6="",'Set-Up Worksheet'!$B$8=""),"SFY And/Or Report Period Not Entered On Set-Up Worksheet","SFY"&amp;'Set-Up Worksheet'!$B$6&amp;" LME-MCO Semi-Annual SAPTBG Compliance Report -- "&amp;'Set-Up Worksheet'!$B$8)</f>
        <v>SFY2017 LME-MCO Semi-Annual SAPTBG Compliance Report -- Mid-Year Report</v>
      </c>
      <c r="AT2" s="465"/>
      <c r="AU2" s="465"/>
      <c r="AV2" s="465"/>
      <c r="AW2" s="465"/>
      <c r="AX2" s="465"/>
      <c r="AY2" s="465"/>
      <c r="AZ2" s="465"/>
      <c r="BA2" s="465"/>
      <c r="BB2" s="465"/>
      <c r="BC2" s="219"/>
      <c r="BD2" s="464" t="str">
        <f>IF(OR('Set-Up Worksheet'!$B$6="",'Set-Up Worksheet'!$B$8=""),"SFY And/Or Report Period Not Entered On Set-Up Worksheet","SFY"&amp;'Set-Up Worksheet'!$B$6&amp;" LME-MCO Semi-Annual SAPTBG Compliance Report -- "&amp;'Set-Up Worksheet'!$B$8)</f>
        <v>SFY2017 LME-MCO Semi-Annual SAPTBG Compliance Report -- Mid-Year Report</v>
      </c>
      <c r="BE2" s="465"/>
      <c r="BF2" s="465"/>
      <c r="BG2" s="465"/>
      <c r="BH2" s="465"/>
      <c r="BI2" s="465"/>
      <c r="BJ2" s="465"/>
      <c r="BK2" s="465"/>
      <c r="BL2" s="465"/>
      <c r="BM2" s="465"/>
      <c r="BN2" s="219"/>
      <c r="BO2" s="464" t="str">
        <f>IF(OR('Set-Up Worksheet'!$B$6="",'Set-Up Worksheet'!$B$8=""),"SFY And/Or Report Period Not Entered On Set-Up Worksheet","SFY"&amp;'Set-Up Worksheet'!$B$6&amp;" LME-MCO Semi-Annual SAPTBG Compliance Report -- "&amp;'Set-Up Worksheet'!$B$8)</f>
        <v>SFY2017 LME-MCO Semi-Annual SAPTBG Compliance Report -- Mid-Year Report</v>
      </c>
      <c r="BP2" s="465"/>
      <c r="BQ2" s="465"/>
      <c r="BR2" s="465"/>
      <c r="BS2" s="465"/>
      <c r="BT2" s="465"/>
      <c r="BU2" s="465"/>
      <c r="BV2" s="465"/>
      <c r="BW2" s="465"/>
      <c r="BX2" s="465"/>
      <c r="BY2" s="219"/>
      <c r="BZ2" s="464" t="str">
        <f>IF(OR('Set-Up Worksheet'!$B$6="",'Set-Up Worksheet'!$B$8=""),"SFY And/Or Report Period Not Entered On Set-Up Worksheet","SFY"&amp;'Set-Up Worksheet'!$B$6&amp;" LME-MCO Semi-Annual SAPTBG Compliance Report -- "&amp;'Set-Up Worksheet'!$B$8)</f>
        <v>SFY2017 LME-MCO Semi-Annual SAPTBG Compliance Report -- Mid-Year Report</v>
      </c>
      <c r="CA2" s="465"/>
      <c r="CB2" s="465"/>
      <c r="CC2" s="465"/>
      <c r="CD2" s="465"/>
      <c r="CE2" s="465"/>
      <c r="CF2" s="465"/>
      <c r="CG2" s="465"/>
      <c r="CH2" s="465"/>
      <c r="CI2" s="465"/>
      <c r="CJ2" s="219"/>
      <c r="CK2" s="464" t="str">
        <f>IF(OR('Set-Up Worksheet'!$B$6="",'Set-Up Worksheet'!$B$8=""),"SFY And/Or Report Period Not Entered On Set-Up Worksheet","SFY"&amp;'Set-Up Worksheet'!$B$6&amp;" LME-MCO Semi-Annual SAPTBG Compliance Report -- "&amp;'Set-Up Worksheet'!$B$8)</f>
        <v>SFY2017 LME-MCO Semi-Annual SAPTBG Compliance Report -- Mid-Year Report</v>
      </c>
      <c r="CL2" s="465"/>
      <c r="CM2" s="465"/>
      <c r="CN2" s="465"/>
      <c r="CO2" s="465"/>
      <c r="CP2" s="465"/>
      <c r="CQ2" s="465"/>
      <c r="CR2" s="465"/>
      <c r="CS2" s="465"/>
      <c r="CT2" s="465"/>
      <c r="CU2" s="219"/>
      <c r="CV2" s="464" t="str">
        <f>IF(OR('Set-Up Worksheet'!$B$6="",'Set-Up Worksheet'!$B$8=""),"SFY And/Or Report Period Not Entered On Set-Up Worksheet","SFY"&amp;'Set-Up Worksheet'!$B$6&amp;" LME-MCO Semi-Annual SAPTBG Compliance Report -- "&amp;'Set-Up Worksheet'!$B$8)</f>
        <v>SFY2017 LME-MCO Semi-Annual SAPTBG Compliance Report -- Mid-Year Report</v>
      </c>
      <c r="CW2" s="465"/>
      <c r="CX2" s="465"/>
      <c r="CY2" s="465"/>
      <c r="CZ2" s="465"/>
      <c r="DA2" s="465"/>
      <c r="DB2" s="465"/>
      <c r="DC2" s="465"/>
      <c r="DD2" s="465"/>
      <c r="DE2" s="465"/>
      <c r="DF2" s="219"/>
      <c r="DG2" s="464" t="str">
        <f>IF(OR('Set-Up Worksheet'!$B$6="",'Set-Up Worksheet'!$B$8=""),"SFY And/Or Report Period Not Entered On Set-Up Worksheet","SFY"&amp;'Set-Up Worksheet'!$B$6&amp;" LME-MCO Semi-Annual SAPTBG Compliance Report -- "&amp;'Set-Up Worksheet'!$B$8)</f>
        <v>SFY2017 LME-MCO Semi-Annual SAPTBG Compliance Report -- Mid-Year Report</v>
      </c>
      <c r="DH2" s="465"/>
      <c r="DI2" s="465"/>
      <c r="DJ2" s="465"/>
      <c r="DK2" s="465"/>
      <c r="DL2" s="465"/>
      <c r="DM2" s="465"/>
      <c r="DN2" s="465"/>
      <c r="DO2" s="465"/>
      <c r="DP2" s="465"/>
      <c r="DQ2" s="219"/>
      <c r="DR2" s="464" t="str">
        <f>IF(OR('Set-Up Worksheet'!$B$6="",'Set-Up Worksheet'!$B$8=""),"SFY And/Or Report Period Not Entered On Set-Up Worksheet","SFY"&amp;'Set-Up Worksheet'!$B$6&amp;" LME-MCO Semi-Annual SAPTBG Compliance Report -- "&amp;'Set-Up Worksheet'!$B$8)</f>
        <v>SFY2017 LME-MCO Semi-Annual SAPTBG Compliance Report -- Mid-Year Report</v>
      </c>
      <c r="DS2" s="465"/>
      <c r="DT2" s="465"/>
      <c r="DU2" s="465"/>
      <c r="DV2" s="465"/>
      <c r="DW2" s="465"/>
      <c r="DX2" s="465"/>
      <c r="DY2" s="465"/>
      <c r="DZ2" s="465"/>
      <c r="EA2" s="465"/>
      <c r="EB2" s="219"/>
      <c r="EC2" s="464" t="str">
        <f>IF(OR('Set-Up Worksheet'!$B$6="",'Set-Up Worksheet'!$B$8=""),"SFY And/Or Report Period Not Entered On Set-Up Worksheet","SFY"&amp;'Set-Up Worksheet'!$B$6&amp;" LME-MCO Semi-Annual SAPTBG Compliance Report -- "&amp;'Set-Up Worksheet'!$B$8)</f>
        <v>SFY2017 LME-MCO Semi-Annual SAPTBG Compliance Report -- Mid-Year Report</v>
      </c>
      <c r="ED2" s="465"/>
      <c r="EE2" s="465"/>
      <c r="EF2" s="465"/>
      <c r="EG2" s="465"/>
      <c r="EH2" s="465"/>
      <c r="EI2" s="465"/>
      <c r="EJ2" s="465"/>
      <c r="EK2" s="465"/>
      <c r="EL2" s="465"/>
      <c r="EM2" s="219"/>
    </row>
    <row r="3" spans="1:143"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219"/>
      <c r="L3" s="466">
        <f>'Set-Up Worksheet'!$B$24</f>
        <v>0</v>
      </c>
      <c r="M3" s="465"/>
      <c r="N3" s="465"/>
      <c r="O3" s="465"/>
      <c r="P3" s="465"/>
      <c r="Q3" s="465"/>
      <c r="R3" s="465"/>
      <c r="S3" s="465"/>
      <c r="T3" s="465"/>
      <c r="U3" s="465"/>
      <c r="V3" s="219"/>
      <c r="W3" s="466">
        <f>'Set-Up Worksheet'!$B$25</f>
        <v>0</v>
      </c>
      <c r="X3" s="465"/>
      <c r="Y3" s="465"/>
      <c r="Z3" s="465"/>
      <c r="AA3" s="465"/>
      <c r="AB3" s="465"/>
      <c r="AC3" s="465"/>
      <c r="AD3" s="465"/>
      <c r="AE3" s="465"/>
      <c r="AF3" s="465"/>
      <c r="AG3" s="219"/>
      <c r="AH3" s="466">
        <f>'Set-Up Worksheet'!$B$26</f>
        <v>0</v>
      </c>
      <c r="AI3" s="465"/>
      <c r="AJ3" s="465"/>
      <c r="AK3" s="465"/>
      <c r="AL3" s="465"/>
      <c r="AM3" s="465"/>
      <c r="AN3" s="465"/>
      <c r="AO3" s="465"/>
      <c r="AP3" s="465"/>
      <c r="AQ3" s="465"/>
      <c r="AR3" s="219"/>
      <c r="AS3" s="466">
        <f>'Set-Up Worksheet'!$B$27</f>
        <v>0</v>
      </c>
      <c r="AT3" s="465"/>
      <c r="AU3" s="465"/>
      <c r="AV3" s="465"/>
      <c r="AW3" s="465"/>
      <c r="AX3" s="465"/>
      <c r="AY3" s="465"/>
      <c r="AZ3" s="465"/>
      <c r="BA3" s="465"/>
      <c r="BB3" s="465"/>
      <c r="BC3" s="219"/>
      <c r="BD3" s="466">
        <f>'Set-Up Worksheet'!$B$28</f>
        <v>0</v>
      </c>
      <c r="BE3" s="465"/>
      <c r="BF3" s="465"/>
      <c r="BG3" s="465"/>
      <c r="BH3" s="465"/>
      <c r="BI3" s="465"/>
      <c r="BJ3" s="465"/>
      <c r="BK3" s="465"/>
      <c r="BL3" s="465"/>
      <c r="BM3" s="465"/>
      <c r="BN3" s="219"/>
      <c r="BO3" s="466">
        <f>'Set-Up Worksheet'!$B$29</f>
        <v>0</v>
      </c>
      <c r="BP3" s="465"/>
      <c r="BQ3" s="465"/>
      <c r="BR3" s="465"/>
      <c r="BS3" s="465"/>
      <c r="BT3" s="465"/>
      <c r="BU3" s="465"/>
      <c r="BV3" s="465"/>
      <c r="BW3" s="465"/>
      <c r="BX3" s="465"/>
      <c r="BY3" s="219"/>
      <c r="BZ3" s="466">
        <f>'Set-Up Worksheet'!$B$30</f>
        <v>0</v>
      </c>
      <c r="CA3" s="465"/>
      <c r="CB3" s="465"/>
      <c r="CC3" s="465"/>
      <c r="CD3" s="465"/>
      <c r="CE3" s="465"/>
      <c r="CF3" s="465"/>
      <c r="CG3" s="465"/>
      <c r="CH3" s="465"/>
      <c r="CI3" s="465"/>
      <c r="CJ3" s="219"/>
      <c r="CK3" s="466">
        <f>'Set-Up Worksheet'!$B$31</f>
        <v>0</v>
      </c>
      <c r="CL3" s="465"/>
      <c r="CM3" s="465"/>
      <c r="CN3" s="465"/>
      <c r="CO3" s="465"/>
      <c r="CP3" s="465"/>
      <c r="CQ3" s="465"/>
      <c r="CR3" s="465"/>
      <c r="CS3" s="465"/>
      <c r="CT3" s="465"/>
      <c r="CU3" s="219"/>
      <c r="CV3" s="466">
        <f>'Set-Up Worksheet'!$B$32</f>
        <v>0</v>
      </c>
      <c r="CW3" s="465"/>
      <c r="CX3" s="465"/>
      <c r="CY3" s="465"/>
      <c r="CZ3" s="465"/>
      <c r="DA3" s="465"/>
      <c r="DB3" s="465"/>
      <c r="DC3" s="465"/>
      <c r="DD3" s="465"/>
      <c r="DE3" s="465"/>
      <c r="DF3" s="219"/>
      <c r="DG3" s="466">
        <f>'Set-Up Worksheet'!$B$33</f>
        <v>0</v>
      </c>
      <c r="DH3" s="465"/>
      <c r="DI3" s="465"/>
      <c r="DJ3" s="465"/>
      <c r="DK3" s="465"/>
      <c r="DL3" s="465"/>
      <c r="DM3" s="465"/>
      <c r="DN3" s="465"/>
      <c r="DO3" s="465"/>
      <c r="DP3" s="465"/>
      <c r="DQ3" s="219"/>
      <c r="DR3" s="466">
        <f>'Set-Up Worksheet'!$B$34</f>
        <v>0</v>
      </c>
      <c r="DS3" s="465"/>
      <c r="DT3" s="465"/>
      <c r="DU3" s="465"/>
      <c r="DV3" s="465"/>
      <c r="DW3" s="465"/>
      <c r="DX3" s="465"/>
      <c r="DY3" s="465"/>
      <c r="DZ3" s="465"/>
      <c r="EA3" s="465"/>
      <c r="EB3" s="219"/>
      <c r="EC3" s="466">
        <f>'Set-Up Worksheet'!$B$35</f>
        <v>0</v>
      </c>
      <c r="ED3" s="465"/>
      <c r="EE3" s="465"/>
      <c r="EF3" s="465"/>
      <c r="EG3" s="465"/>
      <c r="EH3" s="465"/>
      <c r="EI3" s="465"/>
      <c r="EJ3" s="465"/>
      <c r="EK3" s="465"/>
      <c r="EL3" s="465"/>
      <c r="EM3" s="219"/>
    </row>
    <row r="4" spans="1:143" x14ac:dyDescent="0.25">
      <c r="K4" s="219"/>
      <c r="L4" s="467"/>
      <c r="M4" s="467"/>
      <c r="N4" s="467"/>
      <c r="O4" s="467"/>
      <c r="P4" s="467"/>
      <c r="Q4" s="467"/>
      <c r="R4" s="467"/>
      <c r="S4" s="467"/>
      <c r="T4" s="467"/>
      <c r="U4" s="467"/>
      <c r="V4" s="219"/>
      <c r="W4" s="467"/>
      <c r="X4" s="467"/>
      <c r="Y4" s="467"/>
      <c r="Z4" s="467"/>
      <c r="AA4" s="467"/>
      <c r="AB4" s="467"/>
      <c r="AC4" s="467"/>
      <c r="AD4" s="467"/>
      <c r="AE4" s="467"/>
      <c r="AF4" s="467"/>
      <c r="AG4" s="219"/>
      <c r="AH4" s="467"/>
      <c r="AI4" s="467"/>
      <c r="AJ4" s="467"/>
      <c r="AK4" s="467"/>
      <c r="AL4" s="467"/>
      <c r="AM4" s="467"/>
      <c r="AN4" s="467"/>
      <c r="AO4" s="467"/>
      <c r="AP4" s="467"/>
      <c r="AQ4" s="467"/>
      <c r="AR4" s="219"/>
      <c r="AS4" s="467"/>
      <c r="AT4" s="467"/>
      <c r="AU4" s="467"/>
      <c r="AV4" s="467"/>
      <c r="AW4" s="467"/>
      <c r="AX4" s="467"/>
      <c r="AY4" s="467"/>
      <c r="AZ4" s="467"/>
      <c r="BA4" s="467"/>
      <c r="BB4" s="467"/>
      <c r="BC4" s="219"/>
      <c r="BD4" s="467"/>
      <c r="BE4" s="467"/>
      <c r="BF4" s="467"/>
      <c r="BG4" s="467"/>
      <c r="BH4" s="467"/>
      <c r="BI4" s="467"/>
      <c r="BJ4" s="467"/>
      <c r="BK4" s="467"/>
      <c r="BL4" s="467"/>
      <c r="BM4" s="467"/>
      <c r="BN4" s="219"/>
      <c r="BO4" s="467"/>
      <c r="BP4" s="467"/>
      <c r="BQ4" s="467"/>
      <c r="BR4" s="467"/>
      <c r="BS4" s="467"/>
      <c r="BT4" s="467"/>
      <c r="BU4" s="467"/>
      <c r="BV4" s="467"/>
      <c r="BW4" s="467"/>
      <c r="BX4" s="467"/>
      <c r="BY4" s="219"/>
      <c r="BZ4" s="467"/>
      <c r="CA4" s="467"/>
      <c r="CB4" s="467"/>
      <c r="CC4" s="467"/>
      <c r="CD4" s="467"/>
      <c r="CE4" s="467"/>
      <c r="CF4" s="467"/>
      <c r="CG4" s="467"/>
      <c r="CH4" s="467"/>
      <c r="CI4" s="467"/>
      <c r="CJ4" s="219"/>
      <c r="CK4" s="467"/>
      <c r="CL4" s="467"/>
      <c r="CM4" s="467"/>
      <c r="CN4" s="467"/>
      <c r="CO4" s="467"/>
      <c r="CP4" s="467"/>
      <c r="CQ4" s="467"/>
      <c r="CR4" s="467"/>
      <c r="CS4" s="467"/>
      <c r="CT4" s="467"/>
      <c r="CU4" s="219"/>
      <c r="CV4" s="467"/>
      <c r="CW4" s="467"/>
      <c r="CX4" s="467"/>
      <c r="CY4" s="467"/>
      <c r="CZ4" s="467"/>
      <c r="DA4" s="467"/>
      <c r="DB4" s="467"/>
      <c r="DC4" s="467"/>
      <c r="DD4" s="467"/>
      <c r="DE4" s="467"/>
      <c r="DF4" s="219"/>
      <c r="DG4" s="467"/>
      <c r="DH4" s="467"/>
      <c r="DI4" s="467"/>
      <c r="DJ4" s="467"/>
      <c r="DK4" s="467"/>
      <c r="DL4" s="467"/>
      <c r="DM4" s="467"/>
      <c r="DN4" s="467"/>
      <c r="DO4" s="467"/>
      <c r="DP4" s="467"/>
      <c r="DQ4" s="219"/>
      <c r="DR4" s="467"/>
      <c r="DS4" s="467"/>
      <c r="DT4" s="467"/>
      <c r="DU4" s="467"/>
      <c r="DV4" s="467"/>
      <c r="DW4" s="467"/>
      <c r="DX4" s="467"/>
      <c r="DY4" s="467"/>
      <c r="DZ4" s="467"/>
      <c r="EA4" s="467"/>
      <c r="EB4" s="219"/>
      <c r="EC4" s="467"/>
      <c r="ED4" s="467"/>
      <c r="EE4" s="467"/>
      <c r="EF4" s="467"/>
      <c r="EG4" s="467"/>
      <c r="EH4" s="467"/>
      <c r="EI4" s="467"/>
      <c r="EJ4" s="467"/>
      <c r="EK4" s="467"/>
      <c r="EL4" s="467"/>
      <c r="EM4" s="219"/>
    </row>
    <row r="5" spans="1:143" ht="20.100000000000001" customHeight="1" x14ac:dyDescent="0.25">
      <c r="A5" s="64" t="s">
        <v>51</v>
      </c>
      <c r="K5" s="219"/>
      <c r="L5" s="438" t="s">
        <v>51</v>
      </c>
      <c r="M5" s="408"/>
      <c r="N5" s="408"/>
      <c r="O5" s="408"/>
      <c r="P5" s="408"/>
      <c r="Q5" s="408"/>
      <c r="R5" s="408"/>
      <c r="S5" s="408"/>
      <c r="T5" s="408"/>
      <c r="U5" s="408"/>
      <c r="V5" s="451"/>
      <c r="W5" s="438" t="s">
        <v>51</v>
      </c>
      <c r="X5" s="408"/>
      <c r="Y5" s="408"/>
      <c r="Z5" s="408"/>
      <c r="AA5" s="408"/>
      <c r="AB5" s="408"/>
      <c r="AC5" s="408"/>
      <c r="AD5" s="408"/>
      <c r="AE5" s="408"/>
      <c r="AF5" s="408"/>
      <c r="AG5" s="451"/>
      <c r="AH5" s="438" t="s">
        <v>51</v>
      </c>
      <c r="AI5" s="408"/>
      <c r="AJ5" s="408"/>
      <c r="AK5" s="408"/>
      <c r="AL5" s="408"/>
      <c r="AM5" s="408"/>
      <c r="AN5" s="408"/>
      <c r="AO5" s="408"/>
      <c r="AP5" s="408"/>
      <c r="AQ5" s="408"/>
      <c r="AR5" s="451"/>
      <c r="AS5" s="438" t="s">
        <v>51</v>
      </c>
      <c r="AT5" s="408"/>
      <c r="AU5" s="408"/>
      <c r="AV5" s="408"/>
      <c r="AW5" s="408"/>
      <c r="AX5" s="408"/>
      <c r="AY5" s="408"/>
      <c r="AZ5" s="408"/>
      <c r="BA5" s="408"/>
      <c r="BB5" s="408"/>
      <c r="BC5" s="451"/>
      <c r="BD5" s="438" t="s">
        <v>51</v>
      </c>
      <c r="BE5" s="408"/>
      <c r="BF5" s="408"/>
      <c r="BG5" s="408"/>
      <c r="BH5" s="408"/>
      <c r="BI5" s="408"/>
      <c r="BJ5" s="408"/>
      <c r="BK5" s="408"/>
      <c r="BL5" s="408"/>
      <c r="BM5" s="408"/>
      <c r="BN5" s="451"/>
      <c r="BO5" s="438" t="s">
        <v>51</v>
      </c>
      <c r="BP5" s="408"/>
      <c r="BQ5" s="408"/>
      <c r="BR5" s="408"/>
      <c r="BS5" s="408"/>
      <c r="BT5" s="408"/>
      <c r="BU5" s="408"/>
      <c r="BV5" s="408"/>
      <c r="BW5" s="408"/>
      <c r="BX5" s="408"/>
      <c r="BY5" s="451"/>
      <c r="BZ5" s="438" t="s">
        <v>51</v>
      </c>
      <c r="CA5" s="408"/>
      <c r="CB5" s="408"/>
      <c r="CC5" s="408"/>
      <c r="CD5" s="408"/>
      <c r="CE5" s="408"/>
      <c r="CF5" s="408"/>
      <c r="CG5" s="408"/>
      <c r="CH5" s="408"/>
      <c r="CI5" s="408"/>
      <c r="CJ5" s="451"/>
      <c r="CK5" s="438" t="s">
        <v>51</v>
      </c>
      <c r="CL5" s="408"/>
      <c r="CM5" s="408"/>
      <c r="CN5" s="408"/>
      <c r="CO5" s="408"/>
      <c r="CP5" s="408"/>
      <c r="CQ5" s="408"/>
      <c r="CR5" s="408"/>
      <c r="CS5" s="408"/>
      <c r="CT5" s="408"/>
      <c r="CU5" s="451"/>
      <c r="CV5" s="438" t="s">
        <v>51</v>
      </c>
      <c r="CW5" s="408"/>
      <c r="CX5" s="408"/>
      <c r="CY5" s="408"/>
      <c r="CZ5" s="408"/>
      <c r="DA5" s="408"/>
      <c r="DB5" s="408"/>
      <c r="DC5" s="408"/>
      <c r="DD5" s="408"/>
      <c r="DE5" s="408"/>
      <c r="DF5" s="451"/>
      <c r="DG5" s="438" t="s">
        <v>51</v>
      </c>
      <c r="DH5" s="408"/>
      <c r="DI5" s="408"/>
      <c r="DJ5" s="408"/>
      <c r="DK5" s="408"/>
      <c r="DL5" s="408"/>
      <c r="DM5" s="408"/>
      <c r="DN5" s="408"/>
      <c r="DO5" s="408"/>
      <c r="DP5" s="408"/>
      <c r="DQ5" s="451"/>
      <c r="DR5" s="438" t="s">
        <v>51</v>
      </c>
      <c r="DS5" s="408"/>
      <c r="DT5" s="408"/>
      <c r="DU5" s="408"/>
      <c r="DV5" s="408"/>
      <c r="DW5" s="408"/>
      <c r="DX5" s="408"/>
      <c r="DY5" s="408"/>
      <c r="DZ5" s="408"/>
      <c r="EA5" s="408"/>
      <c r="EB5" s="451"/>
      <c r="EC5" s="438" t="s">
        <v>51</v>
      </c>
      <c r="ED5" s="408"/>
      <c r="EE5" s="408"/>
      <c r="EF5" s="408"/>
      <c r="EG5" s="408"/>
      <c r="EH5" s="408"/>
      <c r="EI5" s="408"/>
      <c r="EJ5" s="408"/>
      <c r="EK5" s="408"/>
      <c r="EL5" s="408"/>
      <c r="EM5" s="451"/>
    </row>
    <row r="6" spans="1:143" x14ac:dyDescent="0.25">
      <c r="K6" s="219"/>
      <c r="L6" s="408"/>
      <c r="M6" s="408"/>
      <c r="N6" s="408"/>
      <c r="O6" s="408"/>
      <c r="P6" s="408"/>
      <c r="Q6" s="408"/>
      <c r="R6" s="408"/>
      <c r="S6" s="408"/>
      <c r="T6" s="408"/>
      <c r="U6" s="408"/>
      <c r="V6" s="451"/>
      <c r="W6" s="408"/>
      <c r="X6" s="408"/>
      <c r="Y6" s="408"/>
      <c r="Z6" s="408"/>
      <c r="AA6" s="408"/>
      <c r="AB6" s="408"/>
      <c r="AC6" s="408"/>
      <c r="AD6" s="408"/>
      <c r="AE6" s="408"/>
      <c r="AF6" s="408"/>
      <c r="AG6" s="451"/>
      <c r="AH6" s="408"/>
      <c r="AI6" s="408"/>
      <c r="AJ6" s="408"/>
      <c r="AK6" s="408"/>
      <c r="AL6" s="408"/>
      <c r="AM6" s="408"/>
      <c r="AN6" s="408"/>
      <c r="AO6" s="408"/>
      <c r="AP6" s="408"/>
      <c r="AQ6" s="408"/>
      <c r="AR6" s="451"/>
      <c r="AS6" s="408"/>
      <c r="AT6" s="408"/>
      <c r="AU6" s="408"/>
      <c r="AV6" s="408"/>
      <c r="AW6" s="408"/>
      <c r="AX6" s="408"/>
      <c r="AY6" s="408"/>
      <c r="AZ6" s="408"/>
      <c r="BA6" s="408"/>
      <c r="BB6" s="408"/>
      <c r="BC6" s="451"/>
      <c r="BD6" s="408"/>
      <c r="BE6" s="408"/>
      <c r="BF6" s="408"/>
      <c r="BG6" s="408"/>
      <c r="BH6" s="408"/>
      <c r="BI6" s="408"/>
      <c r="BJ6" s="408"/>
      <c r="BK6" s="408"/>
      <c r="BL6" s="408"/>
      <c r="BM6" s="408"/>
      <c r="BN6" s="451"/>
      <c r="BO6" s="408"/>
      <c r="BP6" s="408"/>
      <c r="BQ6" s="408"/>
      <c r="BR6" s="408"/>
      <c r="BS6" s="408"/>
      <c r="BT6" s="408"/>
      <c r="BU6" s="408"/>
      <c r="BV6" s="408"/>
      <c r="BW6" s="408"/>
      <c r="BX6" s="408"/>
      <c r="BY6" s="451"/>
      <c r="BZ6" s="408"/>
      <c r="CA6" s="408"/>
      <c r="CB6" s="408"/>
      <c r="CC6" s="408"/>
      <c r="CD6" s="408"/>
      <c r="CE6" s="408"/>
      <c r="CF6" s="408"/>
      <c r="CG6" s="408"/>
      <c r="CH6" s="408"/>
      <c r="CI6" s="408"/>
      <c r="CJ6" s="451"/>
      <c r="CK6" s="408"/>
      <c r="CL6" s="408"/>
      <c r="CM6" s="408"/>
      <c r="CN6" s="408"/>
      <c r="CO6" s="408"/>
      <c r="CP6" s="408"/>
      <c r="CQ6" s="408"/>
      <c r="CR6" s="408"/>
      <c r="CS6" s="408"/>
      <c r="CT6" s="408"/>
      <c r="CU6" s="451"/>
      <c r="CV6" s="408"/>
      <c r="CW6" s="408"/>
      <c r="CX6" s="408"/>
      <c r="CY6" s="408"/>
      <c r="CZ6" s="408"/>
      <c r="DA6" s="408"/>
      <c r="DB6" s="408"/>
      <c r="DC6" s="408"/>
      <c r="DD6" s="408"/>
      <c r="DE6" s="408"/>
      <c r="DF6" s="451"/>
      <c r="DG6" s="408"/>
      <c r="DH6" s="408"/>
      <c r="DI6" s="408"/>
      <c r="DJ6" s="408"/>
      <c r="DK6" s="408"/>
      <c r="DL6" s="408"/>
      <c r="DM6" s="408"/>
      <c r="DN6" s="408"/>
      <c r="DO6" s="408"/>
      <c r="DP6" s="408"/>
      <c r="DQ6" s="451"/>
      <c r="DR6" s="408"/>
      <c r="DS6" s="408"/>
      <c r="DT6" s="408"/>
      <c r="DU6" s="408"/>
      <c r="DV6" s="408"/>
      <c r="DW6" s="408"/>
      <c r="DX6" s="408"/>
      <c r="DY6" s="408"/>
      <c r="DZ6" s="408"/>
      <c r="EA6" s="408"/>
      <c r="EB6" s="451"/>
      <c r="EC6" s="408"/>
      <c r="ED6" s="408"/>
      <c r="EE6" s="408"/>
      <c r="EF6" s="408"/>
      <c r="EG6" s="408"/>
      <c r="EH6" s="408"/>
      <c r="EI6" s="408"/>
      <c r="EJ6" s="408"/>
      <c r="EK6" s="408"/>
      <c r="EL6" s="408"/>
      <c r="EM6" s="451"/>
    </row>
    <row r="7" spans="1:143" ht="51.9" customHeight="1" x14ac:dyDescent="0.25">
      <c r="A7" s="646" t="s">
        <v>372</v>
      </c>
      <c r="B7" s="646"/>
      <c r="C7" s="646"/>
      <c r="D7" s="646"/>
      <c r="E7" s="646"/>
      <c r="F7" s="646"/>
      <c r="G7" s="646"/>
      <c r="H7" s="646"/>
      <c r="I7" s="646"/>
      <c r="J7" s="646"/>
      <c r="K7" s="219"/>
      <c r="L7" s="645" t="s">
        <v>372</v>
      </c>
      <c r="M7" s="645"/>
      <c r="N7" s="645"/>
      <c r="O7" s="645"/>
      <c r="P7" s="645"/>
      <c r="Q7" s="645"/>
      <c r="R7" s="645"/>
      <c r="S7" s="645"/>
      <c r="T7" s="645"/>
      <c r="U7" s="645"/>
      <c r="V7" s="451"/>
      <c r="W7" s="645" t="s">
        <v>372</v>
      </c>
      <c r="X7" s="645"/>
      <c r="Y7" s="645"/>
      <c r="Z7" s="645"/>
      <c r="AA7" s="645"/>
      <c r="AB7" s="645"/>
      <c r="AC7" s="645"/>
      <c r="AD7" s="645"/>
      <c r="AE7" s="645"/>
      <c r="AF7" s="645"/>
      <c r="AG7" s="451"/>
      <c r="AH7" s="645" t="s">
        <v>372</v>
      </c>
      <c r="AI7" s="645"/>
      <c r="AJ7" s="645"/>
      <c r="AK7" s="645"/>
      <c r="AL7" s="645"/>
      <c r="AM7" s="645"/>
      <c r="AN7" s="645"/>
      <c r="AO7" s="645"/>
      <c r="AP7" s="645"/>
      <c r="AQ7" s="645"/>
      <c r="AR7" s="451"/>
      <c r="AS7" s="645" t="s">
        <v>372</v>
      </c>
      <c r="AT7" s="645"/>
      <c r="AU7" s="645"/>
      <c r="AV7" s="645"/>
      <c r="AW7" s="645"/>
      <c r="AX7" s="645"/>
      <c r="AY7" s="645"/>
      <c r="AZ7" s="645"/>
      <c r="BA7" s="645"/>
      <c r="BB7" s="645"/>
      <c r="BC7" s="451"/>
      <c r="BD7" s="645" t="s">
        <v>372</v>
      </c>
      <c r="BE7" s="645"/>
      <c r="BF7" s="645"/>
      <c r="BG7" s="645"/>
      <c r="BH7" s="645"/>
      <c r="BI7" s="645"/>
      <c r="BJ7" s="645"/>
      <c r="BK7" s="645"/>
      <c r="BL7" s="645"/>
      <c r="BM7" s="645"/>
      <c r="BN7" s="451"/>
      <c r="BO7" s="645" t="s">
        <v>372</v>
      </c>
      <c r="BP7" s="645"/>
      <c r="BQ7" s="645"/>
      <c r="BR7" s="645"/>
      <c r="BS7" s="645"/>
      <c r="BT7" s="645"/>
      <c r="BU7" s="645"/>
      <c r="BV7" s="645"/>
      <c r="BW7" s="645"/>
      <c r="BX7" s="645"/>
      <c r="BY7" s="451"/>
      <c r="BZ7" s="645" t="s">
        <v>372</v>
      </c>
      <c r="CA7" s="645"/>
      <c r="CB7" s="645"/>
      <c r="CC7" s="645"/>
      <c r="CD7" s="645"/>
      <c r="CE7" s="645"/>
      <c r="CF7" s="645"/>
      <c r="CG7" s="645"/>
      <c r="CH7" s="645"/>
      <c r="CI7" s="645"/>
      <c r="CJ7" s="451"/>
      <c r="CK7" s="645" t="s">
        <v>372</v>
      </c>
      <c r="CL7" s="645"/>
      <c r="CM7" s="645"/>
      <c r="CN7" s="645"/>
      <c r="CO7" s="645"/>
      <c r="CP7" s="645"/>
      <c r="CQ7" s="645"/>
      <c r="CR7" s="645"/>
      <c r="CS7" s="645"/>
      <c r="CT7" s="645"/>
      <c r="CU7" s="451"/>
      <c r="CV7" s="645" t="s">
        <v>372</v>
      </c>
      <c r="CW7" s="645"/>
      <c r="CX7" s="645"/>
      <c r="CY7" s="645"/>
      <c r="CZ7" s="645"/>
      <c r="DA7" s="645"/>
      <c r="DB7" s="645"/>
      <c r="DC7" s="645"/>
      <c r="DD7" s="645"/>
      <c r="DE7" s="645"/>
      <c r="DF7" s="451"/>
      <c r="DG7" s="645" t="s">
        <v>372</v>
      </c>
      <c r="DH7" s="645"/>
      <c r="DI7" s="645"/>
      <c r="DJ7" s="645"/>
      <c r="DK7" s="645"/>
      <c r="DL7" s="645"/>
      <c r="DM7" s="645"/>
      <c r="DN7" s="645"/>
      <c r="DO7" s="645"/>
      <c r="DP7" s="645"/>
      <c r="DQ7" s="451"/>
      <c r="DR7" s="645" t="s">
        <v>372</v>
      </c>
      <c r="DS7" s="645"/>
      <c r="DT7" s="645"/>
      <c r="DU7" s="645"/>
      <c r="DV7" s="645"/>
      <c r="DW7" s="645"/>
      <c r="DX7" s="645"/>
      <c r="DY7" s="645"/>
      <c r="DZ7" s="645"/>
      <c r="EA7" s="645"/>
      <c r="EB7" s="451"/>
      <c r="EC7" s="645" t="s">
        <v>372</v>
      </c>
      <c r="ED7" s="645"/>
      <c r="EE7" s="645"/>
      <c r="EF7" s="645"/>
      <c r="EG7" s="645"/>
      <c r="EH7" s="645"/>
      <c r="EI7" s="645"/>
      <c r="EJ7" s="645"/>
      <c r="EK7" s="645"/>
      <c r="EL7" s="645"/>
      <c r="EM7" s="451"/>
    </row>
    <row r="8" spans="1:143" x14ac:dyDescent="0.25">
      <c r="K8" s="219"/>
      <c r="L8" s="408"/>
      <c r="M8" s="408"/>
      <c r="N8" s="408"/>
      <c r="O8" s="408"/>
      <c r="P8" s="408"/>
      <c r="Q8" s="408"/>
      <c r="R8" s="408"/>
      <c r="S8" s="408"/>
      <c r="T8" s="408"/>
      <c r="U8" s="408"/>
      <c r="V8" s="451"/>
      <c r="W8" s="408"/>
      <c r="X8" s="408"/>
      <c r="Y8" s="408"/>
      <c r="Z8" s="408"/>
      <c r="AA8" s="408"/>
      <c r="AB8" s="408"/>
      <c r="AC8" s="408"/>
      <c r="AD8" s="408"/>
      <c r="AE8" s="408"/>
      <c r="AF8" s="408"/>
      <c r="AG8" s="451"/>
      <c r="AH8" s="408"/>
      <c r="AI8" s="408"/>
      <c r="AJ8" s="408"/>
      <c r="AK8" s="408"/>
      <c r="AL8" s="408"/>
      <c r="AM8" s="408"/>
      <c r="AN8" s="408"/>
      <c r="AO8" s="408"/>
      <c r="AP8" s="408"/>
      <c r="AQ8" s="408"/>
      <c r="AR8" s="451"/>
      <c r="AS8" s="408"/>
      <c r="AT8" s="408"/>
      <c r="AU8" s="408"/>
      <c r="AV8" s="408"/>
      <c r="AW8" s="408"/>
      <c r="AX8" s="408"/>
      <c r="AY8" s="408"/>
      <c r="AZ8" s="408"/>
      <c r="BA8" s="408"/>
      <c r="BB8" s="408"/>
      <c r="BC8" s="451"/>
      <c r="BD8" s="408"/>
      <c r="BE8" s="408"/>
      <c r="BF8" s="408"/>
      <c r="BG8" s="408"/>
      <c r="BH8" s="408"/>
      <c r="BI8" s="408"/>
      <c r="BJ8" s="408"/>
      <c r="BK8" s="408"/>
      <c r="BL8" s="408"/>
      <c r="BM8" s="408"/>
      <c r="BN8" s="451"/>
      <c r="BO8" s="408"/>
      <c r="BP8" s="408"/>
      <c r="BQ8" s="408"/>
      <c r="BR8" s="408"/>
      <c r="BS8" s="408"/>
      <c r="BT8" s="408"/>
      <c r="BU8" s="408"/>
      <c r="BV8" s="408"/>
      <c r="BW8" s="408"/>
      <c r="BX8" s="408"/>
      <c r="BY8" s="451"/>
      <c r="BZ8" s="408"/>
      <c r="CA8" s="408"/>
      <c r="CB8" s="408"/>
      <c r="CC8" s="408"/>
      <c r="CD8" s="408"/>
      <c r="CE8" s="408"/>
      <c r="CF8" s="408"/>
      <c r="CG8" s="408"/>
      <c r="CH8" s="408"/>
      <c r="CI8" s="408"/>
      <c r="CJ8" s="451"/>
      <c r="CK8" s="408"/>
      <c r="CL8" s="408"/>
      <c r="CM8" s="408"/>
      <c r="CN8" s="408"/>
      <c r="CO8" s="408"/>
      <c r="CP8" s="408"/>
      <c r="CQ8" s="408"/>
      <c r="CR8" s="408"/>
      <c r="CS8" s="408"/>
      <c r="CT8" s="408"/>
      <c r="CU8" s="451"/>
      <c r="CV8" s="408"/>
      <c r="CW8" s="408"/>
      <c r="CX8" s="408"/>
      <c r="CY8" s="408"/>
      <c r="CZ8" s="408"/>
      <c r="DA8" s="408"/>
      <c r="DB8" s="408"/>
      <c r="DC8" s="408"/>
      <c r="DD8" s="408"/>
      <c r="DE8" s="408"/>
      <c r="DF8" s="451"/>
      <c r="DG8" s="408"/>
      <c r="DH8" s="408"/>
      <c r="DI8" s="408"/>
      <c r="DJ8" s="408"/>
      <c r="DK8" s="408"/>
      <c r="DL8" s="408"/>
      <c r="DM8" s="408"/>
      <c r="DN8" s="408"/>
      <c r="DO8" s="408"/>
      <c r="DP8" s="408"/>
      <c r="DQ8" s="451"/>
      <c r="DR8" s="408"/>
      <c r="DS8" s="408"/>
      <c r="DT8" s="408"/>
      <c r="DU8" s="408"/>
      <c r="DV8" s="408"/>
      <c r="DW8" s="408"/>
      <c r="DX8" s="408"/>
      <c r="DY8" s="408"/>
      <c r="DZ8" s="408"/>
      <c r="EA8" s="408"/>
      <c r="EB8" s="451"/>
      <c r="EC8" s="408"/>
      <c r="ED8" s="408"/>
      <c r="EE8" s="408"/>
      <c r="EF8" s="408"/>
      <c r="EG8" s="408"/>
      <c r="EH8" s="408"/>
      <c r="EI8" s="408"/>
      <c r="EJ8" s="408"/>
      <c r="EK8" s="408"/>
      <c r="EL8" s="408"/>
      <c r="EM8" s="451"/>
    </row>
    <row r="9" spans="1:143" x14ac:dyDescent="0.25">
      <c r="A9" s="65"/>
      <c r="B9" s="30"/>
      <c r="C9" s="30"/>
      <c r="D9" s="30"/>
      <c r="E9" s="30"/>
      <c r="F9" s="30"/>
      <c r="G9" s="30"/>
      <c r="H9" s="30"/>
      <c r="I9" s="30"/>
      <c r="J9" s="30"/>
      <c r="K9" s="219"/>
      <c r="L9" s="439"/>
      <c r="M9" s="440"/>
      <c r="N9" s="440"/>
      <c r="O9" s="440"/>
      <c r="P9" s="440"/>
      <c r="Q9" s="440"/>
      <c r="R9" s="440"/>
      <c r="S9" s="440"/>
      <c r="T9" s="440"/>
      <c r="U9" s="440"/>
      <c r="V9" s="451"/>
      <c r="W9" s="439"/>
      <c r="X9" s="440"/>
      <c r="Y9" s="440"/>
      <c r="Z9" s="440"/>
      <c r="AA9" s="440"/>
      <c r="AB9" s="440"/>
      <c r="AC9" s="440"/>
      <c r="AD9" s="440"/>
      <c r="AE9" s="440"/>
      <c r="AF9" s="440"/>
      <c r="AG9" s="451"/>
      <c r="AH9" s="439"/>
      <c r="AI9" s="440"/>
      <c r="AJ9" s="440"/>
      <c r="AK9" s="440"/>
      <c r="AL9" s="440"/>
      <c r="AM9" s="440"/>
      <c r="AN9" s="440"/>
      <c r="AO9" s="440"/>
      <c r="AP9" s="440"/>
      <c r="AQ9" s="440"/>
      <c r="AR9" s="451"/>
      <c r="AS9" s="439"/>
      <c r="AT9" s="440"/>
      <c r="AU9" s="440"/>
      <c r="AV9" s="440"/>
      <c r="AW9" s="440"/>
      <c r="AX9" s="440"/>
      <c r="AY9" s="440"/>
      <c r="AZ9" s="440"/>
      <c r="BA9" s="440"/>
      <c r="BB9" s="440"/>
      <c r="BC9" s="451"/>
      <c r="BD9" s="439"/>
      <c r="BE9" s="440"/>
      <c r="BF9" s="440"/>
      <c r="BG9" s="440"/>
      <c r="BH9" s="440"/>
      <c r="BI9" s="440"/>
      <c r="BJ9" s="440"/>
      <c r="BK9" s="440"/>
      <c r="BL9" s="440"/>
      <c r="BM9" s="440"/>
      <c r="BN9" s="451"/>
      <c r="BO9" s="439"/>
      <c r="BP9" s="440"/>
      <c r="BQ9" s="440"/>
      <c r="BR9" s="440"/>
      <c r="BS9" s="440"/>
      <c r="BT9" s="440"/>
      <c r="BU9" s="440"/>
      <c r="BV9" s="440"/>
      <c r="BW9" s="440"/>
      <c r="BX9" s="440"/>
      <c r="BY9" s="451"/>
      <c r="BZ9" s="439"/>
      <c r="CA9" s="440"/>
      <c r="CB9" s="440"/>
      <c r="CC9" s="440"/>
      <c r="CD9" s="440"/>
      <c r="CE9" s="440"/>
      <c r="CF9" s="440"/>
      <c r="CG9" s="440"/>
      <c r="CH9" s="440"/>
      <c r="CI9" s="440"/>
      <c r="CJ9" s="451"/>
      <c r="CK9" s="439"/>
      <c r="CL9" s="440"/>
      <c r="CM9" s="440"/>
      <c r="CN9" s="440"/>
      <c r="CO9" s="440"/>
      <c r="CP9" s="440"/>
      <c r="CQ9" s="440"/>
      <c r="CR9" s="440"/>
      <c r="CS9" s="440"/>
      <c r="CT9" s="440"/>
      <c r="CU9" s="451"/>
      <c r="CV9" s="439"/>
      <c r="CW9" s="440"/>
      <c r="CX9" s="440"/>
      <c r="CY9" s="440"/>
      <c r="CZ9" s="440"/>
      <c r="DA9" s="440"/>
      <c r="DB9" s="440"/>
      <c r="DC9" s="440"/>
      <c r="DD9" s="440"/>
      <c r="DE9" s="440"/>
      <c r="DF9" s="451"/>
      <c r="DG9" s="439"/>
      <c r="DH9" s="440"/>
      <c r="DI9" s="440"/>
      <c r="DJ9" s="440"/>
      <c r="DK9" s="440"/>
      <c r="DL9" s="440"/>
      <c r="DM9" s="440"/>
      <c r="DN9" s="440"/>
      <c r="DO9" s="440"/>
      <c r="DP9" s="440"/>
      <c r="DQ9" s="451"/>
      <c r="DR9" s="439"/>
      <c r="DS9" s="440"/>
      <c r="DT9" s="440"/>
      <c r="DU9" s="440"/>
      <c r="DV9" s="440"/>
      <c r="DW9" s="440"/>
      <c r="DX9" s="440"/>
      <c r="DY9" s="440"/>
      <c r="DZ9" s="440"/>
      <c r="EA9" s="440"/>
      <c r="EB9" s="451"/>
      <c r="EC9" s="439"/>
      <c r="ED9" s="440"/>
      <c r="EE9" s="440"/>
      <c r="EF9" s="440"/>
      <c r="EG9" s="440"/>
      <c r="EH9" s="440"/>
      <c r="EI9" s="440"/>
      <c r="EJ9" s="440"/>
      <c r="EK9" s="440"/>
      <c r="EL9" s="440"/>
      <c r="EM9" s="451"/>
    </row>
    <row r="10" spans="1:143" ht="20.100000000000001" customHeight="1" x14ac:dyDescent="0.25">
      <c r="A10" s="64" t="s">
        <v>77</v>
      </c>
      <c r="B10" s="30"/>
      <c r="C10" s="30"/>
      <c r="D10" s="30"/>
      <c r="E10" s="30"/>
      <c r="F10" s="30"/>
      <c r="G10" s="30"/>
      <c r="H10" s="30"/>
      <c r="I10" s="30"/>
      <c r="J10" s="30"/>
      <c r="K10" s="219"/>
      <c r="L10" s="438" t="s">
        <v>77</v>
      </c>
      <c r="M10" s="440"/>
      <c r="N10" s="440"/>
      <c r="O10" s="440"/>
      <c r="P10" s="440"/>
      <c r="Q10" s="440"/>
      <c r="R10" s="440"/>
      <c r="S10" s="440"/>
      <c r="T10" s="440"/>
      <c r="U10" s="440"/>
      <c r="V10" s="451"/>
      <c r="W10" s="438" t="s">
        <v>77</v>
      </c>
      <c r="X10" s="440"/>
      <c r="Y10" s="440"/>
      <c r="Z10" s="440"/>
      <c r="AA10" s="440"/>
      <c r="AB10" s="440"/>
      <c r="AC10" s="440"/>
      <c r="AD10" s="440"/>
      <c r="AE10" s="440"/>
      <c r="AF10" s="440"/>
      <c r="AG10" s="451"/>
      <c r="AH10" s="438" t="s">
        <v>77</v>
      </c>
      <c r="AI10" s="440"/>
      <c r="AJ10" s="440"/>
      <c r="AK10" s="440"/>
      <c r="AL10" s="440"/>
      <c r="AM10" s="440"/>
      <c r="AN10" s="440"/>
      <c r="AO10" s="440"/>
      <c r="AP10" s="440"/>
      <c r="AQ10" s="440"/>
      <c r="AR10" s="451"/>
      <c r="AS10" s="438" t="s">
        <v>77</v>
      </c>
      <c r="AT10" s="440"/>
      <c r="AU10" s="440"/>
      <c r="AV10" s="440"/>
      <c r="AW10" s="440"/>
      <c r="AX10" s="440"/>
      <c r="AY10" s="440"/>
      <c r="AZ10" s="440"/>
      <c r="BA10" s="440"/>
      <c r="BB10" s="440"/>
      <c r="BC10" s="451"/>
      <c r="BD10" s="438" t="s">
        <v>77</v>
      </c>
      <c r="BE10" s="440"/>
      <c r="BF10" s="440"/>
      <c r="BG10" s="440"/>
      <c r="BH10" s="440"/>
      <c r="BI10" s="440"/>
      <c r="BJ10" s="440"/>
      <c r="BK10" s="440"/>
      <c r="BL10" s="440"/>
      <c r="BM10" s="440"/>
      <c r="BN10" s="451"/>
      <c r="BO10" s="438" t="s">
        <v>77</v>
      </c>
      <c r="BP10" s="440"/>
      <c r="BQ10" s="440"/>
      <c r="BR10" s="440"/>
      <c r="BS10" s="440"/>
      <c r="BT10" s="440"/>
      <c r="BU10" s="440"/>
      <c r="BV10" s="440"/>
      <c r="BW10" s="440"/>
      <c r="BX10" s="440"/>
      <c r="BY10" s="451"/>
      <c r="BZ10" s="438" t="s">
        <v>77</v>
      </c>
      <c r="CA10" s="440"/>
      <c r="CB10" s="440"/>
      <c r="CC10" s="440"/>
      <c r="CD10" s="440"/>
      <c r="CE10" s="440"/>
      <c r="CF10" s="440"/>
      <c r="CG10" s="440"/>
      <c r="CH10" s="440"/>
      <c r="CI10" s="440"/>
      <c r="CJ10" s="451"/>
      <c r="CK10" s="438" t="s">
        <v>77</v>
      </c>
      <c r="CL10" s="440"/>
      <c r="CM10" s="440"/>
      <c r="CN10" s="440"/>
      <c r="CO10" s="440"/>
      <c r="CP10" s="440"/>
      <c r="CQ10" s="440"/>
      <c r="CR10" s="440"/>
      <c r="CS10" s="440"/>
      <c r="CT10" s="440"/>
      <c r="CU10" s="451"/>
      <c r="CV10" s="438" t="s">
        <v>77</v>
      </c>
      <c r="CW10" s="440"/>
      <c r="CX10" s="440"/>
      <c r="CY10" s="440"/>
      <c r="CZ10" s="440"/>
      <c r="DA10" s="440"/>
      <c r="DB10" s="440"/>
      <c r="DC10" s="440"/>
      <c r="DD10" s="440"/>
      <c r="DE10" s="440"/>
      <c r="DF10" s="451"/>
      <c r="DG10" s="438" t="s">
        <v>77</v>
      </c>
      <c r="DH10" s="440"/>
      <c r="DI10" s="440"/>
      <c r="DJ10" s="440"/>
      <c r="DK10" s="440"/>
      <c r="DL10" s="440"/>
      <c r="DM10" s="440"/>
      <c r="DN10" s="440"/>
      <c r="DO10" s="440"/>
      <c r="DP10" s="440"/>
      <c r="DQ10" s="451"/>
      <c r="DR10" s="438" t="s">
        <v>77</v>
      </c>
      <c r="DS10" s="440"/>
      <c r="DT10" s="440"/>
      <c r="DU10" s="440"/>
      <c r="DV10" s="440"/>
      <c r="DW10" s="440"/>
      <c r="DX10" s="440"/>
      <c r="DY10" s="440"/>
      <c r="DZ10" s="440"/>
      <c r="EA10" s="440"/>
      <c r="EB10" s="451"/>
      <c r="EC10" s="438" t="s">
        <v>77</v>
      </c>
      <c r="ED10" s="440"/>
      <c r="EE10" s="440"/>
      <c r="EF10" s="440"/>
      <c r="EG10" s="440"/>
      <c r="EH10" s="440"/>
      <c r="EI10" s="440"/>
      <c r="EJ10" s="440"/>
      <c r="EK10" s="440"/>
      <c r="EL10" s="440"/>
      <c r="EM10" s="451"/>
    </row>
    <row r="11" spans="1:143" s="383" customFormat="1" x14ac:dyDescent="0.25">
      <c r="A11" s="1"/>
      <c r="B11" s="1"/>
      <c r="C11" s="1"/>
      <c r="D11" s="1"/>
      <c r="E11" s="1"/>
      <c r="F11" s="1"/>
      <c r="G11" s="1"/>
      <c r="H11" s="1"/>
      <c r="I11" s="1"/>
      <c r="J11" s="1"/>
      <c r="K11" s="219"/>
      <c r="V11" s="428"/>
      <c r="AG11" s="428"/>
      <c r="AR11" s="428"/>
      <c r="BC11" s="428"/>
      <c r="BN11" s="428"/>
      <c r="BY11" s="428"/>
      <c r="CJ11" s="428"/>
      <c r="CU11" s="428"/>
      <c r="DF11" s="428"/>
      <c r="DQ11" s="428"/>
      <c r="EB11" s="428"/>
      <c r="EM11" s="428"/>
    </row>
    <row r="12" spans="1:143" s="383" customFormat="1" ht="20.100000000000001" customHeight="1" x14ac:dyDescent="0.25">
      <c r="A12" s="67" t="s">
        <v>68</v>
      </c>
      <c r="B12" s="11"/>
      <c r="C12" s="1"/>
      <c r="D12" s="11" t="s">
        <v>53</v>
      </c>
      <c r="E12" s="1"/>
      <c r="F12" s="1"/>
      <c r="G12" s="11" t="s">
        <v>54</v>
      </c>
      <c r="H12" s="1"/>
      <c r="I12" s="1"/>
      <c r="J12" s="66" t="s">
        <v>13</v>
      </c>
      <c r="K12" s="219"/>
      <c r="L12" s="452" t="s">
        <v>68</v>
      </c>
      <c r="M12" s="453"/>
      <c r="O12" s="453" t="s">
        <v>53</v>
      </c>
      <c r="R12" s="453" t="s">
        <v>54</v>
      </c>
      <c r="U12" s="454" t="s">
        <v>13</v>
      </c>
      <c r="V12" s="428"/>
      <c r="W12" s="452" t="s">
        <v>68</v>
      </c>
      <c r="X12" s="453"/>
      <c r="Z12" s="453" t="s">
        <v>53</v>
      </c>
      <c r="AC12" s="453" t="s">
        <v>54</v>
      </c>
      <c r="AF12" s="454" t="s">
        <v>13</v>
      </c>
      <c r="AG12" s="428"/>
      <c r="AH12" s="452" t="s">
        <v>68</v>
      </c>
      <c r="AI12" s="453"/>
      <c r="AK12" s="453" t="s">
        <v>53</v>
      </c>
      <c r="AN12" s="453" t="s">
        <v>54</v>
      </c>
      <c r="AQ12" s="454" t="s">
        <v>13</v>
      </c>
      <c r="AR12" s="428"/>
      <c r="AS12" s="452" t="s">
        <v>68</v>
      </c>
      <c r="AT12" s="453"/>
      <c r="AV12" s="453" t="s">
        <v>53</v>
      </c>
      <c r="AY12" s="453" t="s">
        <v>54</v>
      </c>
      <c r="BB12" s="454" t="s">
        <v>13</v>
      </c>
      <c r="BC12" s="428"/>
      <c r="BD12" s="452" t="s">
        <v>68</v>
      </c>
      <c r="BE12" s="453"/>
      <c r="BG12" s="453" t="s">
        <v>53</v>
      </c>
      <c r="BJ12" s="453" t="s">
        <v>54</v>
      </c>
      <c r="BM12" s="454" t="s">
        <v>13</v>
      </c>
      <c r="BN12" s="428"/>
      <c r="BO12" s="452" t="s">
        <v>68</v>
      </c>
      <c r="BP12" s="453"/>
      <c r="BR12" s="453" t="s">
        <v>53</v>
      </c>
      <c r="BU12" s="453" t="s">
        <v>54</v>
      </c>
      <c r="BX12" s="454" t="s">
        <v>13</v>
      </c>
      <c r="BY12" s="428"/>
      <c r="BZ12" s="452" t="s">
        <v>68</v>
      </c>
      <c r="CA12" s="453"/>
      <c r="CC12" s="453" t="s">
        <v>53</v>
      </c>
      <c r="CF12" s="453" t="s">
        <v>54</v>
      </c>
      <c r="CI12" s="454" t="s">
        <v>13</v>
      </c>
      <c r="CJ12" s="428"/>
      <c r="CK12" s="452" t="s">
        <v>68</v>
      </c>
      <c r="CL12" s="453"/>
      <c r="CN12" s="453" t="s">
        <v>53</v>
      </c>
      <c r="CQ12" s="453" t="s">
        <v>54</v>
      </c>
      <c r="CT12" s="454" t="s">
        <v>13</v>
      </c>
      <c r="CU12" s="428"/>
      <c r="CV12" s="452" t="s">
        <v>68</v>
      </c>
      <c r="CW12" s="453"/>
      <c r="CY12" s="453" t="s">
        <v>53</v>
      </c>
      <c r="DB12" s="453" t="s">
        <v>54</v>
      </c>
      <c r="DE12" s="454" t="s">
        <v>13</v>
      </c>
      <c r="DF12" s="428"/>
      <c r="DG12" s="452" t="s">
        <v>68</v>
      </c>
      <c r="DH12" s="453"/>
      <c r="DJ12" s="453" t="s">
        <v>53</v>
      </c>
      <c r="DM12" s="453" t="s">
        <v>54</v>
      </c>
      <c r="DP12" s="454" t="s">
        <v>13</v>
      </c>
      <c r="DQ12" s="428"/>
      <c r="DR12" s="452" t="s">
        <v>68</v>
      </c>
      <c r="DS12" s="453"/>
      <c r="DU12" s="453" t="s">
        <v>53</v>
      </c>
      <c r="DX12" s="453" t="s">
        <v>54</v>
      </c>
      <c r="EA12" s="454" t="s">
        <v>13</v>
      </c>
      <c r="EB12" s="428"/>
      <c r="EC12" s="452" t="s">
        <v>68</v>
      </c>
      <c r="ED12" s="453"/>
      <c r="EF12" s="453" t="s">
        <v>53</v>
      </c>
      <c r="EI12" s="453" t="s">
        <v>54</v>
      </c>
      <c r="EL12" s="454" t="s">
        <v>13</v>
      </c>
      <c r="EM12" s="428"/>
    </row>
    <row r="13" spans="1:143" s="383" customFormat="1" ht="24.9" customHeight="1" x14ac:dyDescent="0.25">
      <c r="A13" s="1" t="s">
        <v>52</v>
      </c>
      <c r="D13" s="409"/>
      <c r="G13" s="409"/>
      <c r="J13" s="429">
        <f>SUM(U13,AF13,AQ13,BB13,BM13,BX13,CI13,CT13,DE13,DP13,EA13,EL13)</f>
        <v>0</v>
      </c>
      <c r="K13" s="427" t="str">
        <f>IF(AND(J13=0,J26&gt;0),"Please enter the annual allocation.","")</f>
        <v/>
      </c>
      <c r="L13" s="383" t="s">
        <v>52</v>
      </c>
      <c r="O13" s="409"/>
      <c r="R13" s="409"/>
      <c r="U13" s="134"/>
      <c r="V13" s="428"/>
      <c r="W13" s="383" t="s">
        <v>52</v>
      </c>
      <c r="Z13" s="409"/>
      <c r="AC13" s="409"/>
      <c r="AF13" s="134"/>
      <c r="AG13" s="428"/>
      <c r="AH13" s="383" t="s">
        <v>52</v>
      </c>
      <c r="AK13" s="409"/>
      <c r="AN13" s="409"/>
      <c r="AQ13" s="134"/>
      <c r="AR13" s="428"/>
      <c r="AS13" s="383" t="s">
        <v>52</v>
      </c>
      <c r="AV13" s="409"/>
      <c r="AY13" s="409"/>
      <c r="BB13" s="134"/>
      <c r="BC13" s="428"/>
      <c r="BD13" s="383" t="s">
        <v>52</v>
      </c>
      <c r="BG13" s="409"/>
      <c r="BJ13" s="409"/>
      <c r="BM13" s="134"/>
      <c r="BN13" s="428"/>
      <c r="BO13" s="383" t="s">
        <v>52</v>
      </c>
      <c r="BR13" s="409"/>
      <c r="BU13" s="409"/>
      <c r="BX13" s="134"/>
      <c r="BY13" s="428"/>
      <c r="BZ13" s="383" t="s">
        <v>52</v>
      </c>
      <c r="CC13" s="409"/>
      <c r="CF13" s="409"/>
      <c r="CI13" s="134"/>
      <c r="CJ13" s="428"/>
      <c r="CK13" s="383" t="s">
        <v>52</v>
      </c>
      <c r="CN13" s="409"/>
      <c r="CQ13" s="409"/>
      <c r="CT13" s="134"/>
      <c r="CU13" s="428"/>
      <c r="CV13" s="383" t="s">
        <v>52</v>
      </c>
      <c r="CY13" s="409"/>
      <c r="DB13" s="409"/>
      <c r="DE13" s="134"/>
      <c r="DF13" s="428"/>
      <c r="DG13" s="383" t="s">
        <v>52</v>
      </c>
      <c r="DJ13" s="409"/>
      <c r="DM13" s="409"/>
      <c r="DP13" s="134"/>
      <c r="DQ13" s="428"/>
      <c r="DR13" s="383" t="s">
        <v>52</v>
      </c>
      <c r="DU13" s="409"/>
      <c r="DX13" s="409"/>
      <c r="EA13" s="134"/>
      <c r="EB13" s="428"/>
      <c r="EC13" s="383" t="s">
        <v>52</v>
      </c>
      <c r="EF13" s="409"/>
      <c r="EI13" s="409"/>
      <c r="EL13" s="134"/>
      <c r="EM13" s="428"/>
    </row>
    <row r="14" spans="1:143" s="383" customFormat="1" ht="24.9" customHeight="1" x14ac:dyDescent="0.25">
      <c r="A14" s="1" t="s">
        <v>55</v>
      </c>
      <c r="D14" s="429">
        <f>SUM(O14,Z14,AK14,AV14,BG14,BR14,CC14,CN14,CY14,DJ14,DU14,EF14)</f>
        <v>0</v>
      </c>
      <c r="E14" s="410"/>
      <c r="F14" s="410"/>
      <c r="G14" s="429">
        <f>SUM(R14,AC14,AN14,AY14,BJ14,BU14,CF14,CQ14,DB14,DM14,DX14,EI14)</f>
        <v>0</v>
      </c>
      <c r="H14" s="410"/>
      <c r="I14" s="410"/>
      <c r="J14" s="411">
        <f>SUM(D14,G14)</f>
        <v>0</v>
      </c>
      <c r="K14" s="219"/>
      <c r="L14" s="383" t="s">
        <v>55</v>
      </c>
      <c r="O14" s="134"/>
      <c r="P14" s="410"/>
      <c r="R14" s="134"/>
      <c r="S14" s="410"/>
      <c r="T14" s="410"/>
      <c r="U14" s="411">
        <f>SUM(O14,R14)</f>
        <v>0</v>
      </c>
      <c r="V14" s="428"/>
      <c r="W14" s="383" t="s">
        <v>55</v>
      </c>
      <c r="Z14" s="134"/>
      <c r="AA14" s="410"/>
      <c r="AB14" s="410"/>
      <c r="AC14" s="134"/>
      <c r="AD14" s="410"/>
      <c r="AE14" s="410"/>
      <c r="AF14" s="411">
        <f>SUM(Z14,AC14)</f>
        <v>0</v>
      </c>
      <c r="AG14" s="428"/>
      <c r="AH14" s="383" t="s">
        <v>55</v>
      </c>
      <c r="AK14" s="134"/>
      <c r="AL14" s="410"/>
      <c r="AM14" s="410"/>
      <c r="AN14" s="134"/>
      <c r="AO14" s="410"/>
      <c r="AP14" s="410"/>
      <c r="AQ14" s="411">
        <f>SUM(AK14,AN14)</f>
        <v>0</v>
      </c>
      <c r="AR14" s="428"/>
      <c r="AS14" s="383" t="s">
        <v>55</v>
      </c>
      <c r="AV14" s="134"/>
      <c r="AW14" s="410"/>
      <c r="AX14" s="410"/>
      <c r="AY14" s="134"/>
      <c r="AZ14" s="410"/>
      <c r="BA14" s="410"/>
      <c r="BB14" s="411">
        <f>SUM(AV14,AY14)</f>
        <v>0</v>
      </c>
      <c r="BC14" s="428"/>
      <c r="BD14" s="383" t="s">
        <v>55</v>
      </c>
      <c r="BG14" s="134"/>
      <c r="BH14" s="410"/>
      <c r="BI14" s="410"/>
      <c r="BJ14" s="134"/>
      <c r="BK14" s="410"/>
      <c r="BL14" s="410"/>
      <c r="BM14" s="411">
        <f>SUM(BG14,BJ14)</f>
        <v>0</v>
      </c>
      <c r="BN14" s="428"/>
      <c r="BO14" s="383" t="s">
        <v>55</v>
      </c>
      <c r="BR14" s="134"/>
      <c r="BS14" s="410"/>
      <c r="BT14" s="410"/>
      <c r="BU14" s="134"/>
      <c r="BV14" s="410"/>
      <c r="BW14" s="410"/>
      <c r="BX14" s="411">
        <f>SUM(BR14,BU14)</f>
        <v>0</v>
      </c>
      <c r="BY14" s="428"/>
      <c r="BZ14" s="383" t="s">
        <v>55</v>
      </c>
      <c r="CC14" s="134"/>
      <c r="CD14" s="410"/>
      <c r="CE14" s="410"/>
      <c r="CF14" s="134"/>
      <c r="CG14" s="410"/>
      <c r="CH14" s="410"/>
      <c r="CI14" s="411">
        <f>SUM(CC14,CF14)</f>
        <v>0</v>
      </c>
      <c r="CJ14" s="428"/>
      <c r="CK14" s="383" t="s">
        <v>55</v>
      </c>
      <c r="CN14" s="134"/>
      <c r="CO14" s="410"/>
      <c r="CP14" s="410"/>
      <c r="CQ14" s="134"/>
      <c r="CR14" s="410"/>
      <c r="CS14" s="410"/>
      <c r="CT14" s="411">
        <f>SUM(CN14,CQ14)</f>
        <v>0</v>
      </c>
      <c r="CU14" s="428"/>
      <c r="CV14" s="383" t="s">
        <v>55</v>
      </c>
      <c r="CY14" s="134"/>
      <c r="CZ14" s="410"/>
      <c r="DA14" s="410"/>
      <c r="DB14" s="134"/>
      <c r="DC14" s="410"/>
      <c r="DD14" s="410"/>
      <c r="DE14" s="411">
        <f>SUM(CY14,DB14)</f>
        <v>0</v>
      </c>
      <c r="DF14" s="428"/>
      <c r="DG14" s="383" t="s">
        <v>55</v>
      </c>
      <c r="DJ14" s="134"/>
      <c r="DK14" s="410"/>
      <c r="DL14" s="410"/>
      <c r="DM14" s="134"/>
      <c r="DN14" s="410"/>
      <c r="DO14" s="410"/>
      <c r="DP14" s="411">
        <f>SUM(DJ14,DM14)</f>
        <v>0</v>
      </c>
      <c r="DQ14" s="428"/>
      <c r="DR14" s="383" t="s">
        <v>55</v>
      </c>
      <c r="DU14" s="134"/>
      <c r="DV14" s="410"/>
      <c r="DW14" s="410"/>
      <c r="DX14" s="134"/>
      <c r="DY14" s="410"/>
      <c r="DZ14" s="410"/>
      <c r="EA14" s="411">
        <f>SUM(DU14,DX14)</f>
        <v>0</v>
      </c>
      <c r="EB14" s="428"/>
      <c r="EC14" s="383" t="s">
        <v>55</v>
      </c>
      <c r="EF14" s="134"/>
      <c r="EG14" s="410"/>
      <c r="EH14" s="410"/>
      <c r="EI14" s="134"/>
      <c r="EJ14" s="410"/>
      <c r="EK14" s="410"/>
      <c r="EL14" s="411">
        <f>SUM(EF14,EI14)</f>
        <v>0</v>
      </c>
      <c r="EM14" s="428"/>
    </row>
    <row r="15" spans="1:143" s="383" customFormat="1" ht="20.100000000000001" customHeight="1" x14ac:dyDescent="0.25">
      <c r="A15" s="1" t="s">
        <v>79</v>
      </c>
      <c r="D15" s="411">
        <f>J13+D14</f>
        <v>0</v>
      </c>
      <c r="E15" s="410"/>
      <c r="F15" s="410"/>
      <c r="G15" s="411" t="str">
        <f>IF('Set-Up Worksheet'!B8="Mid-Year Report","",D15+G14)</f>
        <v/>
      </c>
      <c r="H15" s="410"/>
      <c r="I15" s="410"/>
      <c r="J15" s="411">
        <f>SUM(J13:J14)</f>
        <v>0</v>
      </c>
      <c r="K15" s="219"/>
      <c r="L15" s="383" t="s">
        <v>79</v>
      </c>
      <c r="O15" s="411">
        <f>U13+O14</f>
        <v>0</v>
      </c>
      <c r="P15" s="410"/>
      <c r="Q15" s="410"/>
      <c r="R15" s="411">
        <f>IF('Set-Up Worksheet'!M8="Mid-Year Report","",O15+R14)</f>
        <v>0</v>
      </c>
      <c r="S15" s="410"/>
      <c r="T15" s="410"/>
      <c r="U15" s="411">
        <f>SUM(U13:U14)</f>
        <v>0</v>
      </c>
      <c r="V15" s="428"/>
      <c r="W15" s="383" t="s">
        <v>79</v>
      </c>
      <c r="Z15" s="411">
        <f>AF13+Z14</f>
        <v>0</v>
      </c>
      <c r="AA15" s="410"/>
      <c r="AB15" s="410"/>
      <c r="AC15" s="411">
        <f>IF('Set-Up Worksheet'!X8="Mid-Year Report","",Z15+AC14)</f>
        <v>0</v>
      </c>
      <c r="AD15" s="410"/>
      <c r="AE15" s="410"/>
      <c r="AF15" s="411">
        <f>SUM(AF13:AF14)</f>
        <v>0</v>
      </c>
      <c r="AG15" s="428"/>
      <c r="AH15" s="383" t="s">
        <v>79</v>
      </c>
      <c r="AK15" s="411">
        <f>AQ13+AK14</f>
        <v>0</v>
      </c>
      <c r="AL15" s="410"/>
      <c r="AM15" s="410"/>
      <c r="AN15" s="411">
        <f>IF('Set-Up Worksheet'!AI8="Mid-Year Report","",AK15+AN14)</f>
        <v>0</v>
      </c>
      <c r="AO15" s="410"/>
      <c r="AP15" s="410"/>
      <c r="AQ15" s="411">
        <f>SUM(AQ13:AQ14)</f>
        <v>0</v>
      </c>
      <c r="AR15" s="428"/>
      <c r="AS15" s="383" t="s">
        <v>79</v>
      </c>
      <c r="AV15" s="411">
        <f>BB13+AV14</f>
        <v>0</v>
      </c>
      <c r="AW15" s="410"/>
      <c r="AX15" s="410"/>
      <c r="AY15" s="411">
        <f>IF('Set-Up Worksheet'!AT8="Mid-Year Report","",AV15+AY14)</f>
        <v>0</v>
      </c>
      <c r="AZ15" s="410"/>
      <c r="BA15" s="410"/>
      <c r="BB15" s="411">
        <f>SUM(BB13:BB14)</f>
        <v>0</v>
      </c>
      <c r="BC15" s="428"/>
      <c r="BD15" s="383" t="s">
        <v>79</v>
      </c>
      <c r="BG15" s="411">
        <f>BM13+BG14</f>
        <v>0</v>
      </c>
      <c r="BH15" s="410"/>
      <c r="BI15" s="410"/>
      <c r="BJ15" s="411">
        <f>IF('Set-Up Worksheet'!BE8="Mid-Year Report","",BG15+BJ14)</f>
        <v>0</v>
      </c>
      <c r="BK15" s="410"/>
      <c r="BL15" s="410"/>
      <c r="BM15" s="411">
        <f>SUM(BM13:BM14)</f>
        <v>0</v>
      </c>
      <c r="BN15" s="428"/>
      <c r="BO15" s="383" t="s">
        <v>79</v>
      </c>
      <c r="BR15" s="411">
        <f>BX13+BR14</f>
        <v>0</v>
      </c>
      <c r="BS15" s="410"/>
      <c r="BT15" s="410"/>
      <c r="BU15" s="411">
        <f>IF('Set-Up Worksheet'!BP8="Mid-Year Report","",BR15+BU14)</f>
        <v>0</v>
      </c>
      <c r="BV15" s="410"/>
      <c r="BW15" s="410"/>
      <c r="BX15" s="411">
        <f>SUM(BX13:BX14)</f>
        <v>0</v>
      </c>
      <c r="BY15" s="428"/>
      <c r="BZ15" s="383" t="s">
        <v>79</v>
      </c>
      <c r="CC15" s="411">
        <f>CI13+CC14</f>
        <v>0</v>
      </c>
      <c r="CD15" s="410"/>
      <c r="CE15" s="410"/>
      <c r="CF15" s="411">
        <f>IF('Set-Up Worksheet'!CA8="Mid-Year Report","",CC15+CF14)</f>
        <v>0</v>
      </c>
      <c r="CG15" s="410"/>
      <c r="CH15" s="410"/>
      <c r="CI15" s="411">
        <f>SUM(CI13:CI14)</f>
        <v>0</v>
      </c>
      <c r="CJ15" s="428"/>
      <c r="CK15" s="383" t="s">
        <v>79</v>
      </c>
      <c r="CN15" s="411">
        <f>CT13+CN14</f>
        <v>0</v>
      </c>
      <c r="CO15" s="410"/>
      <c r="CP15" s="410"/>
      <c r="CQ15" s="411">
        <f>IF('Set-Up Worksheet'!CL8="Mid-Year Report","",CN15+CQ14)</f>
        <v>0</v>
      </c>
      <c r="CR15" s="410"/>
      <c r="CS15" s="410"/>
      <c r="CT15" s="411">
        <f>SUM(CT13:CT14)</f>
        <v>0</v>
      </c>
      <c r="CU15" s="428"/>
      <c r="CV15" s="383" t="s">
        <v>79</v>
      </c>
      <c r="CY15" s="411">
        <f>DE13+CY14</f>
        <v>0</v>
      </c>
      <c r="CZ15" s="410"/>
      <c r="DA15" s="410"/>
      <c r="DB15" s="411">
        <f>IF('Set-Up Worksheet'!CW8="Mid-Year Report","",CY15+DB14)</f>
        <v>0</v>
      </c>
      <c r="DC15" s="410"/>
      <c r="DD15" s="410"/>
      <c r="DE15" s="411">
        <f>SUM(DE13:DE14)</f>
        <v>0</v>
      </c>
      <c r="DF15" s="428"/>
      <c r="DG15" s="383" t="s">
        <v>79</v>
      </c>
      <c r="DJ15" s="411">
        <f>DP13+DJ14</f>
        <v>0</v>
      </c>
      <c r="DK15" s="410"/>
      <c r="DL15" s="410"/>
      <c r="DM15" s="411">
        <f>IF('Set-Up Worksheet'!DH8="Mid-Year Report","",DJ15+DM14)</f>
        <v>0</v>
      </c>
      <c r="DN15" s="410"/>
      <c r="DO15" s="410"/>
      <c r="DP15" s="411">
        <f>SUM(DP13:DP14)</f>
        <v>0</v>
      </c>
      <c r="DQ15" s="428"/>
      <c r="DR15" s="383" t="s">
        <v>79</v>
      </c>
      <c r="DU15" s="411">
        <f>EA13+DU14</f>
        <v>0</v>
      </c>
      <c r="DV15" s="410"/>
      <c r="DW15" s="410"/>
      <c r="DX15" s="411">
        <f>IF('Set-Up Worksheet'!DS8="Mid-Year Report","",DU15+DX14)</f>
        <v>0</v>
      </c>
      <c r="DY15" s="410"/>
      <c r="DZ15" s="410"/>
      <c r="EA15" s="411">
        <f>SUM(EA13:EA14)</f>
        <v>0</v>
      </c>
      <c r="EB15" s="428"/>
      <c r="EC15" s="383" t="s">
        <v>79</v>
      </c>
      <c r="EF15" s="411">
        <f>EL13+EF14</f>
        <v>0</v>
      </c>
      <c r="EG15" s="410"/>
      <c r="EH15" s="410"/>
      <c r="EI15" s="411">
        <f>IF('Set-Up Worksheet'!ED8="Mid-Year Report","",EF15+EI14)</f>
        <v>0</v>
      </c>
      <c r="EJ15" s="410"/>
      <c r="EK15" s="410"/>
      <c r="EL15" s="411">
        <f>SUM(EL13:EL14)</f>
        <v>0</v>
      </c>
      <c r="EM15" s="428"/>
    </row>
    <row r="16" spans="1:143" s="383" customFormat="1" x14ac:dyDescent="0.25">
      <c r="A16" s="1"/>
      <c r="K16" s="219"/>
      <c r="V16" s="428"/>
      <c r="AG16" s="428"/>
      <c r="AR16" s="428"/>
      <c r="BC16" s="428"/>
      <c r="BN16" s="428"/>
      <c r="BY16" s="428"/>
      <c r="CJ16" s="428"/>
      <c r="CU16" s="428"/>
      <c r="DF16" s="428"/>
      <c r="DQ16" s="428"/>
      <c r="EB16" s="428"/>
      <c r="EM16" s="428"/>
    </row>
    <row r="17" spans="1:143" s="383" customFormat="1" ht="20.100000000000001" customHeight="1" x14ac:dyDescent="0.25">
      <c r="A17" s="67" t="s">
        <v>69</v>
      </c>
      <c r="B17" s="412" t="s">
        <v>10</v>
      </c>
      <c r="C17" s="412"/>
      <c r="D17" s="413"/>
      <c r="E17" s="414" t="s">
        <v>11</v>
      </c>
      <c r="F17" s="412"/>
      <c r="G17" s="413"/>
      <c r="H17" s="414" t="s">
        <v>12</v>
      </c>
      <c r="I17" s="412"/>
      <c r="J17" s="412"/>
      <c r="K17" s="219"/>
      <c r="L17" s="452" t="s">
        <v>69</v>
      </c>
      <c r="M17" s="412" t="s">
        <v>10</v>
      </c>
      <c r="N17" s="412"/>
      <c r="O17" s="413"/>
      <c r="P17" s="414" t="s">
        <v>11</v>
      </c>
      <c r="Q17" s="412"/>
      <c r="R17" s="413"/>
      <c r="S17" s="414" t="s">
        <v>12</v>
      </c>
      <c r="T17" s="412"/>
      <c r="U17" s="412"/>
      <c r="V17" s="428"/>
      <c r="W17" s="452" t="s">
        <v>69</v>
      </c>
      <c r="X17" s="412" t="s">
        <v>10</v>
      </c>
      <c r="Y17" s="412"/>
      <c r="Z17" s="413"/>
      <c r="AA17" s="414" t="s">
        <v>11</v>
      </c>
      <c r="AB17" s="412"/>
      <c r="AC17" s="413"/>
      <c r="AD17" s="414" t="s">
        <v>12</v>
      </c>
      <c r="AE17" s="412"/>
      <c r="AF17" s="412"/>
      <c r="AG17" s="428"/>
      <c r="AH17" s="452" t="s">
        <v>69</v>
      </c>
      <c r="AI17" s="412" t="s">
        <v>10</v>
      </c>
      <c r="AJ17" s="412"/>
      <c r="AK17" s="413"/>
      <c r="AL17" s="414" t="s">
        <v>11</v>
      </c>
      <c r="AM17" s="412"/>
      <c r="AN17" s="413"/>
      <c r="AO17" s="414" t="s">
        <v>12</v>
      </c>
      <c r="AP17" s="412"/>
      <c r="AQ17" s="412"/>
      <c r="AR17" s="428"/>
      <c r="AS17" s="452" t="s">
        <v>69</v>
      </c>
      <c r="AT17" s="412" t="s">
        <v>10</v>
      </c>
      <c r="AU17" s="412"/>
      <c r="AV17" s="413"/>
      <c r="AW17" s="414" t="s">
        <v>11</v>
      </c>
      <c r="AX17" s="412"/>
      <c r="AY17" s="413"/>
      <c r="AZ17" s="414" t="s">
        <v>12</v>
      </c>
      <c r="BA17" s="412"/>
      <c r="BB17" s="412"/>
      <c r="BC17" s="428"/>
      <c r="BD17" s="452" t="s">
        <v>69</v>
      </c>
      <c r="BE17" s="412" t="s">
        <v>10</v>
      </c>
      <c r="BF17" s="412"/>
      <c r="BG17" s="413"/>
      <c r="BH17" s="414" t="s">
        <v>11</v>
      </c>
      <c r="BI17" s="412"/>
      <c r="BJ17" s="413"/>
      <c r="BK17" s="414" t="s">
        <v>12</v>
      </c>
      <c r="BL17" s="412"/>
      <c r="BM17" s="412"/>
      <c r="BN17" s="428"/>
      <c r="BO17" s="452" t="s">
        <v>69</v>
      </c>
      <c r="BP17" s="412" t="s">
        <v>10</v>
      </c>
      <c r="BQ17" s="412"/>
      <c r="BR17" s="413"/>
      <c r="BS17" s="414" t="s">
        <v>11</v>
      </c>
      <c r="BT17" s="412"/>
      <c r="BU17" s="413"/>
      <c r="BV17" s="414" t="s">
        <v>12</v>
      </c>
      <c r="BW17" s="412"/>
      <c r="BX17" s="412"/>
      <c r="BY17" s="428"/>
      <c r="BZ17" s="452" t="s">
        <v>69</v>
      </c>
      <c r="CA17" s="412" t="s">
        <v>10</v>
      </c>
      <c r="CB17" s="412"/>
      <c r="CC17" s="413"/>
      <c r="CD17" s="414" t="s">
        <v>11</v>
      </c>
      <c r="CE17" s="412"/>
      <c r="CF17" s="413"/>
      <c r="CG17" s="414" t="s">
        <v>12</v>
      </c>
      <c r="CH17" s="412"/>
      <c r="CI17" s="412"/>
      <c r="CJ17" s="428"/>
      <c r="CK17" s="452" t="s">
        <v>69</v>
      </c>
      <c r="CL17" s="412" t="s">
        <v>10</v>
      </c>
      <c r="CM17" s="412"/>
      <c r="CN17" s="413"/>
      <c r="CO17" s="414" t="s">
        <v>11</v>
      </c>
      <c r="CP17" s="412"/>
      <c r="CQ17" s="413"/>
      <c r="CR17" s="414" t="s">
        <v>12</v>
      </c>
      <c r="CS17" s="412"/>
      <c r="CT17" s="412"/>
      <c r="CU17" s="428"/>
      <c r="CV17" s="452" t="s">
        <v>69</v>
      </c>
      <c r="CW17" s="412" t="s">
        <v>10</v>
      </c>
      <c r="CX17" s="412"/>
      <c r="CY17" s="413"/>
      <c r="CZ17" s="414" t="s">
        <v>11</v>
      </c>
      <c r="DA17" s="412"/>
      <c r="DB17" s="413"/>
      <c r="DC17" s="414" t="s">
        <v>12</v>
      </c>
      <c r="DD17" s="412"/>
      <c r="DE17" s="412"/>
      <c r="DF17" s="428"/>
      <c r="DG17" s="452" t="s">
        <v>69</v>
      </c>
      <c r="DH17" s="412" t="s">
        <v>10</v>
      </c>
      <c r="DI17" s="412"/>
      <c r="DJ17" s="413"/>
      <c r="DK17" s="414" t="s">
        <v>11</v>
      </c>
      <c r="DL17" s="412"/>
      <c r="DM17" s="413"/>
      <c r="DN17" s="414" t="s">
        <v>12</v>
      </c>
      <c r="DO17" s="412"/>
      <c r="DP17" s="412"/>
      <c r="DQ17" s="428"/>
      <c r="DR17" s="452" t="s">
        <v>69</v>
      </c>
      <c r="DS17" s="412" t="s">
        <v>10</v>
      </c>
      <c r="DT17" s="412"/>
      <c r="DU17" s="413"/>
      <c r="DV17" s="414" t="s">
        <v>11</v>
      </c>
      <c r="DW17" s="412"/>
      <c r="DX17" s="413"/>
      <c r="DY17" s="414" t="s">
        <v>12</v>
      </c>
      <c r="DZ17" s="412"/>
      <c r="EA17" s="412"/>
      <c r="EB17" s="428"/>
      <c r="EC17" s="452" t="s">
        <v>69</v>
      </c>
      <c r="ED17" s="412" t="s">
        <v>10</v>
      </c>
      <c r="EE17" s="412"/>
      <c r="EF17" s="413"/>
      <c r="EG17" s="414" t="s">
        <v>11</v>
      </c>
      <c r="EH17" s="412"/>
      <c r="EI17" s="413"/>
      <c r="EJ17" s="414" t="s">
        <v>12</v>
      </c>
      <c r="EK17" s="412"/>
      <c r="EL17" s="412"/>
      <c r="EM17" s="428"/>
    </row>
    <row r="18" spans="1:143" s="383" customFormat="1" ht="20.100000000000001" customHeight="1" x14ac:dyDescent="0.25">
      <c r="A18" s="11"/>
      <c r="B18" s="415" t="str">
        <f>"July 1, "&amp;'Set-Up Worksheet'!$B$6-1&amp;" through December 31, "&amp;'Set-Up Worksheet'!$B$6-1</f>
        <v>July 1, 2016 through December 31, 2016</v>
      </c>
      <c r="C18" s="416"/>
      <c r="D18" s="417"/>
      <c r="E18" s="415" t="str">
        <f>"January 1, "&amp;'Set-Up Worksheet'!$B$6&amp;" through June 30, "&amp;'Set-Up Worksheet'!$B$6</f>
        <v>January 1, 2017 through June 30, 2017</v>
      </c>
      <c r="F18" s="416"/>
      <c r="G18" s="417"/>
      <c r="H18" s="415" t="str">
        <f>"July 1, "&amp;'Set-Up Worksheet'!$B$6-1&amp;" through June 30, "&amp;'Set-Up Worksheet'!$B$6</f>
        <v>July 1, 2016 through June 30, 2017</v>
      </c>
      <c r="I18" s="416"/>
      <c r="J18" s="414"/>
      <c r="K18" s="219"/>
      <c r="L18" s="453"/>
      <c r="M18" s="415" t="str">
        <f>"July 1, "&amp;'Set-Up Worksheet'!$B$6-1&amp;" through December 31, "&amp;'Set-Up Worksheet'!$B$6-1</f>
        <v>July 1, 2016 through December 31, 2016</v>
      </c>
      <c r="N18" s="416"/>
      <c r="O18" s="417"/>
      <c r="P18" s="415" t="str">
        <f>"January 1, "&amp;'Set-Up Worksheet'!$B$6&amp;" through June 30, "&amp;'Set-Up Worksheet'!$B$6</f>
        <v>January 1, 2017 through June 30, 2017</v>
      </c>
      <c r="Q18" s="416"/>
      <c r="R18" s="417"/>
      <c r="S18" s="415" t="str">
        <f>"July 1, "&amp;'Set-Up Worksheet'!$B$6-1&amp;" through June 30, "&amp;'Set-Up Worksheet'!$B$6</f>
        <v>July 1, 2016 through June 30, 2017</v>
      </c>
      <c r="T18" s="416"/>
      <c r="U18" s="414"/>
      <c r="V18" s="428"/>
      <c r="W18" s="453"/>
      <c r="X18" s="415" t="str">
        <f>"July 1, "&amp;'Set-Up Worksheet'!$B$6-1&amp;" through December 31, "&amp;'Set-Up Worksheet'!$B$6-1</f>
        <v>July 1, 2016 through December 31, 2016</v>
      </c>
      <c r="Y18" s="416"/>
      <c r="Z18" s="417"/>
      <c r="AA18" s="415" t="str">
        <f>"January 1, "&amp;'Set-Up Worksheet'!$B$6&amp;" through June 30, "&amp;'Set-Up Worksheet'!$B$6</f>
        <v>January 1, 2017 through June 30, 2017</v>
      </c>
      <c r="AB18" s="416"/>
      <c r="AC18" s="417"/>
      <c r="AD18" s="415" t="str">
        <f>"July 1, "&amp;'Set-Up Worksheet'!$B$6-1&amp;" through June 30, "&amp;'Set-Up Worksheet'!$B$6</f>
        <v>July 1, 2016 through June 30, 2017</v>
      </c>
      <c r="AE18" s="416"/>
      <c r="AF18" s="414"/>
      <c r="AG18" s="428"/>
      <c r="AH18" s="453"/>
      <c r="AI18" s="415" t="str">
        <f>"July 1, "&amp;'Set-Up Worksheet'!$B$6-1&amp;" through December 31, "&amp;'Set-Up Worksheet'!$B$6-1</f>
        <v>July 1, 2016 through December 31, 2016</v>
      </c>
      <c r="AJ18" s="416"/>
      <c r="AK18" s="417"/>
      <c r="AL18" s="415" t="str">
        <f>"January 1, "&amp;'Set-Up Worksheet'!$B$6&amp;" through June 30, "&amp;'Set-Up Worksheet'!$B$6</f>
        <v>January 1, 2017 through June 30, 2017</v>
      </c>
      <c r="AM18" s="416"/>
      <c r="AN18" s="417"/>
      <c r="AO18" s="415" t="str">
        <f>"July 1, "&amp;'Set-Up Worksheet'!$B$6-1&amp;" through June 30, "&amp;'Set-Up Worksheet'!$B$6</f>
        <v>July 1, 2016 through June 30, 2017</v>
      </c>
      <c r="AP18" s="416"/>
      <c r="AQ18" s="414"/>
      <c r="AR18" s="428"/>
      <c r="AS18" s="453"/>
      <c r="AT18" s="415" t="str">
        <f>"July 1, "&amp;'Set-Up Worksheet'!$B$6-1&amp;" through December 31, "&amp;'Set-Up Worksheet'!$B$6-1</f>
        <v>July 1, 2016 through December 31, 2016</v>
      </c>
      <c r="AU18" s="416"/>
      <c r="AV18" s="417"/>
      <c r="AW18" s="415" t="str">
        <f>"January 1, "&amp;'Set-Up Worksheet'!$B$6&amp;" through June 30, "&amp;'Set-Up Worksheet'!$B$6</f>
        <v>January 1, 2017 through June 30, 2017</v>
      </c>
      <c r="AX18" s="416"/>
      <c r="AY18" s="417"/>
      <c r="AZ18" s="415" t="str">
        <f>"July 1, "&amp;'Set-Up Worksheet'!$B$6-1&amp;" through June 30, "&amp;'Set-Up Worksheet'!$B$6</f>
        <v>July 1, 2016 through June 30, 2017</v>
      </c>
      <c r="BA18" s="416"/>
      <c r="BB18" s="414"/>
      <c r="BC18" s="428"/>
      <c r="BD18" s="453"/>
      <c r="BE18" s="415" t="str">
        <f>"July 1, "&amp;'Set-Up Worksheet'!$B$6-1&amp;" through December 31, "&amp;'Set-Up Worksheet'!$B$6-1</f>
        <v>July 1, 2016 through December 31, 2016</v>
      </c>
      <c r="BF18" s="416"/>
      <c r="BG18" s="417"/>
      <c r="BH18" s="415" t="str">
        <f>"January 1, "&amp;'Set-Up Worksheet'!$B$6&amp;" through June 30, "&amp;'Set-Up Worksheet'!$B$6</f>
        <v>January 1, 2017 through June 30, 2017</v>
      </c>
      <c r="BI18" s="416"/>
      <c r="BJ18" s="417"/>
      <c r="BK18" s="415" t="str">
        <f>"July 1, "&amp;'Set-Up Worksheet'!$B$6-1&amp;" through June 30, "&amp;'Set-Up Worksheet'!$B$6</f>
        <v>July 1, 2016 through June 30, 2017</v>
      </c>
      <c r="BL18" s="416"/>
      <c r="BM18" s="414"/>
      <c r="BN18" s="428"/>
      <c r="BO18" s="453"/>
      <c r="BP18" s="415" t="str">
        <f>"July 1, "&amp;'Set-Up Worksheet'!$B$6-1&amp;" through December 31, "&amp;'Set-Up Worksheet'!$B$6-1</f>
        <v>July 1, 2016 through December 31, 2016</v>
      </c>
      <c r="BQ18" s="416"/>
      <c r="BR18" s="417"/>
      <c r="BS18" s="415" t="str">
        <f>"January 1, "&amp;'Set-Up Worksheet'!$B$6&amp;" through June 30, "&amp;'Set-Up Worksheet'!$B$6</f>
        <v>January 1, 2017 through June 30, 2017</v>
      </c>
      <c r="BT18" s="416"/>
      <c r="BU18" s="417"/>
      <c r="BV18" s="415" t="str">
        <f>"July 1, "&amp;'Set-Up Worksheet'!$B$6-1&amp;" through June 30, "&amp;'Set-Up Worksheet'!$B$6</f>
        <v>July 1, 2016 through June 30, 2017</v>
      </c>
      <c r="BW18" s="416"/>
      <c r="BX18" s="414"/>
      <c r="BY18" s="428"/>
      <c r="BZ18" s="453"/>
      <c r="CA18" s="415" t="str">
        <f>"July 1, "&amp;'Set-Up Worksheet'!$B$6-1&amp;" through December 31, "&amp;'Set-Up Worksheet'!$B$6-1</f>
        <v>July 1, 2016 through December 31, 2016</v>
      </c>
      <c r="CB18" s="416"/>
      <c r="CC18" s="417"/>
      <c r="CD18" s="415" t="str">
        <f>"January 1, "&amp;'Set-Up Worksheet'!$B$6&amp;" through June 30, "&amp;'Set-Up Worksheet'!$B$6</f>
        <v>January 1, 2017 through June 30, 2017</v>
      </c>
      <c r="CE18" s="416"/>
      <c r="CF18" s="417"/>
      <c r="CG18" s="415" t="str">
        <f>"July 1, "&amp;'Set-Up Worksheet'!$B$6-1&amp;" through June 30, "&amp;'Set-Up Worksheet'!$B$6</f>
        <v>July 1, 2016 through June 30, 2017</v>
      </c>
      <c r="CH18" s="416"/>
      <c r="CI18" s="414"/>
      <c r="CJ18" s="428"/>
      <c r="CK18" s="453"/>
      <c r="CL18" s="415" t="str">
        <f>"July 1, "&amp;'Set-Up Worksheet'!$B$6-1&amp;" through December 31, "&amp;'Set-Up Worksheet'!$B$6-1</f>
        <v>July 1, 2016 through December 31, 2016</v>
      </c>
      <c r="CM18" s="416"/>
      <c r="CN18" s="417"/>
      <c r="CO18" s="415" t="str">
        <f>"January 1, "&amp;'Set-Up Worksheet'!$B$6&amp;" through June 30, "&amp;'Set-Up Worksheet'!$B$6</f>
        <v>January 1, 2017 through June 30, 2017</v>
      </c>
      <c r="CP18" s="416"/>
      <c r="CQ18" s="417"/>
      <c r="CR18" s="415" t="str">
        <f>"July 1, "&amp;'Set-Up Worksheet'!$B$6-1&amp;" through June 30, "&amp;'Set-Up Worksheet'!$B$6</f>
        <v>July 1, 2016 through June 30, 2017</v>
      </c>
      <c r="CS18" s="416"/>
      <c r="CT18" s="414"/>
      <c r="CU18" s="428"/>
      <c r="CV18" s="453"/>
      <c r="CW18" s="415" t="str">
        <f>"July 1, "&amp;'Set-Up Worksheet'!$B$6-1&amp;" through December 31, "&amp;'Set-Up Worksheet'!$B$6-1</f>
        <v>July 1, 2016 through December 31, 2016</v>
      </c>
      <c r="CX18" s="416"/>
      <c r="CY18" s="417"/>
      <c r="CZ18" s="415" t="str">
        <f>"January 1, "&amp;'Set-Up Worksheet'!$B$6&amp;" through June 30, "&amp;'Set-Up Worksheet'!$B$6</f>
        <v>January 1, 2017 through June 30, 2017</v>
      </c>
      <c r="DA18" s="416"/>
      <c r="DB18" s="417"/>
      <c r="DC18" s="415" t="str">
        <f>"July 1, "&amp;'Set-Up Worksheet'!$B$6-1&amp;" through June 30, "&amp;'Set-Up Worksheet'!$B$6</f>
        <v>July 1, 2016 through June 30, 2017</v>
      </c>
      <c r="DD18" s="416"/>
      <c r="DE18" s="414"/>
      <c r="DF18" s="428"/>
      <c r="DG18" s="453"/>
      <c r="DH18" s="415" t="str">
        <f>"July 1, "&amp;'Set-Up Worksheet'!$B$6-1&amp;" through December 31, "&amp;'Set-Up Worksheet'!$B$6-1</f>
        <v>July 1, 2016 through December 31, 2016</v>
      </c>
      <c r="DI18" s="416"/>
      <c r="DJ18" s="417"/>
      <c r="DK18" s="415" t="str">
        <f>"January 1, "&amp;'Set-Up Worksheet'!$B$6&amp;" through June 30, "&amp;'Set-Up Worksheet'!$B$6</f>
        <v>January 1, 2017 through June 30, 2017</v>
      </c>
      <c r="DL18" s="416"/>
      <c r="DM18" s="417"/>
      <c r="DN18" s="415" t="str">
        <f>"July 1, "&amp;'Set-Up Worksheet'!$B$6-1&amp;" through June 30, "&amp;'Set-Up Worksheet'!$B$6</f>
        <v>July 1, 2016 through June 30, 2017</v>
      </c>
      <c r="DO18" s="416"/>
      <c r="DP18" s="414"/>
      <c r="DQ18" s="428"/>
      <c r="DR18" s="453"/>
      <c r="DS18" s="415" t="str">
        <f>"July 1, "&amp;'Set-Up Worksheet'!$B$6-1&amp;" through December 31, "&amp;'Set-Up Worksheet'!$B$6-1</f>
        <v>July 1, 2016 through December 31, 2016</v>
      </c>
      <c r="DT18" s="416"/>
      <c r="DU18" s="417"/>
      <c r="DV18" s="415" t="str">
        <f>"January 1, "&amp;'Set-Up Worksheet'!$B$6&amp;" through June 30, "&amp;'Set-Up Worksheet'!$B$6</f>
        <v>January 1, 2017 through June 30, 2017</v>
      </c>
      <c r="DW18" s="416"/>
      <c r="DX18" s="417"/>
      <c r="DY18" s="415" t="str">
        <f>"July 1, "&amp;'Set-Up Worksheet'!$B$6-1&amp;" through June 30, "&amp;'Set-Up Worksheet'!$B$6</f>
        <v>July 1, 2016 through June 30, 2017</v>
      </c>
      <c r="DZ18" s="416"/>
      <c r="EA18" s="414"/>
      <c r="EB18" s="428"/>
      <c r="EC18" s="453"/>
      <c r="ED18" s="415" t="str">
        <f>"July 1, "&amp;'Set-Up Worksheet'!$B$6-1&amp;" through December 31, "&amp;'Set-Up Worksheet'!$B$6-1</f>
        <v>July 1, 2016 through December 31, 2016</v>
      </c>
      <c r="EE18" s="416"/>
      <c r="EF18" s="417"/>
      <c r="EG18" s="415" t="str">
        <f>"January 1, "&amp;'Set-Up Worksheet'!$B$6&amp;" through June 30, "&amp;'Set-Up Worksheet'!$B$6</f>
        <v>January 1, 2017 through June 30, 2017</v>
      </c>
      <c r="EH18" s="416"/>
      <c r="EI18" s="417"/>
      <c r="EJ18" s="415" t="str">
        <f>"July 1, "&amp;'Set-Up Worksheet'!$B$6-1&amp;" through June 30, "&amp;'Set-Up Worksheet'!$B$6</f>
        <v>July 1, 2016 through June 30, 2017</v>
      </c>
      <c r="EK18" s="416"/>
      <c r="EL18" s="414"/>
      <c r="EM18" s="428"/>
    </row>
    <row r="19" spans="1:143" s="383" customFormat="1" ht="20.100000000000001" customHeight="1" x14ac:dyDescent="0.25">
      <c r="A19" s="68" t="s">
        <v>80</v>
      </c>
      <c r="B19" s="418" t="s">
        <v>7</v>
      </c>
      <c r="C19" s="418" t="s">
        <v>8</v>
      </c>
      <c r="D19" s="419" t="s">
        <v>9</v>
      </c>
      <c r="E19" s="420" t="s">
        <v>7</v>
      </c>
      <c r="F19" s="418" t="s">
        <v>8</v>
      </c>
      <c r="G19" s="419" t="s">
        <v>9</v>
      </c>
      <c r="H19" s="420" t="s">
        <v>7</v>
      </c>
      <c r="I19" s="418" t="s">
        <v>8</v>
      </c>
      <c r="J19" s="418" t="s">
        <v>9</v>
      </c>
      <c r="K19" s="219"/>
      <c r="L19" s="455" t="s">
        <v>80</v>
      </c>
      <c r="M19" s="418" t="s">
        <v>7</v>
      </c>
      <c r="N19" s="418" t="s">
        <v>8</v>
      </c>
      <c r="O19" s="419" t="s">
        <v>9</v>
      </c>
      <c r="P19" s="420" t="s">
        <v>7</v>
      </c>
      <c r="Q19" s="418" t="s">
        <v>8</v>
      </c>
      <c r="R19" s="419" t="s">
        <v>9</v>
      </c>
      <c r="S19" s="420" t="s">
        <v>7</v>
      </c>
      <c r="T19" s="418" t="s">
        <v>8</v>
      </c>
      <c r="U19" s="418" t="s">
        <v>9</v>
      </c>
      <c r="V19" s="428"/>
      <c r="W19" s="455" t="s">
        <v>80</v>
      </c>
      <c r="X19" s="418" t="s">
        <v>7</v>
      </c>
      <c r="Y19" s="418" t="s">
        <v>8</v>
      </c>
      <c r="Z19" s="419" t="s">
        <v>9</v>
      </c>
      <c r="AA19" s="420" t="s">
        <v>7</v>
      </c>
      <c r="AB19" s="418" t="s">
        <v>8</v>
      </c>
      <c r="AC19" s="419" t="s">
        <v>9</v>
      </c>
      <c r="AD19" s="420" t="s">
        <v>7</v>
      </c>
      <c r="AE19" s="418" t="s">
        <v>8</v>
      </c>
      <c r="AF19" s="418" t="s">
        <v>9</v>
      </c>
      <c r="AG19" s="428"/>
      <c r="AH19" s="455" t="s">
        <v>80</v>
      </c>
      <c r="AI19" s="418" t="s">
        <v>7</v>
      </c>
      <c r="AJ19" s="418" t="s">
        <v>8</v>
      </c>
      <c r="AK19" s="419" t="s">
        <v>9</v>
      </c>
      <c r="AL19" s="420" t="s">
        <v>7</v>
      </c>
      <c r="AM19" s="418" t="s">
        <v>8</v>
      </c>
      <c r="AN19" s="419" t="s">
        <v>9</v>
      </c>
      <c r="AO19" s="420" t="s">
        <v>7</v>
      </c>
      <c r="AP19" s="418" t="s">
        <v>8</v>
      </c>
      <c r="AQ19" s="418" t="s">
        <v>9</v>
      </c>
      <c r="AR19" s="428"/>
      <c r="AS19" s="455" t="s">
        <v>80</v>
      </c>
      <c r="AT19" s="418" t="s">
        <v>7</v>
      </c>
      <c r="AU19" s="418" t="s">
        <v>8</v>
      </c>
      <c r="AV19" s="419" t="s">
        <v>9</v>
      </c>
      <c r="AW19" s="420" t="s">
        <v>7</v>
      </c>
      <c r="AX19" s="418" t="s">
        <v>8</v>
      </c>
      <c r="AY19" s="419" t="s">
        <v>9</v>
      </c>
      <c r="AZ19" s="420" t="s">
        <v>7</v>
      </c>
      <c r="BA19" s="418" t="s">
        <v>8</v>
      </c>
      <c r="BB19" s="418" t="s">
        <v>9</v>
      </c>
      <c r="BC19" s="428"/>
      <c r="BD19" s="455" t="s">
        <v>80</v>
      </c>
      <c r="BE19" s="418" t="s">
        <v>7</v>
      </c>
      <c r="BF19" s="418" t="s">
        <v>8</v>
      </c>
      <c r="BG19" s="419" t="s">
        <v>9</v>
      </c>
      <c r="BH19" s="420" t="s">
        <v>7</v>
      </c>
      <c r="BI19" s="418" t="s">
        <v>8</v>
      </c>
      <c r="BJ19" s="419" t="s">
        <v>9</v>
      </c>
      <c r="BK19" s="420" t="s">
        <v>7</v>
      </c>
      <c r="BL19" s="418" t="s">
        <v>8</v>
      </c>
      <c r="BM19" s="418" t="s">
        <v>9</v>
      </c>
      <c r="BN19" s="428"/>
      <c r="BO19" s="455" t="s">
        <v>80</v>
      </c>
      <c r="BP19" s="418" t="s">
        <v>7</v>
      </c>
      <c r="BQ19" s="418" t="s">
        <v>8</v>
      </c>
      <c r="BR19" s="419" t="s">
        <v>9</v>
      </c>
      <c r="BS19" s="420" t="s">
        <v>7</v>
      </c>
      <c r="BT19" s="418" t="s">
        <v>8</v>
      </c>
      <c r="BU19" s="419" t="s">
        <v>9</v>
      </c>
      <c r="BV19" s="420" t="s">
        <v>7</v>
      </c>
      <c r="BW19" s="418" t="s">
        <v>8</v>
      </c>
      <c r="BX19" s="418" t="s">
        <v>9</v>
      </c>
      <c r="BY19" s="428"/>
      <c r="BZ19" s="455" t="s">
        <v>80</v>
      </c>
      <c r="CA19" s="418" t="s">
        <v>7</v>
      </c>
      <c r="CB19" s="418" t="s">
        <v>8</v>
      </c>
      <c r="CC19" s="419" t="s">
        <v>9</v>
      </c>
      <c r="CD19" s="420" t="s">
        <v>7</v>
      </c>
      <c r="CE19" s="418" t="s">
        <v>8</v>
      </c>
      <c r="CF19" s="419" t="s">
        <v>9</v>
      </c>
      <c r="CG19" s="420" t="s">
        <v>7</v>
      </c>
      <c r="CH19" s="418" t="s">
        <v>8</v>
      </c>
      <c r="CI19" s="418" t="s">
        <v>9</v>
      </c>
      <c r="CJ19" s="428"/>
      <c r="CK19" s="455" t="s">
        <v>80</v>
      </c>
      <c r="CL19" s="418" t="s">
        <v>7</v>
      </c>
      <c r="CM19" s="418" t="s">
        <v>8</v>
      </c>
      <c r="CN19" s="419" t="s">
        <v>9</v>
      </c>
      <c r="CO19" s="420" t="s">
        <v>7</v>
      </c>
      <c r="CP19" s="418" t="s">
        <v>8</v>
      </c>
      <c r="CQ19" s="419" t="s">
        <v>9</v>
      </c>
      <c r="CR19" s="420" t="s">
        <v>7</v>
      </c>
      <c r="CS19" s="418" t="s">
        <v>8</v>
      </c>
      <c r="CT19" s="418" t="s">
        <v>9</v>
      </c>
      <c r="CU19" s="428"/>
      <c r="CV19" s="455" t="s">
        <v>80</v>
      </c>
      <c r="CW19" s="418" t="s">
        <v>7</v>
      </c>
      <c r="CX19" s="418" t="s">
        <v>8</v>
      </c>
      <c r="CY19" s="419" t="s">
        <v>9</v>
      </c>
      <c r="CZ19" s="420" t="s">
        <v>7</v>
      </c>
      <c r="DA19" s="418" t="s">
        <v>8</v>
      </c>
      <c r="DB19" s="419" t="s">
        <v>9</v>
      </c>
      <c r="DC19" s="420" t="s">
        <v>7</v>
      </c>
      <c r="DD19" s="418" t="s">
        <v>8</v>
      </c>
      <c r="DE19" s="418" t="s">
        <v>9</v>
      </c>
      <c r="DF19" s="428"/>
      <c r="DG19" s="455" t="s">
        <v>80</v>
      </c>
      <c r="DH19" s="418" t="s">
        <v>7</v>
      </c>
      <c r="DI19" s="418" t="s">
        <v>8</v>
      </c>
      <c r="DJ19" s="419" t="s">
        <v>9</v>
      </c>
      <c r="DK19" s="420" t="s">
        <v>7</v>
      </c>
      <c r="DL19" s="418" t="s">
        <v>8</v>
      </c>
      <c r="DM19" s="419" t="s">
        <v>9</v>
      </c>
      <c r="DN19" s="420" t="s">
        <v>7</v>
      </c>
      <c r="DO19" s="418" t="s">
        <v>8</v>
      </c>
      <c r="DP19" s="418" t="s">
        <v>9</v>
      </c>
      <c r="DQ19" s="428"/>
      <c r="DR19" s="455" t="s">
        <v>80</v>
      </c>
      <c r="DS19" s="418" t="s">
        <v>7</v>
      </c>
      <c r="DT19" s="418" t="s">
        <v>8</v>
      </c>
      <c r="DU19" s="419" t="s">
        <v>9</v>
      </c>
      <c r="DV19" s="420" t="s">
        <v>7</v>
      </c>
      <c r="DW19" s="418" t="s">
        <v>8</v>
      </c>
      <c r="DX19" s="419" t="s">
        <v>9</v>
      </c>
      <c r="DY19" s="420" t="s">
        <v>7</v>
      </c>
      <c r="DZ19" s="418" t="s">
        <v>8</v>
      </c>
      <c r="EA19" s="418" t="s">
        <v>9</v>
      </c>
      <c r="EB19" s="428"/>
      <c r="EC19" s="455" t="s">
        <v>80</v>
      </c>
      <c r="ED19" s="418" t="s">
        <v>7</v>
      </c>
      <c r="EE19" s="418" t="s">
        <v>8</v>
      </c>
      <c r="EF19" s="419" t="s">
        <v>9</v>
      </c>
      <c r="EG19" s="420" t="s">
        <v>7</v>
      </c>
      <c r="EH19" s="418" t="s">
        <v>8</v>
      </c>
      <c r="EI19" s="419" t="s">
        <v>9</v>
      </c>
      <c r="EJ19" s="420" t="s">
        <v>7</v>
      </c>
      <c r="EK19" s="418" t="s">
        <v>8</v>
      </c>
      <c r="EL19" s="418" t="s">
        <v>9</v>
      </c>
      <c r="EM19" s="428"/>
    </row>
    <row r="20" spans="1:143" s="383" customFormat="1" ht="24.9" customHeight="1" x14ac:dyDescent="0.25">
      <c r="A20" s="1" t="s">
        <v>0</v>
      </c>
      <c r="B20" s="429">
        <f>SUM(M20,X20,AI20,AT20,BE20,BP20,CA20,CL20,CW20,DH20,DS20,ED20)</f>
        <v>0</v>
      </c>
      <c r="C20" s="429">
        <f>SUM(N20,Y20,AJ20,AU20,BF20,BQ20,CB20,CM20,CX20,DI20,DT20,EE20)</f>
        <v>0</v>
      </c>
      <c r="D20" s="421">
        <f>SUM(B20:C20)</f>
        <v>0</v>
      </c>
      <c r="E20" s="431">
        <f>SUM(P20,AA20,AL20,AW20,BH20,BS20,CD20,CO20,CZ20,DK20,DV20,EG20)</f>
        <v>0</v>
      </c>
      <c r="F20" s="429">
        <f>SUM(Q20,AB20,AM20,AX20,BI20,BT20,CE20,CP20,DA20,DL20,DW20,EH20)</f>
        <v>0</v>
      </c>
      <c r="G20" s="421">
        <f>SUM(E20:F20)</f>
        <v>0</v>
      </c>
      <c r="H20" s="422">
        <f>SUM(B20,E20)</f>
        <v>0</v>
      </c>
      <c r="I20" s="423">
        <f t="shared" ref="I20:J25" si="0">SUM(C20,F20)</f>
        <v>0</v>
      </c>
      <c r="J20" s="423">
        <f t="shared" si="0"/>
        <v>0</v>
      </c>
      <c r="K20" s="219"/>
      <c r="L20" s="383" t="s">
        <v>0</v>
      </c>
      <c r="M20" s="134"/>
      <c r="N20" s="134"/>
      <c r="O20" s="421">
        <f>SUM(M20:N20)</f>
        <v>0</v>
      </c>
      <c r="P20" s="136"/>
      <c r="Q20" s="134"/>
      <c r="R20" s="421">
        <f>SUM(P20:Q20)</f>
        <v>0</v>
      </c>
      <c r="S20" s="422">
        <f>SUM(M20,P20)</f>
        <v>0</v>
      </c>
      <c r="T20" s="423">
        <f t="shared" ref="T20:T25" si="1">SUM(N20,Q20)</f>
        <v>0</v>
      </c>
      <c r="U20" s="423">
        <f t="shared" ref="U20:U25" si="2">SUM(O20,R20)</f>
        <v>0</v>
      </c>
      <c r="V20" s="428"/>
      <c r="W20" s="383" t="s">
        <v>0</v>
      </c>
      <c r="X20" s="134"/>
      <c r="Y20" s="134"/>
      <c r="Z20" s="421">
        <f>SUM(X20:Y20)</f>
        <v>0</v>
      </c>
      <c r="AA20" s="136"/>
      <c r="AB20" s="134"/>
      <c r="AC20" s="421">
        <f>SUM(AA20:AB20)</f>
        <v>0</v>
      </c>
      <c r="AD20" s="422">
        <f>SUM(X20,AA20)</f>
        <v>0</v>
      </c>
      <c r="AE20" s="423">
        <f t="shared" ref="AE20:AE25" si="3">SUM(Y20,AB20)</f>
        <v>0</v>
      </c>
      <c r="AF20" s="423">
        <f t="shared" ref="AF20:AF25" si="4">SUM(Z20,AC20)</f>
        <v>0</v>
      </c>
      <c r="AG20" s="428"/>
      <c r="AH20" s="383" t="s">
        <v>0</v>
      </c>
      <c r="AI20" s="134"/>
      <c r="AJ20" s="134"/>
      <c r="AK20" s="421">
        <f>SUM(AI20:AJ20)</f>
        <v>0</v>
      </c>
      <c r="AL20" s="136"/>
      <c r="AM20" s="134"/>
      <c r="AN20" s="421">
        <f>SUM(AL20:AM20)</f>
        <v>0</v>
      </c>
      <c r="AO20" s="422">
        <f>SUM(AI20,AL20)</f>
        <v>0</v>
      </c>
      <c r="AP20" s="423">
        <f t="shared" ref="AP20:AP25" si="5">SUM(AJ20,AM20)</f>
        <v>0</v>
      </c>
      <c r="AQ20" s="423">
        <f t="shared" ref="AQ20:AQ25" si="6">SUM(AK20,AN20)</f>
        <v>0</v>
      </c>
      <c r="AR20" s="428"/>
      <c r="AS20" s="383" t="s">
        <v>0</v>
      </c>
      <c r="AT20" s="134"/>
      <c r="AU20" s="134"/>
      <c r="AV20" s="421">
        <f>SUM(AT20:AU20)</f>
        <v>0</v>
      </c>
      <c r="AW20" s="136"/>
      <c r="AX20" s="134"/>
      <c r="AY20" s="421">
        <f>SUM(AW20:AX20)</f>
        <v>0</v>
      </c>
      <c r="AZ20" s="422">
        <f>SUM(AT20,AW20)</f>
        <v>0</v>
      </c>
      <c r="BA20" s="423">
        <f t="shared" ref="BA20:BA25" si="7">SUM(AU20,AX20)</f>
        <v>0</v>
      </c>
      <c r="BB20" s="423">
        <f t="shared" ref="BB20:BB25" si="8">SUM(AV20,AY20)</f>
        <v>0</v>
      </c>
      <c r="BC20" s="428"/>
      <c r="BD20" s="383" t="s">
        <v>0</v>
      </c>
      <c r="BE20" s="134"/>
      <c r="BF20" s="134"/>
      <c r="BG20" s="421">
        <f>SUM(BE20:BF20)</f>
        <v>0</v>
      </c>
      <c r="BH20" s="136"/>
      <c r="BI20" s="134"/>
      <c r="BJ20" s="421">
        <f>SUM(BH20:BI20)</f>
        <v>0</v>
      </c>
      <c r="BK20" s="422">
        <f>SUM(BE20,BH20)</f>
        <v>0</v>
      </c>
      <c r="BL20" s="423">
        <f t="shared" ref="BL20:BL25" si="9">SUM(BF20,BI20)</f>
        <v>0</v>
      </c>
      <c r="BM20" s="423">
        <f t="shared" ref="BM20:BM25" si="10">SUM(BG20,BJ20)</f>
        <v>0</v>
      </c>
      <c r="BN20" s="428"/>
      <c r="BO20" s="383" t="s">
        <v>0</v>
      </c>
      <c r="BP20" s="134"/>
      <c r="BQ20" s="134"/>
      <c r="BR20" s="421">
        <f>SUM(BP20:BQ20)</f>
        <v>0</v>
      </c>
      <c r="BS20" s="136"/>
      <c r="BT20" s="134"/>
      <c r="BU20" s="421">
        <f>SUM(BS20:BT20)</f>
        <v>0</v>
      </c>
      <c r="BV20" s="422">
        <f>SUM(BP20,BS20)</f>
        <v>0</v>
      </c>
      <c r="BW20" s="423">
        <f t="shared" ref="BW20:BW25" si="11">SUM(BQ20,BT20)</f>
        <v>0</v>
      </c>
      <c r="BX20" s="423">
        <f t="shared" ref="BX20:BX25" si="12">SUM(BR20,BU20)</f>
        <v>0</v>
      </c>
      <c r="BY20" s="428"/>
      <c r="BZ20" s="383" t="s">
        <v>0</v>
      </c>
      <c r="CA20" s="134"/>
      <c r="CB20" s="134"/>
      <c r="CC20" s="421">
        <f>SUM(CA20:CB20)</f>
        <v>0</v>
      </c>
      <c r="CD20" s="136"/>
      <c r="CE20" s="134"/>
      <c r="CF20" s="421">
        <f>SUM(CD20:CE20)</f>
        <v>0</v>
      </c>
      <c r="CG20" s="422">
        <f>SUM(CA20,CD20)</f>
        <v>0</v>
      </c>
      <c r="CH20" s="423">
        <f t="shared" ref="CH20:CH25" si="13">SUM(CB20,CE20)</f>
        <v>0</v>
      </c>
      <c r="CI20" s="423">
        <f t="shared" ref="CI20:CI25" si="14">SUM(CC20,CF20)</f>
        <v>0</v>
      </c>
      <c r="CJ20" s="428"/>
      <c r="CK20" s="383" t="s">
        <v>0</v>
      </c>
      <c r="CL20" s="134"/>
      <c r="CM20" s="134"/>
      <c r="CN20" s="421">
        <f>SUM(CL20:CM20)</f>
        <v>0</v>
      </c>
      <c r="CO20" s="136"/>
      <c r="CP20" s="134"/>
      <c r="CQ20" s="421">
        <f>SUM(CO20:CP20)</f>
        <v>0</v>
      </c>
      <c r="CR20" s="422">
        <f>SUM(CL20,CO20)</f>
        <v>0</v>
      </c>
      <c r="CS20" s="423">
        <f t="shared" ref="CS20:CS25" si="15">SUM(CM20,CP20)</f>
        <v>0</v>
      </c>
      <c r="CT20" s="423">
        <f t="shared" ref="CT20:CT25" si="16">SUM(CN20,CQ20)</f>
        <v>0</v>
      </c>
      <c r="CU20" s="428"/>
      <c r="CV20" s="383" t="s">
        <v>0</v>
      </c>
      <c r="CW20" s="134"/>
      <c r="CX20" s="134"/>
      <c r="CY20" s="421">
        <f>SUM(CW20:CX20)</f>
        <v>0</v>
      </c>
      <c r="CZ20" s="136"/>
      <c r="DA20" s="134"/>
      <c r="DB20" s="421">
        <f>SUM(CZ20:DA20)</f>
        <v>0</v>
      </c>
      <c r="DC20" s="422">
        <f>SUM(CW20,CZ20)</f>
        <v>0</v>
      </c>
      <c r="DD20" s="423">
        <f t="shared" ref="DD20:DD25" si="17">SUM(CX20,DA20)</f>
        <v>0</v>
      </c>
      <c r="DE20" s="423">
        <f t="shared" ref="DE20:DE25" si="18">SUM(CY20,DB20)</f>
        <v>0</v>
      </c>
      <c r="DF20" s="428"/>
      <c r="DG20" s="383" t="s">
        <v>0</v>
      </c>
      <c r="DH20" s="134"/>
      <c r="DI20" s="134"/>
      <c r="DJ20" s="421">
        <f>SUM(DH20:DI20)</f>
        <v>0</v>
      </c>
      <c r="DK20" s="136"/>
      <c r="DL20" s="134"/>
      <c r="DM20" s="421">
        <f>SUM(DK20:DL20)</f>
        <v>0</v>
      </c>
      <c r="DN20" s="422">
        <f>SUM(DH20,DK20)</f>
        <v>0</v>
      </c>
      <c r="DO20" s="423">
        <f t="shared" ref="DO20:DO25" si="19">SUM(DI20,DL20)</f>
        <v>0</v>
      </c>
      <c r="DP20" s="423">
        <f t="shared" ref="DP20:DP25" si="20">SUM(DJ20,DM20)</f>
        <v>0</v>
      </c>
      <c r="DQ20" s="428"/>
      <c r="DR20" s="383" t="s">
        <v>0</v>
      </c>
      <c r="DS20" s="134"/>
      <c r="DT20" s="134"/>
      <c r="DU20" s="421">
        <f>SUM(DS20:DT20)</f>
        <v>0</v>
      </c>
      <c r="DV20" s="136"/>
      <c r="DW20" s="134"/>
      <c r="DX20" s="421">
        <f>SUM(DV20:DW20)</f>
        <v>0</v>
      </c>
      <c r="DY20" s="422">
        <f>SUM(DS20,DV20)</f>
        <v>0</v>
      </c>
      <c r="DZ20" s="423">
        <f t="shared" ref="DZ20:DZ25" si="21">SUM(DT20,DW20)</f>
        <v>0</v>
      </c>
      <c r="EA20" s="423">
        <f t="shared" ref="EA20:EA25" si="22">SUM(DU20,DX20)</f>
        <v>0</v>
      </c>
      <c r="EB20" s="428"/>
      <c r="EC20" s="383" t="s">
        <v>0</v>
      </c>
      <c r="ED20" s="134"/>
      <c r="EE20" s="134"/>
      <c r="EF20" s="421">
        <f>SUM(ED20:EE20)</f>
        <v>0</v>
      </c>
      <c r="EG20" s="136"/>
      <c r="EH20" s="134"/>
      <c r="EI20" s="421">
        <f>SUM(EG20:EH20)</f>
        <v>0</v>
      </c>
      <c r="EJ20" s="422">
        <f>SUM(ED20,EG20)</f>
        <v>0</v>
      </c>
      <c r="EK20" s="423">
        <f t="shared" ref="EK20:EK25" si="23">SUM(EE20,EH20)</f>
        <v>0</v>
      </c>
      <c r="EL20" s="423">
        <f t="shared" ref="EL20:EL25" si="24">SUM(EF20,EI20)</f>
        <v>0</v>
      </c>
      <c r="EM20" s="428"/>
    </row>
    <row r="21" spans="1:143" s="383" customFormat="1" ht="24.9" customHeight="1" x14ac:dyDescent="0.25">
      <c r="A21" s="1" t="s">
        <v>1</v>
      </c>
      <c r="B21" s="429">
        <f t="shared" ref="B21:B25" si="25">SUM(M21,X21,AI21,AT21,BE21,BP21,CA21,CL21,CW21,DH21,DS21,ED21)</f>
        <v>0</v>
      </c>
      <c r="C21" s="429">
        <f t="shared" ref="C21:C25" si="26">SUM(N21,Y21,AJ21,AU21,BF21,BQ21,CB21,CM21,CX21,DI21,DT21,EE21)</f>
        <v>0</v>
      </c>
      <c r="D21" s="421">
        <f t="shared" ref="D21:D25" si="27">SUM(B21:C21)</f>
        <v>0</v>
      </c>
      <c r="E21" s="431">
        <f t="shared" ref="E21:F25" si="28">SUM(P21,AA21,AL21,AW21,BH21,BS21,CD21,CO21,CZ21,DK21,DV21,EG21)</f>
        <v>0</v>
      </c>
      <c r="F21" s="429">
        <f t="shared" si="28"/>
        <v>0</v>
      </c>
      <c r="G21" s="421">
        <f t="shared" ref="G21:G25" si="29">SUM(E21:F21)</f>
        <v>0</v>
      </c>
      <c r="H21" s="422">
        <f t="shared" ref="H21:H25" si="30">SUM(B21,E21)</f>
        <v>0</v>
      </c>
      <c r="I21" s="423">
        <f t="shared" si="0"/>
        <v>0</v>
      </c>
      <c r="J21" s="423">
        <f t="shared" si="0"/>
        <v>0</v>
      </c>
      <c r="K21" s="219"/>
      <c r="L21" s="383" t="s">
        <v>1</v>
      </c>
      <c r="M21" s="134"/>
      <c r="N21" s="134"/>
      <c r="O21" s="421">
        <f t="shared" ref="O21:O25" si="31">SUM(M21:N21)</f>
        <v>0</v>
      </c>
      <c r="P21" s="136"/>
      <c r="Q21" s="134"/>
      <c r="R21" s="421">
        <f t="shared" ref="R21:R25" si="32">SUM(P21:Q21)</f>
        <v>0</v>
      </c>
      <c r="S21" s="422">
        <f t="shared" ref="S21:S25" si="33">SUM(M21,P21)</f>
        <v>0</v>
      </c>
      <c r="T21" s="423">
        <f t="shared" si="1"/>
        <v>0</v>
      </c>
      <c r="U21" s="423">
        <f t="shared" si="2"/>
        <v>0</v>
      </c>
      <c r="V21" s="456"/>
      <c r="W21" s="383" t="s">
        <v>1</v>
      </c>
      <c r="X21" s="134"/>
      <c r="Y21" s="134"/>
      <c r="Z21" s="421">
        <f t="shared" ref="Z21:Z25" si="34">SUM(X21:Y21)</f>
        <v>0</v>
      </c>
      <c r="AA21" s="136"/>
      <c r="AB21" s="134"/>
      <c r="AC21" s="421">
        <f t="shared" ref="AC21:AC25" si="35">SUM(AA21:AB21)</f>
        <v>0</v>
      </c>
      <c r="AD21" s="422">
        <f t="shared" ref="AD21:AD25" si="36">SUM(X21,AA21)</f>
        <v>0</v>
      </c>
      <c r="AE21" s="423">
        <f t="shared" si="3"/>
        <v>0</v>
      </c>
      <c r="AF21" s="423">
        <f t="shared" si="4"/>
        <v>0</v>
      </c>
      <c r="AG21" s="456"/>
      <c r="AH21" s="383" t="s">
        <v>1</v>
      </c>
      <c r="AI21" s="134"/>
      <c r="AJ21" s="134"/>
      <c r="AK21" s="421">
        <f t="shared" ref="AK21:AK25" si="37">SUM(AI21:AJ21)</f>
        <v>0</v>
      </c>
      <c r="AL21" s="136"/>
      <c r="AM21" s="134"/>
      <c r="AN21" s="421">
        <f t="shared" ref="AN21:AN25" si="38">SUM(AL21:AM21)</f>
        <v>0</v>
      </c>
      <c r="AO21" s="422">
        <f t="shared" ref="AO21:AO25" si="39">SUM(AI21,AL21)</f>
        <v>0</v>
      </c>
      <c r="AP21" s="423">
        <f t="shared" si="5"/>
        <v>0</v>
      </c>
      <c r="AQ21" s="423">
        <f t="shared" si="6"/>
        <v>0</v>
      </c>
      <c r="AR21" s="456"/>
      <c r="AS21" s="383" t="s">
        <v>1</v>
      </c>
      <c r="AT21" s="134"/>
      <c r="AU21" s="134"/>
      <c r="AV21" s="421">
        <f t="shared" ref="AV21:AV25" si="40">SUM(AT21:AU21)</f>
        <v>0</v>
      </c>
      <c r="AW21" s="136"/>
      <c r="AX21" s="134"/>
      <c r="AY21" s="421">
        <f t="shared" ref="AY21:AY25" si="41">SUM(AW21:AX21)</f>
        <v>0</v>
      </c>
      <c r="AZ21" s="422">
        <f t="shared" ref="AZ21:AZ25" si="42">SUM(AT21,AW21)</f>
        <v>0</v>
      </c>
      <c r="BA21" s="423">
        <f t="shared" si="7"/>
        <v>0</v>
      </c>
      <c r="BB21" s="423">
        <f t="shared" si="8"/>
        <v>0</v>
      </c>
      <c r="BC21" s="456"/>
      <c r="BD21" s="383" t="s">
        <v>1</v>
      </c>
      <c r="BE21" s="134"/>
      <c r="BF21" s="134"/>
      <c r="BG21" s="421">
        <f t="shared" ref="BG21:BG25" si="43">SUM(BE21:BF21)</f>
        <v>0</v>
      </c>
      <c r="BH21" s="136"/>
      <c r="BI21" s="134"/>
      <c r="BJ21" s="421">
        <f t="shared" ref="BJ21:BJ25" si="44">SUM(BH21:BI21)</f>
        <v>0</v>
      </c>
      <c r="BK21" s="422">
        <f t="shared" ref="BK21:BK25" si="45">SUM(BE21,BH21)</f>
        <v>0</v>
      </c>
      <c r="BL21" s="423">
        <f t="shared" si="9"/>
        <v>0</v>
      </c>
      <c r="BM21" s="423">
        <f t="shared" si="10"/>
        <v>0</v>
      </c>
      <c r="BN21" s="456"/>
      <c r="BO21" s="383" t="s">
        <v>1</v>
      </c>
      <c r="BP21" s="134"/>
      <c r="BQ21" s="134"/>
      <c r="BR21" s="421">
        <f t="shared" ref="BR21:BR25" si="46">SUM(BP21:BQ21)</f>
        <v>0</v>
      </c>
      <c r="BS21" s="136"/>
      <c r="BT21" s="134"/>
      <c r="BU21" s="421">
        <f t="shared" ref="BU21:BU25" si="47">SUM(BS21:BT21)</f>
        <v>0</v>
      </c>
      <c r="BV21" s="422">
        <f t="shared" ref="BV21:BV25" si="48">SUM(BP21,BS21)</f>
        <v>0</v>
      </c>
      <c r="BW21" s="423">
        <f t="shared" si="11"/>
        <v>0</v>
      </c>
      <c r="BX21" s="423">
        <f t="shared" si="12"/>
        <v>0</v>
      </c>
      <c r="BY21" s="456"/>
      <c r="BZ21" s="383" t="s">
        <v>1</v>
      </c>
      <c r="CA21" s="134"/>
      <c r="CB21" s="134"/>
      <c r="CC21" s="421">
        <f t="shared" ref="CC21:CC25" si="49">SUM(CA21:CB21)</f>
        <v>0</v>
      </c>
      <c r="CD21" s="136"/>
      <c r="CE21" s="134"/>
      <c r="CF21" s="421">
        <f t="shared" ref="CF21:CF25" si="50">SUM(CD21:CE21)</f>
        <v>0</v>
      </c>
      <c r="CG21" s="422">
        <f t="shared" ref="CG21:CG25" si="51">SUM(CA21,CD21)</f>
        <v>0</v>
      </c>
      <c r="CH21" s="423">
        <f t="shared" si="13"/>
        <v>0</v>
      </c>
      <c r="CI21" s="423">
        <f t="shared" si="14"/>
        <v>0</v>
      </c>
      <c r="CJ21" s="456"/>
      <c r="CK21" s="383" t="s">
        <v>1</v>
      </c>
      <c r="CL21" s="134"/>
      <c r="CM21" s="134"/>
      <c r="CN21" s="421">
        <f t="shared" ref="CN21:CN25" si="52">SUM(CL21:CM21)</f>
        <v>0</v>
      </c>
      <c r="CO21" s="136"/>
      <c r="CP21" s="134"/>
      <c r="CQ21" s="421">
        <f t="shared" ref="CQ21:CQ25" si="53">SUM(CO21:CP21)</f>
        <v>0</v>
      </c>
      <c r="CR21" s="422">
        <f t="shared" ref="CR21:CR25" si="54">SUM(CL21,CO21)</f>
        <v>0</v>
      </c>
      <c r="CS21" s="423">
        <f t="shared" si="15"/>
        <v>0</v>
      </c>
      <c r="CT21" s="423">
        <f t="shared" si="16"/>
        <v>0</v>
      </c>
      <c r="CU21" s="456"/>
      <c r="CV21" s="383" t="s">
        <v>1</v>
      </c>
      <c r="CW21" s="134"/>
      <c r="CX21" s="134"/>
      <c r="CY21" s="421">
        <f t="shared" ref="CY21:CY25" si="55">SUM(CW21:CX21)</f>
        <v>0</v>
      </c>
      <c r="CZ21" s="136"/>
      <c r="DA21" s="134"/>
      <c r="DB21" s="421">
        <f t="shared" ref="DB21:DB25" si="56">SUM(CZ21:DA21)</f>
        <v>0</v>
      </c>
      <c r="DC21" s="422">
        <f t="shared" ref="DC21:DC25" si="57">SUM(CW21,CZ21)</f>
        <v>0</v>
      </c>
      <c r="DD21" s="423">
        <f t="shared" si="17"/>
        <v>0</v>
      </c>
      <c r="DE21" s="423">
        <f t="shared" si="18"/>
        <v>0</v>
      </c>
      <c r="DF21" s="456"/>
      <c r="DG21" s="383" t="s">
        <v>1</v>
      </c>
      <c r="DH21" s="134"/>
      <c r="DI21" s="134"/>
      <c r="DJ21" s="421">
        <f t="shared" ref="DJ21:DJ25" si="58">SUM(DH21:DI21)</f>
        <v>0</v>
      </c>
      <c r="DK21" s="136"/>
      <c r="DL21" s="134"/>
      <c r="DM21" s="421">
        <f t="shared" ref="DM21:DM25" si="59">SUM(DK21:DL21)</f>
        <v>0</v>
      </c>
      <c r="DN21" s="422">
        <f t="shared" ref="DN21:DN25" si="60">SUM(DH21,DK21)</f>
        <v>0</v>
      </c>
      <c r="DO21" s="423">
        <f t="shared" si="19"/>
        <v>0</v>
      </c>
      <c r="DP21" s="423">
        <f t="shared" si="20"/>
        <v>0</v>
      </c>
      <c r="DQ21" s="456"/>
      <c r="DR21" s="383" t="s">
        <v>1</v>
      </c>
      <c r="DS21" s="134"/>
      <c r="DT21" s="134"/>
      <c r="DU21" s="421">
        <f t="shared" ref="DU21:DU25" si="61">SUM(DS21:DT21)</f>
        <v>0</v>
      </c>
      <c r="DV21" s="136"/>
      <c r="DW21" s="134"/>
      <c r="DX21" s="421">
        <f t="shared" ref="DX21:DX25" si="62">SUM(DV21:DW21)</f>
        <v>0</v>
      </c>
      <c r="DY21" s="422">
        <f t="shared" ref="DY21:DY25" si="63">SUM(DS21,DV21)</f>
        <v>0</v>
      </c>
      <c r="DZ21" s="423">
        <f t="shared" si="21"/>
        <v>0</v>
      </c>
      <c r="EA21" s="423">
        <f t="shared" si="22"/>
        <v>0</v>
      </c>
      <c r="EB21" s="456"/>
      <c r="EC21" s="383" t="s">
        <v>1</v>
      </c>
      <c r="ED21" s="134"/>
      <c r="EE21" s="134"/>
      <c r="EF21" s="421">
        <f t="shared" ref="EF21:EF25" si="64">SUM(ED21:EE21)</f>
        <v>0</v>
      </c>
      <c r="EG21" s="136"/>
      <c r="EH21" s="134"/>
      <c r="EI21" s="421">
        <f t="shared" ref="EI21:EI25" si="65">SUM(EG21:EH21)</f>
        <v>0</v>
      </c>
      <c r="EJ21" s="422">
        <f t="shared" ref="EJ21:EJ25" si="66">SUM(ED21,EG21)</f>
        <v>0</v>
      </c>
      <c r="EK21" s="423">
        <f t="shared" si="23"/>
        <v>0</v>
      </c>
      <c r="EL21" s="423">
        <f t="shared" si="24"/>
        <v>0</v>
      </c>
      <c r="EM21" s="456"/>
    </row>
    <row r="22" spans="1:143" s="383" customFormat="1" ht="24.9" customHeight="1" x14ac:dyDescent="0.25">
      <c r="A22" s="1" t="s">
        <v>2</v>
      </c>
      <c r="B22" s="429">
        <f t="shared" si="25"/>
        <v>0</v>
      </c>
      <c r="C22" s="429">
        <f t="shared" si="26"/>
        <v>0</v>
      </c>
      <c r="D22" s="421">
        <f t="shared" si="27"/>
        <v>0</v>
      </c>
      <c r="E22" s="431">
        <f t="shared" si="28"/>
        <v>0</v>
      </c>
      <c r="F22" s="429">
        <f t="shared" si="28"/>
        <v>0</v>
      </c>
      <c r="G22" s="421">
        <f t="shared" si="29"/>
        <v>0</v>
      </c>
      <c r="H22" s="422">
        <f t="shared" si="30"/>
        <v>0</v>
      </c>
      <c r="I22" s="423">
        <f t="shared" si="0"/>
        <v>0</v>
      </c>
      <c r="J22" s="423">
        <f t="shared" si="0"/>
        <v>0</v>
      </c>
      <c r="K22" s="219"/>
      <c r="L22" s="383" t="s">
        <v>2</v>
      </c>
      <c r="M22" s="134"/>
      <c r="N22" s="134"/>
      <c r="O22" s="421">
        <f t="shared" si="31"/>
        <v>0</v>
      </c>
      <c r="P22" s="136"/>
      <c r="Q22" s="134"/>
      <c r="R22" s="421">
        <f t="shared" si="32"/>
        <v>0</v>
      </c>
      <c r="S22" s="422">
        <f t="shared" si="33"/>
        <v>0</v>
      </c>
      <c r="T22" s="423">
        <f t="shared" si="1"/>
        <v>0</v>
      </c>
      <c r="U22" s="423">
        <f t="shared" si="2"/>
        <v>0</v>
      </c>
      <c r="V22" s="428"/>
      <c r="W22" s="383" t="s">
        <v>2</v>
      </c>
      <c r="X22" s="134"/>
      <c r="Y22" s="134"/>
      <c r="Z22" s="421">
        <f t="shared" si="34"/>
        <v>0</v>
      </c>
      <c r="AA22" s="136"/>
      <c r="AB22" s="134"/>
      <c r="AC22" s="421">
        <f t="shared" si="35"/>
        <v>0</v>
      </c>
      <c r="AD22" s="422">
        <f t="shared" si="36"/>
        <v>0</v>
      </c>
      <c r="AE22" s="423">
        <f t="shared" si="3"/>
        <v>0</v>
      </c>
      <c r="AF22" s="423">
        <f t="shared" si="4"/>
        <v>0</v>
      </c>
      <c r="AG22" s="428"/>
      <c r="AH22" s="383" t="s">
        <v>2</v>
      </c>
      <c r="AI22" s="134"/>
      <c r="AJ22" s="134"/>
      <c r="AK22" s="421">
        <f t="shared" si="37"/>
        <v>0</v>
      </c>
      <c r="AL22" s="136"/>
      <c r="AM22" s="134"/>
      <c r="AN22" s="421">
        <f t="shared" si="38"/>
        <v>0</v>
      </c>
      <c r="AO22" s="422">
        <f t="shared" si="39"/>
        <v>0</v>
      </c>
      <c r="AP22" s="423">
        <f t="shared" si="5"/>
        <v>0</v>
      </c>
      <c r="AQ22" s="423">
        <f t="shared" si="6"/>
        <v>0</v>
      </c>
      <c r="AR22" s="428"/>
      <c r="AS22" s="383" t="s">
        <v>2</v>
      </c>
      <c r="AT22" s="134"/>
      <c r="AU22" s="134"/>
      <c r="AV22" s="421">
        <f t="shared" si="40"/>
        <v>0</v>
      </c>
      <c r="AW22" s="136"/>
      <c r="AX22" s="134"/>
      <c r="AY22" s="421">
        <f t="shared" si="41"/>
        <v>0</v>
      </c>
      <c r="AZ22" s="422">
        <f t="shared" si="42"/>
        <v>0</v>
      </c>
      <c r="BA22" s="423">
        <f t="shared" si="7"/>
        <v>0</v>
      </c>
      <c r="BB22" s="423">
        <f t="shared" si="8"/>
        <v>0</v>
      </c>
      <c r="BC22" s="428"/>
      <c r="BD22" s="383" t="s">
        <v>2</v>
      </c>
      <c r="BE22" s="134"/>
      <c r="BF22" s="134"/>
      <c r="BG22" s="421">
        <f t="shared" si="43"/>
        <v>0</v>
      </c>
      <c r="BH22" s="136"/>
      <c r="BI22" s="134"/>
      <c r="BJ22" s="421">
        <f t="shared" si="44"/>
        <v>0</v>
      </c>
      <c r="BK22" s="422">
        <f t="shared" si="45"/>
        <v>0</v>
      </c>
      <c r="BL22" s="423">
        <f t="shared" si="9"/>
        <v>0</v>
      </c>
      <c r="BM22" s="423">
        <f t="shared" si="10"/>
        <v>0</v>
      </c>
      <c r="BN22" s="428"/>
      <c r="BO22" s="383" t="s">
        <v>2</v>
      </c>
      <c r="BP22" s="134"/>
      <c r="BQ22" s="134"/>
      <c r="BR22" s="421">
        <f t="shared" si="46"/>
        <v>0</v>
      </c>
      <c r="BS22" s="136"/>
      <c r="BT22" s="134"/>
      <c r="BU22" s="421">
        <f t="shared" si="47"/>
        <v>0</v>
      </c>
      <c r="BV22" s="422">
        <f t="shared" si="48"/>
        <v>0</v>
      </c>
      <c r="BW22" s="423">
        <f t="shared" si="11"/>
        <v>0</v>
      </c>
      <c r="BX22" s="423">
        <f t="shared" si="12"/>
        <v>0</v>
      </c>
      <c r="BY22" s="428"/>
      <c r="BZ22" s="383" t="s">
        <v>2</v>
      </c>
      <c r="CA22" s="134"/>
      <c r="CB22" s="134"/>
      <c r="CC22" s="421">
        <f t="shared" si="49"/>
        <v>0</v>
      </c>
      <c r="CD22" s="136"/>
      <c r="CE22" s="134"/>
      <c r="CF22" s="421">
        <f t="shared" si="50"/>
        <v>0</v>
      </c>
      <c r="CG22" s="422">
        <f t="shared" si="51"/>
        <v>0</v>
      </c>
      <c r="CH22" s="423">
        <f t="shared" si="13"/>
        <v>0</v>
      </c>
      <c r="CI22" s="423">
        <f t="shared" si="14"/>
        <v>0</v>
      </c>
      <c r="CJ22" s="428"/>
      <c r="CK22" s="383" t="s">
        <v>2</v>
      </c>
      <c r="CL22" s="134"/>
      <c r="CM22" s="134"/>
      <c r="CN22" s="421">
        <f t="shared" si="52"/>
        <v>0</v>
      </c>
      <c r="CO22" s="136"/>
      <c r="CP22" s="134"/>
      <c r="CQ22" s="421">
        <f t="shared" si="53"/>
        <v>0</v>
      </c>
      <c r="CR22" s="422">
        <f t="shared" si="54"/>
        <v>0</v>
      </c>
      <c r="CS22" s="423">
        <f t="shared" si="15"/>
        <v>0</v>
      </c>
      <c r="CT22" s="423">
        <f t="shared" si="16"/>
        <v>0</v>
      </c>
      <c r="CU22" s="428"/>
      <c r="CV22" s="383" t="s">
        <v>2</v>
      </c>
      <c r="CW22" s="134"/>
      <c r="CX22" s="134"/>
      <c r="CY22" s="421">
        <f t="shared" si="55"/>
        <v>0</v>
      </c>
      <c r="CZ22" s="136"/>
      <c r="DA22" s="134"/>
      <c r="DB22" s="421">
        <f t="shared" si="56"/>
        <v>0</v>
      </c>
      <c r="DC22" s="422">
        <f t="shared" si="57"/>
        <v>0</v>
      </c>
      <c r="DD22" s="423">
        <f t="shared" si="17"/>
        <v>0</v>
      </c>
      <c r="DE22" s="423">
        <f t="shared" si="18"/>
        <v>0</v>
      </c>
      <c r="DF22" s="428"/>
      <c r="DG22" s="383" t="s">
        <v>2</v>
      </c>
      <c r="DH22" s="134"/>
      <c r="DI22" s="134"/>
      <c r="DJ22" s="421">
        <f t="shared" si="58"/>
        <v>0</v>
      </c>
      <c r="DK22" s="136"/>
      <c r="DL22" s="134"/>
      <c r="DM22" s="421">
        <f t="shared" si="59"/>
        <v>0</v>
      </c>
      <c r="DN22" s="422">
        <f t="shared" si="60"/>
        <v>0</v>
      </c>
      <c r="DO22" s="423">
        <f t="shared" si="19"/>
        <v>0</v>
      </c>
      <c r="DP22" s="423">
        <f t="shared" si="20"/>
        <v>0</v>
      </c>
      <c r="DQ22" s="428"/>
      <c r="DR22" s="383" t="s">
        <v>2</v>
      </c>
      <c r="DS22" s="134"/>
      <c r="DT22" s="134"/>
      <c r="DU22" s="421">
        <f t="shared" si="61"/>
        <v>0</v>
      </c>
      <c r="DV22" s="136"/>
      <c r="DW22" s="134"/>
      <c r="DX22" s="421">
        <f t="shared" si="62"/>
        <v>0</v>
      </c>
      <c r="DY22" s="422">
        <f t="shared" si="63"/>
        <v>0</v>
      </c>
      <c r="DZ22" s="423">
        <f t="shared" si="21"/>
        <v>0</v>
      </c>
      <c r="EA22" s="423">
        <f t="shared" si="22"/>
        <v>0</v>
      </c>
      <c r="EB22" s="428"/>
      <c r="EC22" s="383" t="s">
        <v>2</v>
      </c>
      <c r="ED22" s="134"/>
      <c r="EE22" s="134"/>
      <c r="EF22" s="421">
        <f t="shared" si="64"/>
        <v>0</v>
      </c>
      <c r="EG22" s="136"/>
      <c r="EH22" s="134"/>
      <c r="EI22" s="421">
        <f t="shared" si="65"/>
        <v>0</v>
      </c>
      <c r="EJ22" s="422">
        <f t="shared" si="66"/>
        <v>0</v>
      </c>
      <c r="EK22" s="423">
        <f t="shared" si="23"/>
        <v>0</v>
      </c>
      <c r="EL22" s="423">
        <f t="shared" si="24"/>
        <v>0</v>
      </c>
      <c r="EM22" s="428"/>
    </row>
    <row r="23" spans="1:143" s="383" customFormat="1" ht="24.9" customHeight="1" x14ac:dyDescent="0.25">
      <c r="A23" s="1" t="s">
        <v>3</v>
      </c>
      <c r="B23" s="429">
        <f t="shared" si="25"/>
        <v>0</v>
      </c>
      <c r="C23" s="429">
        <f t="shared" si="26"/>
        <v>0</v>
      </c>
      <c r="D23" s="421">
        <f t="shared" si="27"/>
        <v>0</v>
      </c>
      <c r="E23" s="431">
        <f t="shared" si="28"/>
        <v>0</v>
      </c>
      <c r="F23" s="429">
        <f t="shared" si="28"/>
        <v>0</v>
      </c>
      <c r="G23" s="421">
        <f t="shared" si="29"/>
        <v>0</v>
      </c>
      <c r="H23" s="422">
        <f t="shared" si="30"/>
        <v>0</v>
      </c>
      <c r="I23" s="423">
        <f t="shared" si="0"/>
        <v>0</v>
      </c>
      <c r="J23" s="423">
        <f t="shared" si="0"/>
        <v>0</v>
      </c>
      <c r="K23" s="219"/>
      <c r="L23" s="383" t="s">
        <v>3</v>
      </c>
      <c r="M23" s="134"/>
      <c r="N23" s="134"/>
      <c r="O23" s="421">
        <f t="shared" si="31"/>
        <v>0</v>
      </c>
      <c r="P23" s="136"/>
      <c r="Q23" s="134"/>
      <c r="R23" s="421">
        <f t="shared" si="32"/>
        <v>0</v>
      </c>
      <c r="S23" s="422">
        <f t="shared" si="33"/>
        <v>0</v>
      </c>
      <c r="T23" s="423">
        <f t="shared" si="1"/>
        <v>0</v>
      </c>
      <c r="U23" s="423">
        <f t="shared" si="2"/>
        <v>0</v>
      </c>
      <c r="V23" s="428"/>
      <c r="W23" s="383" t="s">
        <v>3</v>
      </c>
      <c r="X23" s="134"/>
      <c r="Y23" s="134"/>
      <c r="Z23" s="421">
        <f t="shared" si="34"/>
        <v>0</v>
      </c>
      <c r="AA23" s="136"/>
      <c r="AB23" s="134"/>
      <c r="AC23" s="421">
        <f t="shared" si="35"/>
        <v>0</v>
      </c>
      <c r="AD23" s="422">
        <f t="shared" si="36"/>
        <v>0</v>
      </c>
      <c r="AE23" s="423">
        <f t="shared" si="3"/>
        <v>0</v>
      </c>
      <c r="AF23" s="423">
        <f t="shared" si="4"/>
        <v>0</v>
      </c>
      <c r="AG23" s="428"/>
      <c r="AH23" s="383" t="s">
        <v>3</v>
      </c>
      <c r="AI23" s="134"/>
      <c r="AJ23" s="134"/>
      <c r="AK23" s="421">
        <f t="shared" si="37"/>
        <v>0</v>
      </c>
      <c r="AL23" s="136"/>
      <c r="AM23" s="134"/>
      <c r="AN23" s="421">
        <f t="shared" si="38"/>
        <v>0</v>
      </c>
      <c r="AO23" s="422">
        <f t="shared" si="39"/>
        <v>0</v>
      </c>
      <c r="AP23" s="423">
        <f t="shared" si="5"/>
        <v>0</v>
      </c>
      <c r="AQ23" s="423">
        <f t="shared" si="6"/>
        <v>0</v>
      </c>
      <c r="AR23" s="428"/>
      <c r="AS23" s="383" t="s">
        <v>3</v>
      </c>
      <c r="AT23" s="134"/>
      <c r="AU23" s="134"/>
      <c r="AV23" s="421">
        <f t="shared" si="40"/>
        <v>0</v>
      </c>
      <c r="AW23" s="136"/>
      <c r="AX23" s="134"/>
      <c r="AY23" s="421">
        <f t="shared" si="41"/>
        <v>0</v>
      </c>
      <c r="AZ23" s="422">
        <f t="shared" si="42"/>
        <v>0</v>
      </c>
      <c r="BA23" s="423">
        <f t="shared" si="7"/>
        <v>0</v>
      </c>
      <c r="BB23" s="423">
        <f t="shared" si="8"/>
        <v>0</v>
      </c>
      <c r="BC23" s="428"/>
      <c r="BD23" s="383" t="s">
        <v>3</v>
      </c>
      <c r="BE23" s="134"/>
      <c r="BF23" s="134"/>
      <c r="BG23" s="421">
        <f t="shared" si="43"/>
        <v>0</v>
      </c>
      <c r="BH23" s="136"/>
      <c r="BI23" s="134"/>
      <c r="BJ23" s="421">
        <f t="shared" si="44"/>
        <v>0</v>
      </c>
      <c r="BK23" s="422">
        <f t="shared" si="45"/>
        <v>0</v>
      </c>
      <c r="BL23" s="423">
        <f t="shared" si="9"/>
        <v>0</v>
      </c>
      <c r="BM23" s="423">
        <f t="shared" si="10"/>
        <v>0</v>
      </c>
      <c r="BN23" s="428"/>
      <c r="BO23" s="383" t="s">
        <v>3</v>
      </c>
      <c r="BP23" s="134"/>
      <c r="BQ23" s="134"/>
      <c r="BR23" s="421">
        <f t="shared" si="46"/>
        <v>0</v>
      </c>
      <c r="BS23" s="136"/>
      <c r="BT23" s="134"/>
      <c r="BU23" s="421">
        <f t="shared" si="47"/>
        <v>0</v>
      </c>
      <c r="BV23" s="422">
        <f t="shared" si="48"/>
        <v>0</v>
      </c>
      <c r="BW23" s="423">
        <f t="shared" si="11"/>
        <v>0</v>
      </c>
      <c r="BX23" s="423">
        <f t="shared" si="12"/>
        <v>0</v>
      </c>
      <c r="BY23" s="428"/>
      <c r="BZ23" s="383" t="s">
        <v>3</v>
      </c>
      <c r="CA23" s="134"/>
      <c r="CB23" s="134"/>
      <c r="CC23" s="421">
        <f t="shared" si="49"/>
        <v>0</v>
      </c>
      <c r="CD23" s="136"/>
      <c r="CE23" s="134"/>
      <c r="CF23" s="421">
        <f t="shared" si="50"/>
        <v>0</v>
      </c>
      <c r="CG23" s="422">
        <f t="shared" si="51"/>
        <v>0</v>
      </c>
      <c r="CH23" s="423">
        <f t="shared" si="13"/>
        <v>0</v>
      </c>
      <c r="CI23" s="423">
        <f t="shared" si="14"/>
        <v>0</v>
      </c>
      <c r="CJ23" s="428"/>
      <c r="CK23" s="383" t="s">
        <v>3</v>
      </c>
      <c r="CL23" s="134"/>
      <c r="CM23" s="134"/>
      <c r="CN23" s="421">
        <f t="shared" si="52"/>
        <v>0</v>
      </c>
      <c r="CO23" s="136"/>
      <c r="CP23" s="134"/>
      <c r="CQ23" s="421">
        <f t="shared" si="53"/>
        <v>0</v>
      </c>
      <c r="CR23" s="422">
        <f t="shared" si="54"/>
        <v>0</v>
      </c>
      <c r="CS23" s="423">
        <f t="shared" si="15"/>
        <v>0</v>
      </c>
      <c r="CT23" s="423">
        <f t="shared" si="16"/>
        <v>0</v>
      </c>
      <c r="CU23" s="428"/>
      <c r="CV23" s="383" t="s">
        <v>3</v>
      </c>
      <c r="CW23" s="134"/>
      <c r="CX23" s="134"/>
      <c r="CY23" s="421">
        <f t="shared" si="55"/>
        <v>0</v>
      </c>
      <c r="CZ23" s="136"/>
      <c r="DA23" s="134"/>
      <c r="DB23" s="421">
        <f t="shared" si="56"/>
        <v>0</v>
      </c>
      <c r="DC23" s="422">
        <f t="shared" si="57"/>
        <v>0</v>
      </c>
      <c r="DD23" s="423">
        <f t="shared" si="17"/>
        <v>0</v>
      </c>
      <c r="DE23" s="423">
        <f t="shared" si="18"/>
        <v>0</v>
      </c>
      <c r="DF23" s="428"/>
      <c r="DG23" s="383" t="s">
        <v>3</v>
      </c>
      <c r="DH23" s="134"/>
      <c r="DI23" s="134"/>
      <c r="DJ23" s="421">
        <f t="shared" si="58"/>
        <v>0</v>
      </c>
      <c r="DK23" s="136"/>
      <c r="DL23" s="134"/>
      <c r="DM23" s="421">
        <f t="shared" si="59"/>
        <v>0</v>
      </c>
      <c r="DN23" s="422">
        <f t="shared" si="60"/>
        <v>0</v>
      </c>
      <c r="DO23" s="423">
        <f t="shared" si="19"/>
        <v>0</v>
      </c>
      <c r="DP23" s="423">
        <f t="shared" si="20"/>
        <v>0</v>
      </c>
      <c r="DQ23" s="428"/>
      <c r="DR23" s="383" t="s">
        <v>3</v>
      </c>
      <c r="DS23" s="134"/>
      <c r="DT23" s="134"/>
      <c r="DU23" s="421">
        <f t="shared" si="61"/>
        <v>0</v>
      </c>
      <c r="DV23" s="136"/>
      <c r="DW23" s="134"/>
      <c r="DX23" s="421">
        <f t="shared" si="62"/>
        <v>0</v>
      </c>
      <c r="DY23" s="422">
        <f t="shared" si="63"/>
        <v>0</v>
      </c>
      <c r="DZ23" s="423">
        <f t="shared" si="21"/>
        <v>0</v>
      </c>
      <c r="EA23" s="423">
        <f t="shared" si="22"/>
        <v>0</v>
      </c>
      <c r="EB23" s="428"/>
      <c r="EC23" s="383" t="s">
        <v>3</v>
      </c>
      <c r="ED23" s="134"/>
      <c r="EE23" s="134"/>
      <c r="EF23" s="421">
        <f t="shared" si="64"/>
        <v>0</v>
      </c>
      <c r="EG23" s="136"/>
      <c r="EH23" s="134"/>
      <c r="EI23" s="421">
        <f t="shared" si="65"/>
        <v>0</v>
      </c>
      <c r="EJ23" s="422">
        <f t="shared" si="66"/>
        <v>0</v>
      </c>
      <c r="EK23" s="423">
        <f t="shared" si="23"/>
        <v>0</v>
      </c>
      <c r="EL23" s="423">
        <f t="shared" si="24"/>
        <v>0</v>
      </c>
      <c r="EM23" s="428"/>
    </row>
    <row r="24" spans="1:143" s="383" customFormat="1" ht="24.9" customHeight="1" x14ac:dyDescent="0.25">
      <c r="A24" s="1" t="s">
        <v>4</v>
      </c>
      <c r="B24" s="429">
        <f t="shared" si="25"/>
        <v>0</v>
      </c>
      <c r="C24" s="429">
        <f t="shared" si="26"/>
        <v>0</v>
      </c>
      <c r="D24" s="421">
        <f t="shared" si="27"/>
        <v>0</v>
      </c>
      <c r="E24" s="431">
        <f t="shared" si="28"/>
        <v>0</v>
      </c>
      <c r="F24" s="429">
        <f t="shared" si="28"/>
        <v>0</v>
      </c>
      <c r="G24" s="421">
        <f t="shared" si="29"/>
        <v>0</v>
      </c>
      <c r="H24" s="422">
        <f t="shared" si="30"/>
        <v>0</v>
      </c>
      <c r="I24" s="423">
        <f t="shared" si="0"/>
        <v>0</v>
      </c>
      <c r="J24" s="423">
        <f t="shared" si="0"/>
        <v>0</v>
      </c>
      <c r="K24" s="219"/>
      <c r="L24" s="383" t="s">
        <v>4</v>
      </c>
      <c r="M24" s="134"/>
      <c r="N24" s="134"/>
      <c r="O24" s="421">
        <f t="shared" si="31"/>
        <v>0</v>
      </c>
      <c r="P24" s="136"/>
      <c r="Q24" s="134"/>
      <c r="R24" s="421">
        <f t="shared" si="32"/>
        <v>0</v>
      </c>
      <c r="S24" s="422">
        <f t="shared" si="33"/>
        <v>0</v>
      </c>
      <c r="T24" s="423">
        <f t="shared" si="1"/>
        <v>0</v>
      </c>
      <c r="U24" s="423">
        <f t="shared" si="2"/>
        <v>0</v>
      </c>
      <c r="V24" s="428"/>
      <c r="W24" s="383" t="s">
        <v>4</v>
      </c>
      <c r="X24" s="134"/>
      <c r="Y24" s="134"/>
      <c r="Z24" s="421">
        <f t="shared" si="34"/>
        <v>0</v>
      </c>
      <c r="AA24" s="136"/>
      <c r="AB24" s="134"/>
      <c r="AC24" s="421">
        <f t="shared" si="35"/>
        <v>0</v>
      </c>
      <c r="AD24" s="422">
        <f t="shared" si="36"/>
        <v>0</v>
      </c>
      <c r="AE24" s="423">
        <f t="shared" si="3"/>
        <v>0</v>
      </c>
      <c r="AF24" s="423">
        <f t="shared" si="4"/>
        <v>0</v>
      </c>
      <c r="AG24" s="428"/>
      <c r="AH24" s="383" t="s">
        <v>4</v>
      </c>
      <c r="AI24" s="134"/>
      <c r="AJ24" s="134"/>
      <c r="AK24" s="421">
        <f t="shared" si="37"/>
        <v>0</v>
      </c>
      <c r="AL24" s="136"/>
      <c r="AM24" s="134"/>
      <c r="AN24" s="421">
        <f t="shared" si="38"/>
        <v>0</v>
      </c>
      <c r="AO24" s="422">
        <f t="shared" si="39"/>
        <v>0</v>
      </c>
      <c r="AP24" s="423">
        <f t="shared" si="5"/>
        <v>0</v>
      </c>
      <c r="AQ24" s="423">
        <f t="shared" si="6"/>
        <v>0</v>
      </c>
      <c r="AR24" s="428"/>
      <c r="AS24" s="383" t="s">
        <v>4</v>
      </c>
      <c r="AT24" s="134"/>
      <c r="AU24" s="134"/>
      <c r="AV24" s="421">
        <f t="shared" si="40"/>
        <v>0</v>
      </c>
      <c r="AW24" s="136"/>
      <c r="AX24" s="134"/>
      <c r="AY24" s="421">
        <f t="shared" si="41"/>
        <v>0</v>
      </c>
      <c r="AZ24" s="422">
        <f t="shared" si="42"/>
        <v>0</v>
      </c>
      <c r="BA24" s="423">
        <f t="shared" si="7"/>
        <v>0</v>
      </c>
      <c r="BB24" s="423">
        <f t="shared" si="8"/>
        <v>0</v>
      </c>
      <c r="BC24" s="428"/>
      <c r="BD24" s="383" t="s">
        <v>4</v>
      </c>
      <c r="BE24" s="134"/>
      <c r="BF24" s="134"/>
      <c r="BG24" s="421">
        <f t="shared" si="43"/>
        <v>0</v>
      </c>
      <c r="BH24" s="136"/>
      <c r="BI24" s="134"/>
      <c r="BJ24" s="421">
        <f t="shared" si="44"/>
        <v>0</v>
      </c>
      <c r="BK24" s="422">
        <f t="shared" si="45"/>
        <v>0</v>
      </c>
      <c r="BL24" s="423">
        <f t="shared" si="9"/>
        <v>0</v>
      </c>
      <c r="BM24" s="423">
        <f t="shared" si="10"/>
        <v>0</v>
      </c>
      <c r="BN24" s="428"/>
      <c r="BO24" s="383" t="s">
        <v>4</v>
      </c>
      <c r="BP24" s="134"/>
      <c r="BQ24" s="134"/>
      <c r="BR24" s="421">
        <f t="shared" si="46"/>
        <v>0</v>
      </c>
      <c r="BS24" s="136"/>
      <c r="BT24" s="134"/>
      <c r="BU24" s="421">
        <f t="shared" si="47"/>
        <v>0</v>
      </c>
      <c r="BV24" s="422">
        <f t="shared" si="48"/>
        <v>0</v>
      </c>
      <c r="BW24" s="423">
        <f t="shared" si="11"/>
        <v>0</v>
      </c>
      <c r="BX24" s="423">
        <f t="shared" si="12"/>
        <v>0</v>
      </c>
      <c r="BY24" s="428"/>
      <c r="BZ24" s="383" t="s">
        <v>4</v>
      </c>
      <c r="CA24" s="134"/>
      <c r="CB24" s="134"/>
      <c r="CC24" s="421">
        <f t="shared" si="49"/>
        <v>0</v>
      </c>
      <c r="CD24" s="136"/>
      <c r="CE24" s="134"/>
      <c r="CF24" s="421">
        <f t="shared" si="50"/>
        <v>0</v>
      </c>
      <c r="CG24" s="422">
        <f t="shared" si="51"/>
        <v>0</v>
      </c>
      <c r="CH24" s="423">
        <f t="shared" si="13"/>
        <v>0</v>
      </c>
      <c r="CI24" s="423">
        <f t="shared" si="14"/>
        <v>0</v>
      </c>
      <c r="CJ24" s="428"/>
      <c r="CK24" s="383" t="s">
        <v>4</v>
      </c>
      <c r="CL24" s="134"/>
      <c r="CM24" s="134"/>
      <c r="CN24" s="421">
        <f t="shared" si="52"/>
        <v>0</v>
      </c>
      <c r="CO24" s="136"/>
      <c r="CP24" s="134"/>
      <c r="CQ24" s="421">
        <f t="shared" si="53"/>
        <v>0</v>
      </c>
      <c r="CR24" s="422">
        <f t="shared" si="54"/>
        <v>0</v>
      </c>
      <c r="CS24" s="423">
        <f t="shared" si="15"/>
        <v>0</v>
      </c>
      <c r="CT24" s="423">
        <f t="shared" si="16"/>
        <v>0</v>
      </c>
      <c r="CU24" s="428"/>
      <c r="CV24" s="383" t="s">
        <v>4</v>
      </c>
      <c r="CW24" s="134"/>
      <c r="CX24" s="134"/>
      <c r="CY24" s="421">
        <f t="shared" si="55"/>
        <v>0</v>
      </c>
      <c r="CZ24" s="136"/>
      <c r="DA24" s="134"/>
      <c r="DB24" s="421">
        <f t="shared" si="56"/>
        <v>0</v>
      </c>
      <c r="DC24" s="422">
        <f t="shared" si="57"/>
        <v>0</v>
      </c>
      <c r="DD24" s="423">
        <f t="shared" si="17"/>
        <v>0</v>
      </c>
      <c r="DE24" s="423">
        <f t="shared" si="18"/>
        <v>0</v>
      </c>
      <c r="DF24" s="428"/>
      <c r="DG24" s="383" t="s">
        <v>4</v>
      </c>
      <c r="DH24" s="134"/>
      <c r="DI24" s="134"/>
      <c r="DJ24" s="421">
        <f t="shared" si="58"/>
        <v>0</v>
      </c>
      <c r="DK24" s="136"/>
      <c r="DL24" s="134"/>
      <c r="DM24" s="421">
        <f t="shared" si="59"/>
        <v>0</v>
      </c>
      <c r="DN24" s="422">
        <f t="shared" si="60"/>
        <v>0</v>
      </c>
      <c r="DO24" s="423">
        <f t="shared" si="19"/>
        <v>0</v>
      </c>
      <c r="DP24" s="423">
        <f t="shared" si="20"/>
        <v>0</v>
      </c>
      <c r="DQ24" s="428"/>
      <c r="DR24" s="383" t="s">
        <v>4</v>
      </c>
      <c r="DS24" s="134"/>
      <c r="DT24" s="134"/>
      <c r="DU24" s="421">
        <f t="shared" si="61"/>
        <v>0</v>
      </c>
      <c r="DV24" s="136"/>
      <c r="DW24" s="134"/>
      <c r="DX24" s="421">
        <f t="shared" si="62"/>
        <v>0</v>
      </c>
      <c r="DY24" s="422">
        <f t="shared" si="63"/>
        <v>0</v>
      </c>
      <c r="DZ24" s="423">
        <f t="shared" si="21"/>
        <v>0</v>
      </c>
      <c r="EA24" s="423">
        <f t="shared" si="22"/>
        <v>0</v>
      </c>
      <c r="EB24" s="428"/>
      <c r="EC24" s="383" t="s">
        <v>4</v>
      </c>
      <c r="ED24" s="134"/>
      <c r="EE24" s="134"/>
      <c r="EF24" s="421">
        <f t="shared" si="64"/>
        <v>0</v>
      </c>
      <c r="EG24" s="136"/>
      <c r="EH24" s="134"/>
      <c r="EI24" s="421">
        <f t="shared" si="65"/>
        <v>0</v>
      </c>
      <c r="EJ24" s="422">
        <f t="shared" si="66"/>
        <v>0</v>
      </c>
      <c r="EK24" s="423">
        <f t="shared" si="23"/>
        <v>0</v>
      </c>
      <c r="EL24" s="423">
        <f t="shared" si="24"/>
        <v>0</v>
      </c>
      <c r="EM24" s="428"/>
    </row>
    <row r="25" spans="1:143" s="383" customFormat="1" ht="24.9" customHeight="1" thickBot="1" x14ac:dyDescent="0.3">
      <c r="A25" s="1" t="s">
        <v>5</v>
      </c>
      <c r="B25" s="430">
        <f t="shared" si="25"/>
        <v>0</v>
      </c>
      <c r="C25" s="430">
        <f t="shared" si="26"/>
        <v>0</v>
      </c>
      <c r="D25" s="424">
        <f t="shared" si="27"/>
        <v>0</v>
      </c>
      <c r="E25" s="432">
        <f t="shared" si="28"/>
        <v>0</v>
      </c>
      <c r="F25" s="430">
        <f t="shared" si="28"/>
        <v>0</v>
      </c>
      <c r="G25" s="424">
        <f t="shared" si="29"/>
        <v>0</v>
      </c>
      <c r="H25" s="425">
        <f t="shared" si="30"/>
        <v>0</v>
      </c>
      <c r="I25" s="426">
        <f t="shared" si="0"/>
        <v>0</v>
      </c>
      <c r="J25" s="426">
        <f t="shared" si="0"/>
        <v>0</v>
      </c>
      <c r="K25" s="219"/>
      <c r="L25" s="383" t="s">
        <v>5</v>
      </c>
      <c r="M25" s="139"/>
      <c r="N25" s="139"/>
      <c r="O25" s="424">
        <f t="shared" si="31"/>
        <v>0</v>
      </c>
      <c r="P25" s="141"/>
      <c r="Q25" s="139"/>
      <c r="R25" s="424">
        <f t="shared" si="32"/>
        <v>0</v>
      </c>
      <c r="S25" s="425">
        <f t="shared" si="33"/>
        <v>0</v>
      </c>
      <c r="T25" s="426">
        <f t="shared" si="1"/>
        <v>0</v>
      </c>
      <c r="U25" s="426">
        <f t="shared" si="2"/>
        <v>0</v>
      </c>
      <c r="V25" s="428"/>
      <c r="W25" s="383" t="s">
        <v>5</v>
      </c>
      <c r="X25" s="139"/>
      <c r="Y25" s="139"/>
      <c r="Z25" s="424">
        <f t="shared" si="34"/>
        <v>0</v>
      </c>
      <c r="AA25" s="141"/>
      <c r="AB25" s="139"/>
      <c r="AC25" s="424">
        <f t="shared" si="35"/>
        <v>0</v>
      </c>
      <c r="AD25" s="425">
        <f t="shared" si="36"/>
        <v>0</v>
      </c>
      <c r="AE25" s="426">
        <f t="shared" si="3"/>
        <v>0</v>
      </c>
      <c r="AF25" s="426">
        <f t="shared" si="4"/>
        <v>0</v>
      </c>
      <c r="AG25" s="428"/>
      <c r="AH25" s="383" t="s">
        <v>5</v>
      </c>
      <c r="AI25" s="139"/>
      <c r="AJ25" s="139"/>
      <c r="AK25" s="424">
        <f t="shared" si="37"/>
        <v>0</v>
      </c>
      <c r="AL25" s="141"/>
      <c r="AM25" s="139"/>
      <c r="AN25" s="424">
        <f t="shared" si="38"/>
        <v>0</v>
      </c>
      <c r="AO25" s="425">
        <f t="shared" si="39"/>
        <v>0</v>
      </c>
      <c r="AP25" s="426">
        <f t="shared" si="5"/>
        <v>0</v>
      </c>
      <c r="AQ25" s="426">
        <f t="shared" si="6"/>
        <v>0</v>
      </c>
      <c r="AR25" s="428"/>
      <c r="AS25" s="383" t="s">
        <v>5</v>
      </c>
      <c r="AT25" s="139"/>
      <c r="AU25" s="139"/>
      <c r="AV25" s="424">
        <f t="shared" si="40"/>
        <v>0</v>
      </c>
      <c r="AW25" s="141"/>
      <c r="AX25" s="139"/>
      <c r="AY25" s="424">
        <f t="shared" si="41"/>
        <v>0</v>
      </c>
      <c r="AZ25" s="425">
        <f t="shared" si="42"/>
        <v>0</v>
      </c>
      <c r="BA25" s="426">
        <f t="shared" si="7"/>
        <v>0</v>
      </c>
      <c r="BB25" s="426">
        <f t="shared" si="8"/>
        <v>0</v>
      </c>
      <c r="BC25" s="428"/>
      <c r="BD25" s="383" t="s">
        <v>5</v>
      </c>
      <c r="BE25" s="139"/>
      <c r="BF25" s="139"/>
      <c r="BG25" s="424">
        <f t="shared" si="43"/>
        <v>0</v>
      </c>
      <c r="BH25" s="141"/>
      <c r="BI25" s="139"/>
      <c r="BJ25" s="424">
        <f t="shared" si="44"/>
        <v>0</v>
      </c>
      <c r="BK25" s="425">
        <f t="shared" si="45"/>
        <v>0</v>
      </c>
      <c r="BL25" s="426">
        <f t="shared" si="9"/>
        <v>0</v>
      </c>
      <c r="BM25" s="426">
        <f t="shared" si="10"/>
        <v>0</v>
      </c>
      <c r="BN25" s="428"/>
      <c r="BO25" s="383" t="s">
        <v>5</v>
      </c>
      <c r="BP25" s="139"/>
      <c r="BQ25" s="139"/>
      <c r="BR25" s="424">
        <f t="shared" si="46"/>
        <v>0</v>
      </c>
      <c r="BS25" s="141"/>
      <c r="BT25" s="139"/>
      <c r="BU25" s="424">
        <f t="shared" si="47"/>
        <v>0</v>
      </c>
      <c r="BV25" s="425">
        <f t="shared" si="48"/>
        <v>0</v>
      </c>
      <c r="BW25" s="426">
        <f t="shared" si="11"/>
        <v>0</v>
      </c>
      <c r="BX25" s="426">
        <f t="shared" si="12"/>
        <v>0</v>
      </c>
      <c r="BY25" s="428"/>
      <c r="BZ25" s="383" t="s">
        <v>5</v>
      </c>
      <c r="CA25" s="139"/>
      <c r="CB25" s="139"/>
      <c r="CC25" s="424">
        <f t="shared" si="49"/>
        <v>0</v>
      </c>
      <c r="CD25" s="141"/>
      <c r="CE25" s="139"/>
      <c r="CF25" s="424">
        <f t="shared" si="50"/>
        <v>0</v>
      </c>
      <c r="CG25" s="425">
        <f t="shared" si="51"/>
        <v>0</v>
      </c>
      <c r="CH25" s="426">
        <f t="shared" si="13"/>
        <v>0</v>
      </c>
      <c r="CI25" s="426">
        <f t="shared" si="14"/>
        <v>0</v>
      </c>
      <c r="CJ25" s="428"/>
      <c r="CK25" s="383" t="s">
        <v>5</v>
      </c>
      <c r="CL25" s="139"/>
      <c r="CM25" s="139"/>
      <c r="CN25" s="424">
        <f t="shared" si="52"/>
        <v>0</v>
      </c>
      <c r="CO25" s="141"/>
      <c r="CP25" s="139"/>
      <c r="CQ25" s="424">
        <f t="shared" si="53"/>
        <v>0</v>
      </c>
      <c r="CR25" s="425">
        <f t="shared" si="54"/>
        <v>0</v>
      </c>
      <c r="CS25" s="426">
        <f t="shared" si="15"/>
        <v>0</v>
      </c>
      <c r="CT25" s="426">
        <f t="shared" si="16"/>
        <v>0</v>
      </c>
      <c r="CU25" s="428"/>
      <c r="CV25" s="383" t="s">
        <v>5</v>
      </c>
      <c r="CW25" s="139"/>
      <c r="CX25" s="139"/>
      <c r="CY25" s="424">
        <f t="shared" si="55"/>
        <v>0</v>
      </c>
      <c r="CZ25" s="141"/>
      <c r="DA25" s="139"/>
      <c r="DB25" s="424">
        <f t="shared" si="56"/>
        <v>0</v>
      </c>
      <c r="DC25" s="425">
        <f t="shared" si="57"/>
        <v>0</v>
      </c>
      <c r="DD25" s="426">
        <f t="shared" si="17"/>
        <v>0</v>
      </c>
      <c r="DE25" s="426">
        <f t="shared" si="18"/>
        <v>0</v>
      </c>
      <c r="DF25" s="428"/>
      <c r="DG25" s="383" t="s">
        <v>5</v>
      </c>
      <c r="DH25" s="139"/>
      <c r="DI25" s="139"/>
      <c r="DJ25" s="424">
        <f t="shared" si="58"/>
        <v>0</v>
      </c>
      <c r="DK25" s="141"/>
      <c r="DL25" s="139"/>
      <c r="DM25" s="424">
        <f t="shared" si="59"/>
        <v>0</v>
      </c>
      <c r="DN25" s="425">
        <f t="shared" si="60"/>
        <v>0</v>
      </c>
      <c r="DO25" s="426">
        <f t="shared" si="19"/>
        <v>0</v>
      </c>
      <c r="DP25" s="426">
        <f t="shared" si="20"/>
        <v>0</v>
      </c>
      <c r="DQ25" s="428"/>
      <c r="DR25" s="383" t="s">
        <v>5</v>
      </c>
      <c r="DS25" s="139"/>
      <c r="DT25" s="139"/>
      <c r="DU25" s="424">
        <f t="shared" si="61"/>
        <v>0</v>
      </c>
      <c r="DV25" s="141"/>
      <c r="DW25" s="139"/>
      <c r="DX25" s="424">
        <f t="shared" si="62"/>
        <v>0</v>
      </c>
      <c r="DY25" s="425">
        <f t="shared" si="63"/>
        <v>0</v>
      </c>
      <c r="DZ25" s="426">
        <f t="shared" si="21"/>
        <v>0</v>
      </c>
      <c r="EA25" s="426">
        <f t="shared" si="22"/>
        <v>0</v>
      </c>
      <c r="EB25" s="428"/>
      <c r="EC25" s="383" t="s">
        <v>5</v>
      </c>
      <c r="ED25" s="139"/>
      <c r="EE25" s="139"/>
      <c r="EF25" s="424">
        <f t="shared" si="64"/>
        <v>0</v>
      </c>
      <c r="EG25" s="141"/>
      <c r="EH25" s="139"/>
      <c r="EI25" s="424">
        <f t="shared" si="65"/>
        <v>0</v>
      </c>
      <c r="EJ25" s="425">
        <f t="shared" si="66"/>
        <v>0</v>
      </c>
      <c r="EK25" s="426">
        <f t="shared" si="23"/>
        <v>0</v>
      </c>
      <c r="EL25" s="426">
        <f t="shared" si="24"/>
        <v>0</v>
      </c>
      <c r="EM25" s="428"/>
    </row>
    <row r="26" spans="1:143" s="383" customFormat="1" ht="24.9" customHeight="1" thickTop="1" x14ac:dyDescent="0.25">
      <c r="A26" s="11" t="s">
        <v>6</v>
      </c>
      <c r="B26" s="144">
        <f>SUM(B20:B25)</f>
        <v>0</v>
      </c>
      <c r="C26" s="144">
        <f t="shared" ref="C26:J26" si="67">SUM(C20:C25)</f>
        <v>0</v>
      </c>
      <c r="D26" s="145">
        <f t="shared" si="67"/>
        <v>0</v>
      </c>
      <c r="E26" s="146">
        <f t="shared" si="67"/>
        <v>0</v>
      </c>
      <c r="F26" s="144">
        <f t="shared" si="67"/>
        <v>0</v>
      </c>
      <c r="G26" s="145">
        <f t="shared" si="67"/>
        <v>0</v>
      </c>
      <c r="H26" s="146">
        <f t="shared" si="67"/>
        <v>0</v>
      </c>
      <c r="I26" s="144">
        <f t="shared" si="67"/>
        <v>0</v>
      </c>
      <c r="J26" s="144">
        <f t="shared" si="67"/>
        <v>0</v>
      </c>
      <c r="K26" s="428"/>
      <c r="L26" s="453" t="s">
        <v>6</v>
      </c>
      <c r="M26" s="457">
        <f>SUM(M20:M25)</f>
        <v>0</v>
      </c>
      <c r="N26" s="457">
        <f t="shared" ref="N26:U26" si="68">SUM(N20:N25)</f>
        <v>0</v>
      </c>
      <c r="O26" s="458">
        <f t="shared" si="68"/>
        <v>0</v>
      </c>
      <c r="P26" s="459">
        <f t="shared" si="68"/>
        <v>0</v>
      </c>
      <c r="Q26" s="457">
        <f t="shared" si="68"/>
        <v>0</v>
      </c>
      <c r="R26" s="458">
        <f t="shared" si="68"/>
        <v>0</v>
      </c>
      <c r="S26" s="459">
        <f t="shared" si="68"/>
        <v>0</v>
      </c>
      <c r="T26" s="457">
        <f t="shared" si="68"/>
        <v>0</v>
      </c>
      <c r="U26" s="457">
        <f t="shared" si="68"/>
        <v>0</v>
      </c>
      <c r="V26" s="428"/>
      <c r="W26" s="453" t="s">
        <v>6</v>
      </c>
      <c r="X26" s="457">
        <f>SUM(X20:X25)</f>
        <v>0</v>
      </c>
      <c r="Y26" s="457">
        <f t="shared" ref="Y26:AF26" si="69">SUM(Y20:Y25)</f>
        <v>0</v>
      </c>
      <c r="Z26" s="458">
        <f t="shared" si="69"/>
        <v>0</v>
      </c>
      <c r="AA26" s="459">
        <f t="shared" si="69"/>
        <v>0</v>
      </c>
      <c r="AB26" s="457">
        <f t="shared" si="69"/>
        <v>0</v>
      </c>
      <c r="AC26" s="458">
        <f t="shared" si="69"/>
        <v>0</v>
      </c>
      <c r="AD26" s="459">
        <f t="shared" si="69"/>
        <v>0</v>
      </c>
      <c r="AE26" s="457">
        <f t="shared" si="69"/>
        <v>0</v>
      </c>
      <c r="AF26" s="457">
        <f t="shared" si="69"/>
        <v>0</v>
      </c>
      <c r="AG26" s="428"/>
      <c r="AH26" s="453" t="s">
        <v>6</v>
      </c>
      <c r="AI26" s="457">
        <f>SUM(AI20:AI25)</f>
        <v>0</v>
      </c>
      <c r="AJ26" s="457">
        <f t="shared" ref="AJ26:AQ26" si="70">SUM(AJ20:AJ25)</f>
        <v>0</v>
      </c>
      <c r="AK26" s="458">
        <f t="shared" si="70"/>
        <v>0</v>
      </c>
      <c r="AL26" s="459">
        <f t="shared" si="70"/>
        <v>0</v>
      </c>
      <c r="AM26" s="457">
        <f t="shared" si="70"/>
        <v>0</v>
      </c>
      <c r="AN26" s="458">
        <f t="shared" si="70"/>
        <v>0</v>
      </c>
      <c r="AO26" s="459">
        <f t="shared" si="70"/>
        <v>0</v>
      </c>
      <c r="AP26" s="457">
        <f t="shared" si="70"/>
        <v>0</v>
      </c>
      <c r="AQ26" s="457">
        <f t="shared" si="70"/>
        <v>0</v>
      </c>
      <c r="AR26" s="428"/>
      <c r="AS26" s="453" t="s">
        <v>6</v>
      </c>
      <c r="AT26" s="457">
        <f>SUM(AT20:AT25)</f>
        <v>0</v>
      </c>
      <c r="AU26" s="457">
        <f t="shared" ref="AU26:BB26" si="71">SUM(AU20:AU25)</f>
        <v>0</v>
      </c>
      <c r="AV26" s="458">
        <f t="shared" si="71"/>
        <v>0</v>
      </c>
      <c r="AW26" s="459">
        <f t="shared" si="71"/>
        <v>0</v>
      </c>
      <c r="AX26" s="457">
        <f t="shared" si="71"/>
        <v>0</v>
      </c>
      <c r="AY26" s="458">
        <f t="shared" si="71"/>
        <v>0</v>
      </c>
      <c r="AZ26" s="459">
        <f t="shared" si="71"/>
        <v>0</v>
      </c>
      <c r="BA26" s="457">
        <f t="shared" si="71"/>
        <v>0</v>
      </c>
      <c r="BB26" s="457">
        <f t="shared" si="71"/>
        <v>0</v>
      </c>
      <c r="BC26" s="428"/>
      <c r="BD26" s="453" t="s">
        <v>6</v>
      </c>
      <c r="BE26" s="457">
        <f>SUM(BE20:BE25)</f>
        <v>0</v>
      </c>
      <c r="BF26" s="457">
        <f t="shared" ref="BF26:BM26" si="72">SUM(BF20:BF25)</f>
        <v>0</v>
      </c>
      <c r="BG26" s="458">
        <f t="shared" si="72"/>
        <v>0</v>
      </c>
      <c r="BH26" s="459">
        <f t="shared" si="72"/>
        <v>0</v>
      </c>
      <c r="BI26" s="457">
        <f t="shared" si="72"/>
        <v>0</v>
      </c>
      <c r="BJ26" s="458">
        <f t="shared" si="72"/>
        <v>0</v>
      </c>
      <c r="BK26" s="459">
        <f t="shared" si="72"/>
        <v>0</v>
      </c>
      <c r="BL26" s="457">
        <f t="shared" si="72"/>
        <v>0</v>
      </c>
      <c r="BM26" s="457">
        <f t="shared" si="72"/>
        <v>0</v>
      </c>
      <c r="BN26" s="428"/>
      <c r="BO26" s="453" t="s">
        <v>6</v>
      </c>
      <c r="BP26" s="457">
        <f>SUM(BP20:BP25)</f>
        <v>0</v>
      </c>
      <c r="BQ26" s="457">
        <f t="shared" ref="BQ26:BX26" si="73">SUM(BQ20:BQ25)</f>
        <v>0</v>
      </c>
      <c r="BR26" s="458">
        <f t="shared" si="73"/>
        <v>0</v>
      </c>
      <c r="BS26" s="459">
        <f t="shared" si="73"/>
        <v>0</v>
      </c>
      <c r="BT26" s="457">
        <f t="shared" si="73"/>
        <v>0</v>
      </c>
      <c r="BU26" s="458">
        <f t="shared" si="73"/>
        <v>0</v>
      </c>
      <c r="BV26" s="459">
        <f t="shared" si="73"/>
        <v>0</v>
      </c>
      <c r="BW26" s="457">
        <f t="shared" si="73"/>
        <v>0</v>
      </c>
      <c r="BX26" s="457">
        <f t="shared" si="73"/>
        <v>0</v>
      </c>
      <c r="BY26" s="428"/>
      <c r="BZ26" s="453" t="s">
        <v>6</v>
      </c>
      <c r="CA26" s="457">
        <f>SUM(CA20:CA25)</f>
        <v>0</v>
      </c>
      <c r="CB26" s="457">
        <f t="shared" ref="CB26:CI26" si="74">SUM(CB20:CB25)</f>
        <v>0</v>
      </c>
      <c r="CC26" s="458">
        <f t="shared" si="74"/>
        <v>0</v>
      </c>
      <c r="CD26" s="459">
        <f t="shared" si="74"/>
        <v>0</v>
      </c>
      <c r="CE26" s="457">
        <f t="shared" si="74"/>
        <v>0</v>
      </c>
      <c r="CF26" s="458">
        <f t="shared" si="74"/>
        <v>0</v>
      </c>
      <c r="CG26" s="459">
        <f t="shared" si="74"/>
        <v>0</v>
      </c>
      <c r="CH26" s="457">
        <f t="shared" si="74"/>
        <v>0</v>
      </c>
      <c r="CI26" s="457">
        <f t="shared" si="74"/>
        <v>0</v>
      </c>
      <c r="CJ26" s="428"/>
      <c r="CK26" s="453" t="s">
        <v>6</v>
      </c>
      <c r="CL26" s="457">
        <f>SUM(CL20:CL25)</f>
        <v>0</v>
      </c>
      <c r="CM26" s="457">
        <f t="shared" ref="CM26:CT26" si="75">SUM(CM20:CM25)</f>
        <v>0</v>
      </c>
      <c r="CN26" s="458">
        <f t="shared" si="75"/>
        <v>0</v>
      </c>
      <c r="CO26" s="459">
        <f t="shared" si="75"/>
        <v>0</v>
      </c>
      <c r="CP26" s="457">
        <f t="shared" si="75"/>
        <v>0</v>
      </c>
      <c r="CQ26" s="458">
        <f t="shared" si="75"/>
        <v>0</v>
      </c>
      <c r="CR26" s="459">
        <f t="shared" si="75"/>
        <v>0</v>
      </c>
      <c r="CS26" s="457">
        <f t="shared" si="75"/>
        <v>0</v>
      </c>
      <c r="CT26" s="457">
        <f t="shared" si="75"/>
        <v>0</v>
      </c>
      <c r="CU26" s="428"/>
      <c r="CV26" s="453" t="s">
        <v>6</v>
      </c>
      <c r="CW26" s="457">
        <f>SUM(CW20:CW25)</f>
        <v>0</v>
      </c>
      <c r="CX26" s="457">
        <f t="shared" ref="CX26:DE26" si="76">SUM(CX20:CX25)</f>
        <v>0</v>
      </c>
      <c r="CY26" s="458">
        <f t="shared" si="76"/>
        <v>0</v>
      </c>
      <c r="CZ26" s="459">
        <f t="shared" si="76"/>
        <v>0</v>
      </c>
      <c r="DA26" s="457">
        <f t="shared" si="76"/>
        <v>0</v>
      </c>
      <c r="DB26" s="458">
        <f t="shared" si="76"/>
        <v>0</v>
      </c>
      <c r="DC26" s="459">
        <f t="shared" si="76"/>
        <v>0</v>
      </c>
      <c r="DD26" s="457">
        <f t="shared" si="76"/>
        <v>0</v>
      </c>
      <c r="DE26" s="457">
        <f t="shared" si="76"/>
        <v>0</v>
      </c>
      <c r="DF26" s="428"/>
      <c r="DG26" s="453" t="s">
        <v>6</v>
      </c>
      <c r="DH26" s="457">
        <f>SUM(DH20:DH25)</f>
        <v>0</v>
      </c>
      <c r="DI26" s="457">
        <f t="shared" ref="DI26:DP26" si="77">SUM(DI20:DI25)</f>
        <v>0</v>
      </c>
      <c r="DJ26" s="458">
        <f t="shared" si="77"/>
        <v>0</v>
      </c>
      <c r="DK26" s="459">
        <f t="shared" si="77"/>
        <v>0</v>
      </c>
      <c r="DL26" s="457">
        <f t="shared" si="77"/>
        <v>0</v>
      </c>
      <c r="DM26" s="458">
        <f t="shared" si="77"/>
        <v>0</v>
      </c>
      <c r="DN26" s="459">
        <f t="shared" si="77"/>
        <v>0</v>
      </c>
      <c r="DO26" s="457">
        <f t="shared" si="77"/>
        <v>0</v>
      </c>
      <c r="DP26" s="457">
        <f t="shared" si="77"/>
        <v>0</v>
      </c>
      <c r="DQ26" s="428"/>
      <c r="DR26" s="453" t="s">
        <v>6</v>
      </c>
      <c r="DS26" s="457">
        <f>SUM(DS20:DS25)</f>
        <v>0</v>
      </c>
      <c r="DT26" s="457">
        <f t="shared" ref="DT26:EA26" si="78">SUM(DT20:DT25)</f>
        <v>0</v>
      </c>
      <c r="DU26" s="458">
        <f t="shared" si="78"/>
        <v>0</v>
      </c>
      <c r="DV26" s="459">
        <f t="shared" si="78"/>
        <v>0</v>
      </c>
      <c r="DW26" s="457">
        <f t="shared" si="78"/>
        <v>0</v>
      </c>
      <c r="DX26" s="458">
        <f t="shared" si="78"/>
        <v>0</v>
      </c>
      <c r="DY26" s="459">
        <f t="shared" si="78"/>
        <v>0</v>
      </c>
      <c r="DZ26" s="457">
        <f t="shared" si="78"/>
        <v>0</v>
      </c>
      <c r="EA26" s="457">
        <f t="shared" si="78"/>
        <v>0</v>
      </c>
      <c r="EB26" s="428"/>
      <c r="EC26" s="453" t="s">
        <v>6</v>
      </c>
      <c r="ED26" s="457">
        <f>SUM(ED20:ED25)</f>
        <v>0</v>
      </c>
      <c r="EE26" s="457">
        <f t="shared" ref="EE26:EL26" si="79">SUM(EE20:EE25)</f>
        <v>0</v>
      </c>
      <c r="EF26" s="458">
        <f t="shared" si="79"/>
        <v>0</v>
      </c>
      <c r="EG26" s="459">
        <f t="shared" si="79"/>
        <v>0</v>
      </c>
      <c r="EH26" s="457">
        <f t="shared" si="79"/>
        <v>0</v>
      </c>
      <c r="EI26" s="458">
        <f t="shared" si="79"/>
        <v>0</v>
      </c>
      <c r="EJ26" s="459">
        <f t="shared" si="79"/>
        <v>0</v>
      </c>
      <c r="EK26" s="457">
        <f t="shared" si="79"/>
        <v>0</v>
      </c>
      <c r="EL26" s="457">
        <f t="shared" si="79"/>
        <v>0</v>
      </c>
      <c r="EM26" s="428"/>
    </row>
    <row r="27" spans="1:143" s="383" customFormat="1" x14ac:dyDescent="0.25">
      <c r="A27" s="1"/>
      <c r="B27" s="1"/>
      <c r="C27" s="1"/>
      <c r="D27" s="1"/>
      <c r="E27" s="1"/>
      <c r="F27" s="1"/>
      <c r="G27" s="1"/>
      <c r="H27" s="1"/>
      <c r="I27" s="1"/>
      <c r="J27" s="1"/>
      <c r="K27" s="219"/>
      <c r="V27" s="428"/>
      <c r="AG27" s="428"/>
      <c r="AR27" s="428"/>
      <c r="BC27" s="428"/>
      <c r="BN27" s="428"/>
      <c r="BY27" s="428"/>
      <c r="CJ27" s="428"/>
      <c r="CU27" s="428"/>
      <c r="DF27" s="428"/>
      <c r="DQ27" s="428"/>
      <c r="EB27" s="428"/>
      <c r="EM27" s="428"/>
    </row>
    <row r="28" spans="1:143" s="383" customFormat="1" ht="20.100000000000001" customHeight="1" x14ac:dyDescent="0.25">
      <c r="A28" s="1" t="s">
        <v>115</v>
      </c>
      <c r="B28" s="1"/>
      <c r="C28" s="1"/>
      <c r="D28" s="148">
        <f>IF(D15=0,0,D26/D15)</f>
        <v>0</v>
      </c>
      <c r="E28" s="281" t="str">
        <f>IF(AND('Set-Up Worksheet'!$B$8="Mid-Year Report",D15&gt;0,D26&gt;0,D28&lt;0.35),"Please explain below","")</f>
        <v/>
      </c>
      <c r="F28" s="1"/>
      <c r="G28" s="148" t="str">
        <f>IF(G15="","",IF(G15=0,0,G26/G15))</f>
        <v/>
      </c>
      <c r="H28" s="1"/>
      <c r="I28" s="1"/>
      <c r="J28" s="148">
        <f>IF(J15=0,0,J26/J15)</f>
        <v>0</v>
      </c>
      <c r="K28" s="427" t="str">
        <f>IF(OR(J28&lt;0,J28&gt;1),"Please verify your allocations and expenditures.","")</f>
        <v/>
      </c>
      <c r="L28" s="383" t="s">
        <v>115</v>
      </c>
      <c r="O28" s="460">
        <f>IF(O15=0,0,O26/O15)</f>
        <v>0</v>
      </c>
      <c r="P28" s="461" t="str">
        <f>IF(AND('Set-Up Worksheet'!$B$8="Mid-Year Report",O15&gt;0,O26&gt;0,O28&lt;0.35),"Please explain below","")</f>
        <v/>
      </c>
      <c r="R28" s="460">
        <f>IF(R15="","",IF(R15=0,0,R26/R15))</f>
        <v>0</v>
      </c>
      <c r="U28" s="460">
        <f>IF(U15=0,0,U26/U15)</f>
        <v>0</v>
      </c>
      <c r="V28" s="428"/>
      <c r="W28" s="383" t="s">
        <v>115</v>
      </c>
      <c r="Z28" s="460">
        <f>IF(Z15=0,0,Z26/Z15)</f>
        <v>0</v>
      </c>
      <c r="AA28" s="461" t="str">
        <f>IF(AND('Set-Up Worksheet'!$B$8="Mid-Year Report",Z15&gt;0,Z26&gt;0,Z28&lt;0.35),"Please explain below","")</f>
        <v/>
      </c>
      <c r="AC28" s="460">
        <f>IF(AC15="","",IF(AC15=0,0,AC26/AC15))</f>
        <v>0</v>
      </c>
      <c r="AF28" s="460">
        <f>IF(AF15=0,0,AF26/AF15)</f>
        <v>0</v>
      </c>
      <c r="AG28" s="428"/>
      <c r="AH28" s="383" t="s">
        <v>115</v>
      </c>
      <c r="AK28" s="460">
        <f>IF(AK15=0,0,AK26/AK15)</f>
        <v>0</v>
      </c>
      <c r="AL28" s="461" t="str">
        <f>IF(AND('Set-Up Worksheet'!$B$8="Mid-Year Report",AK15&gt;0,AK26&gt;0,AK28&lt;0.35),"Please explain below","")</f>
        <v/>
      </c>
      <c r="AN28" s="460">
        <f>IF(AN15="","",IF(AN15=0,0,AN26/AN15))</f>
        <v>0</v>
      </c>
      <c r="AQ28" s="460">
        <f>IF(AQ15=0,0,AQ26/AQ15)</f>
        <v>0</v>
      </c>
      <c r="AR28" s="428"/>
      <c r="AS28" s="383" t="s">
        <v>115</v>
      </c>
      <c r="AV28" s="460">
        <f>IF(AV15=0,0,AV26/AV15)</f>
        <v>0</v>
      </c>
      <c r="AW28" s="461" t="str">
        <f>IF(AND('Set-Up Worksheet'!$B$8="Mid-Year Report",AV15&gt;0,AV26&gt;0,AV28&lt;0.35),"Please explain below","")</f>
        <v/>
      </c>
      <c r="AY28" s="460">
        <f>IF(AY15="","",IF(AY15=0,0,AY26/AY15))</f>
        <v>0</v>
      </c>
      <c r="BB28" s="460">
        <f>IF(BB15=0,0,BB26/BB15)</f>
        <v>0</v>
      </c>
      <c r="BC28" s="428"/>
      <c r="BD28" s="383" t="s">
        <v>115</v>
      </c>
      <c r="BG28" s="460">
        <f>IF(BG15=0,0,BG26/BG15)</f>
        <v>0</v>
      </c>
      <c r="BH28" s="461" t="str">
        <f>IF(AND('Set-Up Worksheet'!$B$8="Mid-Year Report",BG15&gt;0,BG26&gt;0,BG28&lt;0.35),"Please explain below","")</f>
        <v/>
      </c>
      <c r="BJ28" s="460">
        <f>IF(BJ15="","",IF(BJ15=0,0,BJ26/BJ15))</f>
        <v>0</v>
      </c>
      <c r="BM28" s="460">
        <f>IF(BM15=0,0,BM26/BM15)</f>
        <v>0</v>
      </c>
      <c r="BN28" s="428"/>
      <c r="BO28" s="383" t="s">
        <v>115</v>
      </c>
      <c r="BR28" s="460">
        <f>IF(BR15=0,0,BR26/BR15)</f>
        <v>0</v>
      </c>
      <c r="BS28" s="461" t="str">
        <f>IF(AND('Set-Up Worksheet'!$B$8="Mid-Year Report",BR15&gt;0,BR26&gt;0,BR28&lt;0.35),"Please explain below","")</f>
        <v/>
      </c>
      <c r="BU28" s="460">
        <f>IF(BU15="","",IF(BU15=0,0,BU26/BU15))</f>
        <v>0</v>
      </c>
      <c r="BX28" s="460">
        <f>IF(BX15=0,0,BX26/BX15)</f>
        <v>0</v>
      </c>
      <c r="BY28" s="428"/>
      <c r="BZ28" s="383" t="s">
        <v>115</v>
      </c>
      <c r="CC28" s="460">
        <f>IF(CC15=0,0,CC26/CC15)</f>
        <v>0</v>
      </c>
      <c r="CD28" s="461" t="str">
        <f>IF(AND('Set-Up Worksheet'!$B$8="Mid-Year Report",CC15&gt;0,CC26&gt;0,CC28&lt;0.35),"Please explain below","")</f>
        <v/>
      </c>
      <c r="CF28" s="460">
        <f>IF(CF15="","",IF(CF15=0,0,CF26/CF15))</f>
        <v>0</v>
      </c>
      <c r="CI28" s="460">
        <f>IF(CI15=0,0,CI26/CI15)</f>
        <v>0</v>
      </c>
      <c r="CJ28" s="428"/>
      <c r="CK28" s="383" t="s">
        <v>115</v>
      </c>
      <c r="CN28" s="460">
        <f>IF(CN15=0,0,CN26/CN15)</f>
        <v>0</v>
      </c>
      <c r="CO28" s="461" t="str">
        <f>IF(AND('Set-Up Worksheet'!$B$8="Mid-Year Report",CN15&gt;0,CN26&gt;0,CN28&lt;0.35),"Please explain below","")</f>
        <v/>
      </c>
      <c r="CQ28" s="460">
        <f>IF(CQ15="","",IF(CQ15=0,0,CQ26/CQ15))</f>
        <v>0</v>
      </c>
      <c r="CT28" s="460">
        <f>IF(CT15=0,0,CT26/CT15)</f>
        <v>0</v>
      </c>
      <c r="CU28" s="428"/>
      <c r="CV28" s="383" t="s">
        <v>115</v>
      </c>
      <c r="CY28" s="460">
        <f>IF(CY15=0,0,CY26/CY15)</f>
        <v>0</v>
      </c>
      <c r="CZ28" s="461" t="str">
        <f>IF(AND('Set-Up Worksheet'!$B$8="Mid-Year Report",CY15&gt;0,CY26&gt;0,CY28&lt;0.35),"Please explain below","")</f>
        <v/>
      </c>
      <c r="DB28" s="460">
        <f>IF(DB15="","",IF(DB15=0,0,DB26/DB15))</f>
        <v>0</v>
      </c>
      <c r="DE28" s="460">
        <f>IF(DE15=0,0,DE26/DE15)</f>
        <v>0</v>
      </c>
      <c r="DF28" s="428"/>
      <c r="DG28" s="383" t="s">
        <v>115</v>
      </c>
      <c r="DJ28" s="460">
        <f>IF(DJ15=0,0,DJ26/DJ15)</f>
        <v>0</v>
      </c>
      <c r="DK28" s="461" t="str">
        <f>IF(AND('Set-Up Worksheet'!$B$8="Mid-Year Report",DJ15&gt;0,DJ26&gt;0,DJ28&lt;0.35),"Please explain below","")</f>
        <v/>
      </c>
      <c r="DM28" s="460">
        <f>IF(DM15="","",IF(DM15=0,0,DM26/DM15))</f>
        <v>0</v>
      </c>
      <c r="DP28" s="460">
        <f>IF(DP15=0,0,DP26/DP15)</f>
        <v>0</v>
      </c>
      <c r="DQ28" s="428"/>
      <c r="DR28" s="383" t="s">
        <v>115</v>
      </c>
      <c r="DU28" s="460">
        <f>IF(DU15=0,0,DU26/DU15)</f>
        <v>0</v>
      </c>
      <c r="DV28" s="461" t="str">
        <f>IF(AND('Set-Up Worksheet'!$B$8="Mid-Year Report",DU15&gt;0,DU26&gt;0,DU28&lt;0.35),"Please explain below","")</f>
        <v/>
      </c>
      <c r="DX28" s="460">
        <f>IF(DX15="","",IF(DX15=0,0,DX26/DX15))</f>
        <v>0</v>
      </c>
      <c r="EA28" s="460">
        <f>IF(EA15=0,0,EA26/EA15)</f>
        <v>0</v>
      </c>
      <c r="EB28" s="428"/>
      <c r="EC28" s="383" t="s">
        <v>115</v>
      </c>
      <c r="EF28" s="460">
        <f>IF(EF15=0,0,EF26/EF15)</f>
        <v>0</v>
      </c>
      <c r="EG28" s="461" t="str">
        <f>IF(AND('Set-Up Worksheet'!$B$8="Mid-Year Report",EF15&gt;0,EF26&gt;0,EF28&lt;0.35),"Please explain below","")</f>
        <v/>
      </c>
      <c r="EI28" s="460">
        <f>IF(EI15="","",IF(EI15=0,0,EI26/EI15))</f>
        <v>0</v>
      </c>
      <c r="EL28" s="460">
        <f>IF(EL15=0,0,EL26/EL15)</f>
        <v>0</v>
      </c>
      <c r="EM28" s="428"/>
    </row>
    <row r="29" spans="1:143" s="383" customFormat="1" ht="20.100000000000001" customHeight="1" x14ac:dyDescent="0.25">
      <c r="A29" s="1" t="s">
        <v>481</v>
      </c>
      <c r="B29" s="1"/>
      <c r="C29" s="1"/>
      <c r="D29" s="147">
        <f>COUNTIF(O37:EF37,"=1")</f>
        <v>0</v>
      </c>
      <c r="E29" s="1"/>
      <c r="F29" s="1"/>
      <c r="G29" s="1"/>
      <c r="H29" s="1"/>
      <c r="I29" s="1"/>
      <c r="J29" s="1"/>
      <c r="K29" s="219"/>
      <c r="L29" s="383" t="s">
        <v>378</v>
      </c>
      <c r="V29" s="428"/>
      <c r="W29" s="383" t="s">
        <v>378</v>
      </c>
      <c r="AG29" s="428"/>
      <c r="AH29" s="383" t="s">
        <v>378</v>
      </c>
      <c r="AR29" s="428"/>
      <c r="AS29" s="383" t="s">
        <v>378</v>
      </c>
      <c r="BC29" s="428"/>
      <c r="BD29" s="383" t="s">
        <v>378</v>
      </c>
      <c r="BN29" s="428"/>
      <c r="BO29" s="383" t="s">
        <v>378</v>
      </c>
      <c r="BY29" s="428"/>
      <c r="BZ29" s="383" t="s">
        <v>378</v>
      </c>
      <c r="CJ29" s="428"/>
      <c r="CK29" s="383" t="s">
        <v>378</v>
      </c>
      <c r="CU29" s="428"/>
      <c r="CV29" s="383" t="s">
        <v>378</v>
      </c>
      <c r="DF29" s="428"/>
      <c r="DG29" s="383" t="s">
        <v>378</v>
      </c>
      <c r="DQ29" s="428"/>
      <c r="DR29" s="383" t="s">
        <v>378</v>
      </c>
      <c r="EB29" s="428"/>
      <c r="EC29" s="383" t="s">
        <v>378</v>
      </c>
      <c r="EM29" s="428"/>
    </row>
    <row r="30" spans="1:143" ht="20.100000000000001" customHeight="1" x14ac:dyDescent="0.25">
      <c r="A30" s="1" t="s">
        <v>378</v>
      </c>
      <c r="K30" s="219"/>
      <c r="L30" s="441"/>
      <c r="M30" s="442"/>
      <c r="N30" s="442"/>
      <c r="O30" s="442"/>
      <c r="P30" s="442"/>
      <c r="Q30" s="442"/>
      <c r="R30" s="442"/>
      <c r="S30" s="442"/>
      <c r="T30" s="442"/>
      <c r="U30" s="443"/>
      <c r="V30" s="451"/>
      <c r="W30" s="441"/>
      <c r="X30" s="442"/>
      <c r="Y30" s="442"/>
      <c r="Z30" s="442"/>
      <c r="AA30" s="442"/>
      <c r="AB30" s="442"/>
      <c r="AC30" s="442"/>
      <c r="AD30" s="442"/>
      <c r="AE30" s="442"/>
      <c r="AF30" s="443"/>
      <c r="AG30" s="451"/>
      <c r="AH30" s="441"/>
      <c r="AI30" s="442"/>
      <c r="AJ30" s="442"/>
      <c r="AK30" s="442"/>
      <c r="AL30" s="442"/>
      <c r="AM30" s="442"/>
      <c r="AN30" s="442"/>
      <c r="AO30" s="442"/>
      <c r="AP30" s="442"/>
      <c r="AQ30" s="443"/>
      <c r="AR30" s="451"/>
      <c r="AS30" s="441"/>
      <c r="AT30" s="442"/>
      <c r="AU30" s="442"/>
      <c r="AV30" s="442"/>
      <c r="AW30" s="442"/>
      <c r="AX30" s="442"/>
      <c r="AY30" s="442"/>
      <c r="AZ30" s="442"/>
      <c r="BA30" s="442"/>
      <c r="BB30" s="443"/>
      <c r="BC30" s="451"/>
      <c r="BD30" s="441"/>
      <c r="BE30" s="442"/>
      <c r="BF30" s="442"/>
      <c r="BG30" s="442"/>
      <c r="BH30" s="442"/>
      <c r="BI30" s="442"/>
      <c r="BJ30" s="442"/>
      <c r="BK30" s="442"/>
      <c r="BL30" s="442"/>
      <c r="BM30" s="443"/>
      <c r="BN30" s="451"/>
      <c r="BO30" s="441"/>
      <c r="BP30" s="442"/>
      <c r="BQ30" s="442"/>
      <c r="BR30" s="442"/>
      <c r="BS30" s="442"/>
      <c r="BT30" s="442"/>
      <c r="BU30" s="442"/>
      <c r="BV30" s="442"/>
      <c r="BW30" s="442"/>
      <c r="BX30" s="443"/>
      <c r="BY30" s="451"/>
      <c r="BZ30" s="441"/>
      <c r="CA30" s="442"/>
      <c r="CB30" s="442"/>
      <c r="CC30" s="442"/>
      <c r="CD30" s="442"/>
      <c r="CE30" s="442"/>
      <c r="CF30" s="442"/>
      <c r="CG30" s="442"/>
      <c r="CH30" s="442"/>
      <c r="CI30" s="443"/>
      <c r="CJ30" s="451"/>
      <c r="CK30" s="441"/>
      <c r="CL30" s="442"/>
      <c r="CM30" s="442"/>
      <c r="CN30" s="442"/>
      <c r="CO30" s="442"/>
      <c r="CP30" s="442"/>
      <c r="CQ30" s="442"/>
      <c r="CR30" s="442"/>
      <c r="CS30" s="442"/>
      <c r="CT30" s="443"/>
      <c r="CU30" s="451"/>
      <c r="CV30" s="441"/>
      <c r="CW30" s="442"/>
      <c r="CX30" s="442"/>
      <c r="CY30" s="442"/>
      <c r="CZ30" s="442"/>
      <c r="DA30" s="442"/>
      <c r="DB30" s="442"/>
      <c r="DC30" s="442"/>
      <c r="DD30" s="442"/>
      <c r="DE30" s="443"/>
      <c r="DF30" s="451"/>
      <c r="DG30" s="441"/>
      <c r="DH30" s="442"/>
      <c r="DI30" s="442"/>
      <c r="DJ30" s="442"/>
      <c r="DK30" s="442"/>
      <c r="DL30" s="442"/>
      <c r="DM30" s="442"/>
      <c r="DN30" s="442"/>
      <c r="DO30" s="442"/>
      <c r="DP30" s="443"/>
      <c r="DQ30" s="451"/>
      <c r="DR30" s="441"/>
      <c r="DS30" s="442"/>
      <c r="DT30" s="442"/>
      <c r="DU30" s="442"/>
      <c r="DV30" s="442"/>
      <c r="DW30" s="442"/>
      <c r="DX30" s="442"/>
      <c r="DY30" s="442"/>
      <c r="DZ30" s="442"/>
      <c r="EA30" s="443"/>
      <c r="EB30" s="451"/>
      <c r="EC30" s="441"/>
      <c r="ED30" s="442"/>
      <c r="EE30" s="442"/>
      <c r="EF30" s="442"/>
      <c r="EG30" s="442"/>
      <c r="EH30" s="442"/>
      <c r="EI30" s="442"/>
      <c r="EJ30" s="442"/>
      <c r="EK30" s="442"/>
      <c r="EL30" s="443"/>
      <c r="EM30" s="451"/>
    </row>
    <row r="31" spans="1:143" ht="20.100000000000001" customHeight="1" x14ac:dyDescent="0.25">
      <c r="A31" s="282"/>
      <c r="B31" s="283"/>
      <c r="C31" s="283"/>
      <c r="D31" s="283"/>
      <c r="E31" s="283"/>
      <c r="F31" s="283"/>
      <c r="G31" s="283"/>
      <c r="H31" s="283"/>
      <c r="I31" s="283"/>
      <c r="J31" s="284"/>
      <c r="K31" s="219"/>
      <c r="L31" s="444"/>
      <c r="M31" s="445"/>
      <c r="N31" s="445"/>
      <c r="O31" s="445"/>
      <c r="P31" s="445"/>
      <c r="Q31" s="445"/>
      <c r="R31" s="445"/>
      <c r="S31" s="445"/>
      <c r="T31" s="445"/>
      <c r="U31" s="446"/>
      <c r="V31" s="451"/>
      <c r="W31" s="444"/>
      <c r="X31" s="445"/>
      <c r="Y31" s="445"/>
      <c r="Z31" s="445"/>
      <c r="AA31" s="445"/>
      <c r="AB31" s="445"/>
      <c r="AC31" s="445"/>
      <c r="AD31" s="445"/>
      <c r="AE31" s="445"/>
      <c r="AF31" s="446"/>
      <c r="AG31" s="451"/>
      <c r="AH31" s="444"/>
      <c r="AI31" s="445"/>
      <c r="AJ31" s="445"/>
      <c r="AK31" s="445"/>
      <c r="AL31" s="445"/>
      <c r="AM31" s="445"/>
      <c r="AN31" s="445"/>
      <c r="AO31" s="445"/>
      <c r="AP31" s="445"/>
      <c r="AQ31" s="446"/>
      <c r="AR31" s="451"/>
      <c r="AS31" s="444"/>
      <c r="AT31" s="445"/>
      <c r="AU31" s="445"/>
      <c r="AV31" s="445"/>
      <c r="AW31" s="445"/>
      <c r="AX31" s="445"/>
      <c r="AY31" s="445"/>
      <c r="AZ31" s="445"/>
      <c r="BA31" s="445"/>
      <c r="BB31" s="446"/>
      <c r="BC31" s="451"/>
      <c r="BD31" s="444"/>
      <c r="BE31" s="445"/>
      <c r="BF31" s="445"/>
      <c r="BG31" s="445"/>
      <c r="BH31" s="445"/>
      <c r="BI31" s="445"/>
      <c r="BJ31" s="445"/>
      <c r="BK31" s="445"/>
      <c r="BL31" s="445"/>
      <c r="BM31" s="446"/>
      <c r="BN31" s="451"/>
      <c r="BO31" s="444"/>
      <c r="BP31" s="445"/>
      <c r="BQ31" s="445"/>
      <c r="BR31" s="445"/>
      <c r="BS31" s="445"/>
      <c r="BT31" s="445"/>
      <c r="BU31" s="445"/>
      <c r="BV31" s="445"/>
      <c r="BW31" s="445"/>
      <c r="BX31" s="446"/>
      <c r="BY31" s="451"/>
      <c r="BZ31" s="444"/>
      <c r="CA31" s="445"/>
      <c r="CB31" s="445"/>
      <c r="CC31" s="445"/>
      <c r="CD31" s="445"/>
      <c r="CE31" s="445"/>
      <c r="CF31" s="445"/>
      <c r="CG31" s="445"/>
      <c r="CH31" s="445"/>
      <c r="CI31" s="446"/>
      <c r="CJ31" s="451"/>
      <c r="CK31" s="444"/>
      <c r="CL31" s="445"/>
      <c r="CM31" s="445"/>
      <c r="CN31" s="445"/>
      <c r="CO31" s="445"/>
      <c r="CP31" s="445"/>
      <c r="CQ31" s="445"/>
      <c r="CR31" s="445"/>
      <c r="CS31" s="445"/>
      <c r="CT31" s="446"/>
      <c r="CU31" s="451"/>
      <c r="CV31" s="444"/>
      <c r="CW31" s="445"/>
      <c r="CX31" s="445"/>
      <c r="CY31" s="445"/>
      <c r="CZ31" s="445"/>
      <c r="DA31" s="445"/>
      <c r="DB31" s="445"/>
      <c r="DC31" s="445"/>
      <c r="DD31" s="445"/>
      <c r="DE31" s="446"/>
      <c r="DF31" s="451"/>
      <c r="DG31" s="444"/>
      <c r="DH31" s="445"/>
      <c r="DI31" s="445"/>
      <c r="DJ31" s="445"/>
      <c r="DK31" s="445"/>
      <c r="DL31" s="445"/>
      <c r="DM31" s="445"/>
      <c r="DN31" s="445"/>
      <c r="DO31" s="445"/>
      <c r="DP31" s="446"/>
      <c r="DQ31" s="451"/>
      <c r="DR31" s="444"/>
      <c r="DS31" s="445"/>
      <c r="DT31" s="445"/>
      <c r="DU31" s="445"/>
      <c r="DV31" s="445"/>
      <c r="DW31" s="445"/>
      <c r="DX31" s="445"/>
      <c r="DY31" s="445"/>
      <c r="DZ31" s="445"/>
      <c r="EA31" s="446"/>
      <c r="EB31" s="451"/>
      <c r="EC31" s="444"/>
      <c r="ED31" s="445"/>
      <c r="EE31" s="445"/>
      <c r="EF31" s="445"/>
      <c r="EG31" s="445"/>
      <c r="EH31" s="445"/>
      <c r="EI31" s="445"/>
      <c r="EJ31" s="445"/>
      <c r="EK31" s="445"/>
      <c r="EL31" s="446"/>
      <c r="EM31" s="451"/>
    </row>
    <row r="32" spans="1:143" ht="20.100000000000001" customHeight="1" x14ac:dyDescent="0.25">
      <c r="A32" s="285"/>
      <c r="B32" s="47"/>
      <c r="C32" s="47"/>
      <c r="D32" s="47"/>
      <c r="E32" s="47"/>
      <c r="F32" s="47"/>
      <c r="G32" s="47"/>
      <c r="H32" s="47"/>
      <c r="I32" s="47"/>
      <c r="J32" s="286"/>
      <c r="K32" s="219"/>
      <c r="L32" s="444"/>
      <c r="M32" s="445"/>
      <c r="N32" s="445"/>
      <c r="O32" s="445"/>
      <c r="P32" s="445"/>
      <c r="Q32" s="445"/>
      <c r="R32" s="445"/>
      <c r="S32" s="445"/>
      <c r="T32" s="445"/>
      <c r="U32" s="446"/>
      <c r="V32" s="451"/>
      <c r="W32" s="444"/>
      <c r="X32" s="445"/>
      <c r="Y32" s="445"/>
      <c r="Z32" s="445"/>
      <c r="AA32" s="445"/>
      <c r="AB32" s="445"/>
      <c r="AC32" s="445"/>
      <c r="AD32" s="445"/>
      <c r="AE32" s="445"/>
      <c r="AF32" s="446"/>
      <c r="AG32" s="451"/>
      <c r="AH32" s="444"/>
      <c r="AI32" s="445"/>
      <c r="AJ32" s="445"/>
      <c r="AK32" s="445"/>
      <c r="AL32" s="445"/>
      <c r="AM32" s="445"/>
      <c r="AN32" s="445"/>
      <c r="AO32" s="445"/>
      <c r="AP32" s="445"/>
      <c r="AQ32" s="446"/>
      <c r="AR32" s="451"/>
      <c r="AS32" s="444"/>
      <c r="AT32" s="445"/>
      <c r="AU32" s="445"/>
      <c r="AV32" s="445"/>
      <c r="AW32" s="445"/>
      <c r="AX32" s="445"/>
      <c r="AY32" s="445"/>
      <c r="AZ32" s="445"/>
      <c r="BA32" s="445"/>
      <c r="BB32" s="446"/>
      <c r="BC32" s="451"/>
      <c r="BD32" s="444"/>
      <c r="BE32" s="445"/>
      <c r="BF32" s="445"/>
      <c r="BG32" s="445"/>
      <c r="BH32" s="445"/>
      <c r="BI32" s="445"/>
      <c r="BJ32" s="445"/>
      <c r="BK32" s="445"/>
      <c r="BL32" s="445"/>
      <c r="BM32" s="446"/>
      <c r="BN32" s="451"/>
      <c r="BO32" s="444"/>
      <c r="BP32" s="445"/>
      <c r="BQ32" s="445"/>
      <c r="BR32" s="445"/>
      <c r="BS32" s="445"/>
      <c r="BT32" s="445"/>
      <c r="BU32" s="445"/>
      <c r="BV32" s="445"/>
      <c r="BW32" s="445"/>
      <c r="BX32" s="446"/>
      <c r="BY32" s="451"/>
      <c r="BZ32" s="444"/>
      <c r="CA32" s="445"/>
      <c r="CB32" s="445"/>
      <c r="CC32" s="445"/>
      <c r="CD32" s="445"/>
      <c r="CE32" s="445"/>
      <c r="CF32" s="445"/>
      <c r="CG32" s="445"/>
      <c r="CH32" s="445"/>
      <c r="CI32" s="446"/>
      <c r="CJ32" s="451"/>
      <c r="CK32" s="444"/>
      <c r="CL32" s="445"/>
      <c r="CM32" s="445"/>
      <c r="CN32" s="445"/>
      <c r="CO32" s="445"/>
      <c r="CP32" s="445"/>
      <c r="CQ32" s="445"/>
      <c r="CR32" s="445"/>
      <c r="CS32" s="445"/>
      <c r="CT32" s="446"/>
      <c r="CU32" s="451"/>
      <c r="CV32" s="444"/>
      <c r="CW32" s="445"/>
      <c r="CX32" s="445"/>
      <c r="CY32" s="445"/>
      <c r="CZ32" s="445"/>
      <c r="DA32" s="445"/>
      <c r="DB32" s="445"/>
      <c r="DC32" s="445"/>
      <c r="DD32" s="445"/>
      <c r="DE32" s="446"/>
      <c r="DF32" s="451"/>
      <c r="DG32" s="444"/>
      <c r="DH32" s="445"/>
      <c r="DI32" s="445"/>
      <c r="DJ32" s="445"/>
      <c r="DK32" s="445"/>
      <c r="DL32" s="445"/>
      <c r="DM32" s="445"/>
      <c r="DN32" s="445"/>
      <c r="DO32" s="445"/>
      <c r="DP32" s="446"/>
      <c r="DQ32" s="451"/>
      <c r="DR32" s="444"/>
      <c r="DS32" s="445"/>
      <c r="DT32" s="445"/>
      <c r="DU32" s="445"/>
      <c r="DV32" s="445"/>
      <c r="DW32" s="445"/>
      <c r="DX32" s="445"/>
      <c r="DY32" s="445"/>
      <c r="DZ32" s="445"/>
      <c r="EA32" s="446"/>
      <c r="EB32" s="451"/>
      <c r="EC32" s="444"/>
      <c r="ED32" s="445"/>
      <c r="EE32" s="445"/>
      <c r="EF32" s="445"/>
      <c r="EG32" s="445"/>
      <c r="EH32" s="445"/>
      <c r="EI32" s="445"/>
      <c r="EJ32" s="445"/>
      <c r="EK32" s="445"/>
      <c r="EL32" s="446"/>
      <c r="EM32" s="451"/>
    </row>
    <row r="33" spans="1:143" ht="20.100000000000001" customHeight="1" x14ac:dyDescent="0.25">
      <c r="A33" s="285"/>
      <c r="B33" s="47"/>
      <c r="C33" s="47"/>
      <c r="D33" s="47"/>
      <c r="E33" s="47"/>
      <c r="F33" s="47"/>
      <c r="G33" s="47"/>
      <c r="H33" s="47"/>
      <c r="I33" s="47"/>
      <c r="J33" s="286"/>
      <c r="K33" s="219"/>
      <c r="L33" s="444"/>
      <c r="M33" s="445"/>
      <c r="N33" s="445"/>
      <c r="O33" s="445"/>
      <c r="P33" s="445"/>
      <c r="Q33" s="445"/>
      <c r="R33" s="445"/>
      <c r="S33" s="445"/>
      <c r="T33" s="445"/>
      <c r="U33" s="446"/>
      <c r="V33" s="451"/>
      <c r="W33" s="444"/>
      <c r="X33" s="445"/>
      <c r="Y33" s="445"/>
      <c r="Z33" s="445"/>
      <c r="AA33" s="445"/>
      <c r="AB33" s="445"/>
      <c r="AC33" s="445"/>
      <c r="AD33" s="445"/>
      <c r="AE33" s="445"/>
      <c r="AF33" s="446"/>
      <c r="AG33" s="451"/>
      <c r="AH33" s="444"/>
      <c r="AI33" s="445"/>
      <c r="AJ33" s="445"/>
      <c r="AK33" s="445"/>
      <c r="AL33" s="445"/>
      <c r="AM33" s="445"/>
      <c r="AN33" s="445"/>
      <c r="AO33" s="445"/>
      <c r="AP33" s="445"/>
      <c r="AQ33" s="446"/>
      <c r="AR33" s="451"/>
      <c r="AS33" s="444"/>
      <c r="AT33" s="445"/>
      <c r="AU33" s="445"/>
      <c r="AV33" s="445"/>
      <c r="AW33" s="445"/>
      <c r="AX33" s="445"/>
      <c r="AY33" s="445"/>
      <c r="AZ33" s="445"/>
      <c r="BA33" s="445"/>
      <c r="BB33" s="446"/>
      <c r="BC33" s="451"/>
      <c r="BD33" s="444"/>
      <c r="BE33" s="445"/>
      <c r="BF33" s="445"/>
      <c r="BG33" s="445"/>
      <c r="BH33" s="445"/>
      <c r="BI33" s="445"/>
      <c r="BJ33" s="445"/>
      <c r="BK33" s="445"/>
      <c r="BL33" s="445"/>
      <c r="BM33" s="446"/>
      <c r="BN33" s="451"/>
      <c r="BO33" s="444"/>
      <c r="BP33" s="445"/>
      <c r="BQ33" s="445"/>
      <c r="BR33" s="445"/>
      <c r="BS33" s="445"/>
      <c r="BT33" s="445"/>
      <c r="BU33" s="445"/>
      <c r="BV33" s="445"/>
      <c r="BW33" s="445"/>
      <c r="BX33" s="446"/>
      <c r="BY33" s="451"/>
      <c r="BZ33" s="444"/>
      <c r="CA33" s="445"/>
      <c r="CB33" s="445"/>
      <c r="CC33" s="445"/>
      <c r="CD33" s="445"/>
      <c r="CE33" s="445"/>
      <c r="CF33" s="445"/>
      <c r="CG33" s="445"/>
      <c r="CH33" s="445"/>
      <c r="CI33" s="446"/>
      <c r="CJ33" s="451"/>
      <c r="CK33" s="444"/>
      <c r="CL33" s="445"/>
      <c r="CM33" s="445"/>
      <c r="CN33" s="445"/>
      <c r="CO33" s="445"/>
      <c r="CP33" s="445"/>
      <c r="CQ33" s="445"/>
      <c r="CR33" s="445"/>
      <c r="CS33" s="445"/>
      <c r="CT33" s="446"/>
      <c r="CU33" s="451"/>
      <c r="CV33" s="444"/>
      <c r="CW33" s="445"/>
      <c r="CX33" s="445"/>
      <c r="CY33" s="445"/>
      <c r="CZ33" s="445"/>
      <c r="DA33" s="445"/>
      <c r="DB33" s="445"/>
      <c r="DC33" s="445"/>
      <c r="DD33" s="445"/>
      <c r="DE33" s="446"/>
      <c r="DF33" s="451"/>
      <c r="DG33" s="444"/>
      <c r="DH33" s="445"/>
      <c r="DI33" s="445"/>
      <c r="DJ33" s="445"/>
      <c r="DK33" s="445"/>
      <c r="DL33" s="445"/>
      <c r="DM33" s="445"/>
      <c r="DN33" s="445"/>
      <c r="DO33" s="445"/>
      <c r="DP33" s="446"/>
      <c r="DQ33" s="451"/>
      <c r="DR33" s="444"/>
      <c r="DS33" s="445"/>
      <c r="DT33" s="445"/>
      <c r="DU33" s="445"/>
      <c r="DV33" s="445"/>
      <c r="DW33" s="445"/>
      <c r="DX33" s="445"/>
      <c r="DY33" s="445"/>
      <c r="DZ33" s="445"/>
      <c r="EA33" s="446"/>
      <c r="EB33" s="451"/>
      <c r="EC33" s="444"/>
      <c r="ED33" s="445"/>
      <c r="EE33" s="445"/>
      <c r="EF33" s="445"/>
      <c r="EG33" s="445"/>
      <c r="EH33" s="445"/>
      <c r="EI33" s="445"/>
      <c r="EJ33" s="445"/>
      <c r="EK33" s="445"/>
      <c r="EL33" s="446"/>
      <c r="EM33" s="451"/>
    </row>
    <row r="34" spans="1:143" ht="20.100000000000001" customHeight="1" x14ac:dyDescent="0.25">
      <c r="A34" s="285"/>
      <c r="B34" s="47"/>
      <c r="C34" s="47"/>
      <c r="D34" s="47"/>
      <c r="E34" s="47"/>
      <c r="F34" s="47"/>
      <c r="G34" s="47"/>
      <c r="H34" s="47"/>
      <c r="I34" s="47"/>
      <c r="J34" s="286"/>
      <c r="K34" s="219"/>
      <c r="L34" s="444"/>
      <c r="M34" s="445"/>
      <c r="N34" s="445"/>
      <c r="O34" s="445"/>
      <c r="P34" s="445"/>
      <c r="Q34" s="445"/>
      <c r="R34" s="445"/>
      <c r="S34" s="445"/>
      <c r="T34" s="445"/>
      <c r="U34" s="446"/>
      <c r="V34" s="451"/>
      <c r="W34" s="444"/>
      <c r="X34" s="445"/>
      <c r="Y34" s="445"/>
      <c r="Z34" s="445"/>
      <c r="AA34" s="445"/>
      <c r="AB34" s="445"/>
      <c r="AC34" s="445"/>
      <c r="AD34" s="445"/>
      <c r="AE34" s="445"/>
      <c r="AF34" s="446"/>
      <c r="AG34" s="451"/>
      <c r="AH34" s="444"/>
      <c r="AI34" s="445"/>
      <c r="AJ34" s="445"/>
      <c r="AK34" s="445"/>
      <c r="AL34" s="445"/>
      <c r="AM34" s="445"/>
      <c r="AN34" s="445"/>
      <c r="AO34" s="445"/>
      <c r="AP34" s="445"/>
      <c r="AQ34" s="446"/>
      <c r="AR34" s="451"/>
      <c r="AS34" s="444"/>
      <c r="AT34" s="445"/>
      <c r="AU34" s="445"/>
      <c r="AV34" s="445"/>
      <c r="AW34" s="445"/>
      <c r="AX34" s="445"/>
      <c r="AY34" s="445"/>
      <c r="AZ34" s="445"/>
      <c r="BA34" s="445"/>
      <c r="BB34" s="446"/>
      <c r="BC34" s="451"/>
      <c r="BD34" s="444"/>
      <c r="BE34" s="445"/>
      <c r="BF34" s="445"/>
      <c r="BG34" s="445"/>
      <c r="BH34" s="445"/>
      <c r="BI34" s="445"/>
      <c r="BJ34" s="445"/>
      <c r="BK34" s="445"/>
      <c r="BL34" s="445"/>
      <c r="BM34" s="446"/>
      <c r="BN34" s="451"/>
      <c r="BO34" s="444"/>
      <c r="BP34" s="445"/>
      <c r="BQ34" s="445"/>
      <c r="BR34" s="445"/>
      <c r="BS34" s="445"/>
      <c r="BT34" s="445"/>
      <c r="BU34" s="445"/>
      <c r="BV34" s="445"/>
      <c r="BW34" s="445"/>
      <c r="BX34" s="446"/>
      <c r="BY34" s="451"/>
      <c r="BZ34" s="444"/>
      <c r="CA34" s="445"/>
      <c r="CB34" s="445"/>
      <c r="CC34" s="445"/>
      <c r="CD34" s="445"/>
      <c r="CE34" s="445"/>
      <c r="CF34" s="445"/>
      <c r="CG34" s="445"/>
      <c r="CH34" s="445"/>
      <c r="CI34" s="446"/>
      <c r="CJ34" s="451"/>
      <c r="CK34" s="444"/>
      <c r="CL34" s="445"/>
      <c r="CM34" s="445"/>
      <c r="CN34" s="445"/>
      <c r="CO34" s="445"/>
      <c r="CP34" s="445"/>
      <c r="CQ34" s="445"/>
      <c r="CR34" s="445"/>
      <c r="CS34" s="445"/>
      <c r="CT34" s="446"/>
      <c r="CU34" s="451"/>
      <c r="CV34" s="444"/>
      <c r="CW34" s="445"/>
      <c r="CX34" s="445"/>
      <c r="CY34" s="445"/>
      <c r="CZ34" s="445"/>
      <c r="DA34" s="445"/>
      <c r="DB34" s="445"/>
      <c r="DC34" s="445"/>
      <c r="DD34" s="445"/>
      <c r="DE34" s="446"/>
      <c r="DF34" s="451"/>
      <c r="DG34" s="444"/>
      <c r="DH34" s="445"/>
      <c r="DI34" s="445"/>
      <c r="DJ34" s="445"/>
      <c r="DK34" s="445"/>
      <c r="DL34" s="445"/>
      <c r="DM34" s="445"/>
      <c r="DN34" s="445"/>
      <c r="DO34" s="445"/>
      <c r="DP34" s="446"/>
      <c r="DQ34" s="451"/>
      <c r="DR34" s="444"/>
      <c r="DS34" s="445"/>
      <c r="DT34" s="445"/>
      <c r="DU34" s="445"/>
      <c r="DV34" s="445"/>
      <c r="DW34" s="445"/>
      <c r="DX34" s="445"/>
      <c r="DY34" s="445"/>
      <c r="DZ34" s="445"/>
      <c r="EA34" s="446"/>
      <c r="EB34" s="451"/>
      <c r="EC34" s="444"/>
      <c r="ED34" s="445"/>
      <c r="EE34" s="445"/>
      <c r="EF34" s="445"/>
      <c r="EG34" s="445"/>
      <c r="EH34" s="445"/>
      <c r="EI34" s="445"/>
      <c r="EJ34" s="445"/>
      <c r="EK34" s="445"/>
      <c r="EL34" s="446"/>
      <c r="EM34" s="451"/>
    </row>
    <row r="35" spans="1:143" ht="20.100000000000001" customHeight="1" x14ac:dyDescent="0.25">
      <c r="A35" s="285"/>
      <c r="B35" s="47"/>
      <c r="C35" s="47"/>
      <c r="D35" s="47"/>
      <c r="E35" s="47"/>
      <c r="F35" s="47"/>
      <c r="G35" s="47"/>
      <c r="H35" s="47"/>
      <c r="I35" s="47"/>
      <c r="J35" s="286"/>
      <c r="K35" s="219"/>
      <c r="L35" s="447"/>
      <c r="M35" s="448"/>
      <c r="N35" s="448"/>
      <c r="O35" s="448"/>
      <c r="P35" s="448"/>
      <c r="Q35" s="448"/>
      <c r="R35" s="448"/>
      <c r="S35" s="448"/>
      <c r="T35" s="448"/>
      <c r="U35" s="449"/>
      <c r="V35" s="451"/>
      <c r="W35" s="447"/>
      <c r="X35" s="448"/>
      <c r="Y35" s="448"/>
      <c r="Z35" s="448"/>
      <c r="AA35" s="448"/>
      <c r="AB35" s="448"/>
      <c r="AC35" s="448"/>
      <c r="AD35" s="448"/>
      <c r="AE35" s="448"/>
      <c r="AF35" s="449"/>
      <c r="AG35" s="451"/>
      <c r="AH35" s="447"/>
      <c r="AI35" s="448"/>
      <c r="AJ35" s="448"/>
      <c r="AK35" s="448"/>
      <c r="AL35" s="448"/>
      <c r="AM35" s="448"/>
      <c r="AN35" s="448"/>
      <c r="AO35" s="448"/>
      <c r="AP35" s="448"/>
      <c r="AQ35" s="449"/>
      <c r="AR35" s="451"/>
      <c r="AS35" s="447"/>
      <c r="AT35" s="448"/>
      <c r="AU35" s="448"/>
      <c r="AV35" s="448"/>
      <c r="AW35" s="448"/>
      <c r="AX35" s="448"/>
      <c r="AY35" s="448"/>
      <c r="AZ35" s="448"/>
      <c r="BA35" s="448"/>
      <c r="BB35" s="449"/>
      <c r="BC35" s="451"/>
      <c r="BD35" s="447"/>
      <c r="BE35" s="448"/>
      <c r="BF35" s="448"/>
      <c r="BG35" s="448"/>
      <c r="BH35" s="448"/>
      <c r="BI35" s="448"/>
      <c r="BJ35" s="448"/>
      <c r="BK35" s="448"/>
      <c r="BL35" s="448"/>
      <c r="BM35" s="449"/>
      <c r="BN35" s="451"/>
      <c r="BO35" s="447"/>
      <c r="BP35" s="448"/>
      <c r="BQ35" s="448"/>
      <c r="BR35" s="448"/>
      <c r="BS35" s="448"/>
      <c r="BT35" s="448"/>
      <c r="BU35" s="448"/>
      <c r="BV35" s="448"/>
      <c r="BW35" s="448"/>
      <c r="BX35" s="449"/>
      <c r="BY35" s="451"/>
      <c r="BZ35" s="447"/>
      <c r="CA35" s="448"/>
      <c r="CB35" s="448"/>
      <c r="CC35" s="448"/>
      <c r="CD35" s="448"/>
      <c r="CE35" s="448"/>
      <c r="CF35" s="448"/>
      <c r="CG35" s="448"/>
      <c r="CH35" s="448"/>
      <c r="CI35" s="449"/>
      <c r="CJ35" s="451"/>
      <c r="CK35" s="447"/>
      <c r="CL35" s="448"/>
      <c r="CM35" s="448"/>
      <c r="CN35" s="448"/>
      <c r="CO35" s="448"/>
      <c r="CP35" s="448"/>
      <c r="CQ35" s="448"/>
      <c r="CR35" s="448"/>
      <c r="CS35" s="448"/>
      <c r="CT35" s="449"/>
      <c r="CU35" s="451"/>
      <c r="CV35" s="447"/>
      <c r="CW35" s="448"/>
      <c r="CX35" s="448"/>
      <c r="CY35" s="448"/>
      <c r="CZ35" s="448"/>
      <c r="DA35" s="448"/>
      <c r="DB35" s="448"/>
      <c r="DC35" s="448"/>
      <c r="DD35" s="448"/>
      <c r="DE35" s="449"/>
      <c r="DF35" s="451"/>
      <c r="DG35" s="447"/>
      <c r="DH35" s="448"/>
      <c r="DI35" s="448"/>
      <c r="DJ35" s="448"/>
      <c r="DK35" s="448"/>
      <c r="DL35" s="448"/>
      <c r="DM35" s="448"/>
      <c r="DN35" s="448"/>
      <c r="DO35" s="448"/>
      <c r="DP35" s="449"/>
      <c r="DQ35" s="451"/>
      <c r="DR35" s="447"/>
      <c r="DS35" s="448"/>
      <c r="DT35" s="448"/>
      <c r="DU35" s="448"/>
      <c r="DV35" s="448"/>
      <c r="DW35" s="448"/>
      <c r="DX35" s="448"/>
      <c r="DY35" s="448"/>
      <c r="DZ35" s="448"/>
      <c r="EA35" s="449"/>
      <c r="EB35" s="451"/>
      <c r="EC35" s="447"/>
      <c r="ED35" s="448"/>
      <c r="EE35" s="448"/>
      <c r="EF35" s="448"/>
      <c r="EG35" s="448"/>
      <c r="EH35" s="448"/>
      <c r="EI35" s="448"/>
      <c r="EJ35" s="448"/>
      <c r="EK35" s="448"/>
      <c r="EL35" s="449"/>
      <c r="EM35" s="451"/>
    </row>
    <row r="36" spans="1:143" ht="20.100000000000001" customHeight="1" x14ac:dyDescent="0.25">
      <c r="A36" s="287"/>
      <c r="B36" s="288"/>
      <c r="C36" s="288"/>
      <c r="D36" s="288"/>
      <c r="E36" s="288"/>
      <c r="F36" s="288"/>
      <c r="G36" s="288"/>
      <c r="H36" s="288"/>
      <c r="I36" s="288"/>
      <c r="J36" s="289"/>
      <c r="K36" s="219"/>
      <c r="V36" s="219"/>
      <c r="AG36" s="219"/>
      <c r="AR36" s="219"/>
      <c r="BC36" s="219"/>
      <c r="BN36" s="219"/>
      <c r="BY36" s="219"/>
      <c r="CJ36" s="219"/>
      <c r="CU36" s="219"/>
      <c r="DF36" s="219"/>
      <c r="DQ36" s="219"/>
      <c r="EB36" s="219"/>
      <c r="EM36" s="219"/>
    </row>
    <row r="37" spans="1:143" s="176" customFormat="1" ht="20.100000000000001" customHeight="1" x14ac:dyDescent="0.25">
      <c r="A37" s="433"/>
      <c r="B37" s="433"/>
      <c r="C37" s="433"/>
      <c r="D37" s="433"/>
      <c r="E37" s="433"/>
      <c r="F37" s="433"/>
      <c r="G37" s="433"/>
      <c r="H37" s="433"/>
      <c r="I37" s="433"/>
      <c r="J37" s="433"/>
      <c r="K37" s="433"/>
      <c r="L37" s="434" t="s">
        <v>483</v>
      </c>
      <c r="M37" s="435"/>
      <c r="N37" s="436" t="s">
        <v>482</v>
      </c>
      <c r="O37" s="437">
        <f>IF(AND('Set-Up Worksheet'!$B$8="Mid-Year Report",O15&gt;0,O26&gt;0,O28&lt;0.35),1,0)</f>
        <v>0</v>
      </c>
      <c r="P37" s="435"/>
      <c r="Q37" s="435"/>
      <c r="R37" s="435"/>
      <c r="S37" s="435"/>
      <c r="T37" s="435"/>
      <c r="U37" s="435"/>
      <c r="V37" s="433"/>
      <c r="W37" s="434" t="s">
        <v>483</v>
      </c>
      <c r="X37" s="435"/>
      <c r="Y37" s="436" t="s">
        <v>482</v>
      </c>
      <c r="Z37" s="437">
        <f>IF(AND('Set-Up Worksheet'!$B$8="Mid-Year Report",Z15&gt;0,Z26&gt;0,Z28&lt;0.35),1,0)</f>
        <v>0</v>
      </c>
      <c r="AA37" s="435"/>
      <c r="AB37" s="435"/>
      <c r="AC37" s="435"/>
      <c r="AD37" s="435"/>
      <c r="AE37" s="435"/>
      <c r="AF37" s="435"/>
      <c r="AG37" s="433"/>
      <c r="AH37" s="434" t="s">
        <v>483</v>
      </c>
      <c r="AI37" s="435"/>
      <c r="AJ37" s="436" t="s">
        <v>482</v>
      </c>
      <c r="AK37" s="437">
        <f>IF(AND('Set-Up Worksheet'!$B$8="Mid-Year Report",AK15&gt;0,AK26&gt;0,AK28&lt;0.35),1,0)</f>
        <v>0</v>
      </c>
      <c r="AL37" s="435"/>
      <c r="AM37" s="435"/>
      <c r="AN37" s="435"/>
      <c r="AO37" s="435"/>
      <c r="AP37" s="435"/>
      <c r="AQ37" s="435"/>
      <c r="AR37" s="433"/>
      <c r="AS37" s="434" t="s">
        <v>483</v>
      </c>
      <c r="AT37" s="435"/>
      <c r="AU37" s="436" t="s">
        <v>482</v>
      </c>
      <c r="AV37" s="437">
        <f>IF(AND('Set-Up Worksheet'!$B$8="Mid-Year Report",AV15&gt;0,AV26&gt;0,AV28&lt;0.35),1,0)</f>
        <v>0</v>
      </c>
      <c r="AW37" s="435"/>
      <c r="AX37" s="435"/>
      <c r="AY37" s="435"/>
      <c r="AZ37" s="435"/>
      <c r="BA37" s="435"/>
      <c r="BB37" s="435"/>
      <c r="BC37" s="433"/>
      <c r="BD37" s="434" t="s">
        <v>483</v>
      </c>
      <c r="BE37" s="435"/>
      <c r="BF37" s="436" t="s">
        <v>482</v>
      </c>
      <c r="BG37" s="437">
        <f>IF(AND('Set-Up Worksheet'!$B$8="Mid-Year Report",BG15&gt;0,BG26&gt;0,BG28&lt;0.35),1,0)</f>
        <v>0</v>
      </c>
      <c r="BH37" s="435"/>
      <c r="BI37" s="435"/>
      <c r="BJ37" s="435"/>
      <c r="BK37" s="435"/>
      <c r="BL37" s="435"/>
      <c r="BM37" s="435"/>
      <c r="BN37" s="433"/>
      <c r="BO37" s="434" t="s">
        <v>483</v>
      </c>
      <c r="BP37" s="435"/>
      <c r="BQ37" s="436" t="s">
        <v>482</v>
      </c>
      <c r="BR37" s="437">
        <f>IF(AND('Set-Up Worksheet'!$B$8="Mid-Year Report",BR15&gt;0,BR26&gt;0,BR28&lt;0.35),1,0)</f>
        <v>0</v>
      </c>
      <c r="BS37" s="435"/>
      <c r="BT37" s="435"/>
      <c r="BU37" s="435"/>
      <c r="BV37" s="435"/>
      <c r="BW37" s="435"/>
      <c r="BX37" s="435"/>
      <c r="BY37" s="433"/>
      <c r="BZ37" s="434" t="s">
        <v>483</v>
      </c>
      <c r="CA37" s="435"/>
      <c r="CB37" s="436" t="s">
        <v>482</v>
      </c>
      <c r="CC37" s="437">
        <f>IF(AND('Set-Up Worksheet'!$B$8="Mid-Year Report",CC15&gt;0,CC26&gt;0,CC28&lt;0.35),1,0)</f>
        <v>0</v>
      </c>
      <c r="CD37" s="435"/>
      <c r="CE37" s="435"/>
      <c r="CF37" s="435"/>
      <c r="CG37" s="435"/>
      <c r="CH37" s="435"/>
      <c r="CI37" s="435"/>
      <c r="CJ37" s="433"/>
      <c r="CK37" s="434" t="s">
        <v>483</v>
      </c>
      <c r="CL37" s="435"/>
      <c r="CM37" s="436" t="s">
        <v>482</v>
      </c>
      <c r="CN37" s="437">
        <f>IF(AND('Set-Up Worksheet'!$B$8="Mid-Year Report",CN15&gt;0,CN26&gt;0,CN28&lt;0.35),1,0)</f>
        <v>0</v>
      </c>
      <c r="CO37" s="435"/>
      <c r="CP37" s="435"/>
      <c r="CQ37" s="435"/>
      <c r="CR37" s="435"/>
      <c r="CS37" s="435"/>
      <c r="CT37" s="435"/>
      <c r="CU37" s="433"/>
      <c r="CV37" s="434" t="s">
        <v>483</v>
      </c>
      <c r="CW37" s="435"/>
      <c r="CX37" s="436" t="s">
        <v>482</v>
      </c>
      <c r="CY37" s="437">
        <f>IF(AND('Set-Up Worksheet'!$B$8="Mid-Year Report",CY15&gt;0,CY26&gt;0,CY28&lt;0.35),1,0)</f>
        <v>0</v>
      </c>
      <c r="CZ37" s="435"/>
      <c r="DA37" s="435"/>
      <c r="DB37" s="435"/>
      <c r="DC37" s="435"/>
      <c r="DD37" s="435"/>
      <c r="DE37" s="435"/>
      <c r="DF37" s="433"/>
      <c r="DG37" s="434" t="s">
        <v>483</v>
      </c>
      <c r="DH37" s="435"/>
      <c r="DI37" s="436" t="s">
        <v>482</v>
      </c>
      <c r="DJ37" s="437">
        <f>IF(AND('Set-Up Worksheet'!$B$8="Mid-Year Report",DJ15&gt;0,DJ26&gt;0,DJ28&lt;0.35),1,0)</f>
        <v>0</v>
      </c>
      <c r="DK37" s="435"/>
      <c r="DL37" s="435"/>
      <c r="DM37" s="435"/>
      <c r="DN37" s="435"/>
      <c r="DO37" s="435"/>
      <c r="DP37" s="435"/>
      <c r="DQ37" s="433"/>
      <c r="DR37" s="434" t="s">
        <v>483</v>
      </c>
      <c r="DS37" s="435"/>
      <c r="DT37" s="436" t="s">
        <v>482</v>
      </c>
      <c r="DU37" s="437">
        <f>IF(AND('Set-Up Worksheet'!$B$8="Mid-Year Report",DU15&gt;0,DU26&gt;0,DU28&lt;0.35),1,0)</f>
        <v>0</v>
      </c>
      <c r="DV37" s="435"/>
      <c r="DW37" s="435"/>
      <c r="DX37" s="435"/>
      <c r="DY37" s="435"/>
      <c r="DZ37" s="435"/>
      <c r="EA37" s="435"/>
      <c r="EB37" s="433"/>
      <c r="EC37" s="434" t="s">
        <v>483</v>
      </c>
      <c r="ED37" s="435"/>
      <c r="EE37" s="436" t="s">
        <v>482</v>
      </c>
      <c r="EF37" s="437">
        <f>IF(AND('Set-Up Worksheet'!$B$8="Mid-Year Report",EF15&gt;0,EF26&gt;0,EF28&lt;0.35),1,0)</f>
        <v>0</v>
      </c>
      <c r="EG37" s="435"/>
      <c r="EH37" s="435"/>
      <c r="EI37" s="435"/>
      <c r="EJ37" s="435"/>
      <c r="EK37" s="435"/>
      <c r="EL37" s="435"/>
      <c r="EM37" s="433"/>
    </row>
    <row r="38" spans="1:143" ht="20.100000000000001" customHeight="1" x14ac:dyDescent="0.25"/>
    <row r="39" spans="1:143" ht="20.100000000000001" customHeight="1" x14ac:dyDescent="0.25"/>
    <row r="40" spans="1:143" ht="20.100000000000001" customHeight="1" x14ac:dyDescent="0.25"/>
    <row r="41" spans="1:143" ht="20.100000000000001" customHeight="1" x14ac:dyDescent="0.25"/>
    <row r="42" spans="1:143" ht="20.100000000000001" customHeight="1" x14ac:dyDescent="0.25"/>
    <row r="43" spans="1:143" ht="20.100000000000001" customHeight="1" x14ac:dyDescent="0.25"/>
    <row r="44" spans="1:143" ht="20.100000000000001" customHeight="1" x14ac:dyDescent="0.25"/>
    <row r="45" spans="1:143" ht="20.100000000000001" customHeight="1" x14ac:dyDescent="0.25"/>
    <row r="46" spans="1:143" ht="20.100000000000001" customHeight="1" x14ac:dyDescent="0.25"/>
    <row r="47" spans="1:143" ht="20.100000000000001" customHeight="1" x14ac:dyDescent="0.25"/>
    <row r="48" spans="1:143" ht="20.100000000000001" customHeight="1" x14ac:dyDescent="0.25"/>
  </sheetData>
  <sheetProtection sheet="1" objects="1" scenarios="1"/>
  <mergeCells count="13">
    <mergeCell ref="A7:J7"/>
    <mergeCell ref="L7:U7"/>
    <mergeCell ref="W7:AF7"/>
    <mergeCell ref="AH7:AQ7"/>
    <mergeCell ref="AS7:BB7"/>
    <mergeCell ref="DR7:EA7"/>
    <mergeCell ref="EC7:EL7"/>
    <mergeCell ref="DG7:DP7"/>
    <mergeCell ref="BD7:BM7"/>
    <mergeCell ref="BO7:BX7"/>
    <mergeCell ref="BZ7:CI7"/>
    <mergeCell ref="CK7:CT7"/>
    <mergeCell ref="CV7:DE7"/>
  </mergeCells>
  <conditionalFormatting sqref="A3">
    <cfRule type="cellIs" dxfId="829" priority="104" operator="equal">
      <formula>"LME-MCO Not Entered On Set-Up Worksheet"</formula>
    </cfRule>
  </conditionalFormatting>
  <conditionalFormatting sqref="D28 G28 J28">
    <cfRule type="expression" dxfId="828" priority="99">
      <formula>AND(D28&lt;&gt;"",OR(D28&lt;0,D28&gt;1))</formula>
    </cfRule>
  </conditionalFormatting>
  <conditionalFormatting sqref="J13">
    <cfRule type="expression" dxfId="827" priority="101">
      <formula>AND(J13="",J26&gt;0)</formula>
    </cfRule>
  </conditionalFormatting>
  <conditionalFormatting sqref="A2">
    <cfRule type="cellIs" dxfId="826" priority="100" operator="equal">
      <formula>"SFY And/Or Report Period Not Entered On Set-Up Worksheet"</formula>
    </cfRule>
  </conditionalFormatting>
  <conditionalFormatting sqref="O28 R28 U28">
    <cfRule type="expression" dxfId="825" priority="94">
      <formula>AND(O28&lt;&gt;"",OR(O28&lt;0,O28&gt;1))</formula>
    </cfRule>
  </conditionalFormatting>
  <conditionalFormatting sqref="U13">
    <cfRule type="expression" dxfId="824" priority="96">
      <formula>AND(U13="",U26&gt;0)</formula>
    </cfRule>
  </conditionalFormatting>
  <conditionalFormatting sqref="Z28 AC28 AF28">
    <cfRule type="expression" dxfId="823" priority="89">
      <formula>AND(Z28&lt;&gt;"",OR(Z28&lt;0,Z28&gt;1))</formula>
    </cfRule>
  </conditionalFormatting>
  <conditionalFormatting sqref="AF13">
    <cfRule type="expression" dxfId="822" priority="91">
      <formula>AND(AF13="",AF26&gt;0)</formula>
    </cfRule>
  </conditionalFormatting>
  <conditionalFormatting sqref="AK28 AN28 AQ28">
    <cfRule type="expression" dxfId="821" priority="84">
      <formula>AND(AK28&lt;&gt;"",OR(AK28&lt;0,AK28&gt;1))</formula>
    </cfRule>
  </conditionalFormatting>
  <conditionalFormatting sqref="AQ13">
    <cfRule type="expression" dxfId="820" priority="86">
      <formula>AND(AQ13="",AQ26&gt;0)</formula>
    </cfRule>
  </conditionalFormatting>
  <conditionalFormatting sqref="AV28 AY28 BB28">
    <cfRule type="expression" dxfId="819" priority="79">
      <formula>AND(AV28&lt;&gt;"",OR(AV28&lt;0,AV28&gt;1))</formula>
    </cfRule>
  </conditionalFormatting>
  <conditionalFormatting sqref="BB13">
    <cfRule type="expression" dxfId="818" priority="81">
      <formula>AND(BB13="",BB26&gt;0)</formula>
    </cfRule>
  </conditionalFormatting>
  <conditionalFormatting sqref="BG28 BJ28 BM28">
    <cfRule type="expression" dxfId="817" priority="74">
      <formula>AND(BG28&lt;&gt;"",OR(BG28&lt;0,BG28&gt;1))</formula>
    </cfRule>
  </conditionalFormatting>
  <conditionalFormatting sqref="BM13">
    <cfRule type="expression" dxfId="816" priority="76">
      <formula>AND(BM13="",BM26&gt;0)</formula>
    </cfRule>
  </conditionalFormatting>
  <conditionalFormatting sqref="BR28 BU28 BX28">
    <cfRule type="expression" dxfId="815" priority="69">
      <formula>AND(BR28&lt;&gt;"",OR(BR28&lt;0,BR28&gt;1))</formula>
    </cfRule>
  </conditionalFormatting>
  <conditionalFormatting sqref="BX13">
    <cfRule type="expression" dxfId="814" priority="71">
      <formula>AND(BX13="",BX26&gt;0)</formula>
    </cfRule>
  </conditionalFormatting>
  <conditionalFormatting sqref="CC28 CF28 CI28">
    <cfRule type="expression" dxfId="813" priority="64">
      <formula>AND(CC28&lt;&gt;"",OR(CC28&lt;0,CC28&gt;1))</formula>
    </cfRule>
  </conditionalFormatting>
  <conditionalFormatting sqref="CI13">
    <cfRule type="expression" dxfId="812" priority="66">
      <formula>AND(CI13="",CI26&gt;0)</formula>
    </cfRule>
  </conditionalFormatting>
  <conditionalFormatting sqref="L3">
    <cfRule type="cellIs" dxfId="811" priority="48" operator="equal">
      <formula>"LME-MCO Not Entered On Set-Up Worksheet"</formula>
    </cfRule>
  </conditionalFormatting>
  <conditionalFormatting sqref="CN28 CQ28 CT28">
    <cfRule type="expression" dxfId="810" priority="59">
      <formula>AND(CN28&lt;&gt;"",OR(CN28&lt;0,CN28&gt;1))</formula>
    </cfRule>
  </conditionalFormatting>
  <conditionalFormatting sqref="CT13">
    <cfRule type="expression" dxfId="809" priority="61">
      <formula>AND(CT13="",CT26&gt;0)</formula>
    </cfRule>
  </conditionalFormatting>
  <conditionalFormatting sqref="W2">
    <cfRule type="cellIs" dxfId="808" priority="45" operator="equal">
      <formula>"SFY And/Or Report Period Not Entered On Set-Up Worksheet"</formula>
    </cfRule>
  </conditionalFormatting>
  <conditionalFormatting sqref="CY28 DB28 DE28">
    <cfRule type="expression" dxfId="807" priority="54">
      <formula>AND(CY28&lt;&gt;"",OR(CY28&lt;0,CY28&gt;1))</formula>
    </cfRule>
  </conditionalFormatting>
  <conditionalFormatting sqref="DE13">
    <cfRule type="expression" dxfId="806" priority="56">
      <formula>AND(DE13="",DE26&gt;0)</formula>
    </cfRule>
  </conditionalFormatting>
  <conditionalFormatting sqref="DJ28 DM28 DP28">
    <cfRule type="expression" dxfId="805" priority="49">
      <formula>AND(DJ28&lt;&gt;"",OR(DJ28&lt;0,DJ28&gt;1))</formula>
    </cfRule>
  </conditionalFormatting>
  <conditionalFormatting sqref="DP13">
    <cfRule type="expression" dxfId="804" priority="51">
      <formula>AND(DP13="",DP26&gt;0)</formula>
    </cfRule>
  </conditionalFormatting>
  <conditionalFormatting sqref="BD2">
    <cfRule type="cellIs" dxfId="803" priority="39" operator="equal">
      <formula>"SFY And/Or Report Period Not Entered On Set-Up Worksheet"</formula>
    </cfRule>
  </conditionalFormatting>
  <conditionalFormatting sqref="L2">
    <cfRule type="cellIs" dxfId="802" priority="47" operator="equal">
      <formula>"SFY And/Or Report Period Not Entered On Set-Up Worksheet"</formula>
    </cfRule>
  </conditionalFormatting>
  <conditionalFormatting sqref="AH2">
    <cfRule type="cellIs" dxfId="801" priority="43" operator="equal">
      <formula>"SFY And/Or Report Period Not Entered On Set-Up Worksheet"</formula>
    </cfRule>
  </conditionalFormatting>
  <conditionalFormatting sqref="AS2">
    <cfRule type="cellIs" dxfId="800" priority="41" operator="equal">
      <formula>"SFY And/Or Report Period Not Entered On Set-Up Worksheet"</formula>
    </cfRule>
  </conditionalFormatting>
  <conditionalFormatting sqref="BO2">
    <cfRule type="cellIs" dxfId="799" priority="37" operator="equal">
      <formula>"SFY And/Or Report Period Not Entered On Set-Up Worksheet"</formula>
    </cfRule>
  </conditionalFormatting>
  <conditionalFormatting sqref="BZ2">
    <cfRule type="cellIs" dxfId="798" priority="35" operator="equal">
      <formula>"SFY And/Or Report Period Not Entered On Set-Up Worksheet"</formula>
    </cfRule>
  </conditionalFormatting>
  <conditionalFormatting sqref="CK2">
    <cfRule type="cellIs" dxfId="797" priority="33" operator="equal">
      <formula>"SFY And/Or Report Period Not Entered On Set-Up Worksheet"</formula>
    </cfRule>
  </conditionalFormatting>
  <conditionalFormatting sqref="CV2">
    <cfRule type="cellIs" dxfId="796" priority="31" operator="equal">
      <formula>"SFY And/Or Report Period Not Entered On Set-Up Worksheet"</formula>
    </cfRule>
  </conditionalFormatting>
  <conditionalFormatting sqref="DG2">
    <cfRule type="cellIs" dxfId="795" priority="29" operator="equal">
      <formula>"SFY And/Or Report Period Not Entered On Set-Up Worksheet"</formula>
    </cfRule>
  </conditionalFormatting>
  <conditionalFormatting sqref="B20:C25 E20:F25">
    <cfRule type="cellIs" dxfId="794" priority="19" operator="equal">
      <formula>0</formula>
    </cfRule>
  </conditionalFormatting>
  <conditionalFormatting sqref="W3">
    <cfRule type="cellIs" dxfId="793" priority="18" operator="equal">
      <formula>"LME-MCO Not Entered On Set-Up Worksheet"</formula>
    </cfRule>
  </conditionalFormatting>
  <conditionalFormatting sqref="AH3">
    <cfRule type="cellIs" dxfId="792" priority="17" operator="equal">
      <formula>"LME-MCO Not Entered On Set-Up Worksheet"</formula>
    </cfRule>
  </conditionalFormatting>
  <conditionalFormatting sqref="AS3">
    <cfRule type="cellIs" dxfId="791" priority="16" operator="equal">
      <formula>"LME-MCO Not Entered On Set-Up Worksheet"</formula>
    </cfRule>
  </conditionalFormatting>
  <conditionalFormatting sqref="BD3">
    <cfRule type="cellIs" dxfId="790" priority="15" operator="equal">
      <formula>"LME-MCO Not Entered On Set-Up Worksheet"</formula>
    </cfRule>
  </conditionalFormatting>
  <conditionalFormatting sqref="BZ3 BO3">
    <cfRule type="cellIs" dxfId="789" priority="14" operator="equal">
      <formula>"LME-MCO Not Entered On Set-Up Worksheet"</formula>
    </cfRule>
  </conditionalFormatting>
  <conditionalFormatting sqref="CK3">
    <cfRule type="cellIs" dxfId="788" priority="13" operator="equal">
      <formula>"LME-MCO Not Entered On Set-Up Worksheet"</formula>
    </cfRule>
  </conditionalFormatting>
  <conditionalFormatting sqref="CV3">
    <cfRule type="cellIs" dxfId="787" priority="12" operator="equal">
      <formula>"LME-MCO Not Entered On Set-Up Worksheet"</formula>
    </cfRule>
  </conditionalFormatting>
  <conditionalFormatting sqref="DG3">
    <cfRule type="cellIs" dxfId="786" priority="11" operator="equal">
      <formula>"LME-MCO Not Entered On Set-Up Worksheet"</formula>
    </cfRule>
  </conditionalFormatting>
  <conditionalFormatting sqref="DU28 DX28 EA28">
    <cfRule type="expression" dxfId="785" priority="8">
      <formula>AND(DU28&lt;&gt;"",OR(DU28&lt;0,DU28&gt;1))</formula>
    </cfRule>
  </conditionalFormatting>
  <conditionalFormatting sqref="EA13">
    <cfRule type="expression" dxfId="784" priority="9">
      <formula>AND(EA13="",EA26&gt;0)</formula>
    </cfRule>
  </conditionalFormatting>
  <conditionalFormatting sqref="DR2">
    <cfRule type="cellIs" dxfId="783" priority="7" operator="equal">
      <formula>"SFY And/Or Report Period Not Entered On Set-Up Worksheet"</formula>
    </cfRule>
  </conditionalFormatting>
  <conditionalFormatting sqref="DR3">
    <cfRule type="cellIs" dxfId="782" priority="6" operator="equal">
      <formula>"LME-MCO Not Entered On Set-Up Worksheet"</formula>
    </cfRule>
  </conditionalFormatting>
  <conditionalFormatting sqref="EF28 EI28 EL28">
    <cfRule type="expression" dxfId="781" priority="3">
      <formula>AND(EF28&lt;&gt;"",OR(EF28&lt;0,EF28&gt;1))</formula>
    </cfRule>
  </conditionalFormatting>
  <conditionalFormatting sqref="EL13">
    <cfRule type="expression" dxfId="780" priority="4">
      <formula>AND(EL13="",EL26&gt;0)</formula>
    </cfRule>
  </conditionalFormatting>
  <conditionalFormatting sqref="EC2">
    <cfRule type="cellIs" dxfId="779" priority="2" operator="equal">
      <formula>"SFY And/Or Report Period Not Entered On Set-Up Worksheet"</formula>
    </cfRule>
  </conditionalFormatting>
  <conditionalFormatting sqref="EC3">
    <cfRule type="cellIs" dxfId="778" priority="1" operator="equal">
      <formula>"LME-MCO Not Entered On Set-Up Worksheet"</formula>
    </cfRule>
  </conditionalFormatting>
  <dataValidations count="1">
    <dataValidation allowBlank="1" showInputMessage="1" showErrorMessage="1" prompt="Enter positive adjustments as a positive number, negative adjustments as a negative number." sqref="DM14 DJ14 O14 R14 Z14 AC14 AK14 AN14 AV14 AY14 BG14 BJ14 BR14 BU14 CC14 CF14 CN14 CQ14 CY14 DB14 DX14 DU14 EI14 EF14"/>
  </dataValidations>
  <printOptions horizontalCentered="1"/>
  <pageMargins left="0.3" right="0.3" top="0.5" bottom="0.5" header="0.3" footer="0.3"/>
  <pageSetup scale="75" orientation="landscape" r:id="rId1"/>
  <headerFooter>
    <oddFooter>&amp;LNC DMH/DD/SAS QM Section&amp;CPage &amp;P of &amp;N&amp;R&amp;F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2" id="{6D83D778-1164-467F-AB29-E3BA92C2363E}">
            <xm:f>AND('Set-Up Worksheet'!$B$8="Mid-Year Report",D15&gt;0,D26&gt;0,D28&lt;0.35)</xm:f>
            <x14:dxf>
              <font>
                <b/>
                <i val="0"/>
                <color rgb="FFFF0000"/>
              </font>
            </x14:dxf>
          </x14:cfRule>
          <xm:sqref>D28</xm:sqref>
        </x14:conditionalFormatting>
        <x14:conditionalFormatting xmlns:xm="http://schemas.microsoft.com/office/excel/2006/main">
          <x14:cfRule type="expression" priority="97" id="{735681FD-46E7-40B2-9764-DEDFE2C1EC30}">
            <xm:f>AND('Set-Up Worksheet'!$B$8="Mid-Year Report",O15&gt;0,O26&gt;0,O28&lt;0.35)</xm:f>
            <x14:dxf>
              <font>
                <b/>
                <i val="0"/>
                <color rgb="FFFF0000"/>
              </font>
            </x14:dxf>
          </x14:cfRule>
          <xm:sqref>O28</xm:sqref>
        </x14:conditionalFormatting>
        <x14:conditionalFormatting xmlns:xm="http://schemas.microsoft.com/office/excel/2006/main">
          <x14:cfRule type="expression" priority="92" id="{3C7BDAB4-BCCE-4CCE-8B5D-4E2557AB5F1F}">
            <xm:f>AND('Set-Up Worksheet'!$B$8="Mid-Year Report",Z15&gt;0,Z26&gt;0,Z28&lt;0.35)</xm:f>
            <x14:dxf>
              <font>
                <b/>
                <i val="0"/>
                <color rgb="FFFF0000"/>
              </font>
            </x14:dxf>
          </x14:cfRule>
          <xm:sqref>Z28</xm:sqref>
        </x14:conditionalFormatting>
        <x14:conditionalFormatting xmlns:xm="http://schemas.microsoft.com/office/excel/2006/main">
          <x14:cfRule type="expression" priority="87" id="{25E26A44-34A1-425E-86D3-A3C4B449822F}">
            <xm:f>AND('Set-Up Worksheet'!$B$8="Mid-Year Report",AK15&gt;0,AK26&gt;0,AK28&lt;0.35)</xm:f>
            <x14:dxf>
              <font>
                <b/>
                <i val="0"/>
                <color rgb="FFFF0000"/>
              </font>
            </x14:dxf>
          </x14:cfRule>
          <xm:sqref>AK28</xm:sqref>
        </x14:conditionalFormatting>
        <x14:conditionalFormatting xmlns:xm="http://schemas.microsoft.com/office/excel/2006/main">
          <x14:cfRule type="expression" priority="82" id="{04DB7501-B337-4140-B4CA-D5727B19F776}">
            <xm:f>AND('Set-Up Worksheet'!$B$8="Mid-Year Report",AV15&gt;0,AV26&gt;0,AV28&lt;0.35)</xm:f>
            <x14:dxf>
              <font>
                <b/>
                <i val="0"/>
                <color rgb="FFFF0000"/>
              </font>
            </x14:dxf>
          </x14:cfRule>
          <xm:sqref>AV28</xm:sqref>
        </x14:conditionalFormatting>
        <x14:conditionalFormatting xmlns:xm="http://schemas.microsoft.com/office/excel/2006/main">
          <x14:cfRule type="expression" priority="77" id="{6C1AE5B7-A02F-40F1-9865-6DF4E0E69655}">
            <xm:f>AND('Set-Up Worksheet'!$B$8="Mid-Year Report",BG15&gt;0,BG26&gt;0,BG28&lt;0.35)</xm:f>
            <x14:dxf>
              <font>
                <b/>
                <i val="0"/>
                <color rgb="FFFF0000"/>
              </font>
            </x14:dxf>
          </x14:cfRule>
          <xm:sqref>BG28</xm:sqref>
        </x14:conditionalFormatting>
        <x14:conditionalFormatting xmlns:xm="http://schemas.microsoft.com/office/excel/2006/main">
          <x14:cfRule type="expression" priority="72" id="{B966FCC3-3B37-4AF6-9C0A-19C158A8C42C}">
            <xm:f>AND('Set-Up Worksheet'!$B$8="Mid-Year Report",BR15&gt;0,BR26&gt;0,BR28&lt;0.35)</xm:f>
            <x14:dxf>
              <font>
                <b/>
                <i val="0"/>
                <color rgb="FFFF0000"/>
              </font>
            </x14:dxf>
          </x14:cfRule>
          <xm:sqref>BR28</xm:sqref>
        </x14:conditionalFormatting>
        <x14:conditionalFormatting xmlns:xm="http://schemas.microsoft.com/office/excel/2006/main">
          <x14:cfRule type="expression" priority="67" id="{A2401CFD-05B0-40EC-B357-D12D04DA3EEC}">
            <xm:f>AND('Set-Up Worksheet'!$B$8="Mid-Year Report",CC15&gt;0,CC26&gt;0,CC28&lt;0.35)</xm:f>
            <x14:dxf>
              <font>
                <b/>
                <i val="0"/>
                <color rgb="FFFF0000"/>
              </font>
            </x14:dxf>
          </x14:cfRule>
          <xm:sqref>CC28</xm:sqref>
        </x14:conditionalFormatting>
        <x14:conditionalFormatting xmlns:xm="http://schemas.microsoft.com/office/excel/2006/main">
          <x14:cfRule type="expression" priority="62" id="{98ADC386-CACE-49E0-A298-970547CFEA13}">
            <xm:f>AND('Set-Up Worksheet'!$B$8="Mid-Year Report",CN15&gt;0,CN26&gt;0,CN28&lt;0.35)</xm:f>
            <x14:dxf>
              <font>
                <b/>
                <i val="0"/>
                <color rgb="FFFF0000"/>
              </font>
            </x14:dxf>
          </x14:cfRule>
          <xm:sqref>CN28</xm:sqref>
        </x14:conditionalFormatting>
        <x14:conditionalFormatting xmlns:xm="http://schemas.microsoft.com/office/excel/2006/main">
          <x14:cfRule type="expression" priority="57" id="{1BAB93FA-6ECE-4ED2-8B5B-21887008B7D1}">
            <xm:f>AND('Set-Up Worksheet'!$B$8="Mid-Year Report",CY15&gt;0,CY26&gt;0,CY28&lt;0.35)</xm:f>
            <x14:dxf>
              <font>
                <b/>
                <i val="0"/>
                <color rgb="FFFF0000"/>
              </font>
            </x14:dxf>
          </x14:cfRule>
          <xm:sqref>CY28</xm:sqref>
        </x14:conditionalFormatting>
        <x14:conditionalFormatting xmlns:xm="http://schemas.microsoft.com/office/excel/2006/main">
          <x14:cfRule type="expression" priority="52" id="{D5A92380-E4ED-48E3-9857-E95A3728471E}">
            <xm:f>AND('Set-Up Worksheet'!$B$8="Mid-Year Report",DJ15&gt;0,DJ26&gt;0,DJ28&lt;0.35)</xm:f>
            <x14:dxf>
              <font>
                <b/>
                <i val="0"/>
                <color rgb="FFFF0000"/>
              </font>
            </x14:dxf>
          </x14:cfRule>
          <xm:sqref>DJ28</xm:sqref>
        </x14:conditionalFormatting>
        <x14:conditionalFormatting xmlns:xm="http://schemas.microsoft.com/office/excel/2006/main">
          <x14:cfRule type="expression" priority="10" id="{71B26271-0B97-4477-9D4A-66D57BBB0405}">
            <xm:f>AND('Set-Up Worksheet'!$B$8="Mid-Year Report",DU15&gt;0,DU26&gt;0,DU28&lt;0.35)</xm:f>
            <x14:dxf>
              <font>
                <b/>
                <i val="0"/>
                <color rgb="FFFF0000"/>
              </font>
            </x14:dxf>
          </x14:cfRule>
          <xm:sqref>DU28</xm:sqref>
        </x14:conditionalFormatting>
        <x14:conditionalFormatting xmlns:xm="http://schemas.microsoft.com/office/excel/2006/main">
          <x14:cfRule type="expression" priority="5" id="{C77248B6-0A41-4693-98B8-38EF2E20D30A}">
            <xm:f>AND('Set-Up Worksheet'!$B$8="Mid-Year Report",EF15&gt;0,EF26&gt;0,EF28&lt;0.35)</xm:f>
            <x14:dxf>
              <font>
                <b/>
                <i val="0"/>
                <color rgb="FFFF0000"/>
              </font>
            </x14:dxf>
          </x14:cfRule>
          <xm:sqref>EF28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E41"/>
  <sheetViews>
    <sheetView showGridLines="0" workbookViewId="0">
      <pane ySplit="1" topLeftCell="A2" activePane="bottomLeft" state="frozen"/>
      <selection pane="bottomLeft" activeCell="B16" sqref="B16"/>
    </sheetView>
  </sheetViews>
  <sheetFormatPr defaultColWidth="9.109375" defaultRowHeight="13.2" x14ac:dyDescent="0.25"/>
  <cols>
    <col min="1" max="1" width="33.6640625" style="1" customWidth="1"/>
    <col min="2" max="19" width="13.6640625" style="1" customWidth="1"/>
    <col min="20" max="20" width="9.109375" style="1"/>
    <col min="21" max="21" width="33.6640625" style="1" customWidth="1"/>
    <col min="22" max="39" width="13.6640625" style="1" customWidth="1"/>
    <col min="40" max="40" width="9.109375" style="1"/>
    <col min="41" max="41" width="33.6640625" style="1" customWidth="1"/>
    <col min="42" max="59" width="13.6640625" style="1" customWidth="1"/>
    <col min="60" max="60" width="9.109375" style="1"/>
    <col min="61" max="61" width="33.6640625" style="1" customWidth="1"/>
    <col min="62" max="79" width="13.6640625" style="1" customWidth="1"/>
    <col min="80" max="80" width="9.109375" style="1"/>
    <col min="81" max="81" width="33.6640625" style="1" customWidth="1"/>
    <col min="82" max="99" width="13.6640625" style="1" customWidth="1"/>
    <col min="100" max="100" width="9.109375" style="1"/>
    <col min="101" max="101" width="33.6640625" style="1" customWidth="1"/>
    <col min="102" max="119" width="13.6640625" style="1" customWidth="1"/>
    <col min="120" max="120" width="9.109375" style="1"/>
    <col min="121" max="121" width="33.6640625" style="1" customWidth="1"/>
    <col min="122" max="139" width="13.6640625" style="1" customWidth="1"/>
    <col min="140" max="140" width="9.109375" style="1"/>
    <col min="141" max="141" width="33.6640625" style="1" customWidth="1"/>
    <col min="142" max="159" width="13.6640625" style="1" customWidth="1"/>
    <col min="160" max="160" width="9.109375" style="1"/>
    <col min="161" max="161" width="33.6640625" style="1" customWidth="1"/>
    <col min="162" max="179" width="13.6640625" style="1" customWidth="1"/>
    <col min="180" max="180" width="9.109375" style="1"/>
    <col min="181" max="181" width="33.6640625" style="1" customWidth="1"/>
    <col min="182" max="199" width="13.6640625" style="1" customWidth="1"/>
    <col min="200" max="200" width="9.109375" style="1"/>
    <col min="201" max="201" width="33.6640625" style="1" customWidth="1"/>
    <col min="202" max="219" width="13.6640625" style="1" customWidth="1"/>
    <col min="220" max="220" width="9.109375" style="1"/>
    <col min="221" max="221" width="33.6640625" style="1" customWidth="1"/>
    <col min="222" max="239" width="13.6640625" style="1" customWidth="1"/>
    <col min="240" max="240" width="9.109375" style="1"/>
    <col min="241" max="241" width="33.6640625" style="1" customWidth="1"/>
    <col min="242" max="259" width="13.6640625" style="1" customWidth="1"/>
    <col min="260" max="260" width="9.109375" style="1"/>
    <col min="261" max="265" width="13.6640625" style="1" customWidth="1"/>
    <col min="266" max="16384" width="9.109375" style="1"/>
  </cols>
  <sheetData>
    <row r="1" spans="1:260" ht="20.100000000000001" customHeight="1" x14ac:dyDescent="0.25">
      <c r="A1" s="214" t="s">
        <v>532</v>
      </c>
      <c r="B1" s="214"/>
      <c r="C1" s="214"/>
      <c r="D1" s="214"/>
      <c r="E1" s="214"/>
      <c r="F1" s="214"/>
      <c r="G1" s="214"/>
      <c r="H1" s="214"/>
      <c r="I1" s="214"/>
      <c r="J1" s="214"/>
      <c r="K1" s="214"/>
      <c r="L1" s="214"/>
      <c r="M1" s="214"/>
      <c r="N1" s="214"/>
      <c r="O1" s="214"/>
      <c r="P1" s="214"/>
      <c r="Q1" s="214"/>
      <c r="R1" s="214"/>
      <c r="S1" s="214"/>
      <c r="T1" s="219"/>
      <c r="U1" s="214" t="s">
        <v>532</v>
      </c>
      <c r="V1" s="214"/>
      <c r="W1" s="214"/>
      <c r="X1" s="214"/>
      <c r="Y1" s="214"/>
      <c r="Z1" s="214"/>
      <c r="AA1" s="214"/>
      <c r="AB1" s="214"/>
      <c r="AC1" s="214"/>
      <c r="AD1" s="214"/>
      <c r="AE1" s="214"/>
      <c r="AF1" s="214"/>
      <c r="AG1" s="214"/>
      <c r="AH1" s="214"/>
      <c r="AI1" s="214"/>
      <c r="AJ1" s="214"/>
      <c r="AK1" s="214"/>
      <c r="AL1" s="214"/>
      <c r="AM1" s="214"/>
      <c r="AN1" s="219"/>
      <c r="AO1" s="214" t="s">
        <v>532</v>
      </c>
      <c r="AP1" s="214"/>
      <c r="AQ1" s="214"/>
      <c r="AR1" s="214"/>
      <c r="AS1" s="214"/>
      <c r="AT1" s="214"/>
      <c r="AU1" s="214"/>
      <c r="AV1" s="214"/>
      <c r="AW1" s="214"/>
      <c r="AX1" s="214"/>
      <c r="AY1" s="214"/>
      <c r="AZ1" s="214"/>
      <c r="BA1" s="214"/>
      <c r="BB1" s="214"/>
      <c r="BC1" s="214"/>
      <c r="BD1" s="214"/>
      <c r="BE1" s="214"/>
      <c r="BF1" s="214"/>
      <c r="BG1" s="214"/>
      <c r="BH1" s="219"/>
      <c r="BI1" s="214" t="s">
        <v>532</v>
      </c>
      <c r="BJ1" s="214"/>
      <c r="BK1" s="214"/>
      <c r="BL1" s="214"/>
      <c r="BM1" s="214"/>
      <c r="BN1" s="214"/>
      <c r="BO1" s="214"/>
      <c r="BP1" s="214"/>
      <c r="BQ1" s="214"/>
      <c r="BR1" s="214"/>
      <c r="BS1" s="214"/>
      <c r="BT1" s="214"/>
      <c r="BU1" s="214"/>
      <c r="BV1" s="214"/>
      <c r="BW1" s="214"/>
      <c r="BX1" s="214"/>
      <c r="BY1" s="214"/>
      <c r="BZ1" s="214"/>
      <c r="CA1" s="214"/>
      <c r="CB1" s="219"/>
      <c r="CC1" s="214" t="s">
        <v>532</v>
      </c>
      <c r="CD1" s="214"/>
      <c r="CE1" s="214"/>
      <c r="CF1" s="214"/>
      <c r="CG1" s="214"/>
      <c r="CH1" s="214"/>
      <c r="CI1" s="214"/>
      <c r="CJ1" s="214"/>
      <c r="CK1" s="214"/>
      <c r="CL1" s="214"/>
      <c r="CM1" s="214"/>
      <c r="CN1" s="214"/>
      <c r="CO1" s="214"/>
      <c r="CP1" s="214"/>
      <c r="CQ1" s="214"/>
      <c r="CR1" s="214"/>
      <c r="CS1" s="214"/>
      <c r="CT1" s="214"/>
      <c r="CU1" s="214"/>
      <c r="CV1" s="219"/>
      <c r="CW1" s="214" t="s">
        <v>532</v>
      </c>
      <c r="CX1" s="214"/>
      <c r="CY1" s="214"/>
      <c r="CZ1" s="214"/>
      <c r="DA1" s="214"/>
      <c r="DB1" s="214"/>
      <c r="DC1" s="214"/>
      <c r="DD1" s="214"/>
      <c r="DE1" s="214"/>
      <c r="DF1" s="214"/>
      <c r="DG1" s="214"/>
      <c r="DH1" s="214"/>
      <c r="DI1" s="214"/>
      <c r="DJ1" s="214"/>
      <c r="DK1" s="214"/>
      <c r="DL1" s="214"/>
      <c r="DM1" s="214"/>
      <c r="DN1" s="214"/>
      <c r="DO1" s="214"/>
      <c r="DP1" s="219"/>
      <c r="DQ1" s="214" t="s">
        <v>532</v>
      </c>
      <c r="DR1" s="214"/>
      <c r="DS1" s="214"/>
      <c r="DT1" s="214"/>
      <c r="DU1" s="214"/>
      <c r="DV1" s="214"/>
      <c r="DW1" s="214"/>
      <c r="DX1" s="214"/>
      <c r="DY1" s="214"/>
      <c r="DZ1" s="214"/>
      <c r="EA1" s="214"/>
      <c r="EB1" s="214"/>
      <c r="EC1" s="214"/>
      <c r="ED1" s="214"/>
      <c r="EE1" s="214"/>
      <c r="EF1" s="214"/>
      <c r="EG1" s="214"/>
      <c r="EH1" s="214"/>
      <c r="EI1" s="214"/>
      <c r="EJ1" s="219"/>
      <c r="EK1" s="214" t="s">
        <v>532</v>
      </c>
      <c r="EL1" s="214"/>
      <c r="EM1" s="214"/>
      <c r="EN1" s="214"/>
      <c r="EO1" s="214"/>
      <c r="EP1" s="214"/>
      <c r="EQ1" s="214"/>
      <c r="ER1" s="214"/>
      <c r="ES1" s="214"/>
      <c r="ET1" s="214"/>
      <c r="EU1" s="214"/>
      <c r="EV1" s="214"/>
      <c r="EW1" s="214"/>
      <c r="EX1" s="214"/>
      <c r="EY1" s="214"/>
      <c r="EZ1" s="214"/>
      <c r="FA1" s="214"/>
      <c r="FB1" s="214"/>
      <c r="FC1" s="214"/>
      <c r="FD1" s="219"/>
      <c r="FE1" s="214" t="s">
        <v>532</v>
      </c>
      <c r="FF1" s="214"/>
      <c r="FG1" s="214"/>
      <c r="FH1" s="214"/>
      <c r="FI1" s="214"/>
      <c r="FJ1" s="214"/>
      <c r="FK1" s="214"/>
      <c r="FL1" s="214"/>
      <c r="FM1" s="214"/>
      <c r="FN1" s="214"/>
      <c r="FO1" s="214"/>
      <c r="FP1" s="214"/>
      <c r="FQ1" s="214"/>
      <c r="FR1" s="214"/>
      <c r="FS1" s="214"/>
      <c r="FT1" s="214"/>
      <c r="FU1" s="214"/>
      <c r="FV1" s="214"/>
      <c r="FW1" s="214"/>
      <c r="FX1" s="219"/>
      <c r="FY1" s="214" t="s">
        <v>532</v>
      </c>
      <c r="FZ1" s="214"/>
      <c r="GA1" s="214"/>
      <c r="GB1" s="214"/>
      <c r="GC1" s="214"/>
      <c r="GD1" s="214"/>
      <c r="GE1" s="214"/>
      <c r="GF1" s="214"/>
      <c r="GG1" s="214"/>
      <c r="GH1" s="214"/>
      <c r="GI1" s="214"/>
      <c r="GJ1" s="214"/>
      <c r="GK1" s="214"/>
      <c r="GL1" s="214"/>
      <c r="GM1" s="214"/>
      <c r="GN1" s="214"/>
      <c r="GO1" s="214"/>
      <c r="GP1" s="214"/>
      <c r="GQ1" s="214"/>
      <c r="GR1" s="219"/>
      <c r="GS1" s="214" t="s">
        <v>532</v>
      </c>
      <c r="GT1" s="214"/>
      <c r="GU1" s="214"/>
      <c r="GV1" s="214"/>
      <c r="GW1" s="214"/>
      <c r="GX1" s="214"/>
      <c r="GY1" s="214"/>
      <c r="GZ1" s="214"/>
      <c r="HA1" s="214"/>
      <c r="HB1" s="214"/>
      <c r="HC1" s="214"/>
      <c r="HD1" s="214"/>
      <c r="HE1" s="214"/>
      <c r="HF1" s="214"/>
      <c r="HG1" s="214"/>
      <c r="HH1" s="214"/>
      <c r="HI1" s="214"/>
      <c r="HJ1" s="214"/>
      <c r="HK1" s="214"/>
      <c r="HL1" s="219"/>
      <c r="HM1" s="214" t="s">
        <v>532</v>
      </c>
      <c r="HN1" s="214"/>
      <c r="HO1" s="214"/>
      <c r="HP1" s="214"/>
      <c r="HQ1" s="214"/>
      <c r="HR1" s="214"/>
      <c r="HS1" s="214"/>
      <c r="HT1" s="214"/>
      <c r="HU1" s="214"/>
      <c r="HV1" s="214"/>
      <c r="HW1" s="214"/>
      <c r="HX1" s="214"/>
      <c r="HY1" s="214"/>
      <c r="HZ1" s="214"/>
      <c r="IA1" s="214"/>
      <c r="IB1" s="214"/>
      <c r="IC1" s="214"/>
      <c r="ID1" s="214"/>
      <c r="IE1" s="214"/>
      <c r="IF1" s="219"/>
      <c r="IG1" s="214" t="s">
        <v>532</v>
      </c>
      <c r="IH1" s="214"/>
      <c r="II1" s="214"/>
      <c r="IJ1" s="214"/>
      <c r="IK1" s="214"/>
      <c r="IL1" s="214"/>
      <c r="IM1" s="214"/>
      <c r="IN1" s="214"/>
      <c r="IO1" s="214"/>
      <c r="IP1" s="214"/>
      <c r="IQ1" s="214"/>
      <c r="IR1" s="214"/>
      <c r="IS1" s="214"/>
      <c r="IT1" s="214"/>
      <c r="IU1" s="214"/>
      <c r="IV1" s="214"/>
      <c r="IW1" s="214"/>
      <c r="IX1" s="214"/>
      <c r="IY1" s="214"/>
      <c r="IZ1" s="219"/>
    </row>
    <row r="2" spans="1:260"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30"/>
      <c r="L2" s="30"/>
      <c r="M2" s="30"/>
      <c r="N2" s="30"/>
      <c r="O2" s="30"/>
      <c r="P2" s="30"/>
      <c r="Q2" s="30"/>
      <c r="R2" s="30"/>
      <c r="S2" s="30"/>
      <c r="T2" s="219"/>
      <c r="U2" s="203" t="str">
        <f>IF(OR('Set-Up Worksheet'!$B$6="",'Set-Up Worksheet'!$B$8=""),"SFY And/Or Report Period Not Entered On Set-Up Worksheet","SFY"&amp;'Set-Up Worksheet'!$B$6&amp;" LME-MCO Semi-Annual SAPTBG Compliance Report -- "&amp;'Set-Up Worksheet'!$B$8)</f>
        <v>SFY2017 LME-MCO Semi-Annual SAPTBG Compliance Report -- Mid-Year Report</v>
      </c>
      <c r="V2" s="30"/>
      <c r="W2" s="30"/>
      <c r="X2" s="30"/>
      <c r="Y2" s="30"/>
      <c r="Z2" s="30"/>
      <c r="AA2" s="30"/>
      <c r="AB2" s="30"/>
      <c r="AC2" s="30"/>
      <c r="AD2" s="30"/>
      <c r="AE2" s="30"/>
      <c r="AF2" s="30"/>
      <c r="AG2" s="30"/>
      <c r="AH2" s="30"/>
      <c r="AI2" s="30"/>
      <c r="AJ2" s="30"/>
      <c r="AK2" s="30"/>
      <c r="AL2" s="30"/>
      <c r="AM2" s="30"/>
      <c r="AN2" s="219"/>
      <c r="AO2" s="203" t="str">
        <f>IF(OR('Set-Up Worksheet'!$B$6="",'Set-Up Worksheet'!$B$8=""),"SFY And/Or Report Period Not Entered On Set-Up Worksheet","SFY"&amp;'Set-Up Worksheet'!$B$6&amp;" LME-MCO Semi-Annual SAPTBG Compliance Report -- "&amp;'Set-Up Worksheet'!$B$8)</f>
        <v>SFY2017 LME-MCO Semi-Annual SAPTBG Compliance Report -- Mid-Year Report</v>
      </c>
      <c r="AP2" s="30"/>
      <c r="AQ2" s="30"/>
      <c r="AR2" s="30"/>
      <c r="AS2" s="30"/>
      <c r="AT2" s="30"/>
      <c r="AU2" s="30"/>
      <c r="AV2" s="30"/>
      <c r="AW2" s="30"/>
      <c r="AX2" s="30"/>
      <c r="AY2" s="30"/>
      <c r="AZ2" s="30"/>
      <c r="BA2" s="30"/>
      <c r="BB2" s="30"/>
      <c r="BC2" s="30"/>
      <c r="BD2" s="30"/>
      <c r="BE2" s="30"/>
      <c r="BF2" s="30"/>
      <c r="BG2" s="30"/>
      <c r="BH2" s="219"/>
      <c r="BI2" s="203" t="str">
        <f>IF(OR('Set-Up Worksheet'!$B$6="",'Set-Up Worksheet'!$B$8=""),"SFY And/Or Report Period Not Entered On Set-Up Worksheet","SFY"&amp;'Set-Up Worksheet'!$B$6&amp;" LME-MCO Semi-Annual SAPTBG Compliance Report -- "&amp;'Set-Up Worksheet'!$B$8)</f>
        <v>SFY2017 LME-MCO Semi-Annual SAPTBG Compliance Report -- Mid-Year Report</v>
      </c>
      <c r="BJ2" s="30"/>
      <c r="BK2" s="30"/>
      <c r="BL2" s="30"/>
      <c r="BM2" s="30"/>
      <c r="BN2" s="30"/>
      <c r="BO2" s="30"/>
      <c r="BP2" s="30"/>
      <c r="BQ2" s="30"/>
      <c r="BR2" s="30"/>
      <c r="BS2" s="30"/>
      <c r="BT2" s="30"/>
      <c r="BU2" s="30"/>
      <c r="BV2" s="30"/>
      <c r="BW2" s="30"/>
      <c r="BX2" s="30"/>
      <c r="BY2" s="30"/>
      <c r="BZ2" s="30"/>
      <c r="CA2" s="30"/>
      <c r="CB2" s="219"/>
      <c r="CC2" s="203" t="str">
        <f>IF(OR('Set-Up Worksheet'!$B$6="",'Set-Up Worksheet'!$B$8=""),"SFY And/Or Report Period Not Entered On Set-Up Worksheet","SFY"&amp;'Set-Up Worksheet'!$B$6&amp;" LME-MCO Semi-Annual SAPTBG Compliance Report -- "&amp;'Set-Up Worksheet'!$B$8)</f>
        <v>SFY2017 LME-MCO Semi-Annual SAPTBG Compliance Report -- Mid-Year Report</v>
      </c>
      <c r="CD2" s="30"/>
      <c r="CE2" s="30"/>
      <c r="CF2" s="30"/>
      <c r="CG2" s="30"/>
      <c r="CH2" s="30"/>
      <c r="CI2" s="30"/>
      <c r="CJ2" s="30"/>
      <c r="CK2" s="30"/>
      <c r="CL2" s="30"/>
      <c r="CM2" s="30"/>
      <c r="CN2" s="30"/>
      <c r="CO2" s="30"/>
      <c r="CP2" s="30"/>
      <c r="CQ2" s="30"/>
      <c r="CR2" s="30"/>
      <c r="CS2" s="30"/>
      <c r="CT2" s="30"/>
      <c r="CU2" s="30"/>
      <c r="CV2" s="219"/>
      <c r="CW2" s="203" t="str">
        <f>IF(OR('Set-Up Worksheet'!$B$6="",'Set-Up Worksheet'!$B$8=""),"SFY And/Or Report Period Not Entered On Set-Up Worksheet","SFY"&amp;'Set-Up Worksheet'!$B$6&amp;" LME-MCO Semi-Annual SAPTBG Compliance Report -- "&amp;'Set-Up Worksheet'!$B$8)</f>
        <v>SFY2017 LME-MCO Semi-Annual SAPTBG Compliance Report -- Mid-Year Report</v>
      </c>
      <c r="CX2" s="30"/>
      <c r="CY2" s="30"/>
      <c r="CZ2" s="30"/>
      <c r="DA2" s="30"/>
      <c r="DB2" s="30"/>
      <c r="DC2" s="30"/>
      <c r="DD2" s="30"/>
      <c r="DE2" s="30"/>
      <c r="DF2" s="30"/>
      <c r="DG2" s="30"/>
      <c r="DH2" s="30"/>
      <c r="DI2" s="30"/>
      <c r="DJ2" s="30"/>
      <c r="DK2" s="30"/>
      <c r="DL2" s="30"/>
      <c r="DM2" s="30"/>
      <c r="DN2" s="30"/>
      <c r="DO2" s="30"/>
      <c r="DP2" s="219"/>
      <c r="DQ2" s="203" t="str">
        <f>IF(OR('Set-Up Worksheet'!$B$6="",'Set-Up Worksheet'!$B$8=""),"SFY And/Or Report Period Not Entered On Set-Up Worksheet","SFY"&amp;'Set-Up Worksheet'!$B$6&amp;" LME-MCO Semi-Annual SAPTBG Compliance Report -- "&amp;'Set-Up Worksheet'!$B$8)</f>
        <v>SFY2017 LME-MCO Semi-Annual SAPTBG Compliance Report -- Mid-Year Report</v>
      </c>
      <c r="DR2" s="30"/>
      <c r="DS2" s="30"/>
      <c r="DT2" s="30"/>
      <c r="DU2" s="30"/>
      <c r="DV2" s="30"/>
      <c r="DW2" s="30"/>
      <c r="DX2" s="30"/>
      <c r="DY2" s="30"/>
      <c r="DZ2" s="30"/>
      <c r="EA2" s="30"/>
      <c r="EB2" s="30"/>
      <c r="EC2" s="30"/>
      <c r="ED2" s="30"/>
      <c r="EE2" s="30"/>
      <c r="EF2" s="30"/>
      <c r="EG2" s="30"/>
      <c r="EH2" s="30"/>
      <c r="EI2" s="30"/>
      <c r="EJ2" s="219"/>
      <c r="EK2" s="203" t="str">
        <f>IF(OR('Set-Up Worksheet'!$B$6="",'Set-Up Worksheet'!$B$8=""),"SFY And/Or Report Period Not Entered On Set-Up Worksheet","SFY"&amp;'Set-Up Worksheet'!$B$6&amp;" LME-MCO Semi-Annual SAPTBG Compliance Report -- "&amp;'Set-Up Worksheet'!$B$8)</f>
        <v>SFY2017 LME-MCO Semi-Annual SAPTBG Compliance Report -- Mid-Year Report</v>
      </c>
      <c r="EL2" s="30"/>
      <c r="EM2" s="30"/>
      <c r="EN2" s="30"/>
      <c r="EO2" s="30"/>
      <c r="EP2" s="30"/>
      <c r="EQ2" s="30"/>
      <c r="ER2" s="30"/>
      <c r="ES2" s="30"/>
      <c r="ET2" s="30"/>
      <c r="EU2" s="30"/>
      <c r="EV2" s="30"/>
      <c r="EW2" s="30"/>
      <c r="EX2" s="30"/>
      <c r="EY2" s="30"/>
      <c r="EZ2" s="30"/>
      <c r="FA2" s="30"/>
      <c r="FB2" s="30"/>
      <c r="FC2" s="30"/>
      <c r="FD2" s="219"/>
      <c r="FE2" s="203" t="str">
        <f>IF(OR('Set-Up Worksheet'!$B$6="",'Set-Up Worksheet'!$B$8=""),"SFY And/Or Report Period Not Entered On Set-Up Worksheet","SFY"&amp;'Set-Up Worksheet'!$B$6&amp;" LME-MCO Semi-Annual SAPTBG Compliance Report -- "&amp;'Set-Up Worksheet'!$B$8)</f>
        <v>SFY2017 LME-MCO Semi-Annual SAPTBG Compliance Report -- Mid-Year Report</v>
      </c>
      <c r="FF2" s="30"/>
      <c r="FG2" s="30"/>
      <c r="FH2" s="30"/>
      <c r="FI2" s="30"/>
      <c r="FJ2" s="30"/>
      <c r="FK2" s="30"/>
      <c r="FL2" s="30"/>
      <c r="FM2" s="30"/>
      <c r="FN2" s="30"/>
      <c r="FO2" s="30"/>
      <c r="FP2" s="30"/>
      <c r="FQ2" s="30"/>
      <c r="FR2" s="30"/>
      <c r="FS2" s="30"/>
      <c r="FT2" s="30"/>
      <c r="FU2" s="30"/>
      <c r="FV2" s="30"/>
      <c r="FW2" s="30"/>
      <c r="FX2" s="219"/>
      <c r="FY2" s="203" t="str">
        <f>IF(OR('Set-Up Worksheet'!$B$6="",'Set-Up Worksheet'!$B$8=""),"SFY And/Or Report Period Not Entered On Set-Up Worksheet","SFY"&amp;'Set-Up Worksheet'!$B$6&amp;" LME-MCO Semi-Annual SAPTBG Compliance Report -- "&amp;'Set-Up Worksheet'!$B$8)</f>
        <v>SFY2017 LME-MCO Semi-Annual SAPTBG Compliance Report -- Mid-Year Report</v>
      </c>
      <c r="FZ2" s="30"/>
      <c r="GA2" s="30"/>
      <c r="GB2" s="30"/>
      <c r="GC2" s="30"/>
      <c r="GD2" s="30"/>
      <c r="GE2" s="30"/>
      <c r="GF2" s="30"/>
      <c r="GG2" s="30"/>
      <c r="GH2" s="30"/>
      <c r="GI2" s="30"/>
      <c r="GJ2" s="30"/>
      <c r="GK2" s="30"/>
      <c r="GL2" s="30"/>
      <c r="GM2" s="30"/>
      <c r="GN2" s="30"/>
      <c r="GO2" s="30"/>
      <c r="GP2" s="30"/>
      <c r="GQ2" s="30"/>
      <c r="GR2" s="219"/>
      <c r="GS2" s="203" t="str">
        <f>IF(OR('Set-Up Worksheet'!$B$6="",'Set-Up Worksheet'!$B$8=""),"SFY And/Or Report Period Not Entered On Set-Up Worksheet","SFY"&amp;'Set-Up Worksheet'!$B$6&amp;" LME-MCO Semi-Annual SAPTBG Compliance Report -- "&amp;'Set-Up Worksheet'!$B$8)</f>
        <v>SFY2017 LME-MCO Semi-Annual SAPTBG Compliance Report -- Mid-Year Report</v>
      </c>
      <c r="GT2" s="30"/>
      <c r="GU2" s="30"/>
      <c r="GV2" s="30"/>
      <c r="GW2" s="30"/>
      <c r="GX2" s="30"/>
      <c r="GY2" s="30"/>
      <c r="GZ2" s="30"/>
      <c r="HA2" s="30"/>
      <c r="HB2" s="30"/>
      <c r="HC2" s="30"/>
      <c r="HD2" s="30"/>
      <c r="HE2" s="30"/>
      <c r="HF2" s="30"/>
      <c r="HG2" s="30"/>
      <c r="HH2" s="30"/>
      <c r="HI2" s="30"/>
      <c r="HJ2" s="30"/>
      <c r="HK2" s="30"/>
      <c r="HL2" s="219"/>
      <c r="HM2" s="203" t="str">
        <f>IF(OR('Set-Up Worksheet'!$B$6="",'Set-Up Worksheet'!$B$8=""),"SFY And/Or Report Period Not Entered On Set-Up Worksheet","SFY"&amp;'Set-Up Worksheet'!$B$6&amp;" LME-MCO Semi-Annual SAPTBG Compliance Report -- "&amp;'Set-Up Worksheet'!$B$8)</f>
        <v>SFY2017 LME-MCO Semi-Annual SAPTBG Compliance Report -- Mid-Year Report</v>
      </c>
      <c r="HN2" s="30"/>
      <c r="HO2" s="30"/>
      <c r="HP2" s="30"/>
      <c r="HQ2" s="30"/>
      <c r="HR2" s="30"/>
      <c r="HS2" s="30"/>
      <c r="HT2" s="30"/>
      <c r="HU2" s="30"/>
      <c r="HV2" s="30"/>
      <c r="HW2" s="30"/>
      <c r="HX2" s="30"/>
      <c r="HY2" s="30"/>
      <c r="HZ2" s="30"/>
      <c r="IA2" s="30"/>
      <c r="IB2" s="30"/>
      <c r="IC2" s="30"/>
      <c r="ID2" s="30"/>
      <c r="IE2" s="30"/>
      <c r="IF2" s="219"/>
      <c r="IG2" s="203" t="str">
        <f>IF(OR('Set-Up Worksheet'!$B$6="",'Set-Up Worksheet'!$B$8=""),"SFY And/Or Report Period Not Entered On Set-Up Worksheet","SFY"&amp;'Set-Up Worksheet'!$B$6&amp;" LME-MCO Semi-Annual SAPTBG Compliance Report -- "&amp;'Set-Up Worksheet'!$B$8)</f>
        <v>SFY2017 LME-MCO Semi-Annual SAPTBG Compliance Report -- Mid-Year Report</v>
      </c>
      <c r="IH2" s="30"/>
      <c r="II2" s="30"/>
      <c r="IJ2" s="30"/>
      <c r="IK2" s="30"/>
      <c r="IL2" s="30"/>
      <c r="IM2" s="30"/>
      <c r="IN2" s="30"/>
      <c r="IO2" s="30"/>
      <c r="IP2" s="30"/>
      <c r="IQ2" s="30"/>
      <c r="IR2" s="30"/>
      <c r="IS2" s="30"/>
      <c r="IT2" s="30"/>
      <c r="IU2" s="30"/>
      <c r="IV2" s="30"/>
      <c r="IW2" s="30"/>
      <c r="IX2" s="30"/>
      <c r="IY2" s="30"/>
      <c r="IZ2" s="219"/>
    </row>
    <row r="3" spans="1:260"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30"/>
      <c r="L3" s="30"/>
      <c r="M3" s="30"/>
      <c r="N3" s="30"/>
      <c r="O3" s="30"/>
      <c r="P3" s="30"/>
      <c r="Q3" s="30"/>
      <c r="R3" s="30"/>
      <c r="S3" s="30"/>
      <c r="T3" s="219"/>
      <c r="U3" s="466">
        <f>'Set-Up Worksheet'!$B$24</f>
        <v>0</v>
      </c>
      <c r="V3" s="30"/>
      <c r="W3" s="30"/>
      <c r="X3" s="30"/>
      <c r="Y3" s="30"/>
      <c r="Z3" s="30"/>
      <c r="AA3" s="30"/>
      <c r="AB3" s="30"/>
      <c r="AC3" s="30"/>
      <c r="AD3" s="30"/>
      <c r="AE3" s="30"/>
      <c r="AF3" s="30"/>
      <c r="AG3" s="30"/>
      <c r="AH3" s="30"/>
      <c r="AI3" s="30"/>
      <c r="AJ3" s="30"/>
      <c r="AK3" s="30"/>
      <c r="AL3" s="30"/>
      <c r="AM3" s="30"/>
      <c r="AN3" s="219"/>
      <c r="AO3" s="466">
        <f>'Set-Up Worksheet'!$B$25</f>
        <v>0</v>
      </c>
      <c r="AP3" s="30"/>
      <c r="AQ3" s="30"/>
      <c r="AR3" s="30"/>
      <c r="AS3" s="30"/>
      <c r="AT3" s="30"/>
      <c r="AU3" s="30"/>
      <c r="AV3" s="30"/>
      <c r="AW3" s="30"/>
      <c r="AX3" s="30"/>
      <c r="AY3" s="30"/>
      <c r="AZ3" s="30"/>
      <c r="BA3" s="30"/>
      <c r="BB3" s="30"/>
      <c r="BC3" s="30"/>
      <c r="BD3" s="30"/>
      <c r="BE3" s="30"/>
      <c r="BF3" s="30"/>
      <c r="BG3" s="30"/>
      <c r="BH3" s="219"/>
      <c r="BI3" s="466">
        <f>'Set-Up Worksheet'!$B$26</f>
        <v>0</v>
      </c>
      <c r="BJ3" s="30"/>
      <c r="BK3" s="30"/>
      <c r="BL3" s="30"/>
      <c r="BM3" s="30"/>
      <c r="BN3" s="30"/>
      <c r="BO3" s="30"/>
      <c r="BP3" s="30"/>
      <c r="BQ3" s="30"/>
      <c r="BR3" s="30"/>
      <c r="BS3" s="30"/>
      <c r="BT3" s="30"/>
      <c r="BU3" s="30"/>
      <c r="BV3" s="30"/>
      <c r="BW3" s="30"/>
      <c r="BX3" s="30"/>
      <c r="BY3" s="30"/>
      <c r="BZ3" s="30"/>
      <c r="CA3" s="30"/>
      <c r="CB3" s="219"/>
      <c r="CC3" s="466">
        <f>'Set-Up Worksheet'!$B$27</f>
        <v>0</v>
      </c>
      <c r="CD3" s="30"/>
      <c r="CE3" s="30"/>
      <c r="CF3" s="30"/>
      <c r="CG3" s="30"/>
      <c r="CH3" s="30"/>
      <c r="CI3" s="30"/>
      <c r="CJ3" s="30"/>
      <c r="CK3" s="30"/>
      <c r="CL3" s="30"/>
      <c r="CM3" s="30"/>
      <c r="CN3" s="30"/>
      <c r="CO3" s="30"/>
      <c r="CP3" s="30"/>
      <c r="CQ3" s="30"/>
      <c r="CR3" s="30"/>
      <c r="CS3" s="30"/>
      <c r="CT3" s="30"/>
      <c r="CU3" s="30"/>
      <c r="CV3" s="219"/>
      <c r="CW3" s="466">
        <f>'Set-Up Worksheet'!$B$28</f>
        <v>0</v>
      </c>
      <c r="CX3" s="30"/>
      <c r="CY3" s="30"/>
      <c r="CZ3" s="30"/>
      <c r="DA3" s="30"/>
      <c r="DB3" s="30"/>
      <c r="DC3" s="30"/>
      <c r="DD3" s="30"/>
      <c r="DE3" s="30"/>
      <c r="DF3" s="30"/>
      <c r="DG3" s="30"/>
      <c r="DH3" s="30"/>
      <c r="DI3" s="30"/>
      <c r="DJ3" s="30"/>
      <c r="DK3" s="30"/>
      <c r="DL3" s="30"/>
      <c r="DM3" s="30"/>
      <c r="DN3" s="30"/>
      <c r="DO3" s="30"/>
      <c r="DP3" s="219"/>
      <c r="DQ3" s="466">
        <f>'Set-Up Worksheet'!$B$29</f>
        <v>0</v>
      </c>
      <c r="DR3" s="30"/>
      <c r="DS3" s="30"/>
      <c r="DT3" s="30"/>
      <c r="DU3" s="30"/>
      <c r="DV3" s="30"/>
      <c r="DW3" s="30"/>
      <c r="DX3" s="30"/>
      <c r="DY3" s="30"/>
      <c r="DZ3" s="30"/>
      <c r="EA3" s="30"/>
      <c r="EB3" s="30"/>
      <c r="EC3" s="30"/>
      <c r="ED3" s="30"/>
      <c r="EE3" s="30"/>
      <c r="EF3" s="30"/>
      <c r="EG3" s="30"/>
      <c r="EH3" s="30"/>
      <c r="EI3" s="30"/>
      <c r="EJ3" s="219"/>
      <c r="EK3" s="466">
        <f>'Set-Up Worksheet'!$B$30</f>
        <v>0</v>
      </c>
      <c r="EL3" s="30"/>
      <c r="EM3" s="30"/>
      <c r="EN3" s="30"/>
      <c r="EO3" s="30"/>
      <c r="EP3" s="30"/>
      <c r="EQ3" s="30"/>
      <c r="ER3" s="30"/>
      <c r="ES3" s="30"/>
      <c r="ET3" s="30"/>
      <c r="EU3" s="30"/>
      <c r="EV3" s="30"/>
      <c r="EW3" s="30"/>
      <c r="EX3" s="30"/>
      <c r="EY3" s="30"/>
      <c r="EZ3" s="30"/>
      <c r="FA3" s="30"/>
      <c r="FB3" s="30"/>
      <c r="FC3" s="30"/>
      <c r="FD3" s="219"/>
      <c r="FE3" s="466">
        <f>'Set-Up Worksheet'!$B$31</f>
        <v>0</v>
      </c>
      <c r="FF3" s="30"/>
      <c r="FG3" s="30"/>
      <c r="FH3" s="30"/>
      <c r="FI3" s="30"/>
      <c r="FJ3" s="30"/>
      <c r="FK3" s="30"/>
      <c r="FL3" s="30"/>
      <c r="FM3" s="30"/>
      <c r="FN3" s="30"/>
      <c r="FO3" s="30"/>
      <c r="FP3" s="30"/>
      <c r="FQ3" s="30"/>
      <c r="FR3" s="30"/>
      <c r="FS3" s="30"/>
      <c r="FT3" s="30"/>
      <c r="FU3" s="30"/>
      <c r="FV3" s="30"/>
      <c r="FW3" s="30"/>
      <c r="FX3" s="219"/>
      <c r="FY3" s="466">
        <f>'Set-Up Worksheet'!$B$32</f>
        <v>0</v>
      </c>
      <c r="FZ3" s="30"/>
      <c r="GA3" s="30"/>
      <c r="GB3" s="30"/>
      <c r="GC3" s="30"/>
      <c r="GD3" s="30"/>
      <c r="GE3" s="30"/>
      <c r="GF3" s="30"/>
      <c r="GG3" s="30"/>
      <c r="GH3" s="30"/>
      <c r="GI3" s="30"/>
      <c r="GJ3" s="30"/>
      <c r="GK3" s="30"/>
      <c r="GL3" s="30"/>
      <c r="GM3" s="30"/>
      <c r="GN3" s="30"/>
      <c r="GO3" s="30"/>
      <c r="GP3" s="30"/>
      <c r="GQ3" s="30"/>
      <c r="GR3" s="219"/>
      <c r="GS3" s="466">
        <f>'Set-Up Worksheet'!$B$33</f>
        <v>0</v>
      </c>
      <c r="GT3" s="30"/>
      <c r="GU3" s="30"/>
      <c r="GV3" s="30"/>
      <c r="GW3" s="30"/>
      <c r="GX3" s="30"/>
      <c r="GY3" s="30"/>
      <c r="GZ3" s="30"/>
      <c r="HA3" s="30"/>
      <c r="HB3" s="30"/>
      <c r="HC3" s="30"/>
      <c r="HD3" s="30"/>
      <c r="HE3" s="30"/>
      <c r="HF3" s="30"/>
      <c r="HG3" s="30"/>
      <c r="HH3" s="30"/>
      <c r="HI3" s="30"/>
      <c r="HJ3" s="30"/>
      <c r="HK3" s="30"/>
      <c r="HL3" s="219"/>
      <c r="HM3" s="466">
        <f>'Set-Up Worksheet'!$B$34</f>
        <v>0</v>
      </c>
      <c r="HN3" s="30"/>
      <c r="HO3" s="30"/>
      <c r="HP3" s="30"/>
      <c r="HQ3" s="30"/>
      <c r="HR3" s="30"/>
      <c r="HS3" s="30"/>
      <c r="HT3" s="30"/>
      <c r="HU3" s="30"/>
      <c r="HV3" s="30"/>
      <c r="HW3" s="30"/>
      <c r="HX3" s="30"/>
      <c r="HY3" s="30"/>
      <c r="HZ3" s="30"/>
      <c r="IA3" s="30"/>
      <c r="IB3" s="30"/>
      <c r="IC3" s="30"/>
      <c r="ID3" s="30"/>
      <c r="IE3" s="30"/>
      <c r="IF3" s="219"/>
      <c r="IG3" s="466">
        <f>'Set-Up Worksheet'!$B$34</f>
        <v>0</v>
      </c>
      <c r="IH3" s="30"/>
      <c r="II3" s="30"/>
      <c r="IJ3" s="30"/>
      <c r="IK3" s="30"/>
      <c r="IL3" s="30"/>
      <c r="IM3" s="30"/>
      <c r="IN3" s="30"/>
      <c r="IO3" s="30"/>
      <c r="IP3" s="30"/>
      <c r="IQ3" s="30"/>
      <c r="IR3" s="30"/>
      <c r="IS3" s="30"/>
      <c r="IT3" s="30"/>
      <c r="IU3" s="30"/>
      <c r="IV3" s="30"/>
      <c r="IW3" s="30"/>
      <c r="IX3" s="30"/>
      <c r="IY3" s="30"/>
      <c r="IZ3" s="219"/>
    </row>
    <row r="4" spans="1:260" x14ac:dyDescent="0.25">
      <c r="T4" s="219"/>
      <c r="AN4" s="219"/>
      <c r="BH4" s="219"/>
      <c r="CB4" s="219"/>
      <c r="CV4" s="219"/>
      <c r="DP4" s="219"/>
      <c r="EJ4" s="219"/>
      <c r="FD4" s="219"/>
      <c r="FX4" s="219"/>
      <c r="GR4" s="219"/>
      <c r="HL4" s="219"/>
      <c r="IF4" s="219"/>
      <c r="IZ4" s="219"/>
    </row>
    <row r="5" spans="1:260" ht="20.100000000000001" customHeight="1" x14ac:dyDescent="0.25">
      <c r="A5" s="64" t="s">
        <v>533</v>
      </c>
      <c r="T5" s="219"/>
      <c r="U5" s="64" t="s">
        <v>533</v>
      </c>
      <c r="AN5" s="219"/>
      <c r="AO5" s="64" t="s">
        <v>533</v>
      </c>
      <c r="BH5" s="219"/>
      <c r="BI5" s="64" t="s">
        <v>533</v>
      </c>
      <c r="CB5" s="219"/>
      <c r="CC5" s="64" t="s">
        <v>533</v>
      </c>
      <c r="CV5" s="219"/>
      <c r="CW5" s="64" t="s">
        <v>533</v>
      </c>
      <c r="DP5" s="219"/>
      <c r="DQ5" s="64" t="s">
        <v>533</v>
      </c>
      <c r="EJ5" s="219"/>
      <c r="EK5" s="64" t="s">
        <v>533</v>
      </c>
      <c r="FD5" s="219"/>
      <c r="FE5" s="64" t="s">
        <v>533</v>
      </c>
      <c r="FX5" s="219"/>
      <c r="FY5" s="64" t="s">
        <v>533</v>
      </c>
      <c r="GR5" s="219"/>
      <c r="GS5" s="64" t="s">
        <v>533</v>
      </c>
      <c r="HL5" s="219"/>
      <c r="HM5" s="64" t="s">
        <v>533</v>
      </c>
      <c r="IF5" s="219"/>
      <c r="IG5" s="64" t="s">
        <v>533</v>
      </c>
      <c r="IZ5" s="219"/>
    </row>
    <row r="6" spans="1:260" x14ac:dyDescent="0.25">
      <c r="T6" s="219"/>
      <c r="AN6" s="219"/>
      <c r="BH6" s="219"/>
      <c r="CB6" s="219"/>
      <c r="CV6" s="219"/>
      <c r="DP6" s="219"/>
      <c r="EJ6" s="219"/>
      <c r="FD6" s="219"/>
      <c r="FX6" s="219"/>
      <c r="GR6" s="219"/>
      <c r="HL6" s="219"/>
      <c r="IF6" s="219"/>
      <c r="IZ6" s="219"/>
    </row>
    <row r="7" spans="1:260" ht="51.9" customHeight="1" x14ac:dyDescent="0.25">
      <c r="A7" s="646" t="s">
        <v>372</v>
      </c>
      <c r="B7" s="646"/>
      <c r="C7" s="646"/>
      <c r="D7" s="646"/>
      <c r="E7" s="646"/>
      <c r="F7" s="646"/>
      <c r="G7" s="646"/>
      <c r="H7" s="646"/>
      <c r="I7" s="646"/>
      <c r="J7" s="646"/>
      <c r="K7" s="646"/>
      <c r="L7" s="646"/>
      <c r="M7" s="646"/>
      <c r="N7" s="646"/>
      <c r="O7" s="646"/>
      <c r="P7" s="646"/>
      <c r="Q7" s="646"/>
      <c r="R7" s="646"/>
      <c r="S7" s="646"/>
      <c r="T7" s="219"/>
      <c r="U7" s="646" t="s">
        <v>372</v>
      </c>
      <c r="V7" s="646"/>
      <c r="W7" s="646"/>
      <c r="X7" s="646"/>
      <c r="Y7" s="646"/>
      <c r="Z7" s="646"/>
      <c r="AA7" s="646"/>
      <c r="AB7" s="646"/>
      <c r="AC7" s="646"/>
      <c r="AD7" s="646"/>
      <c r="AE7" s="646"/>
      <c r="AF7" s="646"/>
      <c r="AG7" s="646"/>
      <c r="AH7" s="646"/>
      <c r="AI7" s="646"/>
      <c r="AJ7" s="646"/>
      <c r="AK7" s="646"/>
      <c r="AL7" s="646"/>
      <c r="AM7" s="646"/>
      <c r="AN7" s="219"/>
      <c r="AO7" s="646" t="s">
        <v>372</v>
      </c>
      <c r="AP7" s="646"/>
      <c r="AQ7" s="646"/>
      <c r="AR7" s="646"/>
      <c r="AS7" s="646"/>
      <c r="AT7" s="646"/>
      <c r="AU7" s="646"/>
      <c r="AV7" s="646"/>
      <c r="AW7" s="646"/>
      <c r="AX7" s="646"/>
      <c r="AY7" s="646"/>
      <c r="AZ7" s="646"/>
      <c r="BA7" s="646"/>
      <c r="BB7" s="646"/>
      <c r="BC7" s="646"/>
      <c r="BD7" s="646"/>
      <c r="BE7" s="646"/>
      <c r="BF7" s="646"/>
      <c r="BG7" s="646"/>
      <c r="BH7" s="219"/>
      <c r="BI7" s="646" t="s">
        <v>372</v>
      </c>
      <c r="BJ7" s="646"/>
      <c r="BK7" s="646"/>
      <c r="BL7" s="646"/>
      <c r="BM7" s="646"/>
      <c r="BN7" s="646"/>
      <c r="BO7" s="646"/>
      <c r="BP7" s="646"/>
      <c r="BQ7" s="646"/>
      <c r="BR7" s="646"/>
      <c r="BS7" s="646"/>
      <c r="BT7" s="646"/>
      <c r="BU7" s="646"/>
      <c r="BV7" s="646"/>
      <c r="BW7" s="646"/>
      <c r="BX7" s="646"/>
      <c r="BY7" s="646"/>
      <c r="BZ7" s="646"/>
      <c r="CA7" s="646"/>
      <c r="CB7" s="219"/>
      <c r="CC7" s="646" t="s">
        <v>372</v>
      </c>
      <c r="CD7" s="646"/>
      <c r="CE7" s="646"/>
      <c r="CF7" s="646"/>
      <c r="CG7" s="646"/>
      <c r="CH7" s="646"/>
      <c r="CI7" s="646"/>
      <c r="CJ7" s="646"/>
      <c r="CK7" s="646"/>
      <c r="CL7" s="646"/>
      <c r="CM7" s="646"/>
      <c r="CN7" s="646"/>
      <c r="CO7" s="646"/>
      <c r="CP7" s="646"/>
      <c r="CQ7" s="646"/>
      <c r="CR7" s="646"/>
      <c r="CS7" s="646"/>
      <c r="CT7" s="646"/>
      <c r="CU7" s="646"/>
      <c r="CV7" s="219"/>
      <c r="CW7" s="646" t="s">
        <v>372</v>
      </c>
      <c r="CX7" s="646"/>
      <c r="CY7" s="646"/>
      <c r="CZ7" s="646"/>
      <c r="DA7" s="646"/>
      <c r="DB7" s="646"/>
      <c r="DC7" s="646"/>
      <c r="DD7" s="646"/>
      <c r="DE7" s="646"/>
      <c r="DF7" s="646"/>
      <c r="DG7" s="646"/>
      <c r="DH7" s="646"/>
      <c r="DI7" s="646"/>
      <c r="DJ7" s="646"/>
      <c r="DK7" s="646"/>
      <c r="DL7" s="646"/>
      <c r="DM7" s="646"/>
      <c r="DN7" s="646"/>
      <c r="DO7" s="646"/>
      <c r="DP7" s="219"/>
      <c r="DQ7" s="646" t="s">
        <v>372</v>
      </c>
      <c r="DR7" s="646"/>
      <c r="DS7" s="646"/>
      <c r="DT7" s="646"/>
      <c r="DU7" s="646"/>
      <c r="DV7" s="646"/>
      <c r="DW7" s="646"/>
      <c r="DX7" s="646"/>
      <c r="DY7" s="646"/>
      <c r="DZ7" s="646"/>
      <c r="EA7" s="646"/>
      <c r="EB7" s="646"/>
      <c r="EC7" s="646"/>
      <c r="ED7" s="646"/>
      <c r="EE7" s="646"/>
      <c r="EF7" s="646"/>
      <c r="EG7" s="646"/>
      <c r="EH7" s="646"/>
      <c r="EI7" s="646"/>
      <c r="EJ7" s="219"/>
      <c r="EK7" s="646" t="s">
        <v>372</v>
      </c>
      <c r="EL7" s="646"/>
      <c r="EM7" s="646"/>
      <c r="EN7" s="646"/>
      <c r="EO7" s="646"/>
      <c r="EP7" s="646"/>
      <c r="EQ7" s="646"/>
      <c r="ER7" s="646"/>
      <c r="ES7" s="646"/>
      <c r="ET7" s="646"/>
      <c r="EU7" s="646"/>
      <c r="EV7" s="646"/>
      <c r="EW7" s="646"/>
      <c r="EX7" s="646"/>
      <c r="EY7" s="646"/>
      <c r="EZ7" s="646"/>
      <c r="FA7" s="646"/>
      <c r="FB7" s="646"/>
      <c r="FC7" s="646"/>
      <c r="FD7" s="219"/>
      <c r="FE7" s="646" t="s">
        <v>372</v>
      </c>
      <c r="FF7" s="646"/>
      <c r="FG7" s="646"/>
      <c r="FH7" s="646"/>
      <c r="FI7" s="646"/>
      <c r="FJ7" s="646"/>
      <c r="FK7" s="646"/>
      <c r="FL7" s="646"/>
      <c r="FM7" s="646"/>
      <c r="FN7" s="646"/>
      <c r="FO7" s="646"/>
      <c r="FP7" s="646"/>
      <c r="FQ7" s="646"/>
      <c r="FR7" s="646"/>
      <c r="FS7" s="646"/>
      <c r="FT7" s="646"/>
      <c r="FU7" s="646"/>
      <c r="FV7" s="646"/>
      <c r="FW7" s="646"/>
      <c r="FX7" s="219"/>
      <c r="FY7" s="646" t="s">
        <v>372</v>
      </c>
      <c r="FZ7" s="646"/>
      <c r="GA7" s="646"/>
      <c r="GB7" s="646"/>
      <c r="GC7" s="646"/>
      <c r="GD7" s="646"/>
      <c r="GE7" s="646"/>
      <c r="GF7" s="646"/>
      <c r="GG7" s="646"/>
      <c r="GH7" s="646"/>
      <c r="GI7" s="646"/>
      <c r="GJ7" s="646"/>
      <c r="GK7" s="646"/>
      <c r="GL7" s="646"/>
      <c r="GM7" s="646"/>
      <c r="GN7" s="646"/>
      <c r="GO7" s="646"/>
      <c r="GP7" s="646"/>
      <c r="GQ7" s="646"/>
      <c r="GR7" s="219"/>
      <c r="GS7" s="646" t="s">
        <v>372</v>
      </c>
      <c r="GT7" s="646"/>
      <c r="GU7" s="646"/>
      <c r="GV7" s="646"/>
      <c r="GW7" s="646"/>
      <c r="GX7" s="646"/>
      <c r="GY7" s="646"/>
      <c r="GZ7" s="646"/>
      <c r="HA7" s="646"/>
      <c r="HB7" s="646"/>
      <c r="HC7" s="646"/>
      <c r="HD7" s="646"/>
      <c r="HE7" s="646"/>
      <c r="HF7" s="646"/>
      <c r="HG7" s="646"/>
      <c r="HH7" s="646"/>
      <c r="HI7" s="646"/>
      <c r="HJ7" s="646"/>
      <c r="HK7" s="646"/>
      <c r="HL7" s="219"/>
      <c r="HM7" s="646" t="s">
        <v>372</v>
      </c>
      <c r="HN7" s="646"/>
      <c r="HO7" s="646"/>
      <c r="HP7" s="646"/>
      <c r="HQ7" s="646"/>
      <c r="HR7" s="646"/>
      <c r="HS7" s="646"/>
      <c r="HT7" s="646"/>
      <c r="HU7" s="646"/>
      <c r="HV7" s="646"/>
      <c r="HW7" s="646"/>
      <c r="HX7" s="646"/>
      <c r="HY7" s="646"/>
      <c r="HZ7" s="646"/>
      <c r="IA7" s="646"/>
      <c r="IB7" s="646"/>
      <c r="IC7" s="646"/>
      <c r="ID7" s="646"/>
      <c r="IE7" s="646"/>
      <c r="IF7" s="219"/>
      <c r="IG7" s="646" t="s">
        <v>372</v>
      </c>
      <c r="IH7" s="646"/>
      <c r="II7" s="646"/>
      <c r="IJ7" s="646"/>
      <c r="IK7" s="646"/>
      <c r="IL7" s="646"/>
      <c r="IM7" s="646"/>
      <c r="IN7" s="646"/>
      <c r="IO7" s="646"/>
      <c r="IP7" s="646"/>
      <c r="IQ7" s="646"/>
      <c r="IR7" s="646"/>
      <c r="IS7" s="646"/>
      <c r="IT7" s="646"/>
      <c r="IU7" s="646"/>
      <c r="IV7" s="646"/>
      <c r="IW7" s="646"/>
      <c r="IX7" s="646"/>
      <c r="IY7" s="646"/>
      <c r="IZ7" s="219"/>
    </row>
    <row r="8" spans="1:260" x14ac:dyDescent="0.25">
      <c r="T8" s="219"/>
      <c r="AN8" s="219"/>
      <c r="BH8" s="219"/>
      <c r="CB8" s="219"/>
      <c r="CV8" s="219"/>
      <c r="DP8" s="219"/>
      <c r="EJ8" s="219"/>
      <c r="FD8" s="219"/>
      <c r="FX8" s="219"/>
      <c r="GR8" s="219"/>
      <c r="HL8" s="219"/>
      <c r="IF8" s="219"/>
      <c r="IZ8" s="219"/>
    </row>
    <row r="9" spans="1:260" x14ac:dyDescent="0.25">
      <c r="A9" s="65"/>
      <c r="B9" s="30"/>
      <c r="C9" s="30"/>
      <c r="D9" s="30"/>
      <c r="E9" s="30"/>
      <c r="F9" s="30"/>
      <c r="G9" s="30"/>
      <c r="H9" s="30"/>
      <c r="I9" s="30"/>
      <c r="J9" s="30"/>
      <c r="K9" s="30"/>
      <c r="L9" s="30"/>
      <c r="M9" s="30"/>
      <c r="N9" s="30"/>
      <c r="O9" s="30"/>
      <c r="P9" s="30"/>
      <c r="Q9" s="30"/>
      <c r="R9" s="30"/>
      <c r="S9" s="30"/>
      <c r="T9" s="219"/>
      <c r="U9" s="65"/>
      <c r="V9" s="30"/>
      <c r="W9" s="30"/>
      <c r="X9" s="30"/>
      <c r="Y9" s="30"/>
      <c r="Z9" s="30"/>
      <c r="AA9" s="30"/>
      <c r="AB9" s="30"/>
      <c r="AC9" s="30"/>
      <c r="AD9" s="30"/>
      <c r="AE9" s="30"/>
      <c r="AF9" s="30"/>
      <c r="AG9" s="30"/>
      <c r="AH9" s="30"/>
      <c r="AI9" s="30"/>
      <c r="AJ9" s="30"/>
      <c r="AK9" s="30"/>
      <c r="AL9" s="30"/>
      <c r="AM9" s="30"/>
      <c r="AN9" s="219"/>
      <c r="AO9" s="65"/>
      <c r="AP9" s="30"/>
      <c r="AQ9" s="30"/>
      <c r="AR9" s="30"/>
      <c r="AS9" s="30"/>
      <c r="AT9" s="30"/>
      <c r="AU9" s="30"/>
      <c r="AV9" s="30"/>
      <c r="AW9" s="30"/>
      <c r="AX9" s="30"/>
      <c r="AY9" s="30"/>
      <c r="AZ9" s="30"/>
      <c r="BA9" s="30"/>
      <c r="BB9" s="30"/>
      <c r="BC9" s="30"/>
      <c r="BD9" s="30"/>
      <c r="BE9" s="30"/>
      <c r="BF9" s="30"/>
      <c r="BG9" s="30"/>
      <c r="BH9" s="219"/>
      <c r="BI9" s="65"/>
      <c r="BJ9" s="30"/>
      <c r="BK9" s="30"/>
      <c r="BL9" s="30"/>
      <c r="BM9" s="30"/>
      <c r="BN9" s="30"/>
      <c r="BO9" s="30"/>
      <c r="BP9" s="30"/>
      <c r="BQ9" s="30"/>
      <c r="BR9" s="30"/>
      <c r="BS9" s="30"/>
      <c r="BT9" s="30"/>
      <c r="BU9" s="30"/>
      <c r="BV9" s="30"/>
      <c r="BW9" s="30"/>
      <c r="BX9" s="30"/>
      <c r="BY9" s="30"/>
      <c r="BZ9" s="30"/>
      <c r="CA9" s="30"/>
      <c r="CB9" s="219"/>
      <c r="CC9" s="65"/>
      <c r="CD9" s="30"/>
      <c r="CE9" s="30"/>
      <c r="CF9" s="30"/>
      <c r="CG9" s="30"/>
      <c r="CH9" s="30"/>
      <c r="CI9" s="30"/>
      <c r="CJ9" s="30"/>
      <c r="CK9" s="30"/>
      <c r="CL9" s="30"/>
      <c r="CM9" s="30"/>
      <c r="CN9" s="30"/>
      <c r="CO9" s="30"/>
      <c r="CP9" s="30"/>
      <c r="CQ9" s="30"/>
      <c r="CR9" s="30"/>
      <c r="CS9" s="30"/>
      <c r="CT9" s="30"/>
      <c r="CU9" s="30"/>
      <c r="CV9" s="219"/>
      <c r="CW9" s="65"/>
      <c r="CX9" s="30"/>
      <c r="CY9" s="30"/>
      <c r="CZ9" s="30"/>
      <c r="DA9" s="30"/>
      <c r="DB9" s="30"/>
      <c r="DC9" s="30"/>
      <c r="DD9" s="30"/>
      <c r="DE9" s="30"/>
      <c r="DF9" s="30"/>
      <c r="DG9" s="30"/>
      <c r="DH9" s="30"/>
      <c r="DI9" s="30"/>
      <c r="DJ9" s="30"/>
      <c r="DK9" s="30"/>
      <c r="DL9" s="30"/>
      <c r="DM9" s="30"/>
      <c r="DN9" s="30"/>
      <c r="DO9" s="30"/>
      <c r="DP9" s="219"/>
      <c r="DQ9" s="65"/>
      <c r="DR9" s="30"/>
      <c r="DS9" s="30"/>
      <c r="DT9" s="30"/>
      <c r="DU9" s="30"/>
      <c r="DV9" s="30"/>
      <c r="DW9" s="30"/>
      <c r="DX9" s="30"/>
      <c r="DY9" s="30"/>
      <c r="DZ9" s="30"/>
      <c r="EA9" s="30"/>
      <c r="EB9" s="30"/>
      <c r="EC9" s="30"/>
      <c r="ED9" s="30"/>
      <c r="EE9" s="30"/>
      <c r="EF9" s="30"/>
      <c r="EG9" s="30"/>
      <c r="EH9" s="30"/>
      <c r="EI9" s="30"/>
      <c r="EJ9" s="219"/>
      <c r="EK9" s="65"/>
      <c r="EL9" s="30"/>
      <c r="EM9" s="30"/>
      <c r="EN9" s="30"/>
      <c r="EO9" s="30"/>
      <c r="EP9" s="30"/>
      <c r="EQ9" s="30"/>
      <c r="ER9" s="30"/>
      <c r="ES9" s="30"/>
      <c r="ET9" s="30"/>
      <c r="EU9" s="30"/>
      <c r="EV9" s="30"/>
      <c r="EW9" s="30"/>
      <c r="EX9" s="30"/>
      <c r="EY9" s="30"/>
      <c r="EZ9" s="30"/>
      <c r="FA9" s="30"/>
      <c r="FB9" s="30"/>
      <c r="FC9" s="30"/>
      <c r="FD9" s="219"/>
      <c r="FE9" s="65"/>
      <c r="FF9" s="30"/>
      <c r="FG9" s="30"/>
      <c r="FH9" s="30"/>
      <c r="FI9" s="30"/>
      <c r="FJ9" s="30"/>
      <c r="FK9" s="30"/>
      <c r="FL9" s="30"/>
      <c r="FM9" s="30"/>
      <c r="FN9" s="30"/>
      <c r="FO9" s="30"/>
      <c r="FP9" s="30"/>
      <c r="FQ9" s="30"/>
      <c r="FR9" s="30"/>
      <c r="FS9" s="30"/>
      <c r="FT9" s="30"/>
      <c r="FU9" s="30"/>
      <c r="FV9" s="30"/>
      <c r="FW9" s="30"/>
      <c r="FX9" s="219"/>
      <c r="FY9" s="65"/>
      <c r="FZ9" s="30"/>
      <c r="GA9" s="30"/>
      <c r="GB9" s="30"/>
      <c r="GC9" s="30"/>
      <c r="GD9" s="30"/>
      <c r="GE9" s="30"/>
      <c r="GF9" s="30"/>
      <c r="GG9" s="30"/>
      <c r="GH9" s="30"/>
      <c r="GI9" s="30"/>
      <c r="GJ9" s="30"/>
      <c r="GK9" s="30"/>
      <c r="GL9" s="30"/>
      <c r="GM9" s="30"/>
      <c r="GN9" s="30"/>
      <c r="GO9" s="30"/>
      <c r="GP9" s="30"/>
      <c r="GQ9" s="30"/>
      <c r="GR9" s="219"/>
      <c r="GS9" s="65"/>
      <c r="GT9" s="30"/>
      <c r="GU9" s="30"/>
      <c r="GV9" s="30"/>
      <c r="GW9" s="30"/>
      <c r="GX9" s="30"/>
      <c r="GY9" s="30"/>
      <c r="GZ9" s="30"/>
      <c r="HA9" s="30"/>
      <c r="HB9" s="30"/>
      <c r="HC9" s="30"/>
      <c r="HD9" s="30"/>
      <c r="HE9" s="30"/>
      <c r="HF9" s="30"/>
      <c r="HG9" s="30"/>
      <c r="HH9" s="30"/>
      <c r="HI9" s="30"/>
      <c r="HJ9" s="30"/>
      <c r="HK9" s="30"/>
      <c r="HL9" s="219"/>
      <c r="HM9" s="65"/>
      <c r="HN9" s="30"/>
      <c r="HO9" s="30"/>
      <c r="HP9" s="30"/>
      <c r="HQ9" s="30"/>
      <c r="HR9" s="30"/>
      <c r="HS9" s="30"/>
      <c r="HT9" s="30"/>
      <c r="HU9" s="30"/>
      <c r="HV9" s="30"/>
      <c r="HW9" s="30"/>
      <c r="HX9" s="30"/>
      <c r="HY9" s="30"/>
      <c r="HZ9" s="30"/>
      <c r="IA9" s="30"/>
      <c r="IB9" s="30"/>
      <c r="IC9" s="30"/>
      <c r="ID9" s="30"/>
      <c r="IE9" s="30"/>
      <c r="IF9" s="219"/>
      <c r="IG9" s="65"/>
      <c r="IH9" s="30"/>
      <c r="II9" s="30"/>
      <c r="IJ9" s="30"/>
      <c r="IK9" s="30"/>
      <c r="IL9" s="30"/>
      <c r="IM9" s="30"/>
      <c r="IN9" s="30"/>
      <c r="IO9" s="30"/>
      <c r="IP9" s="30"/>
      <c r="IQ9" s="30"/>
      <c r="IR9" s="30"/>
      <c r="IS9" s="30"/>
      <c r="IT9" s="30"/>
      <c r="IU9" s="30"/>
      <c r="IV9" s="30"/>
      <c r="IW9" s="30"/>
      <c r="IX9" s="30"/>
      <c r="IY9" s="30"/>
      <c r="IZ9" s="219"/>
    </row>
    <row r="10" spans="1:260" ht="20.100000000000001" customHeight="1" x14ac:dyDescent="0.25">
      <c r="A10" s="64" t="s">
        <v>581</v>
      </c>
      <c r="B10" s="30"/>
      <c r="C10" s="30"/>
      <c r="D10" s="30"/>
      <c r="E10" s="30"/>
      <c r="F10" s="30"/>
      <c r="G10" s="30"/>
      <c r="H10" s="30"/>
      <c r="I10" s="30"/>
      <c r="J10" s="30"/>
      <c r="K10" s="30"/>
      <c r="L10" s="30"/>
      <c r="M10" s="30"/>
      <c r="N10" s="30"/>
      <c r="O10" s="30"/>
      <c r="P10" s="30"/>
      <c r="Q10" s="30"/>
      <c r="R10" s="30"/>
      <c r="S10" s="30"/>
      <c r="T10" s="219"/>
      <c r="U10" s="64" t="s">
        <v>581</v>
      </c>
      <c r="V10" s="30"/>
      <c r="W10" s="30"/>
      <c r="X10" s="30"/>
      <c r="Y10" s="30"/>
      <c r="Z10" s="30"/>
      <c r="AA10" s="30"/>
      <c r="AB10" s="30"/>
      <c r="AC10" s="30"/>
      <c r="AD10" s="30"/>
      <c r="AE10" s="30"/>
      <c r="AF10" s="30"/>
      <c r="AG10" s="30"/>
      <c r="AH10" s="30"/>
      <c r="AI10" s="30"/>
      <c r="AJ10" s="30"/>
      <c r="AK10" s="30"/>
      <c r="AL10" s="30"/>
      <c r="AM10" s="30"/>
      <c r="AN10" s="219"/>
      <c r="AO10" s="64" t="s">
        <v>581</v>
      </c>
      <c r="AP10" s="30"/>
      <c r="AQ10" s="30"/>
      <c r="AR10" s="30"/>
      <c r="AS10" s="30"/>
      <c r="AT10" s="30"/>
      <c r="AU10" s="30"/>
      <c r="AV10" s="30"/>
      <c r="AW10" s="30"/>
      <c r="AX10" s="30"/>
      <c r="AY10" s="30"/>
      <c r="AZ10" s="30"/>
      <c r="BA10" s="30"/>
      <c r="BB10" s="30"/>
      <c r="BC10" s="30"/>
      <c r="BD10" s="30"/>
      <c r="BE10" s="30"/>
      <c r="BF10" s="30"/>
      <c r="BG10" s="30"/>
      <c r="BH10" s="219"/>
      <c r="BI10" s="64" t="s">
        <v>581</v>
      </c>
      <c r="BJ10" s="30"/>
      <c r="BK10" s="30"/>
      <c r="BL10" s="30"/>
      <c r="BM10" s="30"/>
      <c r="BN10" s="30"/>
      <c r="BO10" s="30"/>
      <c r="BP10" s="30"/>
      <c r="BQ10" s="30"/>
      <c r="BR10" s="30"/>
      <c r="BS10" s="30"/>
      <c r="BT10" s="30"/>
      <c r="BU10" s="30"/>
      <c r="BV10" s="30"/>
      <c r="BW10" s="30"/>
      <c r="BX10" s="30"/>
      <c r="BY10" s="30"/>
      <c r="BZ10" s="30"/>
      <c r="CA10" s="30"/>
      <c r="CB10" s="219"/>
      <c r="CC10" s="64" t="s">
        <v>581</v>
      </c>
      <c r="CD10" s="30"/>
      <c r="CE10" s="30"/>
      <c r="CF10" s="30"/>
      <c r="CG10" s="30"/>
      <c r="CH10" s="30"/>
      <c r="CI10" s="30"/>
      <c r="CJ10" s="30"/>
      <c r="CK10" s="30"/>
      <c r="CL10" s="30"/>
      <c r="CM10" s="30"/>
      <c r="CN10" s="30"/>
      <c r="CO10" s="30"/>
      <c r="CP10" s="30"/>
      <c r="CQ10" s="30"/>
      <c r="CR10" s="30"/>
      <c r="CS10" s="30"/>
      <c r="CT10" s="30"/>
      <c r="CU10" s="30"/>
      <c r="CV10" s="219"/>
      <c r="CW10" s="64" t="s">
        <v>581</v>
      </c>
      <c r="CX10" s="30"/>
      <c r="CY10" s="30"/>
      <c r="CZ10" s="30"/>
      <c r="DA10" s="30"/>
      <c r="DB10" s="30"/>
      <c r="DC10" s="30"/>
      <c r="DD10" s="30"/>
      <c r="DE10" s="30"/>
      <c r="DF10" s="30"/>
      <c r="DG10" s="30"/>
      <c r="DH10" s="30"/>
      <c r="DI10" s="30"/>
      <c r="DJ10" s="30"/>
      <c r="DK10" s="30"/>
      <c r="DL10" s="30"/>
      <c r="DM10" s="30"/>
      <c r="DN10" s="30"/>
      <c r="DO10" s="30"/>
      <c r="DP10" s="219"/>
      <c r="DQ10" s="64" t="s">
        <v>581</v>
      </c>
      <c r="DR10" s="30"/>
      <c r="DS10" s="30"/>
      <c r="DT10" s="30"/>
      <c r="DU10" s="30"/>
      <c r="DV10" s="30"/>
      <c r="DW10" s="30"/>
      <c r="DX10" s="30"/>
      <c r="DY10" s="30"/>
      <c r="DZ10" s="30"/>
      <c r="EA10" s="30"/>
      <c r="EB10" s="30"/>
      <c r="EC10" s="30"/>
      <c r="ED10" s="30"/>
      <c r="EE10" s="30"/>
      <c r="EF10" s="30"/>
      <c r="EG10" s="30"/>
      <c r="EH10" s="30"/>
      <c r="EI10" s="30"/>
      <c r="EJ10" s="219"/>
      <c r="EK10" s="64" t="s">
        <v>581</v>
      </c>
      <c r="EL10" s="30"/>
      <c r="EM10" s="30"/>
      <c r="EN10" s="30"/>
      <c r="EO10" s="30"/>
      <c r="EP10" s="30"/>
      <c r="EQ10" s="30"/>
      <c r="ER10" s="30"/>
      <c r="ES10" s="30"/>
      <c r="ET10" s="30"/>
      <c r="EU10" s="30"/>
      <c r="EV10" s="30"/>
      <c r="EW10" s="30"/>
      <c r="EX10" s="30"/>
      <c r="EY10" s="30"/>
      <c r="EZ10" s="30"/>
      <c r="FA10" s="30"/>
      <c r="FB10" s="30"/>
      <c r="FC10" s="30"/>
      <c r="FD10" s="219"/>
      <c r="FE10" s="64" t="s">
        <v>581</v>
      </c>
      <c r="FF10" s="30"/>
      <c r="FG10" s="30"/>
      <c r="FH10" s="30"/>
      <c r="FI10" s="30"/>
      <c r="FJ10" s="30"/>
      <c r="FK10" s="30"/>
      <c r="FL10" s="30"/>
      <c r="FM10" s="30"/>
      <c r="FN10" s="30"/>
      <c r="FO10" s="30"/>
      <c r="FP10" s="30"/>
      <c r="FQ10" s="30"/>
      <c r="FR10" s="30"/>
      <c r="FS10" s="30"/>
      <c r="FT10" s="30"/>
      <c r="FU10" s="30"/>
      <c r="FV10" s="30"/>
      <c r="FW10" s="30"/>
      <c r="FX10" s="219"/>
      <c r="FY10" s="64" t="s">
        <v>581</v>
      </c>
      <c r="FZ10" s="30"/>
      <c r="GA10" s="30"/>
      <c r="GB10" s="30"/>
      <c r="GC10" s="30"/>
      <c r="GD10" s="30"/>
      <c r="GE10" s="30"/>
      <c r="GF10" s="30"/>
      <c r="GG10" s="30"/>
      <c r="GH10" s="30"/>
      <c r="GI10" s="30"/>
      <c r="GJ10" s="30"/>
      <c r="GK10" s="30"/>
      <c r="GL10" s="30"/>
      <c r="GM10" s="30"/>
      <c r="GN10" s="30"/>
      <c r="GO10" s="30"/>
      <c r="GP10" s="30"/>
      <c r="GQ10" s="30"/>
      <c r="GR10" s="219"/>
      <c r="GS10" s="64" t="s">
        <v>581</v>
      </c>
      <c r="GT10" s="30"/>
      <c r="GU10" s="30"/>
      <c r="GV10" s="30"/>
      <c r="GW10" s="30"/>
      <c r="GX10" s="30"/>
      <c r="GY10" s="30"/>
      <c r="GZ10" s="30"/>
      <c r="HA10" s="30"/>
      <c r="HB10" s="30"/>
      <c r="HC10" s="30"/>
      <c r="HD10" s="30"/>
      <c r="HE10" s="30"/>
      <c r="HF10" s="30"/>
      <c r="HG10" s="30"/>
      <c r="HH10" s="30"/>
      <c r="HI10" s="30"/>
      <c r="HJ10" s="30"/>
      <c r="HK10" s="30"/>
      <c r="HL10" s="219"/>
      <c r="HM10" s="64" t="s">
        <v>581</v>
      </c>
      <c r="HN10" s="30"/>
      <c r="HO10" s="30"/>
      <c r="HP10" s="30"/>
      <c r="HQ10" s="30"/>
      <c r="HR10" s="30"/>
      <c r="HS10" s="30"/>
      <c r="HT10" s="30"/>
      <c r="HU10" s="30"/>
      <c r="HV10" s="30"/>
      <c r="HW10" s="30"/>
      <c r="HX10" s="30"/>
      <c r="HY10" s="30"/>
      <c r="HZ10" s="30"/>
      <c r="IA10" s="30"/>
      <c r="IB10" s="30"/>
      <c r="IC10" s="30"/>
      <c r="ID10" s="30"/>
      <c r="IE10" s="30"/>
      <c r="IF10" s="219"/>
      <c r="IG10" s="64" t="s">
        <v>581</v>
      </c>
      <c r="IH10" s="30"/>
      <c r="II10" s="30"/>
      <c r="IJ10" s="30"/>
      <c r="IK10" s="30"/>
      <c r="IL10" s="30"/>
      <c r="IM10" s="30"/>
      <c r="IN10" s="30"/>
      <c r="IO10" s="30"/>
      <c r="IP10" s="30"/>
      <c r="IQ10" s="30"/>
      <c r="IR10" s="30"/>
      <c r="IS10" s="30"/>
      <c r="IT10" s="30"/>
      <c r="IU10" s="30"/>
      <c r="IV10" s="30"/>
      <c r="IW10" s="30"/>
      <c r="IX10" s="30"/>
      <c r="IY10" s="30"/>
      <c r="IZ10" s="219"/>
    </row>
    <row r="11" spans="1:260" x14ac:dyDescent="0.25">
      <c r="T11" s="219"/>
      <c r="AN11" s="219"/>
      <c r="BH11" s="219"/>
      <c r="CB11" s="219"/>
      <c r="CV11" s="219"/>
      <c r="DP11" s="219"/>
      <c r="EJ11" s="219"/>
      <c r="FD11" s="219"/>
      <c r="FX11" s="219"/>
      <c r="GR11" s="219"/>
      <c r="HL11" s="219"/>
      <c r="IF11" s="219"/>
      <c r="IZ11" s="219"/>
    </row>
    <row r="12" spans="1:260" x14ac:dyDescent="0.25">
      <c r="T12" s="219"/>
      <c r="AN12" s="219"/>
      <c r="BH12" s="219"/>
      <c r="CB12" s="219"/>
      <c r="CV12" s="219"/>
      <c r="DP12" s="219"/>
      <c r="EJ12" s="219"/>
      <c r="FD12" s="219"/>
      <c r="FX12" s="219"/>
      <c r="GR12" s="219"/>
      <c r="HL12" s="219"/>
      <c r="IF12" s="219"/>
      <c r="IZ12" s="219"/>
    </row>
    <row r="13" spans="1:260" ht="20.100000000000001" customHeight="1" x14ac:dyDescent="0.25">
      <c r="A13" s="67" t="s">
        <v>69</v>
      </c>
      <c r="B13" s="5" t="s">
        <v>10</v>
      </c>
      <c r="C13" s="5"/>
      <c r="D13" s="5"/>
      <c r="E13" s="5"/>
      <c r="F13" s="5"/>
      <c r="G13" s="6"/>
      <c r="H13" s="7" t="s">
        <v>11</v>
      </c>
      <c r="I13" s="7"/>
      <c r="J13" s="7"/>
      <c r="K13" s="7"/>
      <c r="L13" s="5"/>
      <c r="M13" s="6"/>
      <c r="N13" s="7" t="s">
        <v>12</v>
      </c>
      <c r="O13" s="7"/>
      <c r="P13" s="7"/>
      <c r="Q13" s="7"/>
      <c r="R13" s="5"/>
      <c r="S13" s="5"/>
      <c r="T13" s="219"/>
      <c r="U13" s="67" t="s">
        <v>69</v>
      </c>
      <c r="V13" s="5" t="s">
        <v>10</v>
      </c>
      <c r="W13" s="5"/>
      <c r="X13" s="5"/>
      <c r="Y13" s="5"/>
      <c r="Z13" s="5"/>
      <c r="AA13" s="6"/>
      <c r="AB13" s="7" t="s">
        <v>11</v>
      </c>
      <c r="AC13" s="7"/>
      <c r="AD13" s="7"/>
      <c r="AE13" s="7"/>
      <c r="AF13" s="5"/>
      <c r="AG13" s="6"/>
      <c r="AH13" s="7" t="s">
        <v>12</v>
      </c>
      <c r="AI13" s="7"/>
      <c r="AJ13" s="7"/>
      <c r="AK13" s="7"/>
      <c r="AL13" s="5"/>
      <c r="AM13" s="5"/>
      <c r="AN13" s="219"/>
      <c r="AO13" s="67" t="s">
        <v>69</v>
      </c>
      <c r="AP13" s="5" t="s">
        <v>10</v>
      </c>
      <c r="AQ13" s="5"/>
      <c r="AR13" s="5"/>
      <c r="AS13" s="5"/>
      <c r="AT13" s="5"/>
      <c r="AU13" s="6"/>
      <c r="AV13" s="7" t="s">
        <v>11</v>
      </c>
      <c r="AW13" s="7"/>
      <c r="AX13" s="7"/>
      <c r="AY13" s="7"/>
      <c r="AZ13" s="5"/>
      <c r="BA13" s="6"/>
      <c r="BB13" s="7" t="s">
        <v>12</v>
      </c>
      <c r="BC13" s="7"/>
      <c r="BD13" s="7"/>
      <c r="BE13" s="7"/>
      <c r="BF13" s="5"/>
      <c r="BG13" s="5"/>
      <c r="BH13" s="219"/>
      <c r="BI13" s="67" t="s">
        <v>69</v>
      </c>
      <c r="BJ13" s="5" t="s">
        <v>10</v>
      </c>
      <c r="BK13" s="5"/>
      <c r="BL13" s="5"/>
      <c r="BM13" s="5"/>
      <c r="BN13" s="5"/>
      <c r="BO13" s="6"/>
      <c r="BP13" s="7" t="s">
        <v>11</v>
      </c>
      <c r="BQ13" s="7"/>
      <c r="BR13" s="7"/>
      <c r="BS13" s="7"/>
      <c r="BT13" s="5"/>
      <c r="BU13" s="6"/>
      <c r="BV13" s="7" t="s">
        <v>12</v>
      </c>
      <c r="BW13" s="7"/>
      <c r="BX13" s="7"/>
      <c r="BY13" s="7"/>
      <c r="BZ13" s="5"/>
      <c r="CA13" s="5"/>
      <c r="CB13" s="219"/>
      <c r="CC13" s="67" t="s">
        <v>69</v>
      </c>
      <c r="CD13" s="5" t="s">
        <v>10</v>
      </c>
      <c r="CE13" s="5"/>
      <c r="CF13" s="5"/>
      <c r="CG13" s="5"/>
      <c r="CH13" s="5"/>
      <c r="CI13" s="6"/>
      <c r="CJ13" s="7" t="s">
        <v>11</v>
      </c>
      <c r="CK13" s="7"/>
      <c r="CL13" s="7"/>
      <c r="CM13" s="7"/>
      <c r="CN13" s="5"/>
      <c r="CO13" s="6"/>
      <c r="CP13" s="7" t="s">
        <v>12</v>
      </c>
      <c r="CQ13" s="7"/>
      <c r="CR13" s="7"/>
      <c r="CS13" s="7"/>
      <c r="CT13" s="5"/>
      <c r="CU13" s="5"/>
      <c r="CV13" s="219"/>
      <c r="CW13" s="67" t="s">
        <v>69</v>
      </c>
      <c r="CX13" s="5" t="s">
        <v>10</v>
      </c>
      <c r="CY13" s="5"/>
      <c r="CZ13" s="5"/>
      <c r="DA13" s="5"/>
      <c r="DB13" s="5"/>
      <c r="DC13" s="6"/>
      <c r="DD13" s="7" t="s">
        <v>11</v>
      </c>
      <c r="DE13" s="7"/>
      <c r="DF13" s="7"/>
      <c r="DG13" s="7"/>
      <c r="DH13" s="5"/>
      <c r="DI13" s="6"/>
      <c r="DJ13" s="7" t="s">
        <v>12</v>
      </c>
      <c r="DK13" s="7"/>
      <c r="DL13" s="7"/>
      <c r="DM13" s="7"/>
      <c r="DN13" s="5"/>
      <c r="DO13" s="5"/>
      <c r="DP13" s="219"/>
      <c r="DQ13" s="67" t="s">
        <v>69</v>
      </c>
      <c r="DR13" s="5" t="s">
        <v>10</v>
      </c>
      <c r="DS13" s="5"/>
      <c r="DT13" s="5"/>
      <c r="DU13" s="5"/>
      <c r="DV13" s="5"/>
      <c r="DW13" s="6"/>
      <c r="DX13" s="7" t="s">
        <v>11</v>
      </c>
      <c r="DY13" s="7"/>
      <c r="DZ13" s="7"/>
      <c r="EA13" s="7"/>
      <c r="EB13" s="5"/>
      <c r="EC13" s="6"/>
      <c r="ED13" s="7" t="s">
        <v>12</v>
      </c>
      <c r="EE13" s="7"/>
      <c r="EF13" s="7"/>
      <c r="EG13" s="7"/>
      <c r="EH13" s="5"/>
      <c r="EI13" s="5"/>
      <c r="EJ13" s="219"/>
      <c r="EK13" s="67" t="s">
        <v>69</v>
      </c>
      <c r="EL13" s="5" t="s">
        <v>10</v>
      </c>
      <c r="EM13" s="5"/>
      <c r="EN13" s="5"/>
      <c r="EO13" s="5"/>
      <c r="EP13" s="5"/>
      <c r="EQ13" s="6"/>
      <c r="ER13" s="7" t="s">
        <v>11</v>
      </c>
      <c r="ES13" s="7"/>
      <c r="ET13" s="7"/>
      <c r="EU13" s="7"/>
      <c r="EV13" s="5"/>
      <c r="EW13" s="6"/>
      <c r="EX13" s="7" t="s">
        <v>12</v>
      </c>
      <c r="EY13" s="7"/>
      <c r="EZ13" s="7"/>
      <c r="FA13" s="7"/>
      <c r="FB13" s="5"/>
      <c r="FC13" s="5"/>
      <c r="FD13" s="219"/>
      <c r="FE13" s="67" t="s">
        <v>69</v>
      </c>
      <c r="FF13" s="5" t="s">
        <v>10</v>
      </c>
      <c r="FG13" s="5"/>
      <c r="FH13" s="5"/>
      <c r="FI13" s="5"/>
      <c r="FJ13" s="5"/>
      <c r="FK13" s="6"/>
      <c r="FL13" s="7" t="s">
        <v>11</v>
      </c>
      <c r="FM13" s="7"/>
      <c r="FN13" s="7"/>
      <c r="FO13" s="7"/>
      <c r="FP13" s="5"/>
      <c r="FQ13" s="6"/>
      <c r="FR13" s="7" t="s">
        <v>12</v>
      </c>
      <c r="FS13" s="7"/>
      <c r="FT13" s="7"/>
      <c r="FU13" s="7"/>
      <c r="FV13" s="5"/>
      <c r="FW13" s="5"/>
      <c r="FX13" s="219"/>
      <c r="FY13" s="67" t="s">
        <v>69</v>
      </c>
      <c r="FZ13" s="5" t="s">
        <v>10</v>
      </c>
      <c r="GA13" s="5"/>
      <c r="GB13" s="5"/>
      <c r="GC13" s="5"/>
      <c r="GD13" s="5"/>
      <c r="GE13" s="6"/>
      <c r="GF13" s="7" t="s">
        <v>11</v>
      </c>
      <c r="GG13" s="7"/>
      <c r="GH13" s="7"/>
      <c r="GI13" s="7"/>
      <c r="GJ13" s="5"/>
      <c r="GK13" s="6"/>
      <c r="GL13" s="7" t="s">
        <v>12</v>
      </c>
      <c r="GM13" s="7"/>
      <c r="GN13" s="7"/>
      <c r="GO13" s="7"/>
      <c r="GP13" s="5"/>
      <c r="GQ13" s="5"/>
      <c r="GR13" s="219"/>
      <c r="GS13" s="67" t="s">
        <v>69</v>
      </c>
      <c r="GT13" s="5" t="s">
        <v>10</v>
      </c>
      <c r="GU13" s="5"/>
      <c r="GV13" s="5"/>
      <c r="GW13" s="5"/>
      <c r="GX13" s="5"/>
      <c r="GY13" s="6"/>
      <c r="GZ13" s="7" t="s">
        <v>11</v>
      </c>
      <c r="HA13" s="7"/>
      <c r="HB13" s="7"/>
      <c r="HC13" s="7"/>
      <c r="HD13" s="5"/>
      <c r="HE13" s="6"/>
      <c r="HF13" s="7" t="s">
        <v>12</v>
      </c>
      <c r="HG13" s="7"/>
      <c r="HH13" s="7"/>
      <c r="HI13" s="7"/>
      <c r="HJ13" s="5"/>
      <c r="HK13" s="5"/>
      <c r="HL13" s="219"/>
      <c r="HM13" s="67" t="s">
        <v>69</v>
      </c>
      <c r="HN13" s="5" t="s">
        <v>10</v>
      </c>
      <c r="HO13" s="5"/>
      <c r="HP13" s="5"/>
      <c r="HQ13" s="5"/>
      <c r="HR13" s="5"/>
      <c r="HS13" s="6"/>
      <c r="HT13" s="7" t="s">
        <v>11</v>
      </c>
      <c r="HU13" s="7"/>
      <c r="HV13" s="7"/>
      <c r="HW13" s="7"/>
      <c r="HX13" s="5"/>
      <c r="HY13" s="6"/>
      <c r="HZ13" s="7" t="s">
        <v>12</v>
      </c>
      <c r="IA13" s="7"/>
      <c r="IB13" s="7"/>
      <c r="IC13" s="7"/>
      <c r="ID13" s="5"/>
      <c r="IE13" s="5"/>
      <c r="IF13" s="219"/>
      <c r="IG13" s="67" t="s">
        <v>69</v>
      </c>
      <c r="IH13" s="5" t="s">
        <v>10</v>
      </c>
      <c r="II13" s="5"/>
      <c r="IJ13" s="5"/>
      <c r="IK13" s="5"/>
      <c r="IL13" s="5"/>
      <c r="IM13" s="6"/>
      <c r="IN13" s="7" t="s">
        <v>11</v>
      </c>
      <c r="IO13" s="7"/>
      <c r="IP13" s="7"/>
      <c r="IQ13" s="7"/>
      <c r="IR13" s="5"/>
      <c r="IS13" s="6"/>
      <c r="IT13" s="7" t="s">
        <v>12</v>
      </c>
      <c r="IU13" s="7"/>
      <c r="IV13" s="7"/>
      <c r="IW13" s="7"/>
      <c r="IX13" s="5"/>
      <c r="IY13" s="5"/>
      <c r="IZ13" s="219"/>
    </row>
    <row r="14" spans="1:260" ht="20.100000000000001" customHeight="1" x14ac:dyDescent="0.25">
      <c r="A14" s="11"/>
      <c r="B14" s="58" t="str">
        <f>"July 1, "&amp;'Set-Up Worksheet'!$B$6-1&amp;" through December 31, "&amp;'Set-Up Worksheet'!$B$6-1</f>
        <v>July 1, 2016 through December 31, 2016</v>
      </c>
      <c r="C14" s="59"/>
      <c r="D14" s="59"/>
      <c r="E14" s="59"/>
      <c r="F14" s="59"/>
      <c r="G14" s="60"/>
      <c r="H14" s="58" t="str">
        <f>"January 1, "&amp;'Set-Up Worksheet'!$B$6&amp;" through June 30, "&amp;'Set-Up Worksheet'!$B$6</f>
        <v>January 1, 2017 through June 30, 2017</v>
      </c>
      <c r="I14" s="59"/>
      <c r="J14" s="59"/>
      <c r="K14" s="59"/>
      <c r="L14" s="59"/>
      <c r="M14" s="60"/>
      <c r="N14" s="58" t="str">
        <f>"July 1, "&amp;'Set-Up Worksheet'!$B$6-1&amp;" through June 30, "&amp;'Set-Up Worksheet'!$B$6</f>
        <v>July 1, 2016 through June 30, 2017</v>
      </c>
      <c r="O14" s="59"/>
      <c r="P14" s="59"/>
      <c r="Q14" s="59"/>
      <c r="R14" s="59"/>
      <c r="S14" s="7"/>
      <c r="T14" s="219"/>
      <c r="U14" s="11"/>
      <c r="V14" s="58" t="str">
        <f>"July 1, "&amp;'Set-Up Worksheet'!$B$6-1&amp;" through December 31, "&amp;'Set-Up Worksheet'!$B$6-1</f>
        <v>July 1, 2016 through December 31, 2016</v>
      </c>
      <c r="W14" s="59"/>
      <c r="X14" s="59"/>
      <c r="Y14" s="59"/>
      <c r="Z14" s="59"/>
      <c r="AA14" s="60"/>
      <c r="AB14" s="58" t="str">
        <f>"January 1, "&amp;'Set-Up Worksheet'!$B$6&amp;" through June 30, "&amp;'Set-Up Worksheet'!$B$6</f>
        <v>January 1, 2017 through June 30, 2017</v>
      </c>
      <c r="AC14" s="59"/>
      <c r="AD14" s="59"/>
      <c r="AE14" s="59"/>
      <c r="AF14" s="59"/>
      <c r="AG14" s="60"/>
      <c r="AH14" s="58" t="str">
        <f>"July 1, "&amp;'Set-Up Worksheet'!$B$6-1&amp;" through June 30, "&amp;'Set-Up Worksheet'!$B$6</f>
        <v>July 1, 2016 through June 30, 2017</v>
      </c>
      <c r="AI14" s="59"/>
      <c r="AJ14" s="59"/>
      <c r="AK14" s="59"/>
      <c r="AL14" s="59"/>
      <c r="AM14" s="7"/>
      <c r="AN14" s="219"/>
      <c r="AO14" s="11"/>
      <c r="AP14" s="58" t="str">
        <f>"July 1, "&amp;'Set-Up Worksheet'!$B$6-1&amp;" through December 31, "&amp;'Set-Up Worksheet'!$B$6-1</f>
        <v>July 1, 2016 through December 31, 2016</v>
      </c>
      <c r="AQ14" s="59"/>
      <c r="AR14" s="59"/>
      <c r="AS14" s="59"/>
      <c r="AT14" s="59"/>
      <c r="AU14" s="60"/>
      <c r="AV14" s="58" t="str">
        <f>"January 1, "&amp;'Set-Up Worksheet'!$B$6&amp;" through June 30, "&amp;'Set-Up Worksheet'!$B$6</f>
        <v>January 1, 2017 through June 30, 2017</v>
      </c>
      <c r="AW14" s="59"/>
      <c r="AX14" s="59"/>
      <c r="AY14" s="59"/>
      <c r="AZ14" s="59"/>
      <c r="BA14" s="60"/>
      <c r="BB14" s="58" t="str">
        <f>"July 1, "&amp;'Set-Up Worksheet'!$B$6-1&amp;" through June 30, "&amp;'Set-Up Worksheet'!$B$6</f>
        <v>July 1, 2016 through June 30, 2017</v>
      </c>
      <c r="BC14" s="59"/>
      <c r="BD14" s="59"/>
      <c r="BE14" s="59"/>
      <c r="BF14" s="59"/>
      <c r="BG14" s="7"/>
      <c r="BH14" s="219"/>
      <c r="BI14" s="11"/>
      <c r="BJ14" s="58" t="str">
        <f>"July 1, "&amp;'Set-Up Worksheet'!$B$6-1&amp;" through December 31, "&amp;'Set-Up Worksheet'!$B$6-1</f>
        <v>July 1, 2016 through December 31, 2016</v>
      </c>
      <c r="BK14" s="59"/>
      <c r="BL14" s="59"/>
      <c r="BM14" s="59"/>
      <c r="BN14" s="59"/>
      <c r="BO14" s="60"/>
      <c r="BP14" s="58" t="str">
        <f>"January 1, "&amp;'Set-Up Worksheet'!$B$6&amp;" through June 30, "&amp;'Set-Up Worksheet'!$B$6</f>
        <v>January 1, 2017 through June 30, 2017</v>
      </c>
      <c r="BQ14" s="59"/>
      <c r="BR14" s="59"/>
      <c r="BS14" s="59"/>
      <c r="BT14" s="59"/>
      <c r="BU14" s="60"/>
      <c r="BV14" s="58" t="str">
        <f>"July 1, "&amp;'Set-Up Worksheet'!$B$6-1&amp;" through June 30, "&amp;'Set-Up Worksheet'!$B$6</f>
        <v>July 1, 2016 through June 30, 2017</v>
      </c>
      <c r="BW14" s="59"/>
      <c r="BX14" s="59"/>
      <c r="BY14" s="59"/>
      <c r="BZ14" s="59"/>
      <c r="CA14" s="7"/>
      <c r="CB14" s="219"/>
      <c r="CC14" s="11"/>
      <c r="CD14" s="58" t="str">
        <f>"July 1, "&amp;'Set-Up Worksheet'!$B$6-1&amp;" through December 31, "&amp;'Set-Up Worksheet'!$B$6-1</f>
        <v>July 1, 2016 through December 31, 2016</v>
      </c>
      <c r="CE14" s="59"/>
      <c r="CF14" s="59"/>
      <c r="CG14" s="59"/>
      <c r="CH14" s="59"/>
      <c r="CI14" s="60"/>
      <c r="CJ14" s="58" t="str">
        <f>"January 1, "&amp;'Set-Up Worksheet'!$B$6&amp;" through June 30, "&amp;'Set-Up Worksheet'!$B$6</f>
        <v>January 1, 2017 through June 30, 2017</v>
      </c>
      <c r="CK14" s="59"/>
      <c r="CL14" s="59"/>
      <c r="CM14" s="59"/>
      <c r="CN14" s="59"/>
      <c r="CO14" s="60"/>
      <c r="CP14" s="58" t="str">
        <f>"July 1, "&amp;'Set-Up Worksheet'!$B$6-1&amp;" through June 30, "&amp;'Set-Up Worksheet'!$B$6</f>
        <v>July 1, 2016 through June 30, 2017</v>
      </c>
      <c r="CQ14" s="59"/>
      <c r="CR14" s="59"/>
      <c r="CS14" s="59"/>
      <c r="CT14" s="59"/>
      <c r="CU14" s="7"/>
      <c r="CV14" s="219"/>
      <c r="CW14" s="11"/>
      <c r="CX14" s="58" t="str">
        <f>"July 1, "&amp;'Set-Up Worksheet'!$B$6-1&amp;" through December 31, "&amp;'Set-Up Worksheet'!$B$6-1</f>
        <v>July 1, 2016 through December 31, 2016</v>
      </c>
      <c r="CY14" s="59"/>
      <c r="CZ14" s="59"/>
      <c r="DA14" s="59"/>
      <c r="DB14" s="59"/>
      <c r="DC14" s="60"/>
      <c r="DD14" s="58" t="str">
        <f>"January 1, "&amp;'Set-Up Worksheet'!$B$6&amp;" through June 30, "&amp;'Set-Up Worksheet'!$B$6</f>
        <v>January 1, 2017 through June 30, 2017</v>
      </c>
      <c r="DE14" s="59"/>
      <c r="DF14" s="59"/>
      <c r="DG14" s="59"/>
      <c r="DH14" s="59"/>
      <c r="DI14" s="60"/>
      <c r="DJ14" s="58" t="str">
        <f>"July 1, "&amp;'Set-Up Worksheet'!$B$6-1&amp;" through June 30, "&amp;'Set-Up Worksheet'!$B$6</f>
        <v>July 1, 2016 through June 30, 2017</v>
      </c>
      <c r="DK14" s="59"/>
      <c r="DL14" s="59"/>
      <c r="DM14" s="59"/>
      <c r="DN14" s="59"/>
      <c r="DO14" s="7"/>
      <c r="DP14" s="219"/>
      <c r="DQ14" s="11"/>
      <c r="DR14" s="58" t="str">
        <f>"July 1, "&amp;'Set-Up Worksheet'!$B$6-1&amp;" through December 31, "&amp;'Set-Up Worksheet'!$B$6-1</f>
        <v>July 1, 2016 through December 31, 2016</v>
      </c>
      <c r="DS14" s="59"/>
      <c r="DT14" s="59"/>
      <c r="DU14" s="59"/>
      <c r="DV14" s="59"/>
      <c r="DW14" s="60"/>
      <c r="DX14" s="58" t="str">
        <f>"January 1, "&amp;'Set-Up Worksheet'!$B$6&amp;" through June 30, "&amp;'Set-Up Worksheet'!$B$6</f>
        <v>January 1, 2017 through June 30, 2017</v>
      </c>
      <c r="DY14" s="59"/>
      <c r="DZ14" s="59"/>
      <c r="EA14" s="59"/>
      <c r="EB14" s="59"/>
      <c r="EC14" s="60"/>
      <c r="ED14" s="58" t="str">
        <f>"July 1, "&amp;'Set-Up Worksheet'!$B$6-1&amp;" through June 30, "&amp;'Set-Up Worksheet'!$B$6</f>
        <v>July 1, 2016 through June 30, 2017</v>
      </c>
      <c r="EE14" s="59"/>
      <c r="EF14" s="59"/>
      <c r="EG14" s="59"/>
      <c r="EH14" s="59"/>
      <c r="EI14" s="7"/>
      <c r="EJ14" s="219"/>
      <c r="EK14" s="11"/>
      <c r="EL14" s="58" t="str">
        <f>"July 1, "&amp;'Set-Up Worksheet'!$B$6-1&amp;" through December 31, "&amp;'Set-Up Worksheet'!$B$6-1</f>
        <v>July 1, 2016 through December 31, 2016</v>
      </c>
      <c r="EM14" s="59"/>
      <c r="EN14" s="59"/>
      <c r="EO14" s="59"/>
      <c r="EP14" s="59"/>
      <c r="EQ14" s="60"/>
      <c r="ER14" s="58" t="str">
        <f>"January 1, "&amp;'Set-Up Worksheet'!$B$6&amp;" through June 30, "&amp;'Set-Up Worksheet'!$B$6</f>
        <v>January 1, 2017 through June 30, 2017</v>
      </c>
      <c r="ES14" s="59"/>
      <c r="ET14" s="59"/>
      <c r="EU14" s="59"/>
      <c r="EV14" s="59"/>
      <c r="EW14" s="60"/>
      <c r="EX14" s="58" t="str">
        <f>"July 1, "&amp;'Set-Up Worksheet'!$B$6-1&amp;" through June 30, "&amp;'Set-Up Worksheet'!$B$6</f>
        <v>July 1, 2016 through June 30, 2017</v>
      </c>
      <c r="EY14" s="59"/>
      <c r="EZ14" s="59"/>
      <c r="FA14" s="59"/>
      <c r="FB14" s="59"/>
      <c r="FC14" s="7"/>
      <c r="FD14" s="219"/>
      <c r="FE14" s="11"/>
      <c r="FF14" s="58" t="str">
        <f>"July 1, "&amp;'Set-Up Worksheet'!$B$6-1&amp;" through December 31, "&amp;'Set-Up Worksheet'!$B$6-1</f>
        <v>July 1, 2016 through December 31, 2016</v>
      </c>
      <c r="FG14" s="59"/>
      <c r="FH14" s="59"/>
      <c r="FI14" s="59"/>
      <c r="FJ14" s="59"/>
      <c r="FK14" s="60"/>
      <c r="FL14" s="58" t="str">
        <f>"January 1, "&amp;'Set-Up Worksheet'!$B$6&amp;" through June 30, "&amp;'Set-Up Worksheet'!$B$6</f>
        <v>January 1, 2017 through June 30, 2017</v>
      </c>
      <c r="FM14" s="59"/>
      <c r="FN14" s="59"/>
      <c r="FO14" s="59"/>
      <c r="FP14" s="59"/>
      <c r="FQ14" s="60"/>
      <c r="FR14" s="58" t="str">
        <f>"July 1, "&amp;'Set-Up Worksheet'!$B$6-1&amp;" through June 30, "&amp;'Set-Up Worksheet'!$B$6</f>
        <v>July 1, 2016 through June 30, 2017</v>
      </c>
      <c r="FS14" s="59"/>
      <c r="FT14" s="59"/>
      <c r="FU14" s="59"/>
      <c r="FV14" s="59"/>
      <c r="FW14" s="7"/>
      <c r="FX14" s="219"/>
      <c r="FY14" s="11"/>
      <c r="FZ14" s="58" t="str">
        <f>"July 1, "&amp;'Set-Up Worksheet'!$B$6-1&amp;" through December 31, "&amp;'Set-Up Worksheet'!$B$6-1</f>
        <v>July 1, 2016 through December 31, 2016</v>
      </c>
      <c r="GA14" s="59"/>
      <c r="GB14" s="59"/>
      <c r="GC14" s="59"/>
      <c r="GD14" s="59"/>
      <c r="GE14" s="60"/>
      <c r="GF14" s="58" t="str">
        <f>"January 1, "&amp;'Set-Up Worksheet'!$B$6&amp;" through June 30, "&amp;'Set-Up Worksheet'!$B$6</f>
        <v>January 1, 2017 through June 30, 2017</v>
      </c>
      <c r="GG14" s="59"/>
      <c r="GH14" s="59"/>
      <c r="GI14" s="59"/>
      <c r="GJ14" s="59"/>
      <c r="GK14" s="60"/>
      <c r="GL14" s="58" t="str">
        <f>"July 1, "&amp;'Set-Up Worksheet'!$B$6-1&amp;" through June 30, "&amp;'Set-Up Worksheet'!$B$6</f>
        <v>July 1, 2016 through June 30, 2017</v>
      </c>
      <c r="GM14" s="59"/>
      <c r="GN14" s="59"/>
      <c r="GO14" s="59"/>
      <c r="GP14" s="59"/>
      <c r="GQ14" s="7"/>
      <c r="GR14" s="219"/>
      <c r="GS14" s="11"/>
      <c r="GT14" s="58" t="str">
        <f>"July 1, "&amp;'Set-Up Worksheet'!$B$6-1&amp;" through December 31, "&amp;'Set-Up Worksheet'!$B$6-1</f>
        <v>July 1, 2016 through December 31, 2016</v>
      </c>
      <c r="GU14" s="59"/>
      <c r="GV14" s="59"/>
      <c r="GW14" s="59"/>
      <c r="GX14" s="59"/>
      <c r="GY14" s="60"/>
      <c r="GZ14" s="58" t="str">
        <f>"January 1, "&amp;'Set-Up Worksheet'!$B$6&amp;" through June 30, "&amp;'Set-Up Worksheet'!$B$6</f>
        <v>January 1, 2017 through June 30, 2017</v>
      </c>
      <c r="HA14" s="59"/>
      <c r="HB14" s="59"/>
      <c r="HC14" s="59"/>
      <c r="HD14" s="59"/>
      <c r="HE14" s="60"/>
      <c r="HF14" s="58" t="str">
        <f>"July 1, "&amp;'Set-Up Worksheet'!$B$6-1&amp;" through June 30, "&amp;'Set-Up Worksheet'!$B$6</f>
        <v>July 1, 2016 through June 30, 2017</v>
      </c>
      <c r="HG14" s="59"/>
      <c r="HH14" s="59"/>
      <c r="HI14" s="59"/>
      <c r="HJ14" s="59"/>
      <c r="HK14" s="7"/>
      <c r="HL14" s="219"/>
      <c r="HM14" s="11"/>
      <c r="HN14" s="58" t="str">
        <f>"July 1, "&amp;'Set-Up Worksheet'!$B$6-1&amp;" through December 31, "&amp;'Set-Up Worksheet'!$B$6-1</f>
        <v>July 1, 2016 through December 31, 2016</v>
      </c>
      <c r="HO14" s="59"/>
      <c r="HP14" s="59"/>
      <c r="HQ14" s="59"/>
      <c r="HR14" s="59"/>
      <c r="HS14" s="60"/>
      <c r="HT14" s="58" t="str">
        <f>"January 1, "&amp;'Set-Up Worksheet'!$B$6&amp;" through June 30, "&amp;'Set-Up Worksheet'!$B$6</f>
        <v>January 1, 2017 through June 30, 2017</v>
      </c>
      <c r="HU14" s="59"/>
      <c r="HV14" s="59"/>
      <c r="HW14" s="59"/>
      <c r="HX14" s="59"/>
      <c r="HY14" s="60"/>
      <c r="HZ14" s="58" t="str">
        <f>"July 1, "&amp;'Set-Up Worksheet'!$B$6-1&amp;" through June 30, "&amp;'Set-Up Worksheet'!$B$6</f>
        <v>July 1, 2016 through June 30, 2017</v>
      </c>
      <c r="IA14" s="59"/>
      <c r="IB14" s="59"/>
      <c r="IC14" s="59"/>
      <c r="ID14" s="59"/>
      <c r="IE14" s="7"/>
      <c r="IF14" s="219"/>
      <c r="IG14" s="11"/>
      <c r="IH14" s="58" t="str">
        <f>"July 1, "&amp;'Set-Up Worksheet'!$B$6-1&amp;" through December 31, "&amp;'Set-Up Worksheet'!$B$6-1</f>
        <v>July 1, 2016 through December 31, 2016</v>
      </c>
      <c r="II14" s="59"/>
      <c r="IJ14" s="59"/>
      <c r="IK14" s="59"/>
      <c r="IL14" s="59"/>
      <c r="IM14" s="60"/>
      <c r="IN14" s="58" t="str">
        <f>"January 1, "&amp;'Set-Up Worksheet'!$B$6&amp;" through June 30, "&amp;'Set-Up Worksheet'!$B$6</f>
        <v>January 1, 2017 through June 30, 2017</v>
      </c>
      <c r="IO14" s="59"/>
      <c r="IP14" s="59"/>
      <c r="IQ14" s="59"/>
      <c r="IR14" s="59"/>
      <c r="IS14" s="60"/>
      <c r="IT14" s="58" t="str">
        <f>"July 1, "&amp;'Set-Up Worksheet'!$B$6-1&amp;" through June 30, "&amp;'Set-Up Worksheet'!$B$6</f>
        <v>July 1, 2016 through June 30, 2017</v>
      </c>
      <c r="IU14" s="59"/>
      <c r="IV14" s="59"/>
      <c r="IW14" s="59"/>
      <c r="IX14" s="59"/>
      <c r="IY14" s="7"/>
      <c r="IZ14" s="219"/>
    </row>
    <row r="15" spans="1:260" ht="26.4" x14ac:dyDescent="0.25">
      <c r="A15" s="68" t="s">
        <v>534</v>
      </c>
      <c r="B15" s="8" t="s">
        <v>535</v>
      </c>
      <c r="C15" s="70" t="s">
        <v>536</v>
      </c>
      <c r="D15" s="8" t="s">
        <v>537</v>
      </c>
      <c r="E15" s="8" t="s">
        <v>538</v>
      </c>
      <c r="F15" s="8" t="s">
        <v>83</v>
      </c>
      <c r="G15" s="9" t="s">
        <v>90</v>
      </c>
      <c r="H15" s="8" t="s">
        <v>535</v>
      </c>
      <c r="I15" s="70" t="s">
        <v>536</v>
      </c>
      <c r="J15" s="8" t="s">
        <v>537</v>
      </c>
      <c r="K15" s="8" t="s">
        <v>538</v>
      </c>
      <c r="L15" s="8" t="s">
        <v>83</v>
      </c>
      <c r="M15" s="9" t="s">
        <v>90</v>
      </c>
      <c r="N15" s="8" t="s">
        <v>535</v>
      </c>
      <c r="O15" s="70" t="s">
        <v>536</v>
      </c>
      <c r="P15" s="8" t="s">
        <v>537</v>
      </c>
      <c r="Q15" s="8" t="s">
        <v>538</v>
      </c>
      <c r="R15" s="8" t="s">
        <v>83</v>
      </c>
      <c r="S15" s="8" t="s">
        <v>90</v>
      </c>
      <c r="T15" s="219"/>
      <c r="U15" s="68" t="s">
        <v>534</v>
      </c>
      <c r="V15" s="8" t="s">
        <v>535</v>
      </c>
      <c r="W15" s="70" t="s">
        <v>536</v>
      </c>
      <c r="X15" s="8" t="s">
        <v>537</v>
      </c>
      <c r="Y15" s="8" t="s">
        <v>538</v>
      </c>
      <c r="Z15" s="8" t="s">
        <v>83</v>
      </c>
      <c r="AA15" s="9" t="s">
        <v>90</v>
      </c>
      <c r="AB15" s="8" t="s">
        <v>535</v>
      </c>
      <c r="AC15" s="70" t="s">
        <v>536</v>
      </c>
      <c r="AD15" s="8" t="s">
        <v>537</v>
      </c>
      <c r="AE15" s="8" t="s">
        <v>538</v>
      </c>
      <c r="AF15" s="8" t="s">
        <v>83</v>
      </c>
      <c r="AG15" s="9" t="s">
        <v>90</v>
      </c>
      <c r="AH15" s="8" t="s">
        <v>535</v>
      </c>
      <c r="AI15" s="70" t="s">
        <v>536</v>
      </c>
      <c r="AJ15" s="8" t="s">
        <v>537</v>
      </c>
      <c r="AK15" s="8" t="s">
        <v>538</v>
      </c>
      <c r="AL15" s="8" t="s">
        <v>83</v>
      </c>
      <c r="AM15" s="8" t="s">
        <v>90</v>
      </c>
      <c r="AN15" s="219"/>
      <c r="AO15" s="68" t="s">
        <v>534</v>
      </c>
      <c r="AP15" s="8" t="s">
        <v>535</v>
      </c>
      <c r="AQ15" s="70" t="s">
        <v>536</v>
      </c>
      <c r="AR15" s="8" t="s">
        <v>537</v>
      </c>
      <c r="AS15" s="8" t="s">
        <v>538</v>
      </c>
      <c r="AT15" s="8" t="s">
        <v>83</v>
      </c>
      <c r="AU15" s="9" t="s">
        <v>90</v>
      </c>
      <c r="AV15" s="8" t="s">
        <v>535</v>
      </c>
      <c r="AW15" s="70" t="s">
        <v>536</v>
      </c>
      <c r="AX15" s="8" t="s">
        <v>537</v>
      </c>
      <c r="AY15" s="8" t="s">
        <v>538</v>
      </c>
      <c r="AZ15" s="8" t="s">
        <v>83</v>
      </c>
      <c r="BA15" s="9" t="s">
        <v>90</v>
      </c>
      <c r="BB15" s="8" t="s">
        <v>535</v>
      </c>
      <c r="BC15" s="70" t="s">
        <v>536</v>
      </c>
      <c r="BD15" s="8" t="s">
        <v>537</v>
      </c>
      <c r="BE15" s="8" t="s">
        <v>538</v>
      </c>
      <c r="BF15" s="8" t="s">
        <v>83</v>
      </c>
      <c r="BG15" s="8" t="s">
        <v>90</v>
      </c>
      <c r="BH15" s="219"/>
      <c r="BI15" s="68" t="s">
        <v>534</v>
      </c>
      <c r="BJ15" s="8" t="s">
        <v>535</v>
      </c>
      <c r="BK15" s="70" t="s">
        <v>536</v>
      </c>
      <c r="BL15" s="8" t="s">
        <v>537</v>
      </c>
      <c r="BM15" s="8" t="s">
        <v>538</v>
      </c>
      <c r="BN15" s="8" t="s">
        <v>83</v>
      </c>
      <c r="BO15" s="9" t="s">
        <v>90</v>
      </c>
      <c r="BP15" s="8" t="s">
        <v>535</v>
      </c>
      <c r="BQ15" s="70" t="s">
        <v>536</v>
      </c>
      <c r="BR15" s="8" t="s">
        <v>537</v>
      </c>
      <c r="BS15" s="8" t="s">
        <v>538</v>
      </c>
      <c r="BT15" s="8" t="s">
        <v>83</v>
      </c>
      <c r="BU15" s="9" t="s">
        <v>90</v>
      </c>
      <c r="BV15" s="8" t="s">
        <v>535</v>
      </c>
      <c r="BW15" s="70" t="s">
        <v>536</v>
      </c>
      <c r="BX15" s="8" t="s">
        <v>537</v>
      </c>
      <c r="BY15" s="8" t="s">
        <v>538</v>
      </c>
      <c r="BZ15" s="8" t="s">
        <v>83</v>
      </c>
      <c r="CA15" s="8" t="s">
        <v>90</v>
      </c>
      <c r="CB15" s="219"/>
      <c r="CC15" s="68" t="s">
        <v>534</v>
      </c>
      <c r="CD15" s="8" t="s">
        <v>535</v>
      </c>
      <c r="CE15" s="70" t="s">
        <v>536</v>
      </c>
      <c r="CF15" s="8" t="s">
        <v>537</v>
      </c>
      <c r="CG15" s="8" t="s">
        <v>538</v>
      </c>
      <c r="CH15" s="8" t="s">
        <v>83</v>
      </c>
      <c r="CI15" s="9" t="s">
        <v>90</v>
      </c>
      <c r="CJ15" s="8" t="s">
        <v>535</v>
      </c>
      <c r="CK15" s="70" t="s">
        <v>536</v>
      </c>
      <c r="CL15" s="8" t="s">
        <v>537</v>
      </c>
      <c r="CM15" s="8" t="s">
        <v>538</v>
      </c>
      <c r="CN15" s="8" t="s">
        <v>83</v>
      </c>
      <c r="CO15" s="9" t="s">
        <v>90</v>
      </c>
      <c r="CP15" s="8" t="s">
        <v>535</v>
      </c>
      <c r="CQ15" s="70" t="s">
        <v>536</v>
      </c>
      <c r="CR15" s="8" t="s">
        <v>537</v>
      </c>
      <c r="CS15" s="8" t="s">
        <v>538</v>
      </c>
      <c r="CT15" s="8" t="s">
        <v>83</v>
      </c>
      <c r="CU15" s="8" t="s">
        <v>90</v>
      </c>
      <c r="CV15" s="219"/>
      <c r="CW15" s="68" t="s">
        <v>534</v>
      </c>
      <c r="CX15" s="8" t="s">
        <v>535</v>
      </c>
      <c r="CY15" s="70" t="s">
        <v>536</v>
      </c>
      <c r="CZ15" s="8" t="s">
        <v>537</v>
      </c>
      <c r="DA15" s="8" t="s">
        <v>538</v>
      </c>
      <c r="DB15" s="8" t="s">
        <v>83</v>
      </c>
      <c r="DC15" s="9" t="s">
        <v>90</v>
      </c>
      <c r="DD15" s="8" t="s">
        <v>535</v>
      </c>
      <c r="DE15" s="70" t="s">
        <v>536</v>
      </c>
      <c r="DF15" s="8" t="s">
        <v>537</v>
      </c>
      <c r="DG15" s="8" t="s">
        <v>538</v>
      </c>
      <c r="DH15" s="8" t="s">
        <v>83</v>
      </c>
      <c r="DI15" s="9" t="s">
        <v>90</v>
      </c>
      <c r="DJ15" s="8" t="s">
        <v>535</v>
      </c>
      <c r="DK15" s="70" t="s">
        <v>536</v>
      </c>
      <c r="DL15" s="8" t="s">
        <v>537</v>
      </c>
      <c r="DM15" s="8" t="s">
        <v>538</v>
      </c>
      <c r="DN15" s="8" t="s">
        <v>83</v>
      </c>
      <c r="DO15" s="8" t="s">
        <v>90</v>
      </c>
      <c r="DP15" s="219"/>
      <c r="DQ15" s="68" t="s">
        <v>534</v>
      </c>
      <c r="DR15" s="8" t="s">
        <v>535</v>
      </c>
      <c r="DS15" s="70" t="s">
        <v>536</v>
      </c>
      <c r="DT15" s="8" t="s">
        <v>537</v>
      </c>
      <c r="DU15" s="8" t="s">
        <v>538</v>
      </c>
      <c r="DV15" s="8" t="s">
        <v>83</v>
      </c>
      <c r="DW15" s="9" t="s">
        <v>90</v>
      </c>
      <c r="DX15" s="8" t="s">
        <v>535</v>
      </c>
      <c r="DY15" s="70" t="s">
        <v>536</v>
      </c>
      <c r="DZ15" s="8" t="s">
        <v>537</v>
      </c>
      <c r="EA15" s="8" t="s">
        <v>538</v>
      </c>
      <c r="EB15" s="8" t="s">
        <v>83</v>
      </c>
      <c r="EC15" s="9" t="s">
        <v>90</v>
      </c>
      <c r="ED15" s="8" t="s">
        <v>535</v>
      </c>
      <c r="EE15" s="70" t="s">
        <v>536</v>
      </c>
      <c r="EF15" s="8" t="s">
        <v>537</v>
      </c>
      <c r="EG15" s="8" t="s">
        <v>538</v>
      </c>
      <c r="EH15" s="8" t="s">
        <v>83</v>
      </c>
      <c r="EI15" s="8" t="s">
        <v>90</v>
      </c>
      <c r="EJ15" s="219"/>
      <c r="EK15" s="68" t="s">
        <v>534</v>
      </c>
      <c r="EL15" s="8" t="s">
        <v>535</v>
      </c>
      <c r="EM15" s="70" t="s">
        <v>536</v>
      </c>
      <c r="EN15" s="8" t="s">
        <v>537</v>
      </c>
      <c r="EO15" s="8" t="s">
        <v>538</v>
      </c>
      <c r="EP15" s="8" t="s">
        <v>83</v>
      </c>
      <c r="EQ15" s="9" t="s">
        <v>90</v>
      </c>
      <c r="ER15" s="8" t="s">
        <v>535</v>
      </c>
      <c r="ES15" s="70" t="s">
        <v>536</v>
      </c>
      <c r="ET15" s="8" t="s">
        <v>537</v>
      </c>
      <c r="EU15" s="8" t="s">
        <v>538</v>
      </c>
      <c r="EV15" s="8" t="s">
        <v>83</v>
      </c>
      <c r="EW15" s="9" t="s">
        <v>90</v>
      </c>
      <c r="EX15" s="8" t="s">
        <v>535</v>
      </c>
      <c r="EY15" s="70" t="s">
        <v>536</v>
      </c>
      <c r="EZ15" s="8" t="s">
        <v>537</v>
      </c>
      <c r="FA15" s="8" t="s">
        <v>538</v>
      </c>
      <c r="FB15" s="8" t="s">
        <v>83</v>
      </c>
      <c r="FC15" s="8" t="s">
        <v>90</v>
      </c>
      <c r="FD15" s="219"/>
      <c r="FE15" s="68" t="s">
        <v>534</v>
      </c>
      <c r="FF15" s="8" t="s">
        <v>535</v>
      </c>
      <c r="FG15" s="70" t="s">
        <v>536</v>
      </c>
      <c r="FH15" s="8" t="s">
        <v>537</v>
      </c>
      <c r="FI15" s="8" t="s">
        <v>538</v>
      </c>
      <c r="FJ15" s="8" t="s">
        <v>83</v>
      </c>
      <c r="FK15" s="9" t="s">
        <v>90</v>
      </c>
      <c r="FL15" s="8" t="s">
        <v>535</v>
      </c>
      <c r="FM15" s="70" t="s">
        <v>536</v>
      </c>
      <c r="FN15" s="8" t="s">
        <v>537</v>
      </c>
      <c r="FO15" s="8" t="s">
        <v>538</v>
      </c>
      <c r="FP15" s="8" t="s">
        <v>83</v>
      </c>
      <c r="FQ15" s="9" t="s">
        <v>90</v>
      </c>
      <c r="FR15" s="8" t="s">
        <v>535</v>
      </c>
      <c r="FS15" s="70" t="s">
        <v>536</v>
      </c>
      <c r="FT15" s="8" t="s">
        <v>537</v>
      </c>
      <c r="FU15" s="8" t="s">
        <v>538</v>
      </c>
      <c r="FV15" s="8" t="s">
        <v>83</v>
      </c>
      <c r="FW15" s="8" t="s">
        <v>90</v>
      </c>
      <c r="FX15" s="219"/>
      <c r="FY15" s="68" t="s">
        <v>534</v>
      </c>
      <c r="FZ15" s="8" t="s">
        <v>535</v>
      </c>
      <c r="GA15" s="70" t="s">
        <v>536</v>
      </c>
      <c r="GB15" s="8" t="s">
        <v>537</v>
      </c>
      <c r="GC15" s="8" t="s">
        <v>538</v>
      </c>
      <c r="GD15" s="8" t="s">
        <v>83</v>
      </c>
      <c r="GE15" s="9" t="s">
        <v>90</v>
      </c>
      <c r="GF15" s="8" t="s">
        <v>535</v>
      </c>
      <c r="GG15" s="70" t="s">
        <v>536</v>
      </c>
      <c r="GH15" s="8" t="s">
        <v>537</v>
      </c>
      <c r="GI15" s="8" t="s">
        <v>538</v>
      </c>
      <c r="GJ15" s="8" t="s">
        <v>83</v>
      </c>
      <c r="GK15" s="9" t="s">
        <v>90</v>
      </c>
      <c r="GL15" s="8" t="s">
        <v>535</v>
      </c>
      <c r="GM15" s="70" t="s">
        <v>536</v>
      </c>
      <c r="GN15" s="8" t="s">
        <v>537</v>
      </c>
      <c r="GO15" s="8" t="s">
        <v>538</v>
      </c>
      <c r="GP15" s="8" t="s">
        <v>83</v>
      </c>
      <c r="GQ15" s="8" t="s">
        <v>90</v>
      </c>
      <c r="GR15" s="219"/>
      <c r="GS15" s="68" t="s">
        <v>534</v>
      </c>
      <c r="GT15" s="8" t="s">
        <v>535</v>
      </c>
      <c r="GU15" s="70" t="s">
        <v>536</v>
      </c>
      <c r="GV15" s="8" t="s">
        <v>537</v>
      </c>
      <c r="GW15" s="8" t="s">
        <v>538</v>
      </c>
      <c r="GX15" s="8" t="s">
        <v>83</v>
      </c>
      <c r="GY15" s="9" t="s">
        <v>90</v>
      </c>
      <c r="GZ15" s="8" t="s">
        <v>535</v>
      </c>
      <c r="HA15" s="70" t="s">
        <v>536</v>
      </c>
      <c r="HB15" s="8" t="s">
        <v>537</v>
      </c>
      <c r="HC15" s="8" t="s">
        <v>538</v>
      </c>
      <c r="HD15" s="8" t="s">
        <v>83</v>
      </c>
      <c r="HE15" s="9" t="s">
        <v>90</v>
      </c>
      <c r="HF15" s="8" t="s">
        <v>535</v>
      </c>
      <c r="HG15" s="70" t="s">
        <v>536</v>
      </c>
      <c r="HH15" s="8" t="s">
        <v>537</v>
      </c>
      <c r="HI15" s="8" t="s">
        <v>538</v>
      </c>
      <c r="HJ15" s="8" t="s">
        <v>83</v>
      </c>
      <c r="HK15" s="8" t="s">
        <v>90</v>
      </c>
      <c r="HL15" s="219"/>
      <c r="HM15" s="68" t="s">
        <v>534</v>
      </c>
      <c r="HN15" s="8" t="s">
        <v>535</v>
      </c>
      <c r="HO15" s="70" t="s">
        <v>536</v>
      </c>
      <c r="HP15" s="8" t="s">
        <v>537</v>
      </c>
      <c r="HQ15" s="8" t="s">
        <v>538</v>
      </c>
      <c r="HR15" s="8" t="s">
        <v>83</v>
      </c>
      <c r="HS15" s="9" t="s">
        <v>90</v>
      </c>
      <c r="HT15" s="8" t="s">
        <v>535</v>
      </c>
      <c r="HU15" s="70" t="s">
        <v>536</v>
      </c>
      <c r="HV15" s="8" t="s">
        <v>537</v>
      </c>
      <c r="HW15" s="8" t="s">
        <v>538</v>
      </c>
      <c r="HX15" s="8" t="s">
        <v>83</v>
      </c>
      <c r="HY15" s="9" t="s">
        <v>90</v>
      </c>
      <c r="HZ15" s="8" t="s">
        <v>535</v>
      </c>
      <c r="IA15" s="70" t="s">
        <v>536</v>
      </c>
      <c r="IB15" s="8" t="s">
        <v>537</v>
      </c>
      <c r="IC15" s="8" t="s">
        <v>538</v>
      </c>
      <c r="ID15" s="8" t="s">
        <v>83</v>
      </c>
      <c r="IE15" s="8" t="s">
        <v>90</v>
      </c>
      <c r="IF15" s="219"/>
      <c r="IG15" s="68" t="s">
        <v>534</v>
      </c>
      <c r="IH15" s="8" t="s">
        <v>535</v>
      </c>
      <c r="II15" s="70" t="s">
        <v>536</v>
      </c>
      <c r="IJ15" s="8" t="s">
        <v>537</v>
      </c>
      <c r="IK15" s="8" t="s">
        <v>538</v>
      </c>
      <c r="IL15" s="8" t="s">
        <v>83</v>
      </c>
      <c r="IM15" s="9" t="s">
        <v>90</v>
      </c>
      <c r="IN15" s="8" t="s">
        <v>535</v>
      </c>
      <c r="IO15" s="70" t="s">
        <v>536</v>
      </c>
      <c r="IP15" s="8" t="s">
        <v>537</v>
      </c>
      <c r="IQ15" s="8" t="s">
        <v>538</v>
      </c>
      <c r="IR15" s="8" t="s">
        <v>83</v>
      </c>
      <c r="IS15" s="9" t="s">
        <v>90</v>
      </c>
      <c r="IT15" s="8" t="s">
        <v>535</v>
      </c>
      <c r="IU15" s="70" t="s">
        <v>536</v>
      </c>
      <c r="IV15" s="8" t="s">
        <v>537</v>
      </c>
      <c r="IW15" s="8" t="s">
        <v>538</v>
      </c>
      <c r="IX15" s="8" t="s">
        <v>83</v>
      </c>
      <c r="IY15" s="8" t="s">
        <v>90</v>
      </c>
      <c r="IZ15" s="219"/>
    </row>
    <row r="16" spans="1:260" ht="24.9" customHeight="1" x14ac:dyDescent="0.25">
      <c r="A16" s="563" t="s">
        <v>539</v>
      </c>
      <c r="B16" s="588">
        <f>SUM(V16,AP16,BJ16,CD16,CX16,DR16,EL16,FF16,FZ16,GT16,HN16,IH16)</f>
        <v>0</v>
      </c>
      <c r="C16" s="588">
        <f t="shared" ref="C16:F19" si="0">SUM(W16,AQ16,BK16,CE16,CY16,DS16,EM16,FG16,GA16,GU16,HO16,II16)</f>
        <v>0</v>
      </c>
      <c r="D16" s="588">
        <f t="shared" si="0"/>
        <v>0</v>
      </c>
      <c r="E16" s="588">
        <f t="shared" si="0"/>
        <v>0</v>
      </c>
      <c r="F16" s="588">
        <f t="shared" si="0"/>
        <v>0</v>
      </c>
      <c r="G16" s="565">
        <f>SUM(B16:F16)</f>
        <v>0</v>
      </c>
      <c r="H16" s="588">
        <f>SUM(AB16,AV16,BP16,CJ16,DD16,DX16,ER16,FL16,GF16,GZ16,HT16,IN16)</f>
        <v>0</v>
      </c>
      <c r="I16" s="588">
        <f t="shared" ref="I16:I19" si="1">SUM(AC16,AW16,BQ16,CK16,DE16,DY16,ES16,FM16,GG16,HA16,HU16,IO16)</f>
        <v>0</v>
      </c>
      <c r="J16" s="588">
        <f t="shared" ref="J16:J19" si="2">SUM(AD16,AX16,BR16,CL16,DF16,DZ16,ET16,FN16,GH16,HB16,HV16,IP16)</f>
        <v>0</v>
      </c>
      <c r="K16" s="588">
        <f t="shared" ref="K16:K19" si="3">SUM(AE16,AY16,BS16,CM16,DG16,EA16,EU16,FO16,GI16,HC16,HW16,IQ16)</f>
        <v>0</v>
      </c>
      <c r="L16" s="588">
        <f t="shared" ref="L16:L19" si="4">SUM(AF16,AZ16,BT16,CN16,DH16,EB16,EV16,FP16,GJ16,HD16,HX16,IR16)</f>
        <v>0</v>
      </c>
      <c r="M16" s="565">
        <f>SUM(H16:L16)</f>
        <v>0</v>
      </c>
      <c r="N16" s="567">
        <f>SUM(B16,H16)</f>
        <v>0</v>
      </c>
      <c r="O16" s="567">
        <f t="shared" ref="O16:S19" si="5">SUM(C16,I16)</f>
        <v>0</v>
      </c>
      <c r="P16" s="567">
        <f t="shared" si="5"/>
        <v>0</v>
      </c>
      <c r="Q16" s="567">
        <f t="shared" si="5"/>
        <v>0</v>
      </c>
      <c r="R16" s="568">
        <f t="shared" si="5"/>
        <v>0</v>
      </c>
      <c r="S16" s="568">
        <f t="shared" si="5"/>
        <v>0</v>
      </c>
      <c r="T16" s="219"/>
      <c r="U16" s="563" t="s">
        <v>539</v>
      </c>
      <c r="V16" s="564"/>
      <c r="W16" s="564"/>
      <c r="X16" s="564"/>
      <c r="Y16" s="564"/>
      <c r="Z16" s="564"/>
      <c r="AA16" s="565">
        <f>SUM(V16:Z16)</f>
        <v>0</v>
      </c>
      <c r="AB16" s="566"/>
      <c r="AC16" s="566"/>
      <c r="AD16" s="566"/>
      <c r="AE16" s="566"/>
      <c r="AF16" s="564"/>
      <c r="AG16" s="565">
        <f>SUM(AB16:AF16)</f>
        <v>0</v>
      </c>
      <c r="AH16" s="567">
        <f>SUM(V16,AB16)</f>
        <v>0</v>
      </c>
      <c r="AI16" s="567">
        <f t="shared" ref="AI16:AI19" si="6">SUM(W16,AC16)</f>
        <v>0</v>
      </c>
      <c r="AJ16" s="567">
        <f t="shared" ref="AJ16:AJ19" si="7">SUM(X16,AD16)</f>
        <v>0</v>
      </c>
      <c r="AK16" s="567">
        <f t="shared" ref="AK16:AK19" si="8">SUM(Y16,AE16)</f>
        <v>0</v>
      </c>
      <c r="AL16" s="568">
        <f t="shared" ref="AL16:AL19" si="9">SUM(Z16,AF16)</f>
        <v>0</v>
      </c>
      <c r="AM16" s="568">
        <f t="shared" ref="AM16:AM19" si="10">SUM(AA16,AG16)</f>
        <v>0</v>
      </c>
      <c r="AN16" s="219"/>
      <c r="AO16" s="563" t="s">
        <v>539</v>
      </c>
      <c r="AP16" s="564"/>
      <c r="AQ16" s="564"/>
      <c r="AR16" s="564"/>
      <c r="AS16" s="564"/>
      <c r="AT16" s="564"/>
      <c r="AU16" s="565">
        <f>SUM(AP16:AT16)</f>
        <v>0</v>
      </c>
      <c r="AV16" s="566"/>
      <c r="AW16" s="566"/>
      <c r="AX16" s="566"/>
      <c r="AY16" s="566"/>
      <c r="AZ16" s="564"/>
      <c r="BA16" s="565">
        <f>SUM(AV16:AZ16)</f>
        <v>0</v>
      </c>
      <c r="BB16" s="567">
        <f>SUM(AP16,AV16)</f>
        <v>0</v>
      </c>
      <c r="BC16" s="567">
        <f t="shared" ref="BC16:BC19" si="11">SUM(AQ16,AW16)</f>
        <v>0</v>
      </c>
      <c r="BD16" s="567">
        <f t="shared" ref="BD16:BD19" si="12">SUM(AR16,AX16)</f>
        <v>0</v>
      </c>
      <c r="BE16" s="567">
        <f t="shared" ref="BE16:BE19" si="13">SUM(AS16,AY16)</f>
        <v>0</v>
      </c>
      <c r="BF16" s="568">
        <f t="shared" ref="BF16:BF19" si="14">SUM(AT16,AZ16)</f>
        <v>0</v>
      </c>
      <c r="BG16" s="568">
        <f t="shared" ref="BG16:BG19" si="15">SUM(AU16,BA16)</f>
        <v>0</v>
      </c>
      <c r="BH16" s="219"/>
      <c r="BI16" s="563" t="s">
        <v>539</v>
      </c>
      <c r="BJ16" s="564"/>
      <c r="BK16" s="564"/>
      <c r="BL16" s="564"/>
      <c r="BM16" s="564"/>
      <c r="BN16" s="564"/>
      <c r="BO16" s="565">
        <f>SUM(BJ16:BN16)</f>
        <v>0</v>
      </c>
      <c r="BP16" s="566"/>
      <c r="BQ16" s="566"/>
      <c r="BR16" s="566"/>
      <c r="BS16" s="566"/>
      <c r="BT16" s="564"/>
      <c r="BU16" s="565">
        <f>SUM(BP16:BT16)</f>
        <v>0</v>
      </c>
      <c r="BV16" s="567">
        <f>SUM(BJ16,BP16)</f>
        <v>0</v>
      </c>
      <c r="BW16" s="567">
        <f t="shared" ref="BW16:BW19" si="16">SUM(BK16,BQ16)</f>
        <v>0</v>
      </c>
      <c r="BX16" s="567">
        <f t="shared" ref="BX16:BX19" si="17">SUM(BL16,BR16)</f>
        <v>0</v>
      </c>
      <c r="BY16" s="567">
        <f t="shared" ref="BY16:BY19" si="18">SUM(BM16,BS16)</f>
        <v>0</v>
      </c>
      <c r="BZ16" s="568">
        <f t="shared" ref="BZ16:BZ19" si="19">SUM(BN16,BT16)</f>
        <v>0</v>
      </c>
      <c r="CA16" s="568">
        <f t="shared" ref="CA16:CA19" si="20">SUM(BO16,BU16)</f>
        <v>0</v>
      </c>
      <c r="CB16" s="219"/>
      <c r="CC16" s="563" t="s">
        <v>539</v>
      </c>
      <c r="CD16" s="564"/>
      <c r="CE16" s="564"/>
      <c r="CF16" s="564"/>
      <c r="CG16" s="564"/>
      <c r="CH16" s="564"/>
      <c r="CI16" s="565">
        <f>SUM(CD16:CH16)</f>
        <v>0</v>
      </c>
      <c r="CJ16" s="566"/>
      <c r="CK16" s="566"/>
      <c r="CL16" s="566"/>
      <c r="CM16" s="566"/>
      <c r="CN16" s="564"/>
      <c r="CO16" s="565">
        <f>SUM(CJ16:CN16)</f>
        <v>0</v>
      </c>
      <c r="CP16" s="567">
        <f>SUM(CD16,CJ16)</f>
        <v>0</v>
      </c>
      <c r="CQ16" s="567">
        <f t="shared" ref="CQ16:CQ19" si="21">SUM(CE16,CK16)</f>
        <v>0</v>
      </c>
      <c r="CR16" s="567">
        <f t="shared" ref="CR16:CR19" si="22">SUM(CF16,CL16)</f>
        <v>0</v>
      </c>
      <c r="CS16" s="567">
        <f t="shared" ref="CS16:CS19" si="23">SUM(CG16,CM16)</f>
        <v>0</v>
      </c>
      <c r="CT16" s="568">
        <f t="shared" ref="CT16:CT19" si="24">SUM(CH16,CN16)</f>
        <v>0</v>
      </c>
      <c r="CU16" s="568">
        <f t="shared" ref="CU16:CU19" si="25">SUM(CI16,CO16)</f>
        <v>0</v>
      </c>
      <c r="CV16" s="219"/>
      <c r="CW16" s="563" t="s">
        <v>539</v>
      </c>
      <c r="CX16" s="564"/>
      <c r="CY16" s="564"/>
      <c r="CZ16" s="564"/>
      <c r="DA16" s="564"/>
      <c r="DB16" s="564"/>
      <c r="DC16" s="565">
        <f>SUM(CX16:DB16)</f>
        <v>0</v>
      </c>
      <c r="DD16" s="566"/>
      <c r="DE16" s="566"/>
      <c r="DF16" s="566"/>
      <c r="DG16" s="566"/>
      <c r="DH16" s="564"/>
      <c r="DI16" s="565">
        <f>SUM(DD16:DH16)</f>
        <v>0</v>
      </c>
      <c r="DJ16" s="567">
        <f>SUM(CX16,DD16)</f>
        <v>0</v>
      </c>
      <c r="DK16" s="567">
        <f t="shared" ref="DK16:DK19" si="26">SUM(CY16,DE16)</f>
        <v>0</v>
      </c>
      <c r="DL16" s="567">
        <f t="shared" ref="DL16:DL19" si="27">SUM(CZ16,DF16)</f>
        <v>0</v>
      </c>
      <c r="DM16" s="567">
        <f t="shared" ref="DM16:DM19" si="28">SUM(DA16,DG16)</f>
        <v>0</v>
      </c>
      <c r="DN16" s="568">
        <f t="shared" ref="DN16:DN19" si="29">SUM(DB16,DH16)</f>
        <v>0</v>
      </c>
      <c r="DO16" s="568">
        <f t="shared" ref="DO16:DO19" si="30">SUM(DC16,DI16)</f>
        <v>0</v>
      </c>
      <c r="DP16" s="219"/>
      <c r="DQ16" s="563" t="s">
        <v>539</v>
      </c>
      <c r="DR16" s="564"/>
      <c r="DS16" s="564"/>
      <c r="DT16" s="564"/>
      <c r="DU16" s="564"/>
      <c r="DV16" s="564"/>
      <c r="DW16" s="565">
        <f>SUM(DR16:DV16)</f>
        <v>0</v>
      </c>
      <c r="DX16" s="566"/>
      <c r="DY16" s="566"/>
      <c r="DZ16" s="566"/>
      <c r="EA16" s="566"/>
      <c r="EB16" s="564"/>
      <c r="EC16" s="565">
        <f>SUM(DX16:EB16)</f>
        <v>0</v>
      </c>
      <c r="ED16" s="567">
        <f>SUM(DR16,DX16)</f>
        <v>0</v>
      </c>
      <c r="EE16" s="567">
        <f t="shared" ref="EE16:EE19" si="31">SUM(DS16,DY16)</f>
        <v>0</v>
      </c>
      <c r="EF16" s="567">
        <f t="shared" ref="EF16:EF19" si="32">SUM(DT16,DZ16)</f>
        <v>0</v>
      </c>
      <c r="EG16" s="567">
        <f t="shared" ref="EG16:EG19" si="33">SUM(DU16,EA16)</f>
        <v>0</v>
      </c>
      <c r="EH16" s="568">
        <f t="shared" ref="EH16:EH19" si="34">SUM(DV16,EB16)</f>
        <v>0</v>
      </c>
      <c r="EI16" s="568">
        <f t="shared" ref="EI16:EI19" si="35">SUM(DW16,EC16)</f>
        <v>0</v>
      </c>
      <c r="EJ16" s="219"/>
      <c r="EK16" s="563" t="s">
        <v>539</v>
      </c>
      <c r="EL16" s="564"/>
      <c r="EM16" s="564"/>
      <c r="EN16" s="564"/>
      <c r="EO16" s="564"/>
      <c r="EP16" s="564"/>
      <c r="EQ16" s="565">
        <f>SUM(EL16:EP16)</f>
        <v>0</v>
      </c>
      <c r="ER16" s="566"/>
      <c r="ES16" s="566"/>
      <c r="ET16" s="566"/>
      <c r="EU16" s="566"/>
      <c r="EV16" s="564"/>
      <c r="EW16" s="565">
        <f>SUM(ER16:EV16)</f>
        <v>0</v>
      </c>
      <c r="EX16" s="567">
        <f>SUM(EL16,ER16)</f>
        <v>0</v>
      </c>
      <c r="EY16" s="567">
        <f t="shared" ref="EY16:EY19" si="36">SUM(EM16,ES16)</f>
        <v>0</v>
      </c>
      <c r="EZ16" s="567">
        <f t="shared" ref="EZ16:EZ19" si="37">SUM(EN16,ET16)</f>
        <v>0</v>
      </c>
      <c r="FA16" s="567">
        <f t="shared" ref="FA16:FA19" si="38">SUM(EO16,EU16)</f>
        <v>0</v>
      </c>
      <c r="FB16" s="568">
        <f t="shared" ref="FB16:FB19" si="39">SUM(EP16,EV16)</f>
        <v>0</v>
      </c>
      <c r="FC16" s="568">
        <f t="shared" ref="FC16:FC19" si="40">SUM(EQ16,EW16)</f>
        <v>0</v>
      </c>
      <c r="FD16" s="219"/>
      <c r="FE16" s="563" t="s">
        <v>539</v>
      </c>
      <c r="FF16" s="564"/>
      <c r="FG16" s="564"/>
      <c r="FH16" s="564"/>
      <c r="FI16" s="564"/>
      <c r="FJ16" s="564"/>
      <c r="FK16" s="565">
        <f>SUM(FF16:FJ16)</f>
        <v>0</v>
      </c>
      <c r="FL16" s="566"/>
      <c r="FM16" s="566"/>
      <c r="FN16" s="566"/>
      <c r="FO16" s="566"/>
      <c r="FP16" s="564"/>
      <c r="FQ16" s="565">
        <f>SUM(FL16:FP16)</f>
        <v>0</v>
      </c>
      <c r="FR16" s="567">
        <f>SUM(FF16,FL16)</f>
        <v>0</v>
      </c>
      <c r="FS16" s="567">
        <f t="shared" ref="FS16:FS19" si="41">SUM(FG16,FM16)</f>
        <v>0</v>
      </c>
      <c r="FT16" s="567">
        <f t="shared" ref="FT16:FT19" si="42">SUM(FH16,FN16)</f>
        <v>0</v>
      </c>
      <c r="FU16" s="567">
        <f t="shared" ref="FU16:FU19" si="43">SUM(FI16,FO16)</f>
        <v>0</v>
      </c>
      <c r="FV16" s="568">
        <f t="shared" ref="FV16:FV19" si="44">SUM(FJ16,FP16)</f>
        <v>0</v>
      </c>
      <c r="FW16" s="568">
        <f t="shared" ref="FW16:FW19" si="45">SUM(FK16,FQ16)</f>
        <v>0</v>
      </c>
      <c r="FX16" s="219"/>
      <c r="FY16" s="563" t="s">
        <v>539</v>
      </c>
      <c r="FZ16" s="564"/>
      <c r="GA16" s="564"/>
      <c r="GB16" s="564"/>
      <c r="GC16" s="564"/>
      <c r="GD16" s="564"/>
      <c r="GE16" s="565">
        <f>SUM(FZ16:GD16)</f>
        <v>0</v>
      </c>
      <c r="GF16" s="566"/>
      <c r="GG16" s="566"/>
      <c r="GH16" s="566"/>
      <c r="GI16" s="566"/>
      <c r="GJ16" s="564"/>
      <c r="GK16" s="565">
        <f>SUM(GF16:GJ16)</f>
        <v>0</v>
      </c>
      <c r="GL16" s="567">
        <f>SUM(FZ16,GF16)</f>
        <v>0</v>
      </c>
      <c r="GM16" s="567">
        <f t="shared" ref="GM16:GM19" si="46">SUM(GA16,GG16)</f>
        <v>0</v>
      </c>
      <c r="GN16" s="567">
        <f t="shared" ref="GN16:GN19" si="47">SUM(GB16,GH16)</f>
        <v>0</v>
      </c>
      <c r="GO16" s="567">
        <f t="shared" ref="GO16:GO19" si="48">SUM(GC16,GI16)</f>
        <v>0</v>
      </c>
      <c r="GP16" s="568">
        <f t="shared" ref="GP16:GP19" si="49">SUM(GD16,GJ16)</f>
        <v>0</v>
      </c>
      <c r="GQ16" s="568">
        <f t="shared" ref="GQ16:GQ19" si="50">SUM(GE16,GK16)</f>
        <v>0</v>
      </c>
      <c r="GR16" s="219"/>
      <c r="GS16" s="563" t="s">
        <v>539</v>
      </c>
      <c r="GT16" s="564"/>
      <c r="GU16" s="564"/>
      <c r="GV16" s="564"/>
      <c r="GW16" s="564"/>
      <c r="GX16" s="564"/>
      <c r="GY16" s="565">
        <f>SUM(GT16:GX16)</f>
        <v>0</v>
      </c>
      <c r="GZ16" s="566"/>
      <c r="HA16" s="566"/>
      <c r="HB16" s="566"/>
      <c r="HC16" s="566"/>
      <c r="HD16" s="564"/>
      <c r="HE16" s="565">
        <f>SUM(GZ16:HD16)</f>
        <v>0</v>
      </c>
      <c r="HF16" s="567">
        <f>SUM(GT16,GZ16)</f>
        <v>0</v>
      </c>
      <c r="HG16" s="567">
        <f t="shared" ref="HG16:HG19" si="51">SUM(GU16,HA16)</f>
        <v>0</v>
      </c>
      <c r="HH16" s="567">
        <f t="shared" ref="HH16:HH19" si="52">SUM(GV16,HB16)</f>
        <v>0</v>
      </c>
      <c r="HI16" s="567">
        <f t="shared" ref="HI16:HI19" si="53">SUM(GW16,HC16)</f>
        <v>0</v>
      </c>
      <c r="HJ16" s="568">
        <f t="shared" ref="HJ16:HJ19" si="54">SUM(GX16,HD16)</f>
        <v>0</v>
      </c>
      <c r="HK16" s="568">
        <f t="shared" ref="HK16:HK19" si="55">SUM(GY16,HE16)</f>
        <v>0</v>
      </c>
      <c r="HL16" s="219"/>
      <c r="HM16" s="563" t="s">
        <v>539</v>
      </c>
      <c r="HN16" s="564"/>
      <c r="HO16" s="564"/>
      <c r="HP16" s="564"/>
      <c r="HQ16" s="564"/>
      <c r="HR16" s="564"/>
      <c r="HS16" s="565">
        <f>SUM(HN16:HR16)</f>
        <v>0</v>
      </c>
      <c r="HT16" s="566"/>
      <c r="HU16" s="566"/>
      <c r="HV16" s="566"/>
      <c r="HW16" s="566"/>
      <c r="HX16" s="564"/>
      <c r="HY16" s="565">
        <f>SUM(HT16:HX16)</f>
        <v>0</v>
      </c>
      <c r="HZ16" s="567">
        <f>SUM(HN16,HT16)</f>
        <v>0</v>
      </c>
      <c r="IA16" s="567">
        <f t="shared" ref="IA16:IA19" si="56">SUM(HO16,HU16)</f>
        <v>0</v>
      </c>
      <c r="IB16" s="567">
        <f t="shared" ref="IB16:IB19" si="57">SUM(HP16,HV16)</f>
        <v>0</v>
      </c>
      <c r="IC16" s="567">
        <f t="shared" ref="IC16:IC19" si="58">SUM(HQ16,HW16)</f>
        <v>0</v>
      </c>
      <c r="ID16" s="568">
        <f t="shared" ref="ID16:ID19" si="59">SUM(HR16,HX16)</f>
        <v>0</v>
      </c>
      <c r="IE16" s="568">
        <f t="shared" ref="IE16:IE19" si="60">SUM(HS16,HY16)</f>
        <v>0</v>
      </c>
      <c r="IF16" s="219"/>
      <c r="IG16" s="563" t="s">
        <v>539</v>
      </c>
      <c r="IH16" s="564"/>
      <c r="II16" s="564"/>
      <c r="IJ16" s="564"/>
      <c r="IK16" s="564"/>
      <c r="IL16" s="564"/>
      <c r="IM16" s="565">
        <f>SUM(IH16:IL16)</f>
        <v>0</v>
      </c>
      <c r="IN16" s="566"/>
      <c r="IO16" s="566"/>
      <c r="IP16" s="566"/>
      <c r="IQ16" s="566"/>
      <c r="IR16" s="564"/>
      <c r="IS16" s="565">
        <f>SUM(IN16:IR16)</f>
        <v>0</v>
      </c>
      <c r="IT16" s="567">
        <f>SUM(IH16,IN16)</f>
        <v>0</v>
      </c>
      <c r="IU16" s="567">
        <f t="shared" ref="IU16:IU19" si="61">SUM(II16,IO16)</f>
        <v>0</v>
      </c>
      <c r="IV16" s="567">
        <f t="shared" ref="IV16:IV19" si="62">SUM(IJ16,IP16)</f>
        <v>0</v>
      </c>
      <c r="IW16" s="567">
        <f t="shared" ref="IW16:IW19" si="63">SUM(IK16,IQ16)</f>
        <v>0</v>
      </c>
      <c r="IX16" s="568">
        <f t="shared" ref="IX16:IX19" si="64">SUM(IL16,IR16)</f>
        <v>0</v>
      </c>
      <c r="IY16" s="568">
        <f t="shared" ref="IY16:IY19" si="65">SUM(IM16,IS16)</f>
        <v>0</v>
      </c>
      <c r="IZ16" s="219"/>
    </row>
    <row r="17" spans="1:265" ht="24.9" customHeight="1" x14ac:dyDescent="0.25">
      <c r="A17" s="563" t="s">
        <v>540</v>
      </c>
      <c r="B17" s="588">
        <f t="shared" ref="B17:B19" si="66">SUM(V17,AP17,BJ17,CD17,CX17,DR17,EL17,FF17,FZ17,GT17,HN17,IH17)</f>
        <v>0</v>
      </c>
      <c r="C17" s="588">
        <f t="shared" si="0"/>
        <v>0</v>
      </c>
      <c r="D17" s="588">
        <f t="shared" si="0"/>
        <v>0</v>
      </c>
      <c r="E17" s="588">
        <f t="shared" si="0"/>
        <v>0</v>
      </c>
      <c r="F17" s="588">
        <f t="shared" si="0"/>
        <v>0</v>
      </c>
      <c r="G17" s="565">
        <f>SUM(B17:F17)</f>
        <v>0</v>
      </c>
      <c r="H17" s="588">
        <f t="shared" ref="H17:H19" si="67">SUM(AB17,AV17,BP17,CJ17,DD17,DX17,ER17,FL17,GF17,GZ17,HT17,IN17)</f>
        <v>0</v>
      </c>
      <c r="I17" s="588">
        <f t="shared" si="1"/>
        <v>0</v>
      </c>
      <c r="J17" s="588">
        <f t="shared" si="2"/>
        <v>0</v>
      </c>
      <c r="K17" s="588">
        <f t="shared" si="3"/>
        <v>0</v>
      </c>
      <c r="L17" s="588">
        <f t="shared" si="4"/>
        <v>0</v>
      </c>
      <c r="M17" s="565">
        <f>SUM(H17:L17)</f>
        <v>0</v>
      </c>
      <c r="N17" s="567">
        <f>SUM(B17,H17)</f>
        <v>0</v>
      </c>
      <c r="O17" s="567">
        <f t="shared" si="5"/>
        <v>0</v>
      </c>
      <c r="P17" s="567">
        <f t="shared" si="5"/>
        <v>0</v>
      </c>
      <c r="Q17" s="567">
        <f t="shared" si="5"/>
        <v>0</v>
      </c>
      <c r="R17" s="568">
        <f t="shared" si="5"/>
        <v>0</v>
      </c>
      <c r="S17" s="568">
        <f t="shared" si="5"/>
        <v>0</v>
      </c>
      <c r="T17" s="219"/>
      <c r="U17" s="563" t="s">
        <v>540</v>
      </c>
      <c r="V17" s="564"/>
      <c r="W17" s="564"/>
      <c r="X17" s="564"/>
      <c r="Y17" s="564"/>
      <c r="Z17" s="564"/>
      <c r="AA17" s="565">
        <f>SUM(V17:Z17)</f>
        <v>0</v>
      </c>
      <c r="AB17" s="566"/>
      <c r="AC17" s="566"/>
      <c r="AD17" s="566"/>
      <c r="AE17" s="566"/>
      <c r="AF17" s="564"/>
      <c r="AG17" s="565">
        <f>SUM(AB17:AF17)</f>
        <v>0</v>
      </c>
      <c r="AH17" s="567">
        <f>SUM(V17,AB17)</f>
        <v>0</v>
      </c>
      <c r="AI17" s="567">
        <f t="shared" si="6"/>
        <v>0</v>
      </c>
      <c r="AJ17" s="567">
        <f t="shared" si="7"/>
        <v>0</v>
      </c>
      <c r="AK17" s="567">
        <f t="shared" si="8"/>
        <v>0</v>
      </c>
      <c r="AL17" s="568">
        <f t="shared" si="9"/>
        <v>0</v>
      </c>
      <c r="AM17" s="568">
        <f t="shared" si="10"/>
        <v>0</v>
      </c>
      <c r="AN17" s="219"/>
      <c r="AO17" s="563" t="s">
        <v>540</v>
      </c>
      <c r="AP17" s="564"/>
      <c r="AQ17" s="564"/>
      <c r="AR17" s="564"/>
      <c r="AS17" s="564"/>
      <c r="AT17" s="564"/>
      <c r="AU17" s="565">
        <f>SUM(AP17:AT17)</f>
        <v>0</v>
      </c>
      <c r="AV17" s="566"/>
      <c r="AW17" s="566"/>
      <c r="AX17" s="566"/>
      <c r="AY17" s="566"/>
      <c r="AZ17" s="564"/>
      <c r="BA17" s="565">
        <f>SUM(AV17:AZ17)</f>
        <v>0</v>
      </c>
      <c r="BB17" s="567">
        <f>SUM(AP17,AV17)</f>
        <v>0</v>
      </c>
      <c r="BC17" s="567">
        <f t="shared" si="11"/>
        <v>0</v>
      </c>
      <c r="BD17" s="567">
        <f t="shared" si="12"/>
        <v>0</v>
      </c>
      <c r="BE17" s="567">
        <f t="shared" si="13"/>
        <v>0</v>
      </c>
      <c r="BF17" s="568">
        <f t="shared" si="14"/>
        <v>0</v>
      </c>
      <c r="BG17" s="568">
        <f t="shared" si="15"/>
        <v>0</v>
      </c>
      <c r="BH17" s="219"/>
      <c r="BI17" s="563" t="s">
        <v>540</v>
      </c>
      <c r="BJ17" s="564"/>
      <c r="BK17" s="564"/>
      <c r="BL17" s="564"/>
      <c r="BM17" s="564"/>
      <c r="BN17" s="564"/>
      <c r="BO17" s="565">
        <f>SUM(BJ17:BN17)</f>
        <v>0</v>
      </c>
      <c r="BP17" s="566"/>
      <c r="BQ17" s="566"/>
      <c r="BR17" s="566"/>
      <c r="BS17" s="566"/>
      <c r="BT17" s="564"/>
      <c r="BU17" s="565">
        <f>SUM(BP17:BT17)</f>
        <v>0</v>
      </c>
      <c r="BV17" s="567">
        <f>SUM(BJ17,BP17)</f>
        <v>0</v>
      </c>
      <c r="BW17" s="567">
        <f t="shared" si="16"/>
        <v>0</v>
      </c>
      <c r="BX17" s="567">
        <f t="shared" si="17"/>
        <v>0</v>
      </c>
      <c r="BY17" s="567">
        <f t="shared" si="18"/>
        <v>0</v>
      </c>
      <c r="BZ17" s="568">
        <f t="shared" si="19"/>
        <v>0</v>
      </c>
      <c r="CA17" s="568">
        <f t="shared" si="20"/>
        <v>0</v>
      </c>
      <c r="CB17" s="219"/>
      <c r="CC17" s="563" t="s">
        <v>540</v>
      </c>
      <c r="CD17" s="564"/>
      <c r="CE17" s="564"/>
      <c r="CF17" s="564"/>
      <c r="CG17" s="564"/>
      <c r="CH17" s="564"/>
      <c r="CI17" s="565">
        <f>SUM(CD17:CH17)</f>
        <v>0</v>
      </c>
      <c r="CJ17" s="566"/>
      <c r="CK17" s="566"/>
      <c r="CL17" s="566"/>
      <c r="CM17" s="566"/>
      <c r="CN17" s="564"/>
      <c r="CO17" s="565">
        <f>SUM(CJ17:CN17)</f>
        <v>0</v>
      </c>
      <c r="CP17" s="567">
        <f>SUM(CD17,CJ17)</f>
        <v>0</v>
      </c>
      <c r="CQ17" s="567">
        <f t="shared" si="21"/>
        <v>0</v>
      </c>
      <c r="CR17" s="567">
        <f t="shared" si="22"/>
        <v>0</v>
      </c>
      <c r="CS17" s="567">
        <f t="shared" si="23"/>
        <v>0</v>
      </c>
      <c r="CT17" s="568">
        <f t="shared" si="24"/>
        <v>0</v>
      </c>
      <c r="CU17" s="568">
        <f t="shared" si="25"/>
        <v>0</v>
      </c>
      <c r="CV17" s="219"/>
      <c r="CW17" s="563" t="s">
        <v>540</v>
      </c>
      <c r="CX17" s="564"/>
      <c r="CY17" s="564"/>
      <c r="CZ17" s="564"/>
      <c r="DA17" s="564"/>
      <c r="DB17" s="564"/>
      <c r="DC17" s="565">
        <f>SUM(CX17:DB17)</f>
        <v>0</v>
      </c>
      <c r="DD17" s="566"/>
      <c r="DE17" s="566"/>
      <c r="DF17" s="566"/>
      <c r="DG17" s="566"/>
      <c r="DH17" s="564"/>
      <c r="DI17" s="565">
        <f>SUM(DD17:DH17)</f>
        <v>0</v>
      </c>
      <c r="DJ17" s="567">
        <f>SUM(CX17,DD17)</f>
        <v>0</v>
      </c>
      <c r="DK17" s="567">
        <f t="shared" si="26"/>
        <v>0</v>
      </c>
      <c r="DL17" s="567">
        <f t="shared" si="27"/>
        <v>0</v>
      </c>
      <c r="DM17" s="567">
        <f t="shared" si="28"/>
        <v>0</v>
      </c>
      <c r="DN17" s="568">
        <f t="shared" si="29"/>
        <v>0</v>
      </c>
      <c r="DO17" s="568">
        <f t="shared" si="30"/>
        <v>0</v>
      </c>
      <c r="DP17" s="219"/>
      <c r="DQ17" s="563" t="s">
        <v>540</v>
      </c>
      <c r="DR17" s="564"/>
      <c r="DS17" s="564"/>
      <c r="DT17" s="564"/>
      <c r="DU17" s="564"/>
      <c r="DV17" s="564"/>
      <c r="DW17" s="565">
        <f>SUM(DR17:DV17)</f>
        <v>0</v>
      </c>
      <c r="DX17" s="566"/>
      <c r="DY17" s="566"/>
      <c r="DZ17" s="566"/>
      <c r="EA17" s="566"/>
      <c r="EB17" s="564"/>
      <c r="EC17" s="565">
        <f>SUM(DX17:EB17)</f>
        <v>0</v>
      </c>
      <c r="ED17" s="567">
        <f>SUM(DR17,DX17)</f>
        <v>0</v>
      </c>
      <c r="EE17" s="567">
        <f t="shared" si="31"/>
        <v>0</v>
      </c>
      <c r="EF17" s="567">
        <f t="shared" si="32"/>
        <v>0</v>
      </c>
      <c r="EG17" s="567">
        <f t="shared" si="33"/>
        <v>0</v>
      </c>
      <c r="EH17" s="568">
        <f t="shared" si="34"/>
        <v>0</v>
      </c>
      <c r="EI17" s="568">
        <f t="shared" si="35"/>
        <v>0</v>
      </c>
      <c r="EJ17" s="219"/>
      <c r="EK17" s="563" t="s">
        <v>540</v>
      </c>
      <c r="EL17" s="564"/>
      <c r="EM17" s="564"/>
      <c r="EN17" s="564"/>
      <c r="EO17" s="564"/>
      <c r="EP17" s="564"/>
      <c r="EQ17" s="565">
        <f>SUM(EL17:EP17)</f>
        <v>0</v>
      </c>
      <c r="ER17" s="566"/>
      <c r="ES17" s="566"/>
      <c r="ET17" s="566"/>
      <c r="EU17" s="566"/>
      <c r="EV17" s="564"/>
      <c r="EW17" s="565">
        <f>SUM(ER17:EV17)</f>
        <v>0</v>
      </c>
      <c r="EX17" s="567">
        <f>SUM(EL17,ER17)</f>
        <v>0</v>
      </c>
      <c r="EY17" s="567">
        <f t="shared" si="36"/>
        <v>0</v>
      </c>
      <c r="EZ17" s="567">
        <f t="shared" si="37"/>
        <v>0</v>
      </c>
      <c r="FA17" s="567">
        <f t="shared" si="38"/>
        <v>0</v>
      </c>
      <c r="FB17" s="568">
        <f t="shared" si="39"/>
        <v>0</v>
      </c>
      <c r="FC17" s="568">
        <f t="shared" si="40"/>
        <v>0</v>
      </c>
      <c r="FD17" s="219"/>
      <c r="FE17" s="563" t="s">
        <v>540</v>
      </c>
      <c r="FF17" s="564"/>
      <c r="FG17" s="564"/>
      <c r="FH17" s="564"/>
      <c r="FI17" s="564"/>
      <c r="FJ17" s="564"/>
      <c r="FK17" s="565">
        <f>SUM(FF17:FJ17)</f>
        <v>0</v>
      </c>
      <c r="FL17" s="566"/>
      <c r="FM17" s="566"/>
      <c r="FN17" s="566"/>
      <c r="FO17" s="566"/>
      <c r="FP17" s="564"/>
      <c r="FQ17" s="565">
        <f>SUM(FL17:FP17)</f>
        <v>0</v>
      </c>
      <c r="FR17" s="567">
        <f>SUM(FF17,FL17)</f>
        <v>0</v>
      </c>
      <c r="FS17" s="567">
        <f t="shared" si="41"/>
        <v>0</v>
      </c>
      <c r="FT17" s="567">
        <f t="shared" si="42"/>
        <v>0</v>
      </c>
      <c r="FU17" s="567">
        <f t="shared" si="43"/>
        <v>0</v>
      </c>
      <c r="FV17" s="568">
        <f t="shared" si="44"/>
        <v>0</v>
      </c>
      <c r="FW17" s="568">
        <f t="shared" si="45"/>
        <v>0</v>
      </c>
      <c r="FX17" s="219"/>
      <c r="FY17" s="563" t="s">
        <v>540</v>
      </c>
      <c r="FZ17" s="564"/>
      <c r="GA17" s="564"/>
      <c r="GB17" s="564"/>
      <c r="GC17" s="564"/>
      <c r="GD17" s="564"/>
      <c r="GE17" s="565">
        <f>SUM(FZ17:GD17)</f>
        <v>0</v>
      </c>
      <c r="GF17" s="566"/>
      <c r="GG17" s="566"/>
      <c r="GH17" s="566"/>
      <c r="GI17" s="566"/>
      <c r="GJ17" s="564"/>
      <c r="GK17" s="565">
        <f>SUM(GF17:GJ17)</f>
        <v>0</v>
      </c>
      <c r="GL17" s="567">
        <f>SUM(FZ17,GF17)</f>
        <v>0</v>
      </c>
      <c r="GM17" s="567">
        <f t="shared" si="46"/>
        <v>0</v>
      </c>
      <c r="GN17" s="567">
        <f t="shared" si="47"/>
        <v>0</v>
      </c>
      <c r="GO17" s="567">
        <f t="shared" si="48"/>
        <v>0</v>
      </c>
      <c r="GP17" s="568">
        <f t="shared" si="49"/>
        <v>0</v>
      </c>
      <c r="GQ17" s="568">
        <f t="shared" si="50"/>
        <v>0</v>
      </c>
      <c r="GR17" s="219"/>
      <c r="GS17" s="563" t="s">
        <v>540</v>
      </c>
      <c r="GT17" s="564"/>
      <c r="GU17" s="564"/>
      <c r="GV17" s="564"/>
      <c r="GW17" s="564"/>
      <c r="GX17" s="564"/>
      <c r="GY17" s="565">
        <f>SUM(GT17:GX17)</f>
        <v>0</v>
      </c>
      <c r="GZ17" s="566"/>
      <c r="HA17" s="566"/>
      <c r="HB17" s="566"/>
      <c r="HC17" s="566"/>
      <c r="HD17" s="564"/>
      <c r="HE17" s="565">
        <f>SUM(GZ17:HD17)</f>
        <v>0</v>
      </c>
      <c r="HF17" s="567">
        <f>SUM(GT17,GZ17)</f>
        <v>0</v>
      </c>
      <c r="HG17" s="567">
        <f t="shared" si="51"/>
        <v>0</v>
      </c>
      <c r="HH17" s="567">
        <f t="shared" si="52"/>
        <v>0</v>
      </c>
      <c r="HI17" s="567">
        <f t="shared" si="53"/>
        <v>0</v>
      </c>
      <c r="HJ17" s="568">
        <f t="shared" si="54"/>
        <v>0</v>
      </c>
      <c r="HK17" s="568">
        <f t="shared" si="55"/>
        <v>0</v>
      </c>
      <c r="HL17" s="219"/>
      <c r="HM17" s="563" t="s">
        <v>540</v>
      </c>
      <c r="HN17" s="564"/>
      <c r="HO17" s="564"/>
      <c r="HP17" s="564"/>
      <c r="HQ17" s="564"/>
      <c r="HR17" s="564"/>
      <c r="HS17" s="565">
        <f>SUM(HN17:HR17)</f>
        <v>0</v>
      </c>
      <c r="HT17" s="566"/>
      <c r="HU17" s="566"/>
      <c r="HV17" s="566"/>
      <c r="HW17" s="566"/>
      <c r="HX17" s="564"/>
      <c r="HY17" s="565">
        <f>SUM(HT17:HX17)</f>
        <v>0</v>
      </c>
      <c r="HZ17" s="567">
        <f>SUM(HN17,HT17)</f>
        <v>0</v>
      </c>
      <c r="IA17" s="567">
        <f t="shared" si="56"/>
        <v>0</v>
      </c>
      <c r="IB17" s="567">
        <f t="shared" si="57"/>
        <v>0</v>
      </c>
      <c r="IC17" s="567">
        <f t="shared" si="58"/>
        <v>0</v>
      </c>
      <c r="ID17" s="568">
        <f t="shared" si="59"/>
        <v>0</v>
      </c>
      <c r="IE17" s="568">
        <f t="shared" si="60"/>
        <v>0</v>
      </c>
      <c r="IF17" s="219"/>
      <c r="IG17" s="563" t="s">
        <v>540</v>
      </c>
      <c r="IH17" s="564"/>
      <c r="II17" s="564"/>
      <c r="IJ17" s="564"/>
      <c r="IK17" s="564"/>
      <c r="IL17" s="564"/>
      <c r="IM17" s="565">
        <f>SUM(IH17:IL17)</f>
        <v>0</v>
      </c>
      <c r="IN17" s="566"/>
      <c r="IO17" s="566"/>
      <c r="IP17" s="566"/>
      <c r="IQ17" s="566"/>
      <c r="IR17" s="564"/>
      <c r="IS17" s="565">
        <f>SUM(IN17:IR17)</f>
        <v>0</v>
      </c>
      <c r="IT17" s="567">
        <f>SUM(IH17,IN17)</f>
        <v>0</v>
      </c>
      <c r="IU17" s="567">
        <f t="shared" si="61"/>
        <v>0</v>
      </c>
      <c r="IV17" s="567">
        <f t="shared" si="62"/>
        <v>0</v>
      </c>
      <c r="IW17" s="567">
        <f t="shared" si="63"/>
        <v>0</v>
      </c>
      <c r="IX17" s="568">
        <f t="shared" si="64"/>
        <v>0</v>
      </c>
      <c r="IY17" s="568">
        <f t="shared" si="65"/>
        <v>0</v>
      </c>
      <c r="IZ17" s="219"/>
      <c r="JA17" s="61"/>
    </row>
    <row r="18" spans="1:265" ht="24.9" customHeight="1" x14ac:dyDescent="0.25">
      <c r="A18" s="563" t="s">
        <v>541</v>
      </c>
      <c r="B18" s="588">
        <f t="shared" si="66"/>
        <v>0</v>
      </c>
      <c r="C18" s="588">
        <f t="shared" si="0"/>
        <v>0</v>
      </c>
      <c r="D18" s="588">
        <f t="shared" si="0"/>
        <v>0</v>
      </c>
      <c r="E18" s="588">
        <f t="shared" si="0"/>
        <v>0</v>
      </c>
      <c r="F18" s="588">
        <f t="shared" si="0"/>
        <v>0</v>
      </c>
      <c r="G18" s="565">
        <f>SUM(B18:F18)</f>
        <v>0</v>
      </c>
      <c r="H18" s="588">
        <f t="shared" si="67"/>
        <v>0</v>
      </c>
      <c r="I18" s="588">
        <f t="shared" si="1"/>
        <v>0</v>
      </c>
      <c r="J18" s="588">
        <f t="shared" si="2"/>
        <v>0</v>
      </c>
      <c r="K18" s="588">
        <f t="shared" si="3"/>
        <v>0</v>
      </c>
      <c r="L18" s="588">
        <f t="shared" si="4"/>
        <v>0</v>
      </c>
      <c r="M18" s="565">
        <f>SUM(H18:L18)</f>
        <v>0</v>
      </c>
      <c r="N18" s="567">
        <f>SUM(B18,H18)</f>
        <v>0</v>
      </c>
      <c r="O18" s="567">
        <f t="shared" si="5"/>
        <v>0</v>
      </c>
      <c r="P18" s="567">
        <f t="shared" si="5"/>
        <v>0</v>
      </c>
      <c r="Q18" s="567">
        <f t="shared" si="5"/>
        <v>0</v>
      </c>
      <c r="R18" s="568">
        <f t="shared" si="5"/>
        <v>0</v>
      </c>
      <c r="S18" s="568">
        <f t="shared" si="5"/>
        <v>0</v>
      </c>
      <c r="T18" s="219"/>
      <c r="U18" s="563" t="s">
        <v>541</v>
      </c>
      <c r="V18" s="564"/>
      <c r="W18" s="564"/>
      <c r="X18" s="564"/>
      <c r="Y18" s="564"/>
      <c r="Z18" s="564"/>
      <c r="AA18" s="565">
        <f>SUM(V18:Z18)</f>
        <v>0</v>
      </c>
      <c r="AB18" s="566"/>
      <c r="AC18" s="566"/>
      <c r="AD18" s="566"/>
      <c r="AE18" s="566"/>
      <c r="AF18" s="564"/>
      <c r="AG18" s="565">
        <f>SUM(AB18:AF18)</f>
        <v>0</v>
      </c>
      <c r="AH18" s="567">
        <f>SUM(V18,AB18)</f>
        <v>0</v>
      </c>
      <c r="AI18" s="567">
        <f t="shared" si="6"/>
        <v>0</v>
      </c>
      <c r="AJ18" s="567">
        <f t="shared" si="7"/>
        <v>0</v>
      </c>
      <c r="AK18" s="567">
        <f t="shared" si="8"/>
        <v>0</v>
      </c>
      <c r="AL18" s="568">
        <f t="shared" si="9"/>
        <v>0</v>
      </c>
      <c r="AM18" s="568">
        <f t="shared" si="10"/>
        <v>0</v>
      </c>
      <c r="AN18" s="219"/>
      <c r="AO18" s="563" t="s">
        <v>541</v>
      </c>
      <c r="AP18" s="564"/>
      <c r="AQ18" s="564"/>
      <c r="AR18" s="564"/>
      <c r="AS18" s="564"/>
      <c r="AT18" s="564"/>
      <c r="AU18" s="565">
        <f>SUM(AP18:AT18)</f>
        <v>0</v>
      </c>
      <c r="AV18" s="566"/>
      <c r="AW18" s="566"/>
      <c r="AX18" s="566"/>
      <c r="AY18" s="566"/>
      <c r="AZ18" s="564"/>
      <c r="BA18" s="565">
        <f>SUM(AV18:AZ18)</f>
        <v>0</v>
      </c>
      <c r="BB18" s="567">
        <f>SUM(AP18,AV18)</f>
        <v>0</v>
      </c>
      <c r="BC18" s="567">
        <f t="shared" si="11"/>
        <v>0</v>
      </c>
      <c r="BD18" s="567">
        <f t="shared" si="12"/>
        <v>0</v>
      </c>
      <c r="BE18" s="567">
        <f t="shared" si="13"/>
        <v>0</v>
      </c>
      <c r="BF18" s="568">
        <f t="shared" si="14"/>
        <v>0</v>
      </c>
      <c r="BG18" s="568">
        <f t="shared" si="15"/>
        <v>0</v>
      </c>
      <c r="BH18" s="219"/>
      <c r="BI18" s="563" t="s">
        <v>541</v>
      </c>
      <c r="BJ18" s="564"/>
      <c r="BK18" s="564"/>
      <c r="BL18" s="564"/>
      <c r="BM18" s="564"/>
      <c r="BN18" s="564"/>
      <c r="BO18" s="565">
        <f>SUM(BJ18:BN18)</f>
        <v>0</v>
      </c>
      <c r="BP18" s="566"/>
      <c r="BQ18" s="566"/>
      <c r="BR18" s="566"/>
      <c r="BS18" s="566"/>
      <c r="BT18" s="564"/>
      <c r="BU18" s="565">
        <f>SUM(BP18:BT18)</f>
        <v>0</v>
      </c>
      <c r="BV18" s="567">
        <f>SUM(BJ18,BP18)</f>
        <v>0</v>
      </c>
      <c r="BW18" s="567">
        <f t="shared" si="16"/>
        <v>0</v>
      </c>
      <c r="BX18" s="567">
        <f t="shared" si="17"/>
        <v>0</v>
      </c>
      <c r="BY18" s="567">
        <f t="shared" si="18"/>
        <v>0</v>
      </c>
      <c r="BZ18" s="568">
        <f t="shared" si="19"/>
        <v>0</v>
      </c>
      <c r="CA18" s="568">
        <f t="shared" si="20"/>
        <v>0</v>
      </c>
      <c r="CB18" s="219"/>
      <c r="CC18" s="563" t="s">
        <v>541</v>
      </c>
      <c r="CD18" s="564"/>
      <c r="CE18" s="564"/>
      <c r="CF18" s="564"/>
      <c r="CG18" s="564"/>
      <c r="CH18" s="564"/>
      <c r="CI18" s="565">
        <f>SUM(CD18:CH18)</f>
        <v>0</v>
      </c>
      <c r="CJ18" s="566"/>
      <c r="CK18" s="566"/>
      <c r="CL18" s="566"/>
      <c r="CM18" s="566"/>
      <c r="CN18" s="564"/>
      <c r="CO18" s="565">
        <f>SUM(CJ18:CN18)</f>
        <v>0</v>
      </c>
      <c r="CP18" s="567">
        <f>SUM(CD18,CJ18)</f>
        <v>0</v>
      </c>
      <c r="CQ18" s="567">
        <f t="shared" si="21"/>
        <v>0</v>
      </c>
      <c r="CR18" s="567">
        <f t="shared" si="22"/>
        <v>0</v>
      </c>
      <c r="CS18" s="567">
        <f t="shared" si="23"/>
        <v>0</v>
      </c>
      <c r="CT18" s="568">
        <f t="shared" si="24"/>
        <v>0</v>
      </c>
      <c r="CU18" s="568">
        <f t="shared" si="25"/>
        <v>0</v>
      </c>
      <c r="CV18" s="219"/>
      <c r="CW18" s="563" t="s">
        <v>541</v>
      </c>
      <c r="CX18" s="564"/>
      <c r="CY18" s="564"/>
      <c r="CZ18" s="564"/>
      <c r="DA18" s="564"/>
      <c r="DB18" s="564"/>
      <c r="DC18" s="565">
        <f>SUM(CX18:DB18)</f>
        <v>0</v>
      </c>
      <c r="DD18" s="566"/>
      <c r="DE18" s="566"/>
      <c r="DF18" s="566"/>
      <c r="DG18" s="566"/>
      <c r="DH18" s="564"/>
      <c r="DI18" s="565">
        <f>SUM(DD18:DH18)</f>
        <v>0</v>
      </c>
      <c r="DJ18" s="567">
        <f>SUM(CX18,DD18)</f>
        <v>0</v>
      </c>
      <c r="DK18" s="567">
        <f t="shared" si="26"/>
        <v>0</v>
      </c>
      <c r="DL18" s="567">
        <f t="shared" si="27"/>
        <v>0</v>
      </c>
      <c r="DM18" s="567">
        <f t="shared" si="28"/>
        <v>0</v>
      </c>
      <c r="DN18" s="568">
        <f t="shared" si="29"/>
        <v>0</v>
      </c>
      <c r="DO18" s="568">
        <f t="shared" si="30"/>
        <v>0</v>
      </c>
      <c r="DP18" s="219"/>
      <c r="DQ18" s="563" t="s">
        <v>541</v>
      </c>
      <c r="DR18" s="564"/>
      <c r="DS18" s="564"/>
      <c r="DT18" s="564"/>
      <c r="DU18" s="564"/>
      <c r="DV18" s="564"/>
      <c r="DW18" s="565">
        <f>SUM(DR18:DV18)</f>
        <v>0</v>
      </c>
      <c r="DX18" s="566"/>
      <c r="DY18" s="566"/>
      <c r="DZ18" s="566"/>
      <c r="EA18" s="566"/>
      <c r="EB18" s="564"/>
      <c r="EC18" s="565">
        <f>SUM(DX18:EB18)</f>
        <v>0</v>
      </c>
      <c r="ED18" s="567">
        <f>SUM(DR18,DX18)</f>
        <v>0</v>
      </c>
      <c r="EE18" s="567">
        <f t="shared" si="31"/>
        <v>0</v>
      </c>
      <c r="EF18" s="567">
        <f t="shared" si="32"/>
        <v>0</v>
      </c>
      <c r="EG18" s="567">
        <f t="shared" si="33"/>
        <v>0</v>
      </c>
      <c r="EH18" s="568">
        <f t="shared" si="34"/>
        <v>0</v>
      </c>
      <c r="EI18" s="568">
        <f t="shared" si="35"/>
        <v>0</v>
      </c>
      <c r="EJ18" s="219"/>
      <c r="EK18" s="563" t="s">
        <v>541</v>
      </c>
      <c r="EL18" s="564"/>
      <c r="EM18" s="564"/>
      <c r="EN18" s="564"/>
      <c r="EO18" s="564"/>
      <c r="EP18" s="564"/>
      <c r="EQ18" s="565">
        <f>SUM(EL18:EP18)</f>
        <v>0</v>
      </c>
      <c r="ER18" s="566"/>
      <c r="ES18" s="566"/>
      <c r="ET18" s="566"/>
      <c r="EU18" s="566"/>
      <c r="EV18" s="564"/>
      <c r="EW18" s="565">
        <f>SUM(ER18:EV18)</f>
        <v>0</v>
      </c>
      <c r="EX18" s="567">
        <f>SUM(EL18,ER18)</f>
        <v>0</v>
      </c>
      <c r="EY18" s="567">
        <f t="shared" si="36"/>
        <v>0</v>
      </c>
      <c r="EZ18" s="567">
        <f t="shared" si="37"/>
        <v>0</v>
      </c>
      <c r="FA18" s="567">
        <f t="shared" si="38"/>
        <v>0</v>
      </c>
      <c r="FB18" s="568">
        <f t="shared" si="39"/>
        <v>0</v>
      </c>
      <c r="FC18" s="568">
        <f t="shared" si="40"/>
        <v>0</v>
      </c>
      <c r="FD18" s="219"/>
      <c r="FE18" s="563" t="s">
        <v>541</v>
      </c>
      <c r="FF18" s="564"/>
      <c r="FG18" s="564"/>
      <c r="FH18" s="564"/>
      <c r="FI18" s="564"/>
      <c r="FJ18" s="564"/>
      <c r="FK18" s="565">
        <f>SUM(FF18:FJ18)</f>
        <v>0</v>
      </c>
      <c r="FL18" s="566"/>
      <c r="FM18" s="566"/>
      <c r="FN18" s="566"/>
      <c r="FO18" s="566"/>
      <c r="FP18" s="564"/>
      <c r="FQ18" s="565">
        <f>SUM(FL18:FP18)</f>
        <v>0</v>
      </c>
      <c r="FR18" s="567">
        <f>SUM(FF18,FL18)</f>
        <v>0</v>
      </c>
      <c r="FS18" s="567">
        <f t="shared" si="41"/>
        <v>0</v>
      </c>
      <c r="FT18" s="567">
        <f t="shared" si="42"/>
        <v>0</v>
      </c>
      <c r="FU18" s="567">
        <f t="shared" si="43"/>
        <v>0</v>
      </c>
      <c r="FV18" s="568">
        <f t="shared" si="44"/>
        <v>0</v>
      </c>
      <c r="FW18" s="568">
        <f t="shared" si="45"/>
        <v>0</v>
      </c>
      <c r="FX18" s="219"/>
      <c r="FY18" s="563" t="s">
        <v>541</v>
      </c>
      <c r="FZ18" s="564"/>
      <c r="GA18" s="564"/>
      <c r="GB18" s="564"/>
      <c r="GC18" s="564"/>
      <c r="GD18" s="564"/>
      <c r="GE18" s="565">
        <f>SUM(FZ18:GD18)</f>
        <v>0</v>
      </c>
      <c r="GF18" s="566"/>
      <c r="GG18" s="566"/>
      <c r="GH18" s="566"/>
      <c r="GI18" s="566"/>
      <c r="GJ18" s="564"/>
      <c r="GK18" s="565">
        <f>SUM(GF18:GJ18)</f>
        <v>0</v>
      </c>
      <c r="GL18" s="567">
        <f>SUM(FZ18,GF18)</f>
        <v>0</v>
      </c>
      <c r="GM18" s="567">
        <f t="shared" si="46"/>
        <v>0</v>
      </c>
      <c r="GN18" s="567">
        <f t="shared" si="47"/>
        <v>0</v>
      </c>
      <c r="GO18" s="567">
        <f t="shared" si="48"/>
        <v>0</v>
      </c>
      <c r="GP18" s="568">
        <f t="shared" si="49"/>
        <v>0</v>
      </c>
      <c r="GQ18" s="568">
        <f t="shared" si="50"/>
        <v>0</v>
      </c>
      <c r="GR18" s="219"/>
      <c r="GS18" s="563" t="s">
        <v>541</v>
      </c>
      <c r="GT18" s="564"/>
      <c r="GU18" s="564"/>
      <c r="GV18" s="564"/>
      <c r="GW18" s="564"/>
      <c r="GX18" s="564"/>
      <c r="GY18" s="565">
        <f>SUM(GT18:GX18)</f>
        <v>0</v>
      </c>
      <c r="GZ18" s="566"/>
      <c r="HA18" s="566"/>
      <c r="HB18" s="566"/>
      <c r="HC18" s="566"/>
      <c r="HD18" s="564"/>
      <c r="HE18" s="565">
        <f>SUM(GZ18:HD18)</f>
        <v>0</v>
      </c>
      <c r="HF18" s="567">
        <f>SUM(GT18,GZ18)</f>
        <v>0</v>
      </c>
      <c r="HG18" s="567">
        <f t="shared" si="51"/>
        <v>0</v>
      </c>
      <c r="HH18" s="567">
        <f t="shared" si="52"/>
        <v>0</v>
      </c>
      <c r="HI18" s="567">
        <f t="shared" si="53"/>
        <v>0</v>
      </c>
      <c r="HJ18" s="568">
        <f t="shared" si="54"/>
        <v>0</v>
      </c>
      <c r="HK18" s="568">
        <f t="shared" si="55"/>
        <v>0</v>
      </c>
      <c r="HL18" s="219"/>
      <c r="HM18" s="563" t="s">
        <v>541</v>
      </c>
      <c r="HN18" s="564"/>
      <c r="HO18" s="564"/>
      <c r="HP18" s="564"/>
      <c r="HQ18" s="564"/>
      <c r="HR18" s="564"/>
      <c r="HS18" s="565">
        <f>SUM(HN18:HR18)</f>
        <v>0</v>
      </c>
      <c r="HT18" s="566"/>
      <c r="HU18" s="566"/>
      <c r="HV18" s="566"/>
      <c r="HW18" s="566"/>
      <c r="HX18" s="564"/>
      <c r="HY18" s="565">
        <f>SUM(HT18:HX18)</f>
        <v>0</v>
      </c>
      <c r="HZ18" s="567">
        <f>SUM(HN18,HT18)</f>
        <v>0</v>
      </c>
      <c r="IA18" s="567">
        <f t="shared" si="56"/>
        <v>0</v>
      </c>
      <c r="IB18" s="567">
        <f t="shared" si="57"/>
        <v>0</v>
      </c>
      <c r="IC18" s="567">
        <f t="shared" si="58"/>
        <v>0</v>
      </c>
      <c r="ID18" s="568">
        <f t="shared" si="59"/>
        <v>0</v>
      </c>
      <c r="IE18" s="568">
        <f t="shared" si="60"/>
        <v>0</v>
      </c>
      <c r="IF18" s="219"/>
      <c r="IG18" s="563" t="s">
        <v>541</v>
      </c>
      <c r="IH18" s="564"/>
      <c r="II18" s="564"/>
      <c r="IJ18" s="564"/>
      <c r="IK18" s="564"/>
      <c r="IL18" s="564"/>
      <c r="IM18" s="565">
        <f>SUM(IH18:IL18)</f>
        <v>0</v>
      </c>
      <c r="IN18" s="566"/>
      <c r="IO18" s="566"/>
      <c r="IP18" s="566"/>
      <c r="IQ18" s="566"/>
      <c r="IR18" s="564"/>
      <c r="IS18" s="565">
        <f>SUM(IN18:IR18)</f>
        <v>0</v>
      </c>
      <c r="IT18" s="567">
        <f>SUM(IH18,IN18)</f>
        <v>0</v>
      </c>
      <c r="IU18" s="567">
        <f t="shared" si="61"/>
        <v>0</v>
      </c>
      <c r="IV18" s="567">
        <f t="shared" si="62"/>
        <v>0</v>
      </c>
      <c r="IW18" s="567">
        <f t="shared" si="63"/>
        <v>0</v>
      </c>
      <c r="IX18" s="568">
        <f t="shared" si="64"/>
        <v>0</v>
      </c>
      <c r="IY18" s="568">
        <f t="shared" si="65"/>
        <v>0</v>
      </c>
      <c r="IZ18" s="219"/>
    </row>
    <row r="19" spans="1:265" ht="24.9" customHeight="1" thickBot="1" x14ac:dyDescent="0.3">
      <c r="A19" s="563" t="s">
        <v>542</v>
      </c>
      <c r="B19" s="589">
        <f t="shared" si="66"/>
        <v>0</v>
      </c>
      <c r="C19" s="589">
        <f t="shared" si="0"/>
        <v>0</v>
      </c>
      <c r="D19" s="589">
        <f t="shared" si="0"/>
        <v>0</v>
      </c>
      <c r="E19" s="589">
        <f t="shared" si="0"/>
        <v>0</v>
      </c>
      <c r="F19" s="589">
        <f t="shared" si="0"/>
        <v>0</v>
      </c>
      <c r="G19" s="570">
        <f>SUM(B19:F19)</f>
        <v>0</v>
      </c>
      <c r="H19" s="589">
        <f t="shared" si="67"/>
        <v>0</v>
      </c>
      <c r="I19" s="589">
        <f t="shared" si="1"/>
        <v>0</v>
      </c>
      <c r="J19" s="589">
        <f t="shared" si="2"/>
        <v>0</v>
      </c>
      <c r="K19" s="589">
        <f t="shared" si="3"/>
        <v>0</v>
      </c>
      <c r="L19" s="589">
        <f t="shared" si="4"/>
        <v>0</v>
      </c>
      <c r="M19" s="570">
        <f>SUM(H19:L19)</f>
        <v>0</v>
      </c>
      <c r="N19" s="572">
        <f>SUM(B19,H19)</f>
        <v>0</v>
      </c>
      <c r="O19" s="572">
        <f t="shared" si="5"/>
        <v>0</v>
      </c>
      <c r="P19" s="572">
        <f t="shared" si="5"/>
        <v>0</v>
      </c>
      <c r="Q19" s="572">
        <f t="shared" si="5"/>
        <v>0</v>
      </c>
      <c r="R19" s="573">
        <f t="shared" si="5"/>
        <v>0</v>
      </c>
      <c r="S19" s="573">
        <f t="shared" si="5"/>
        <v>0</v>
      </c>
      <c r="T19" s="219"/>
      <c r="U19" s="563" t="s">
        <v>542</v>
      </c>
      <c r="V19" s="569"/>
      <c r="W19" s="569"/>
      <c r="X19" s="569"/>
      <c r="Y19" s="569"/>
      <c r="Z19" s="569"/>
      <c r="AA19" s="570">
        <f>SUM(V19:Z19)</f>
        <v>0</v>
      </c>
      <c r="AB19" s="571"/>
      <c r="AC19" s="571"/>
      <c r="AD19" s="571"/>
      <c r="AE19" s="571"/>
      <c r="AF19" s="569"/>
      <c r="AG19" s="570">
        <f>SUM(AB19:AF19)</f>
        <v>0</v>
      </c>
      <c r="AH19" s="572">
        <f>SUM(V19,AB19)</f>
        <v>0</v>
      </c>
      <c r="AI19" s="572">
        <f t="shared" si="6"/>
        <v>0</v>
      </c>
      <c r="AJ19" s="572">
        <f t="shared" si="7"/>
        <v>0</v>
      </c>
      <c r="AK19" s="572">
        <f t="shared" si="8"/>
        <v>0</v>
      </c>
      <c r="AL19" s="573">
        <f t="shared" si="9"/>
        <v>0</v>
      </c>
      <c r="AM19" s="573">
        <f t="shared" si="10"/>
        <v>0</v>
      </c>
      <c r="AN19" s="219"/>
      <c r="AO19" s="563" t="s">
        <v>542</v>
      </c>
      <c r="AP19" s="569"/>
      <c r="AQ19" s="569"/>
      <c r="AR19" s="569"/>
      <c r="AS19" s="569"/>
      <c r="AT19" s="569"/>
      <c r="AU19" s="570">
        <f>SUM(AP19:AT19)</f>
        <v>0</v>
      </c>
      <c r="AV19" s="571"/>
      <c r="AW19" s="571"/>
      <c r="AX19" s="571"/>
      <c r="AY19" s="571"/>
      <c r="AZ19" s="569"/>
      <c r="BA19" s="570">
        <f>SUM(AV19:AZ19)</f>
        <v>0</v>
      </c>
      <c r="BB19" s="572">
        <f>SUM(AP19,AV19)</f>
        <v>0</v>
      </c>
      <c r="BC19" s="572">
        <f t="shared" si="11"/>
        <v>0</v>
      </c>
      <c r="BD19" s="572">
        <f t="shared" si="12"/>
        <v>0</v>
      </c>
      <c r="BE19" s="572">
        <f t="shared" si="13"/>
        <v>0</v>
      </c>
      <c r="BF19" s="573">
        <f t="shared" si="14"/>
        <v>0</v>
      </c>
      <c r="BG19" s="573">
        <f t="shared" si="15"/>
        <v>0</v>
      </c>
      <c r="BH19" s="219"/>
      <c r="BI19" s="563" t="s">
        <v>542</v>
      </c>
      <c r="BJ19" s="569"/>
      <c r="BK19" s="569"/>
      <c r="BL19" s="569"/>
      <c r="BM19" s="569"/>
      <c r="BN19" s="569"/>
      <c r="BO19" s="570">
        <f>SUM(BJ19:BN19)</f>
        <v>0</v>
      </c>
      <c r="BP19" s="571"/>
      <c r="BQ19" s="571"/>
      <c r="BR19" s="571"/>
      <c r="BS19" s="571"/>
      <c r="BT19" s="569"/>
      <c r="BU19" s="570">
        <f>SUM(BP19:BT19)</f>
        <v>0</v>
      </c>
      <c r="BV19" s="572">
        <f>SUM(BJ19,BP19)</f>
        <v>0</v>
      </c>
      <c r="BW19" s="572">
        <f t="shared" si="16"/>
        <v>0</v>
      </c>
      <c r="BX19" s="572">
        <f t="shared" si="17"/>
        <v>0</v>
      </c>
      <c r="BY19" s="572">
        <f t="shared" si="18"/>
        <v>0</v>
      </c>
      <c r="BZ19" s="573">
        <f t="shared" si="19"/>
        <v>0</v>
      </c>
      <c r="CA19" s="573">
        <f t="shared" si="20"/>
        <v>0</v>
      </c>
      <c r="CB19" s="219"/>
      <c r="CC19" s="563" t="s">
        <v>542</v>
      </c>
      <c r="CD19" s="569"/>
      <c r="CE19" s="569"/>
      <c r="CF19" s="569"/>
      <c r="CG19" s="569"/>
      <c r="CH19" s="569"/>
      <c r="CI19" s="570">
        <f>SUM(CD19:CH19)</f>
        <v>0</v>
      </c>
      <c r="CJ19" s="571"/>
      <c r="CK19" s="571"/>
      <c r="CL19" s="571"/>
      <c r="CM19" s="571"/>
      <c r="CN19" s="569"/>
      <c r="CO19" s="570">
        <f>SUM(CJ19:CN19)</f>
        <v>0</v>
      </c>
      <c r="CP19" s="572">
        <f>SUM(CD19,CJ19)</f>
        <v>0</v>
      </c>
      <c r="CQ19" s="572">
        <f t="shared" si="21"/>
        <v>0</v>
      </c>
      <c r="CR19" s="572">
        <f t="shared" si="22"/>
        <v>0</v>
      </c>
      <c r="CS19" s="572">
        <f t="shared" si="23"/>
        <v>0</v>
      </c>
      <c r="CT19" s="573">
        <f t="shared" si="24"/>
        <v>0</v>
      </c>
      <c r="CU19" s="573">
        <f t="shared" si="25"/>
        <v>0</v>
      </c>
      <c r="CV19" s="219"/>
      <c r="CW19" s="563" t="s">
        <v>542</v>
      </c>
      <c r="CX19" s="569"/>
      <c r="CY19" s="569"/>
      <c r="CZ19" s="569"/>
      <c r="DA19" s="569"/>
      <c r="DB19" s="569"/>
      <c r="DC19" s="570">
        <f>SUM(CX19:DB19)</f>
        <v>0</v>
      </c>
      <c r="DD19" s="571"/>
      <c r="DE19" s="571"/>
      <c r="DF19" s="571"/>
      <c r="DG19" s="571"/>
      <c r="DH19" s="569"/>
      <c r="DI19" s="570">
        <f>SUM(DD19:DH19)</f>
        <v>0</v>
      </c>
      <c r="DJ19" s="572">
        <f>SUM(CX19,DD19)</f>
        <v>0</v>
      </c>
      <c r="DK19" s="572">
        <f t="shared" si="26"/>
        <v>0</v>
      </c>
      <c r="DL19" s="572">
        <f t="shared" si="27"/>
        <v>0</v>
      </c>
      <c r="DM19" s="572">
        <f t="shared" si="28"/>
        <v>0</v>
      </c>
      <c r="DN19" s="573">
        <f t="shared" si="29"/>
        <v>0</v>
      </c>
      <c r="DO19" s="573">
        <f t="shared" si="30"/>
        <v>0</v>
      </c>
      <c r="DP19" s="219"/>
      <c r="DQ19" s="563" t="s">
        <v>542</v>
      </c>
      <c r="DR19" s="569"/>
      <c r="DS19" s="569"/>
      <c r="DT19" s="569"/>
      <c r="DU19" s="569"/>
      <c r="DV19" s="569"/>
      <c r="DW19" s="570">
        <f>SUM(DR19:DV19)</f>
        <v>0</v>
      </c>
      <c r="DX19" s="571"/>
      <c r="DY19" s="571"/>
      <c r="DZ19" s="571"/>
      <c r="EA19" s="571"/>
      <c r="EB19" s="569"/>
      <c r="EC19" s="570">
        <f>SUM(DX19:EB19)</f>
        <v>0</v>
      </c>
      <c r="ED19" s="572">
        <f>SUM(DR19,DX19)</f>
        <v>0</v>
      </c>
      <c r="EE19" s="572">
        <f t="shared" si="31"/>
        <v>0</v>
      </c>
      <c r="EF19" s="572">
        <f t="shared" si="32"/>
        <v>0</v>
      </c>
      <c r="EG19" s="572">
        <f t="shared" si="33"/>
        <v>0</v>
      </c>
      <c r="EH19" s="573">
        <f t="shared" si="34"/>
        <v>0</v>
      </c>
      <c r="EI19" s="573">
        <f t="shared" si="35"/>
        <v>0</v>
      </c>
      <c r="EJ19" s="219"/>
      <c r="EK19" s="563" t="s">
        <v>542</v>
      </c>
      <c r="EL19" s="569"/>
      <c r="EM19" s="569"/>
      <c r="EN19" s="569"/>
      <c r="EO19" s="569"/>
      <c r="EP19" s="569"/>
      <c r="EQ19" s="570">
        <f>SUM(EL19:EP19)</f>
        <v>0</v>
      </c>
      <c r="ER19" s="571"/>
      <c r="ES19" s="571"/>
      <c r="ET19" s="571"/>
      <c r="EU19" s="571"/>
      <c r="EV19" s="569"/>
      <c r="EW19" s="570">
        <f>SUM(ER19:EV19)</f>
        <v>0</v>
      </c>
      <c r="EX19" s="572">
        <f>SUM(EL19,ER19)</f>
        <v>0</v>
      </c>
      <c r="EY19" s="572">
        <f t="shared" si="36"/>
        <v>0</v>
      </c>
      <c r="EZ19" s="572">
        <f t="shared" si="37"/>
        <v>0</v>
      </c>
      <c r="FA19" s="572">
        <f t="shared" si="38"/>
        <v>0</v>
      </c>
      <c r="FB19" s="573">
        <f t="shared" si="39"/>
        <v>0</v>
      </c>
      <c r="FC19" s="573">
        <f t="shared" si="40"/>
        <v>0</v>
      </c>
      <c r="FD19" s="219"/>
      <c r="FE19" s="563" t="s">
        <v>542</v>
      </c>
      <c r="FF19" s="569"/>
      <c r="FG19" s="569"/>
      <c r="FH19" s="569"/>
      <c r="FI19" s="569"/>
      <c r="FJ19" s="569"/>
      <c r="FK19" s="570">
        <f>SUM(FF19:FJ19)</f>
        <v>0</v>
      </c>
      <c r="FL19" s="571"/>
      <c r="FM19" s="571"/>
      <c r="FN19" s="571"/>
      <c r="FO19" s="571"/>
      <c r="FP19" s="569"/>
      <c r="FQ19" s="570">
        <f>SUM(FL19:FP19)</f>
        <v>0</v>
      </c>
      <c r="FR19" s="572">
        <f>SUM(FF19,FL19)</f>
        <v>0</v>
      </c>
      <c r="FS19" s="572">
        <f t="shared" si="41"/>
        <v>0</v>
      </c>
      <c r="FT19" s="572">
        <f t="shared" si="42"/>
        <v>0</v>
      </c>
      <c r="FU19" s="572">
        <f t="shared" si="43"/>
        <v>0</v>
      </c>
      <c r="FV19" s="573">
        <f t="shared" si="44"/>
        <v>0</v>
      </c>
      <c r="FW19" s="573">
        <f t="shared" si="45"/>
        <v>0</v>
      </c>
      <c r="FX19" s="219"/>
      <c r="FY19" s="563" t="s">
        <v>542</v>
      </c>
      <c r="FZ19" s="569"/>
      <c r="GA19" s="569"/>
      <c r="GB19" s="569"/>
      <c r="GC19" s="569"/>
      <c r="GD19" s="569"/>
      <c r="GE19" s="570">
        <f>SUM(FZ19:GD19)</f>
        <v>0</v>
      </c>
      <c r="GF19" s="571"/>
      <c r="GG19" s="571"/>
      <c r="GH19" s="571"/>
      <c r="GI19" s="571"/>
      <c r="GJ19" s="569"/>
      <c r="GK19" s="570">
        <f>SUM(GF19:GJ19)</f>
        <v>0</v>
      </c>
      <c r="GL19" s="572">
        <f>SUM(FZ19,GF19)</f>
        <v>0</v>
      </c>
      <c r="GM19" s="572">
        <f t="shared" si="46"/>
        <v>0</v>
      </c>
      <c r="GN19" s="572">
        <f t="shared" si="47"/>
        <v>0</v>
      </c>
      <c r="GO19" s="572">
        <f t="shared" si="48"/>
        <v>0</v>
      </c>
      <c r="GP19" s="573">
        <f t="shared" si="49"/>
        <v>0</v>
      </c>
      <c r="GQ19" s="573">
        <f t="shared" si="50"/>
        <v>0</v>
      </c>
      <c r="GR19" s="219"/>
      <c r="GS19" s="563" t="s">
        <v>542</v>
      </c>
      <c r="GT19" s="569"/>
      <c r="GU19" s="569"/>
      <c r="GV19" s="569"/>
      <c r="GW19" s="569"/>
      <c r="GX19" s="569"/>
      <c r="GY19" s="570">
        <f>SUM(GT19:GX19)</f>
        <v>0</v>
      </c>
      <c r="GZ19" s="571"/>
      <c r="HA19" s="571"/>
      <c r="HB19" s="571"/>
      <c r="HC19" s="571"/>
      <c r="HD19" s="569"/>
      <c r="HE19" s="570">
        <f>SUM(GZ19:HD19)</f>
        <v>0</v>
      </c>
      <c r="HF19" s="572">
        <f>SUM(GT19,GZ19)</f>
        <v>0</v>
      </c>
      <c r="HG19" s="572">
        <f t="shared" si="51"/>
        <v>0</v>
      </c>
      <c r="HH19" s="572">
        <f t="shared" si="52"/>
        <v>0</v>
      </c>
      <c r="HI19" s="572">
        <f t="shared" si="53"/>
        <v>0</v>
      </c>
      <c r="HJ19" s="573">
        <f t="shared" si="54"/>
        <v>0</v>
      </c>
      <c r="HK19" s="573">
        <f t="shared" si="55"/>
        <v>0</v>
      </c>
      <c r="HL19" s="219"/>
      <c r="HM19" s="563" t="s">
        <v>542</v>
      </c>
      <c r="HN19" s="569"/>
      <c r="HO19" s="569"/>
      <c r="HP19" s="569"/>
      <c r="HQ19" s="569"/>
      <c r="HR19" s="569"/>
      <c r="HS19" s="570">
        <f>SUM(HN19:HR19)</f>
        <v>0</v>
      </c>
      <c r="HT19" s="571"/>
      <c r="HU19" s="571"/>
      <c r="HV19" s="571"/>
      <c r="HW19" s="571"/>
      <c r="HX19" s="569"/>
      <c r="HY19" s="570">
        <f>SUM(HT19:HX19)</f>
        <v>0</v>
      </c>
      <c r="HZ19" s="572">
        <f>SUM(HN19,HT19)</f>
        <v>0</v>
      </c>
      <c r="IA19" s="572">
        <f t="shared" si="56"/>
        <v>0</v>
      </c>
      <c r="IB19" s="572">
        <f t="shared" si="57"/>
        <v>0</v>
      </c>
      <c r="IC19" s="572">
        <f t="shared" si="58"/>
        <v>0</v>
      </c>
      <c r="ID19" s="573">
        <f t="shared" si="59"/>
        <v>0</v>
      </c>
      <c r="IE19" s="573">
        <f t="shared" si="60"/>
        <v>0</v>
      </c>
      <c r="IF19" s="219"/>
      <c r="IG19" s="563" t="s">
        <v>542</v>
      </c>
      <c r="IH19" s="569"/>
      <c r="II19" s="569"/>
      <c r="IJ19" s="569"/>
      <c r="IK19" s="569"/>
      <c r="IL19" s="569"/>
      <c r="IM19" s="570">
        <f>SUM(IH19:IL19)</f>
        <v>0</v>
      </c>
      <c r="IN19" s="571"/>
      <c r="IO19" s="571"/>
      <c r="IP19" s="571"/>
      <c r="IQ19" s="571"/>
      <c r="IR19" s="569"/>
      <c r="IS19" s="570">
        <f>SUM(IN19:IR19)</f>
        <v>0</v>
      </c>
      <c r="IT19" s="572">
        <f>SUM(IH19,IN19)</f>
        <v>0</v>
      </c>
      <c r="IU19" s="572">
        <f t="shared" si="61"/>
        <v>0</v>
      </c>
      <c r="IV19" s="572">
        <f t="shared" si="62"/>
        <v>0</v>
      </c>
      <c r="IW19" s="572">
        <f t="shared" si="63"/>
        <v>0</v>
      </c>
      <c r="IX19" s="573">
        <f t="shared" si="64"/>
        <v>0</v>
      </c>
      <c r="IY19" s="573">
        <f t="shared" si="65"/>
        <v>0</v>
      </c>
      <c r="IZ19" s="219"/>
      <c r="JA19" s="574" t="s">
        <v>543</v>
      </c>
    </row>
    <row r="20" spans="1:265" ht="24.9" customHeight="1" thickTop="1" x14ac:dyDescent="0.25">
      <c r="A20" s="169" t="s">
        <v>90</v>
      </c>
      <c r="B20" s="575">
        <f>SUM(B16:B19)</f>
        <v>0</v>
      </c>
      <c r="C20" s="575">
        <f t="shared" ref="C20:E20" si="68">SUM(C16:C19)</f>
        <v>0</v>
      </c>
      <c r="D20" s="575">
        <f t="shared" si="68"/>
        <v>0</v>
      </c>
      <c r="E20" s="575">
        <f t="shared" si="68"/>
        <v>0</v>
      </c>
      <c r="F20" s="575">
        <f>SUM(F16:F19)</f>
        <v>0</v>
      </c>
      <c r="G20" s="576">
        <f>SUM(G16:G19)</f>
        <v>0</v>
      </c>
      <c r="H20" s="577">
        <f>SUM(H16:H19)</f>
        <v>0</v>
      </c>
      <c r="I20" s="577">
        <f t="shared" ref="I20:K20" si="69">SUM(I16:I19)</f>
        <v>0</v>
      </c>
      <c r="J20" s="577">
        <f t="shared" si="69"/>
        <v>0</v>
      </c>
      <c r="K20" s="577">
        <f t="shared" si="69"/>
        <v>0</v>
      </c>
      <c r="L20" s="575">
        <f>SUM(L16:L19)</f>
        <v>0</v>
      </c>
      <c r="M20" s="576">
        <f>SUM(M16:M19)</f>
        <v>0</v>
      </c>
      <c r="N20" s="577">
        <f>SUM(N16:N19)</f>
        <v>0</v>
      </c>
      <c r="O20" s="577">
        <f t="shared" ref="O20:Q20" si="70">SUM(O16:O19)</f>
        <v>0</v>
      </c>
      <c r="P20" s="577">
        <f t="shared" si="70"/>
        <v>0</v>
      </c>
      <c r="Q20" s="577">
        <f t="shared" si="70"/>
        <v>0</v>
      </c>
      <c r="R20" s="575">
        <f>SUM(R16:R19)</f>
        <v>0</v>
      </c>
      <c r="S20" s="575">
        <f>SUM(S16:S19)</f>
        <v>0</v>
      </c>
      <c r="T20" s="428"/>
      <c r="U20" s="169" t="s">
        <v>90</v>
      </c>
      <c r="V20" s="575">
        <f>SUM(V16:V19)</f>
        <v>0</v>
      </c>
      <c r="W20" s="575">
        <f t="shared" ref="W20:Y20" si="71">SUM(W16:W19)</f>
        <v>0</v>
      </c>
      <c r="X20" s="575">
        <f t="shared" si="71"/>
        <v>0</v>
      </c>
      <c r="Y20" s="575">
        <f t="shared" si="71"/>
        <v>0</v>
      </c>
      <c r="Z20" s="575">
        <f>SUM(Z16:Z19)</f>
        <v>0</v>
      </c>
      <c r="AA20" s="576">
        <f>SUM(AA16:AA19)</f>
        <v>0</v>
      </c>
      <c r="AB20" s="577">
        <f>SUM(AB16:AB19)</f>
        <v>0</v>
      </c>
      <c r="AC20" s="577">
        <f t="shared" ref="AC20:AE20" si="72">SUM(AC16:AC19)</f>
        <v>0</v>
      </c>
      <c r="AD20" s="577">
        <f t="shared" si="72"/>
        <v>0</v>
      </c>
      <c r="AE20" s="577">
        <f t="shared" si="72"/>
        <v>0</v>
      </c>
      <c r="AF20" s="575">
        <f>SUM(AF16:AF19)</f>
        <v>0</v>
      </c>
      <c r="AG20" s="576">
        <f>SUM(AG16:AG19)</f>
        <v>0</v>
      </c>
      <c r="AH20" s="577">
        <f>SUM(AH16:AH19)</f>
        <v>0</v>
      </c>
      <c r="AI20" s="577">
        <f t="shared" ref="AI20:AK20" si="73">SUM(AI16:AI19)</f>
        <v>0</v>
      </c>
      <c r="AJ20" s="577">
        <f t="shared" si="73"/>
        <v>0</v>
      </c>
      <c r="AK20" s="577">
        <f t="shared" si="73"/>
        <v>0</v>
      </c>
      <c r="AL20" s="575">
        <f>SUM(AL16:AL19)</f>
        <v>0</v>
      </c>
      <c r="AM20" s="575">
        <f>SUM(AM16:AM19)</f>
        <v>0</v>
      </c>
      <c r="AN20" s="428"/>
      <c r="AO20" s="169" t="s">
        <v>90</v>
      </c>
      <c r="AP20" s="575">
        <f>SUM(AP16:AP19)</f>
        <v>0</v>
      </c>
      <c r="AQ20" s="575">
        <f t="shared" ref="AQ20:AS20" si="74">SUM(AQ16:AQ19)</f>
        <v>0</v>
      </c>
      <c r="AR20" s="575">
        <f t="shared" si="74"/>
        <v>0</v>
      </c>
      <c r="AS20" s="575">
        <f t="shared" si="74"/>
        <v>0</v>
      </c>
      <c r="AT20" s="575">
        <f>SUM(AT16:AT19)</f>
        <v>0</v>
      </c>
      <c r="AU20" s="576">
        <f>SUM(AU16:AU19)</f>
        <v>0</v>
      </c>
      <c r="AV20" s="577">
        <f>SUM(AV16:AV19)</f>
        <v>0</v>
      </c>
      <c r="AW20" s="577">
        <f t="shared" ref="AW20:AY20" si="75">SUM(AW16:AW19)</f>
        <v>0</v>
      </c>
      <c r="AX20" s="577">
        <f t="shared" si="75"/>
        <v>0</v>
      </c>
      <c r="AY20" s="577">
        <f t="shared" si="75"/>
        <v>0</v>
      </c>
      <c r="AZ20" s="575">
        <f>SUM(AZ16:AZ19)</f>
        <v>0</v>
      </c>
      <c r="BA20" s="576">
        <f>SUM(BA16:BA19)</f>
        <v>0</v>
      </c>
      <c r="BB20" s="577">
        <f>SUM(BB16:BB19)</f>
        <v>0</v>
      </c>
      <c r="BC20" s="577">
        <f t="shared" ref="BC20:BE20" si="76">SUM(BC16:BC19)</f>
        <v>0</v>
      </c>
      <c r="BD20" s="577">
        <f t="shared" si="76"/>
        <v>0</v>
      </c>
      <c r="BE20" s="577">
        <f t="shared" si="76"/>
        <v>0</v>
      </c>
      <c r="BF20" s="575">
        <f>SUM(BF16:BF19)</f>
        <v>0</v>
      </c>
      <c r="BG20" s="575">
        <f>SUM(BG16:BG19)</f>
        <v>0</v>
      </c>
      <c r="BH20" s="428"/>
      <c r="BI20" s="169" t="s">
        <v>90</v>
      </c>
      <c r="BJ20" s="575">
        <f>SUM(BJ16:BJ19)</f>
        <v>0</v>
      </c>
      <c r="BK20" s="575">
        <f t="shared" ref="BK20:BM20" si="77">SUM(BK16:BK19)</f>
        <v>0</v>
      </c>
      <c r="BL20" s="575">
        <f t="shared" si="77"/>
        <v>0</v>
      </c>
      <c r="BM20" s="575">
        <f t="shared" si="77"/>
        <v>0</v>
      </c>
      <c r="BN20" s="575">
        <f>SUM(BN16:BN19)</f>
        <v>0</v>
      </c>
      <c r="BO20" s="576">
        <f>SUM(BO16:BO19)</f>
        <v>0</v>
      </c>
      <c r="BP20" s="577">
        <f>SUM(BP16:BP19)</f>
        <v>0</v>
      </c>
      <c r="BQ20" s="577">
        <f t="shared" ref="BQ20:BS20" si="78">SUM(BQ16:BQ19)</f>
        <v>0</v>
      </c>
      <c r="BR20" s="577">
        <f t="shared" si="78"/>
        <v>0</v>
      </c>
      <c r="BS20" s="577">
        <f t="shared" si="78"/>
        <v>0</v>
      </c>
      <c r="BT20" s="575">
        <f>SUM(BT16:BT19)</f>
        <v>0</v>
      </c>
      <c r="BU20" s="576">
        <f>SUM(BU16:BU19)</f>
        <v>0</v>
      </c>
      <c r="BV20" s="577">
        <f>SUM(BV16:BV19)</f>
        <v>0</v>
      </c>
      <c r="BW20" s="577">
        <f t="shared" ref="BW20:BY20" si="79">SUM(BW16:BW19)</f>
        <v>0</v>
      </c>
      <c r="BX20" s="577">
        <f t="shared" si="79"/>
        <v>0</v>
      </c>
      <c r="BY20" s="577">
        <f t="shared" si="79"/>
        <v>0</v>
      </c>
      <c r="BZ20" s="575">
        <f>SUM(BZ16:BZ19)</f>
        <v>0</v>
      </c>
      <c r="CA20" s="575">
        <f>SUM(CA16:CA19)</f>
        <v>0</v>
      </c>
      <c r="CB20" s="428"/>
      <c r="CC20" s="169" t="s">
        <v>90</v>
      </c>
      <c r="CD20" s="575">
        <f>SUM(CD16:CD19)</f>
        <v>0</v>
      </c>
      <c r="CE20" s="575">
        <f t="shared" ref="CE20:CG20" si="80">SUM(CE16:CE19)</f>
        <v>0</v>
      </c>
      <c r="CF20" s="575">
        <f t="shared" si="80"/>
        <v>0</v>
      </c>
      <c r="CG20" s="575">
        <f t="shared" si="80"/>
        <v>0</v>
      </c>
      <c r="CH20" s="575">
        <f>SUM(CH16:CH19)</f>
        <v>0</v>
      </c>
      <c r="CI20" s="576">
        <f>SUM(CI16:CI19)</f>
        <v>0</v>
      </c>
      <c r="CJ20" s="577">
        <f>SUM(CJ16:CJ19)</f>
        <v>0</v>
      </c>
      <c r="CK20" s="577">
        <f t="shared" ref="CK20:CM20" si="81">SUM(CK16:CK19)</f>
        <v>0</v>
      </c>
      <c r="CL20" s="577">
        <f t="shared" si="81"/>
        <v>0</v>
      </c>
      <c r="CM20" s="577">
        <f t="shared" si="81"/>
        <v>0</v>
      </c>
      <c r="CN20" s="575">
        <f>SUM(CN16:CN19)</f>
        <v>0</v>
      </c>
      <c r="CO20" s="576">
        <f>SUM(CO16:CO19)</f>
        <v>0</v>
      </c>
      <c r="CP20" s="577">
        <f>SUM(CP16:CP19)</f>
        <v>0</v>
      </c>
      <c r="CQ20" s="577">
        <f t="shared" ref="CQ20:CS20" si="82">SUM(CQ16:CQ19)</f>
        <v>0</v>
      </c>
      <c r="CR20" s="577">
        <f t="shared" si="82"/>
        <v>0</v>
      </c>
      <c r="CS20" s="577">
        <f t="shared" si="82"/>
        <v>0</v>
      </c>
      <c r="CT20" s="575">
        <f>SUM(CT16:CT19)</f>
        <v>0</v>
      </c>
      <c r="CU20" s="575">
        <f>SUM(CU16:CU19)</f>
        <v>0</v>
      </c>
      <c r="CV20" s="428"/>
      <c r="CW20" s="169" t="s">
        <v>90</v>
      </c>
      <c r="CX20" s="575">
        <f>SUM(CX16:CX19)</f>
        <v>0</v>
      </c>
      <c r="CY20" s="575">
        <f t="shared" ref="CY20:DA20" si="83">SUM(CY16:CY19)</f>
        <v>0</v>
      </c>
      <c r="CZ20" s="575">
        <f t="shared" si="83"/>
        <v>0</v>
      </c>
      <c r="DA20" s="575">
        <f t="shared" si="83"/>
        <v>0</v>
      </c>
      <c r="DB20" s="575">
        <f>SUM(DB16:DB19)</f>
        <v>0</v>
      </c>
      <c r="DC20" s="576">
        <f>SUM(DC16:DC19)</f>
        <v>0</v>
      </c>
      <c r="DD20" s="577">
        <f>SUM(DD16:DD19)</f>
        <v>0</v>
      </c>
      <c r="DE20" s="577">
        <f t="shared" ref="DE20:DG20" si="84">SUM(DE16:DE19)</f>
        <v>0</v>
      </c>
      <c r="DF20" s="577">
        <f t="shared" si="84"/>
        <v>0</v>
      </c>
      <c r="DG20" s="577">
        <f t="shared" si="84"/>
        <v>0</v>
      </c>
      <c r="DH20" s="575">
        <f>SUM(DH16:DH19)</f>
        <v>0</v>
      </c>
      <c r="DI20" s="576">
        <f>SUM(DI16:DI19)</f>
        <v>0</v>
      </c>
      <c r="DJ20" s="577">
        <f>SUM(DJ16:DJ19)</f>
        <v>0</v>
      </c>
      <c r="DK20" s="577">
        <f t="shared" ref="DK20:DM20" si="85">SUM(DK16:DK19)</f>
        <v>0</v>
      </c>
      <c r="DL20" s="577">
        <f t="shared" si="85"/>
        <v>0</v>
      </c>
      <c r="DM20" s="577">
        <f t="shared" si="85"/>
        <v>0</v>
      </c>
      <c r="DN20" s="575">
        <f>SUM(DN16:DN19)</f>
        <v>0</v>
      </c>
      <c r="DO20" s="575">
        <f>SUM(DO16:DO19)</f>
        <v>0</v>
      </c>
      <c r="DP20" s="428"/>
      <c r="DQ20" s="169" t="s">
        <v>90</v>
      </c>
      <c r="DR20" s="575">
        <f>SUM(DR16:DR19)</f>
        <v>0</v>
      </c>
      <c r="DS20" s="575">
        <f t="shared" ref="DS20:DU20" si="86">SUM(DS16:DS19)</f>
        <v>0</v>
      </c>
      <c r="DT20" s="575">
        <f t="shared" si="86"/>
        <v>0</v>
      </c>
      <c r="DU20" s="575">
        <f t="shared" si="86"/>
        <v>0</v>
      </c>
      <c r="DV20" s="575">
        <f>SUM(DV16:DV19)</f>
        <v>0</v>
      </c>
      <c r="DW20" s="576">
        <f>SUM(DW16:DW19)</f>
        <v>0</v>
      </c>
      <c r="DX20" s="577">
        <f>SUM(DX16:DX19)</f>
        <v>0</v>
      </c>
      <c r="DY20" s="577">
        <f t="shared" ref="DY20:EA20" si="87">SUM(DY16:DY19)</f>
        <v>0</v>
      </c>
      <c r="DZ20" s="577">
        <f t="shared" si="87"/>
        <v>0</v>
      </c>
      <c r="EA20" s="577">
        <f t="shared" si="87"/>
        <v>0</v>
      </c>
      <c r="EB20" s="575">
        <f>SUM(EB16:EB19)</f>
        <v>0</v>
      </c>
      <c r="EC20" s="576">
        <f>SUM(EC16:EC19)</f>
        <v>0</v>
      </c>
      <c r="ED20" s="577">
        <f>SUM(ED16:ED19)</f>
        <v>0</v>
      </c>
      <c r="EE20" s="577">
        <f t="shared" ref="EE20:EG20" si="88">SUM(EE16:EE19)</f>
        <v>0</v>
      </c>
      <c r="EF20" s="577">
        <f t="shared" si="88"/>
        <v>0</v>
      </c>
      <c r="EG20" s="577">
        <f t="shared" si="88"/>
        <v>0</v>
      </c>
      <c r="EH20" s="575">
        <f>SUM(EH16:EH19)</f>
        <v>0</v>
      </c>
      <c r="EI20" s="575">
        <f>SUM(EI16:EI19)</f>
        <v>0</v>
      </c>
      <c r="EJ20" s="428"/>
      <c r="EK20" s="169" t="s">
        <v>90</v>
      </c>
      <c r="EL20" s="575">
        <f>SUM(EL16:EL19)</f>
        <v>0</v>
      </c>
      <c r="EM20" s="575">
        <f t="shared" ref="EM20:EO20" si="89">SUM(EM16:EM19)</f>
        <v>0</v>
      </c>
      <c r="EN20" s="575">
        <f t="shared" si="89"/>
        <v>0</v>
      </c>
      <c r="EO20" s="575">
        <f t="shared" si="89"/>
        <v>0</v>
      </c>
      <c r="EP20" s="575">
        <f>SUM(EP16:EP19)</f>
        <v>0</v>
      </c>
      <c r="EQ20" s="576">
        <f>SUM(EQ16:EQ19)</f>
        <v>0</v>
      </c>
      <c r="ER20" s="577">
        <f>SUM(ER16:ER19)</f>
        <v>0</v>
      </c>
      <c r="ES20" s="577">
        <f t="shared" ref="ES20:EU20" si="90">SUM(ES16:ES19)</f>
        <v>0</v>
      </c>
      <c r="ET20" s="577">
        <f t="shared" si="90"/>
        <v>0</v>
      </c>
      <c r="EU20" s="577">
        <f t="shared" si="90"/>
        <v>0</v>
      </c>
      <c r="EV20" s="575">
        <f>SUM(EV16:EV19)</f>
        <v>0</v>
      </c>
      <c r="EW20" s="576">
        <f>SUM(EW16:EW19)</f>
        <v>0</v>
      </c>
      <c r="EX20" s="577">
        <f>SUM(EX16:EX19)</f>
        <v>0</v>
      </c>
      <c r="EY20" s="577">
        <f t="shared" ref="EY20:FA20" si="91">SUM(EY16:EY19)</f>
        <v>0</v>
      </c>
      <c r="EZ20" s="577">
        <f t="shared" si="91"/>
        <v>0</v>
      </c>
      <c r="FA20" s="577">
        <f t="shared" si="91"/>
        <v>0</v>
      </c>
      <c r="FB20" s="575">
        <f>SUM(FB16:FB19)</f>
        <v>0</v>
      </c>
      <c r="FC20" s="575">
        <f>SUM(FC16:FC19)</f>
        <v>0</v>
      </c>
      <c r="FD20" s="428"/>
      <c r="FE20" s="169" t="s">
        <v>90</v>
      </c>
      <c r="FF20" s="575">
        <f>SUM(FF16:FF19)</f>
        <v>0</v>
      </c>
      <c r="FG20" s="575">
        <f t="shared" ref="FG20:FI20" si="92">SUM(FG16:FG19)</f>
        <v>0</v>
      </c>
      <c r="FH20" s="575">
        <f t="shared" si="92"/>
        <v>0</v>
      </c>
      <c r="FI20" s="575">
        <f t="shared" si="92"/>
        <v>0</v>
      </c>
      <c r="FJ20" s="575">
        <f>SUM(FJ16:FJ19)</f>
        <v>0</v>
      </c>
      <c r="FK20" s="576">
        <f>SUM(FK16:FK19)</f>
        <v>0</v>
      </c>
      <c r="FL20" s="577">
        <f>SUM(FL16:FL19)</f>
        <v>0</v>
      </c>
      <c r="FM20" s="577">
        <f t="shared" ref="FM20:FO20" si="93">SUM(FM16:FM19)</f>
        <v>0</v>
      </c>
      <c r="FN20" s="577">
        <f t="shared" si="93"/>
        <v>0</v>
      </c>
      <c r="FO20" s="577">
        <f t="shared" si="93"/>
        <v>0</v>
      </c>
      <c r="FP20" s="575">
        <f>SUM(FP16:FP19)</f>
        <v>0</v>
      </c>
      <c r="FQ20" s="576">
        <f>SUM(FQ16:FQ19)</f>
        <v>0</v>
      </c>
      <c r="FR20" s="577">
        <f>SUM(FR16:FR19)</f>
        <v>0</v>
      </c>
      <c r="FS20" s="577">
        <f t="shared" ref="FS20:FU20" si="94">SUM(FS16:FS19)</f>
        <v>0</v>
      </c>
      <c r="FT20" s="577">
        <f t="shared" si="94"/>
        <v>0</v>
      </c>
      <c r="FU20" s="577">
        <f t="shared" si="94"/>
        <v>0</v>
      </c>
      <c r="FV20" s="575">
        <f>SUM(FV16:FV19)</f>
        <v>0</v>
      </c>
      <c r="FW20" s="575">
        <f>SUM(FW16:FW19)</f>
        <v>0</v>
      </c>
      <c r="FX20" s="428"/>
      <c r="FY20" s="169" t="s">
        <v>90</v>
      </c>
      <c r="FZ20" s="575">
        <f>SUM(FZ16:FZ19)</f>
        <v>0</v>
      </c>
      <c r="GA20" s="575">
        <f t="shared" ref="GA20:GC20" si="95">SUM(GA16:GA19)</f>
        <v>0</v>
      </c>
      <c r="GB20" s="575">
        <f t="shared" si="95"/>
        <v>0</v>
      </c>
      <c r="GC20" s="575">
        <f t="shared" si="95"/>
        <v>0</v>
      </c>
      <c r="GD20" s="575">
        <f>SUM(GD16:GD19)</f>
        <v>0</v>
      </c>
      <c r="GE20" s="576">
        <f>SUM(GE16:GE19)</f>
        <v>0</v>
      </c>
      <c r="GF20" s="577">
        <f>SUM(GF16:GF19)</f>
        <v>0</v>
      </c>
      <c r="GG20" s="577">
        <f t="shared" ref="GG20:GI20" si="96">SUM(GG16:GG19)</f>
        <v>0</v>
      </c>
      <c r="GH20" s="577">
        <f t="shared" si="96"/>
        <v>0</v>
      </c>
      <c r="GI20" s="577">
        <f t="shared" si="96"/>
        <v>0</v>
      </c>
      <c r="GJ20" s="575">
        <f>SUM(GJ16:GJ19)</f>
        <v>0</v>
      </c>
      <c r="GK20" s="576">
        <f>SUM(GK16:GK19)</f>
        <v>0</v>
      </c>
      <c r="GL20" s="577">
        <f>SUM(GL16:GL19)</f>
        <v>0</v>
      </c>
      <c r="GM20" s="577">
        <f t="shared" ref="GM20:GO20" si="97">SUM(GM16:GM19)</f>
        <v>0</v>
      </c>
      <c r="GN20" s="577">
        <f t="shared" si="97"/>
        <v>0</v>
      </c>
      <c r="GO20" s="577">
        <f t="shared" si="97"/>
        <v>0</v>
      </c>
      <c r="GP20" s="575">
        <f>SUM(GP16:GP19)</f>
        <v>0</v>
      </c>
      <c r="GQ20" s="575">
        <f>SUM(GQ16:GQ19)</f>
        <v>0</v>
      </c>
      <c r="GR20" s="428"/>
      <c r="GS20" s="169" t="s">
        <v>90</v>
      </c>
      <c r="GT20" s="575">
        <f>SUM(GT16:GT19)</f>
        <v>0</v>
      </c>
      <c r="GU20" s="575">
        <f t="shared" ref="GU20:GW20" si="98">SUM(GU16:GU19)</f>
        <v>0</v>
      </c>
      <c r="GV20" s="575">
        <f t="shared" si="98"/>
        <v>0</v>
      </c>
      <c r="GW20" s="575">
        <f t="shared" si="98"/>
        <v>0</v>
      </c>
      <c r="GX20" s="575">
        <f>SUM(GX16:GX19)</f>
        <v>0</v>
      </c>
      <c r="GY20" s="576">
        <f>SUM(GY16:GY19)</f>
        <v>0</v>
      </c>
      <c r="GZ20" s="577">
        <f>SUM(GZ16:GZ19)</f>
        <v>0</v>
      </c>
      <c r="HA20" s="577">
        <f t="shared" ref="HA20:HC20" si="99">SUM(HA16:HA19)</f>
        <v>0</v>
      </c>
      <c r="HB20" s="577">
        <f t="shared" si="99"/>
        <v>0</v>
      </c>
      <c r="HC20" s="577">
        <f t="shared" si="99"/>
        <v>0</v>
      </c>
      <c r="HD20" s="575">
        <f>SUM(HD16:HD19)</f>
        <v>0</v>
      </c>
      <c r="HE20" s="576">
        <f>SUM(HE16:HE19)</f>
        <v>0</v>
      </c>
      <c r="HF20" s="577">
        <f>SUM(HF16:HF19)</f>
        <v>0</v>
      </c>
      <c r="HG20" s="577">
        <f t="shared" ref="HG20:HI20" si="100">SUM(HG16:HG19)</f>
        <v>0</v>
      </c>
      <c r="HH20" s="577">
        <f t="shared" si="100"/>
        <v>0</v>
      </c>
      <c r="HI20" s="577">
        <f t="shared" si="100"/>
        <v>0</v>
      </c>
      <c r="HJ20" s="575">
        <f>SUM(HJ16:HJ19)</f>
        <v>0</v>
      </c>
      <c r="HK20" s="575">
        <f>SUM(HK16:HK19)</f>
        <v>0</v>
      </c>
      <c r="HL20" s="428"/>
      <c r="HM20" s="169" t="s">
        <v>90</v>
      </c>
      <c r="HN20" s="575">
        <f>SUM(HN16:HN19)</f>
        <v>0</v>
      </c>
      <c r="HO20" s="575">
        <f t="shared" ref="HO20:HQ20" si="101">SUM(HO16:HO19)</f>
        <v>0</v>
      </c>
      <c r="HP20" s="575">
        <f t="shared" si="101"/>
        <v>0</v>
      </c>
      <c r="HQ20" s="575">
        <f t="shared" si="101"/>
        <v>0</v>
      </c>
      <c r="HR20" s="575">
        <f>SUM(HR16:HR19)</f>
        <v>0</v>
      </c>
      <c r="HS20" s="576">
        <f>SUM(HS16:HS19)</f>
        <v>0</v>
      </c>
      <c r="HT20" s="577">
        <f>SUM(HT16:HT19)</f>
        <v>0</v>
      </c>
      <c r="HU20" s="577">
        <f t="shared" ref="HU20:HW20" si="102">SUM(HU16:HU19)</f>
        <v>0</v>
      </c>
      <c r="HV20" s="577">
        <f t="shared" si="102"/>
        <v>0</v>
      </c>
      <c r="HW20" s="577">
        <f t="shared" si="102"/>
        <v>0</v>
      </c>
      <c r="HX20" s="575">
        <f>SUM(HX16:HX19)</f>
        <v>0</v>
      </c>
      <c r="HY20" s="576">
        <f>SUM(HY16:HY19)</f>
        <v>0</v>
      </c>
      <c r="HZ20" s="577">
        <f>SUM(HZ16:HZ19)</f>
        <v>0</v>
      </c>
      <c r="IA20" s="577">
        <f t="shared" ref="IA20:IC20" si="103">SUM(IA16:IA19)</f>
        <v>0</v>
      </c>
      <c r="IB20" s="577">
        <f t="shared" si="103"/>
        <v>0</v>
      </c>
      <c r="IC20" s="577">
        <f t="shared" si="103"/>
        <v>0</v>
      </c>
      <c r="ID20" s="575">
        <f>SUM(ID16:ID19)</f>
        <v>0</v>
      </c>
      <c r="IE20" s="575">
        <f>SUM(IE16:IE19)</f>
        <v>0</v>
      </c>
      <c r="IF20" s="428"/>
      <c r="IG20" s="169" t="s">
        <v>90</v>
      </c>
      <c r="IH20" s="575">
        <f>SUM(IH16:IH19)</f>
        <v>0</v>
      </c>
      <c r="II20" s="575">
        <f t="shared" ref="II20:IK20" si="104">SUM(II16:II19)</f>
        <v>0</v>
      </c>
      <c r="IJ20" s="575">
        <f t="shared" si="104"/>
        <v>0</v>
      </c>
      <c r="IK20" s="575">
        <f t="shared" si="104"/>
        <v>0</v>
      </c>
      <c r="IL20" s="575">
        <f>SUM(IL16:IL19)</f>
        <v>0</v>
      </c>
      <c r="IM20" s="576">
        <f>SUM(IM16:IM19)</f>
        <v>0</v>
      </c>
      <c r="IN20" s="577">
        <f>SUM(IN16:IN19)</f>
        <v>0</v>
      </c>
      <c r="IO20" s="577">
        <f t="shared" ref="IO20:IQ20" si="105">SUM(IO16:IO19)</f>
        <v>0</v>
      </c>
      <c r="IP20" s="577">
        <f t="shared" si="105"/>
        <v>0</v>
      </c>
      <c r="IQ20" s="577">
        <f t="shared" si="105"/>
        <v>0</v>
      </c>
      <c r="IR20" s="575">
        <f>SUM(IR16:IR19)</f>
        <v>0</v>
      </c>
      <c r="IS20" s="576">
        <f>SUM(IS16:IS19)</f>
        <v>0</v>
      </c>
      <c r="IT20" s="577">
        <f>SUM(IT16:IT19)</f>
        <v>0</v>
      </c>
      <c r="IU20" s="577">
        <f t="shared" ref="IU20:IW20" si="106">SUM(IU16:IU19)</f>
        <v>0</v>
      </c>
      <c r="IV20" s="577">
        <f t="shared" si="106"/>
        <v>0</v>
      </c>
      <c r="IW20" s="577">
        <f t="shared" si="106"/>
        <v>0</v>
      </c>
      <c r="IX20" s="575">
        <f>SUM(IX16:IX19)</f>
        <v>0</v>
      </c>
      <c r="IY20" s="575">
        <f>SUM(IY16:IY19)</f>
        <v>0</v>
      </c>
      <c r="IZ20" s="428"/>
      <c r="JA20" s="647" t="s">
        <v>544</v>
      </c>
      <c r="JB20" s="647"/>
      <c r="JC20" s="647"/>
      <c r="JD20" s="647"/>
      <c r="JE20" s="647"/>
    </row>
    <row r="21" spans="1:265" ht="24.9" customHeight="1" x14ac:dyDescent="0.25">
      <c r="B21" s="281" t="str">
        <f>IF(B20&lt;&gt;'Section I-A'!D26,"Total SAPTBG expenditures ≠ the Combined Total expenditures reported in Section I-A","")</f>
        <v/>
      </c>
      <c r="H21" s="281" t="str">
        <f>IF(H20&lt;&gt;'Section I-A'!G26,"Total SAPTBG expenditures ≠ the Combined Total expenditures reported in Section I-A","")</f>
        <v/>
      </c>
      <c r="N21" s="281" t="str">
        <f>IF(N20&lt;&gt;'Section I-A'!J26,"Total SAPTBG expenditures ≠ the Combined Total expenditures reported in Section I-A","")</f>
        <v/>
      </c>
      <c r="T21" s="219"/>
      <c r="V21" s="281" t="str">
        <f>IF(V20&lt;&gt;'Section I-A'!O26,"Total SAPTBG expenditures ≠ the Combined Total expenditures reported in Section I-A","")</f>
        <v/>
      </c>
      <c r="AB21" s="281" t="str">
        <f>IF(AB20&lt;&gt;'Section I-A'!R26,"Total SAPTBG expenditures ≠ the Combined Total expenditures reported in Section I-A","")</f>
        <v/>
      </c>
      <c r="AH21" s="281" t="str">
        <f>IF(AH20&lt;&gt;'Section I-A'!U26,"Total SAPTBG expenditures ≠ the Combined Total expenditures reported in Section I-A","")</f>
        <v/>
      </c>
      <c r="AN21" s="219"/>
      <c r="AP21" s="281" t="str">
        <f>IF(AP20&lt;&gt;'Section I-A'!Z26,"Total SAPTBG expenditures ≠ the Combined Total expenditures reported in Section I-A","")</f>
        <v/>
      </c>
      <c r="AV21" s="281" t="str">
        <f>IF(AV20&lt;&gt;'Section I-A'!AC26,"Total SAPTBG expenditures ≠ the Combined Total expenditures reported in Section I-A","")</f>
        <v/>
      </c>
      <c r="BB21" s="281" t="str">
        <f>IF(BB20&lt;&gt;'Section I-A'!AF26,"Total SAPTBG expenditures ≠ the Combined Total expenditures reported in Section I-A","")</f>
        <v/>
      </c>
      <c r="BH21" s="219"/>
      <c r="BJ21" s="281" t="str">
        <f>IF(BJ20&lt;&gt;'Section I-A'!AK26,"Total SAPTBG expenditures ≠ the Combined Total expenditures reported in Section I-A","")</f>
        <v/>
      </c>
      <c r="BP21" s="281" t="str">
        <f>IF(BP20&lt;&gt;'Section I-A'!AN26,"Total SAPTBG expenditures ≠ the Combined Total expenditures reported in Section I-A","")</f>
        <v/>
      </c>
      <c r="BV21" s="281" t="str">
        <f>IF(BV20&lt;&gt;'Section I-A'!AQ26,"Total SAPTBG expenditures ≠ the Combined Total expenditures reported in Section I-A","")</f>
        <v/>
      </c>
      <c r="CB21" s="219"/>
      <c r="CD21" s="281" t="str">
        <f>IF(CD20&lt;&gt;'Section I-A'!AV26,"Total SAPTBG expenditures ≠ the Combined Total expenditures reported in Section I-A","")</f>
        <v/>
      </c>
      <c r="CJ21" s="281" t="str">
        <f>IF(CJ20&lt;&gt;'Section I-A'!AY26,"Total SAPTBG expenditures ≠ the Combined Total expenditures reported in Section I-A","")</f>
        <v/>
      </c>
      <c r="CP21" s="281" t="str">
        <f>IF(CP20&lt;&gt;'Section I-A'!BB26,"Total SAPTBG expenditures ≠ the Combined Total expenditures reported in Section I-A","")</f>
        <v/>
      </c>
      <c r="CV21" s="219"/>
      <c r="CX21" s="281" t="str">
        <f>IF(CX20&lt;&gt;'Section I-A'!BG26,"Total SAPTBG expenditures ≠ the Combined Total expenditures reported in Section I-A","")</f>
        <v/>
      </c>
      <c r="DD21" s="281" t="str">
        <f>IF(DD20&lt;&gt;'Section I-A'!BJ26,"Total SAPTBG expenditures ≠ the Combined Total expenditures reported in Section I-A","")</f>
        <v/>
      </c>
      <c r="DJ21" s="281" t="str">
        <f>IF(DJ20&lt;&gt;'Section I-A'!BM26,"Total SAPTBG expenditures ≠ the Combined Total expenditures reported in Section I-A","")</f>
        <v/>
      </c>
      <c r="DP21" s="219"/>
      <c r="DR21" s="281" t="str">
        <f>IF(DR20&lt;&gt;'Section I-A'!BR26,"Total SAPTBG expenditures ≠ the Combined Total expenditures reported in Section I-A","")</f>
        <v/>
      </c>
      <c r="DX21" s="281" t="str">
        <f>IF(DX20&lt;&gt;'Section I-A'!BU26,"Total SAPTBG expenditures ≠ the Combined Total expenditures reported in Section I-A","")</f>
        <v/>
      </c>
      <c r="ED21" s="281" t="str">
        <f>IF(ED20&lt;&gt;'Section I-A'!BX26,"Total SAPTBG expenditures ≠ the Combined Total expenditures reported in Section I-A","")</f>
        <v/>
      </c>
      <c r="EJ21" s="219"/>
      <c r="EL21" s="281" t="str">
        <f>IF(EL20&lt;&gt;'Section I-A'!CC26,"Total SAPTBG expenditures ≠ the Combined Total expenditures reported in Section I-A","")</f>
        <v/>
      </c>
      <c r="ER21" s="281" t="str">
        <f>IF(ER20&lt;&gt;'Section I-A'!CF26,"Total SAPTBG expenditures ≠ the Combined Total expenditures reported in Section I-A","")</f>
        <v/>
      </c>
      <c r="EX21" s="281" t="str">
        <f>IF(EX20&lt;&gt;'Section I-A'!CI26,"Total SAPTBG expenditures ≠ the Combined Total expenditures reported in Section I-A","")</f>
        <v/>
      </c>
      <c r="FD21" s="219"/>
      <c r="FF21" s="281" t="str">
        <f>IF(FF20&lt;&gt;'Section I-A'!CN26,"Total SAPTBG expenditures ≠ the Combined Total expenditures reported in Section I-A","")</f>
        <v/>
      </c>
      <c r="FL21" s="281" t="str">
        <f>IF(FL20&lt;&gt;'Section I-A'!CQ26,"Total SAPTBG expenditures ≠ the Combined Total expenditures reported in Section I-A","")</f>
        <v/>
      </c>
      <c r="FR21" s="281" t="str">
        <f>IF(FR20&lt;&gt;'Section I-A'!CT26,"Total SAPTBG expenditures ≠ the Combined Total expenditures reported in Section I-A","")</f>
        <v/>
      </c>
      <c r="FX21" s="219"/>
      <c r="FZ21" s="281" t="str">
        <f>IF(FZ20&lt;&gt;'Section I-A'!CY26,"Total SAPTBG expenditures ≠ the Combined Total expenditures reported in Section I-A","")</f>
        <v/>
      </c>
      <c r="GF21" s="281" t="str">
        <f>IF(GF20&lt;&gt;'Section I-A'!DB26,"Total SAPTBG expenditures ≠ the Combined Total expenditures reported in Section I-A","")</f>
        <v/>
      </c>
      <c r="GL21" s="281" t="str">
        <f>IF(GL20&lt;&gt;'Section I-A'!DE26,"Total SAPTBG expenditures ≠ the Combined Total expenditures reported in Section I-A","")</f>
        <v/>
      </c>
      <c r="GR21" s="219"/>
      <c r="GT21" s="281" t="str">
        <f>IF(GT20&lt;&gt;'Section I-A'!DJ26,"Total SAPTBG expenditures ≠ the Combined Total expenditures reported in Section I-A","")</f>
        <v/>
      </c>
      <c r="GZ21" s="281" t="str">
        <f>IF(GZ20&lt;&gt;'Section I-A'!DM26,"Total SAPTBG expenditures ≠ the Combined Total expenditures reported in Section I-A","")</f>
        <v/>
      </c>
      <c r="HF21" s="281" t="str">
        <f>IF(HF20&lt;&gt;'Section I-A'!DP26,"Total SAPTBG expenditures ≠ the Combined Total expenditures reported in Section I-A","")</f>
        <v/>
      </c>
      <c r="HL21" s="219"/>
      <c r="HN21" s="281" t="str">
        <f>IF(HN20&lt;&gt;'Section I-A'!DU26,"Total SAPTBG expenditures ≠ the Combined Total expenditures reported in Section I-A","")</f>
        <v/>
      </c>
      <c r="HT21" s="281" t="str">
        <f>IF(HT20&lt;&gt;'Section I-A'!DX26,"Total SAPTBG expenditures ≠ the Combined Total expenditures reported in Section I-A","")</f>
        <v/>
      </c>
      <c r="HZ21" s="281" t="str">
        <f>IF(HZ20&lt;&gt;'Section I-A'!EA26,"Total SAPTBG expenditures ≠ the Combined Total expenditures reported in Section I-A","")</f>
        <v/>
      </c>
      <c r="IF21" s="219"/>
      <c r="IH21" s="281" t="str">
        <f>IF(IH20&lt;&gt;'Section I-A'!EF26,"Total SAPTBG expenditures ≠ the Combined Total expenditures reported in Section I-A","")</f>
        <v/>
      </c>
      <c r="IN21" s="281" t="str">
        <f>IF(IN20&lt;&gt;'Section I-A'!EI26,"Total SAPTBG expenditures ≠ the Combined Total expenditures reported in Section I-A","")</f>
        <v/>
      </c>
      <c r="IT21" s="281" t="str">
        <f>IF(IT20&lt;&gt;'Section I-A'!EL26,"Total SAPTBG expenditures ≠ the Combined Total expenditures reported in Section I-A","")</f>
        <v/>
      </c>
      <c r="IZ21" s="219"/>
      <c r="JA21" s="647"/>
      <c r="JB21" s="647"/>
      <c r="JC21" s="647"/>
      <c r="JD21" s="647"/>
      <c r="JE21" s="647"/>
    </row>
    <row r="22" spans="1:265" ht="24.9" customHeight="1" x14ac:dyDescent="0.25">
      <c r="A22" s="1" t="s">
        <v>545</v>
      </c>
      <c r="T22" s="219"/>
      <c r="U22" s="1" t="s">
        <v>545</v>
      </c>
      <c r="AN22" s="219"/>
      <c r="AO22" s="1" t="s">
        <v>545</v>
      </c>
      <c r="BH22" s="219"/>
      <c r="BI22" s="1" t="s">
        <v>545</v>
      </c>
      <c r="CB22" s="219"/>
      <c r="CC22" s="1" t="s">
        <v>545</v>
      </c>
      <c r="CV22" s="219"/>
      <c r="CW22" s="1" t="s">
        <v>545</v>
      </c>
      <c r="DP22" s="219"/>
      <c r="DQ22" s="1" t="s">
        <v>545</v>
      </c>
      <c r="EJ22" s="219"/>
      <c r="EK22" s="1" t="s">
        <v>545</v>
      </c>
      <c r="FD22" s="219"/>
      <c r="FE22" s="1" t="s">
        <v>545</v>
      </c>
      <c r="FX22" s="219"/>
      <c r="FY22" s="1" t="s">
        <v>545</v>
      </c>
      <c r="GR22" s="219"/>
      <c r="GS22" s="1" t="s">
        <v>545</v>
      </c>
      <c r="HL22" s="219"/>
      <c r="HM22" s="1" t="s">
        <v>545</v>
      </c>
      <c r="IF22" s="219"/>
      <c r="IG22" s="1" t="s">
        <v>545</v>
      </c>
      <c r="IZ22" s="219"/>
    </row>
    <row r="23" spans="1:265" ht="20.100000000000001" customHeight="1" x14ac:dyDescent="0.25">
      <c r="A23" s="282"/>
      <c r="B23" s="283"/>
      <c r="C23" s="283"/>
      <c r="D23" s="283"/>
      <c r="E23" s="283"/>
      <c r="F23" s="283"/>
      <c r="G23" s="283"/>
      <c r="H23" s="283"/>
      <c r="I23" s="283"/>
      <c r="J23" s="283"/>
      <c r="K23" s="283"/>
      <c r="L23" s="283"/>
      <c r="M23" s="283"/>
      <c r="N23" s="283"/>
      <c r="O23" s="283"/>
      <c r="P23" s="283"/>
      <c r="Q23" s="283"/>
      <c r="R23" s="283"/>
      <c r="S23" s="284"/>
      <c r="T23" s="219"/>
      <c r="U23" s="282"/>
      <c r="V23" s="283"/>
      <c r="W23" s="283"/>
      <c r="X23" s="283"/>
      <c r="Y23" s="283"/>
      <c r="Z23" s="283"/>
      <c r="AA23" s="283"/>
      <c r="AB23" s="283"/>
      <c r="AC23" s="283"/>
      <c r="AD23" s="283"/>
      <c r="AE23" s="283"/>
      <c r="AF23" s="283"/>
      <c r="AG23" s="283"/>
      <c r="AH23" s="283"/>
      <c r="AI23" s="283"/>
      <c r="AJ23" s="283"/>
      <c r="AK23" s="283"/>
      <c r="AL23" s="283"/>
      <c r="AM23" s="284"/>
      <c r="AN23" s="219"/>
      <c r="AO23" s="282"/>
      <c r="AP23" s="283"/>
      <c r="AQ23" s="283"/>
      <c r="AR23" s="283"/>
      <c r="AS23" s="283"/>
      <c r="AT23" s="283"/>
      <c r="AU23" s="283"/>
      <c r="AV23" s="283"/>
      <c r="AW23" s="283"/>
      <c r="AX23" s="283"/>
      <c r="AY23" s="283"/>
      <c r="AZ23" s="283"/>
      <c r="BA23" s="283"/>
      <c r="BB23" s="283"/>
      <c r="BC23" s="283"/>
      <c r="BD23" s="283"/>
      <c r="BE23" s="283"/>
      <c r="BF23" s="283"/>
      <c r="BG23" s="284"/>
      <c r="BH23" s="219"/>
      <c r="BI23" s="282"/>
      <c r="BJ23" s="283"/>
      <c r="BK23" s="283"/>
      <c r="BL23" s="283"/>
      <c r="BM23" s="283"/>
      <c r="BN23" s="283"/>
      <c r="BO23" s="283"/>
      <c r="BP23" s="283"/>
      <c r="BQ23" s="283"/>
      <c r="BR23" s="283"/>
      <c r="BS23" s="283"/>
      <c r="BT23" s="283"/>
      <c r="BU23" s="283"/>
      <c r="BV23" s="283"/>
      <c r="BW23" s="283"/>
      <c r="BX23" s="283"/>
      <c r="BY23" s="283"/>
      <c r="BZ23" s="283"/>
      <c r="CA23" s="284"/>
      <c r="CB23" s="219"/>
      <c r="CC23" s="282"/>
      <c r="CD23" s="283"/>
      <c r="CE23" s="283"/>
      <c r="CF23" s="283"/>
      <c r="CG23" s="283"/>
      <c r="CH23" s="283"/>
      <c r="CI23" s="283"/>
      <c r="CJ23" s="283"/>
      <c r="CK23" s="283"/>
      <c r="CL23" s="283"/>
      <c r="CM23" s="283"/>
      <c r="CN23" s="283"/>
      <c r="CO23" s="283"/>
      <c r="CP23" s="283"/>
      <c r="CQ23" s="283"/>
      <c r="CR23" s="283"/>
      <c r="CS23" s="283"/>
      <c r="CT23" s="283"/>
      <c r="CU23" s="284"/>
      <c r="CV23" s="219"/>
      <c r="CW23" s="282"/>
      <c r="CX23" s="283"/>
      <c r="CY23" s="283"/>
      <c r="CZ23" s="283"/>
      <c r="DA23" s="283"/>
      <c r="DB23" s="283"/>
      <c r="DC23" s="283"/>
      <c r="DD23" s="283"/>
      <c r="DE23" s="283"/>
      <c r="DF23" s="283"/>
      <c r="DG23" s="283"/>
      <c r="DH23" s="283"/>
      <c r="DI23" s="283"/>
      <c r="DJ23" s="283"/>
      <c r="DK23" s="283"/>
      <c r="DL23" s="283"/>
      <c r="DM23" s="283"/>
      <c r="DN23" s="283"/>
      <c r="DO23" s="284"/>
      <c r="DP23" s="219"/>
      <c r="DQ23" s="282"/>
      <c r="DR23" s="283"/>
      <c r="DS23" s="283"/>
      <c r="DT23" s="283"/>
      <c r="DU23" s="283"/>
      <c r="DV23" s="283"/>
      <c r="DW23" s="283"/>
      <c r="DX23" s="283"/>
      <c r="DY23" s="283"/>
      <c r="DZ23" s="283"/>
      <c r="EA23" s="283"/>
      <c r="EB23" s="283"/>
      <c r="EC23" s="283"/>
      <c r="ED23" s="283"/>
      <c r="EE23" s="283"/>
      <c r="EF23" s="283"/>
      <c r="EG23" s="283"/>
      <c r="EH23" s="283"/>
      <c r="EI23" s="284"/>
      <c r="EJ23" s="219"/>
      <c r="EK23" s="282"/>
      <c r="EL23" s="283"/>
      <c r="EM23" s="283"/>
      <c r="EN23" s="283"/>
      <c r="EO23" s="283"/>
      <c r="EP23" s="283"/>
      <c r="EQ23" s="283"/>
      <c r="ER23" s="283"/>
      <c r="ES23" s="283"/>
      <c r="ET23" s="283"/>
      <c r="EU23" s="283"/>
      <c r="EV23" s="283"/>
      <c r="EW23" s="283"/>
      <c r="EX23" s="283"/>
      <c r="EY23" s="283"/>
      <c r="EZ23" s="283"/>
      <c r="FA23" s="283"/>
      <c r="FB23" s="283"/>
      <c r="FC23" s="284"/>
      <c r="FD23" s="219"/>
      <c r="FE23" s="282"/>
      <c r="FF23" s="283"/>
      <c r="FG23" s="283"/>
      <c r="FH23" s="283"/>
      <c r="FI23" s="283"/>
      <c r="FJ23" s="283"/>
      <c r="FK23" s="283"/>
      <c r="FL23" s="283"/>
      <c r="FM23" s="283"/>
      <c r="FN23" s="283"/>
      <c r="FO23" s="283"/>
      <c r="FP23" s="283"/>
      <c r="FQ23" s="283"/>
      <c r="FR23" s="283"/>
      <c r="FS23" s="283"/>
      <c r="FT23" s="283"/>
      <c r="FU23" s="283"/>
      <c r="FV23" s="283"/>
      <c r="FW23" s="284"/>
      <c r="FX23" s="219"/>
      <c r="FY23" s="282"/>
      <c r="FZ23" s="283"/>
      <c r="GA23" s="283"/>
      <c r="GB23" s="283"/>
      <c r="GC23" s="283"/>
      <c r="GD23" s="283"/>
      <c r="GE23" s="283"/>
      <c r="GF23" s="283"/>
      <c r="GG23" s="283"/>
      <c r="GH23" s="283"/>
      <c r="GI23" s="283"/>
      <c r="GJ23" s="283"/>
      <c r="GK23" s="283"/>
      <c r="GL23" s="283"/>
      <c r="GM23" s="283"/>
      <c r="GN23" s="283"/>
      <c r="GO23" s="283"/>
      <c r="GP23" s="283"/>
      <c r="GQ23" s="284"/>
      <c r="GR23" s="219"/>
      <c r="GS23" s="282"/>
      <c r="GT23" s="283"/>
      <c r="GU23" s="283"/>
      <c r="GV23" s="283"/>
      <c r="GW23" s="283"/>
      <c r="GX23" s="283"/>
      <c r="GY23" s="283"/>
      <c r="GZ23" s="283"/>
      <c r="HA23" s="283"/>
      <c r="HB23" s="283"/>
      <c r="HC23" s="283"/>
      <c r="HD23" s="283"/>
      <c r="HE23" s="283"/>
      <c r="HF23" s="283"/>
      <c r="HG23" s="283"/>
      <c r="HH23" s="283"/>
      <c r="HI23" s="283"/>
      <c r="HJ23" s="283"/>
      <c r="HK23" s="284"/>
      <c r="HL23" s="219"/>
      <c r="HM23" s="282"/>
      <c r="HN23" s="283"/>
      <c r="HO23" s="283"/>
      <c r="HP23" s="283"/>
      <c r="HQ23" s="283"/>
      <c r="HR23" s="283"/>
      <c r="HS23" s="283"/>
      <c r="HT23" s="283"/>
      <c r="HU23" s="283"/>
      <c r="HV23" s="283"/>
      <c r="HW23" s="283"/>
      <c r="HX23" s="283"/>
      <c r="HY23" s="283"/>
      <c r="HZ23" s="283"/>
      <c r="IA23" s="283"/>
      <c r="IB23" s="283"/>
      <c r="IC23" s="283"/>
      <c r="ID23" s="283"/>
      <c r="IE23" s="284"/>
      <c r="IF23" s="219"/>
      <c r="IG23" s="282"/>
      <c r="IH23" s="283"/>
      <c r="II23" s="283"/>
      <c r="IJ23" s="283"/>
      <c r="IK23" s="283"/>
      <c r="IL23" s="283"/>
      <c r="IM23" s="283"/>
      <c r="IN23" s="283"/>
      <c r="IO23" s="283"/>
      <c r="IP23" s="283"/>
      <c r="IQ23" s="283"/>
      <c r="IR23" s="283"/>
      <c r="IS23" s="283"/>
      <c r="IT23" s="283"/>
      <c r="IU23" s="283"/>
      <c r="IV23" s="283"/>
      <c r="IW23" s="283"/>
      <c r="IX23" s="283"/>
      <c r="IY23" s="284"/>
      <c r="IZ23" s="219"/>
    </row>
    <row r="24" spans="1:265" ht="20.100000000000001" customHeight="1" x14ac:dyDescent="0.25">
      <c r="A24" s="285"/>
      <c r="B24" s="47"/>
      <c r="C24" s="47"/>
      <c r="D24" s="47"/>
      <c r="E24" s="47"/>
      <c r="F24" s="47"/>
      <c r="G24" s="47"/>
      <c r="H24" s="47"/>
      <c r="I24" s="47"/>
      <c r="J24" s="47"/>
      <c r="K24" s="47"/>
      <c r="L24" s="47"/>
      <c r="M24" s="47"/>
      <c r="N24" s="47"/>
      <c r="O24" s="47"/>
      <c r="P24" s="47"/>
      <c r="Q24" s="47"/>
      <c r="R24" s="47"/>
      <c r="S24" s="286"/>
      <c r="T24" s="219"/>
      <c r="U24" s="285"/>
      <c r="V24" s="47"/>
      <c r="W24" s="47"/>
      <c r="X24" s="47"/>
      <c r="Y24" s="47"/>
      <c r="Z24" s="47"/>
      <c r="AA24" s="47"/>
      <c r="AB24" s="47"/>
      <c r="AC24" s="47"/>
      <c r="AD24" s="47"/>
      <c r="AE24" s="47"/>
      <c r="AF24" s="47"/>
      <c r="AG24" s="47"/>
      <c r="AH24" s="47"/>
      <c r="AI24" s="47"/>
      <c r="AJ24" s="47"/>
      <c r="AK24" s="47"/>
      <c r="AL24" s="47"/>
      <c r="AM24" s="286"/>
      <c r="AN24" s="219"/>
      <c r="AO24" s="285"/>
      <c r="AP24" s="47"/>
      <c r="AQ24" s="47"/>
      <c r="AR24" s="47"/>
      <c r="AS24" s="47"/>
      <c r="AT24" s="47"/>
      <c r="AU24" s="47"/>
      <c r="AV24" s="47"/>
      <c r="AW24" s="47"/>
      <c r="AX24" s="47"/>
      <c r="AY24" s="47"/>
      <c r="AZ24" s="47"/>
      <c r="BA24" s="47"/>
      <c r="BB24" s="47"/>
      <c r="BC24" s="47"/>
      <c r="BD24" s="47"/>
      <c r="BE24" s="47"/>
      <c r="BF24" s="47"/>
      <c r="BG24" s="286"/>
      <c r="BH24" s="219"/>
      <c r="BI24" s="285"/>
      <c r="BJ24" s="47"/>
      <c r="BK24" s="47"/>
      <c r="BL24" s="47"/>
      <c r="BM24" s="47"/>
      <c r="BN24" s="47"/>
      <c r="BO24" s="47"/>
      <c r="BP24" s="47"/>
      <c r="BQ24" s="47"/>
      <c r="BR24" s="47"/>
      <c r="BS24" s="47"/>
      <c r="BT24" s="47"/>
      <c r="BU24" s="47"/>
      <c r="BV24" s="47"/>
      <c r="BW24" s="47"/>
      <c r="BX24" s="47"/>
      <c r="BY24" s="47"/>
      <c r="BZ24" s="47"/>
      <c r="CA24" s="286"/>
      <c r="CB24" s="219"/>
      <c r="CC24" s="285"/>
      <c r="CD24" s="47"/>
      <c r="CE24" s="47"/>
      <c r="CF24" s="47"/>
      <c r="CG24" s="47"/>
      <c r="CH24" s="47"/>
      <c r="CI24" s="47"/>
      <c r="CJ24" s="47"/>
      <c r="CK24" s="47"/>
      <c r="CL24" s="47"/>
      <c r="CM24" s="47"/>
      <c r="CN24" s="47"/>
      <c r="CO24" s="47"/>
      <c r="CP24" s="47"/>
      <c r="CQ24" s="47"/>
      <c r="CR24" s="47"/>
      <c r="CS24" s="47"/>
      <c r="CT24" s="47"/>
      <c r="CU24" s="286"/>
      <c r="CV24" s="219"/>
      <c r="CW24" s="285"/>
      <c r="CX24" s="47"/>
      <c r="CY24" s="47"/>
      <c r="CZ24" s="47"/>
      <c r="DA24" s="47"/>
      <c r="DB24" s="47"/>
      <c r="DC24" s="47"/>
      <c r="DD24" s="47"/>
      <c r="DE24" s="47"/>
      <c r="DF24" s="47"/>
      <c r="DG24" s="47"/>
      <c r="DH24" s="47"/>
      <c r="DI24" s="47"/>
      <c r="DJ24" s="47"/>
      <c r="DK24" s="47"/>
      <c r="DL24" s="47"/>
      <c r="DM24" s="47"/>
      <c r="DN24" s="47"/>
      <c r="DO24" s="286"/>
      <c r="DP24" s="219"/>
      <c r="DQ24" s="285"/>
      <c r="DR24" s="47"/>
      <c r="DS24" s="47"/>
      <c r="DT24" s="47"/>
      <c r="DU24" s="47"/>
      <c r="DV24" s="47"/>
      <c r="DW24" s="47"/>
      <c r="DX24" s="47"/>
      <c r="DY24" s="47"/>
      <c r="DZ24" s="47"/>
      <c r="EA24" s="47"/>
      <c r="EB24" s="47"/>
      <c r="EC24" s="47"/>
      <c r="ED24" s="47"/>
      <c r="EE24" s="47"/>
      <c r="EF24" s="47"/>
      <c r="EG24" s="47"/>
      <c r="EH24" s="47"/>
      <c r="EI24" s="286"/>
      <c r="EJ24" s="219"/>
      <c r="EK24" s="285"/>
      <c r="EL24" s="47"/>
      <c r="EM24" s="47"/>
      <c r="EN24" s="47"/>
      <c r="EO24" s="47"/>
      <c r="EP24" s="47"/>
      <c r="EQ24" s="47"/>
      <c r="ER24" s="47"/>
      <c r="ES24" s="47"/>
      <c r="ET24" s="47"/>
      <c r="EU24" s="47"/>
      <c r="EV24" s="47"/>
      <c r="EW24" s="47"/>
      <c r="EX24" s="47"/>
      <c r="EY24" s="47"/>
      <c r="EZ24" s="47"/>
      <c r="FA24" s="47"/>
      <c r="FB24" s="47"/>
      <c r="FC24" s="286"/>
      <c r="FD24" s="219"/>
      <c r="FE24" s="285"/>
      <c r="FF24" s="47"/>
      <c r="FG24" s="47"/>
      <c r="FH24" s="47"/>
      <c r="FI24" s="47"/>
      <c r="FJ24" s="47"/>
      <c r="FK24" s="47"/>
      <c r="FL24" s="47"/>
      <c r="FM24" s="47"/>
      <c r="FN24" s="47"/>
      <c r="FO24" s="47"/>
      <c r="FP24" s="47"/>
      <c r="FQ24" s="47"/>
      <c r="FR24" s="47"/>
      <c r="FS24" s="47"/>
      <c r="FT24" s="47"/>
      <c r="FU24" s="47"/>
      <c r="FV24" s="47"/>
      <c r="FW24" s="286"/>
      <c r="FX24" s="219"/>
      <c r="FY24" s="285"/>
      <c r="FZ24" s="47"/>
      <c r="GA24" s="47"/>
      <c r="GB24" s="47"/>
      <c r="GC24" s="47"/>
      <c r="GD24" s="47"/>
      <c r="GE24" s="47"/>
      <c r="GF24" s="47"/>
      <c r="GG24" s="47"/>
      <c r="GH24" s="47"/>
      <c r="GI24" s="47"/>
      <c r="GJ24" s="47"/>
      <c r="GK24" s="47"/>
      <c r="GL24" s="47"/>
      <c r="GM24" s="47"/>
      <c r="GN24" s="47"/>
      <c r="GO24" s="47"/>
      <c r="GP24" s="47"/>
      <c r="GQ24" s="286"/>
      <c r="GR24" s="219"/>
      <c r="GS24" s="285"/>
      <c r="GT24" s="47"/>
      <c r="GU24" s="47"/>
      <c r="GV24" s="47"/>
      <c r="GW24" s="47"/>
      <c r="GX24" s="47"/>
      <c r="GY24" s="47"/>
      <c r="GZ24" s="47"/>
      <c r="HA24" s="47"/>
      <c r="HB24" s="47"/>
      <c r="HC24" s="47"/>
      <c r="HD24" s="47"/>
      <c r="HE24" s="47"/>
      <c r="HF24" s="47"/>
      <c r="HG24" s="47"/>
      <c r="HH24" s="47"/>
      <c r="HI24" s="47"/>
      <c r="HJ24" s="47"/>
      <c r="HK24" s="286"/>
      <c r="HL24" s="219"/>
      <c r="HM24" s="285"/>
      <c r="HN24" s="47"/>
      <c r="HO24" s="47"/>
      <c r="HP24" s="47"/>
      <c r="HQ24" s="47"/>
      <c r="HR24" s="47"/>
      <c r="HS24" s="47"/>
      <c r="HT24" s="47"/>
      <c r="HU24" s="47"/>
      <c r="HV24" s="47"/>
      <c r="HW24" s="47"/>
      <c r="HX24" s="47"/>
      <c r="HY24" s="47"/>
      <c r="HZ24" s="47"/>
      <c r="IA24" s="47"/>
      <c r="IB24" s="47"/>
      <c r="IC24" s="47"/>
      <c r="ID24" s="47"/>
      <c r="IE24" s="286"/>
      <c r="IF24" s="219"/>
      <c r="IG24" s="285"/>
      <c r="IH24" s="47"/>
      <c r="II24" s="47"/>
      <c r="IJ24" s="47"/>
      <c r="IK24" s="47"/>
      <c r="IL24" s="47"/>
      <c r="IM24" s="47"/>
      <c r="IN24" s="47"/>
      <c r="IO24" s="47"/>
      <c r="IP24" s="47"/>
      <c r="IQ24" s="47"/>
      <c r="IR24" s="47"/>
      <c r="IS24" s="47"/>
      <c r="IT24" s="47"/>
      <c r="IU24" s="47"/>
      <c r="IV24" s="47"/>
      <c r="IW24" s="47"/>
      <c r="IX24" s="47"/>
      <c r="IY24" s="286"/>
      <c r="IZ24" s="219"/>
    </row>
    <row r="25" spans="1:265" ht="20.100000000000001" customHeight="1" x14ac:dyDescent="0.25">
      <c r="A25" s="285"/>
      <c r="B25" s="47"/>
      <c r="C25" s="47"/>
      <c r="D25" s="47"/>
      <c r="E25" s="47"/>
      <c r="F25" s="47"/>
      <c r="G25" s="47"/>
      <c r="H25" s="47"/>
      <c r="I25" s="47"/>
      <c r="J25" s="47"/>
      <c r="K25" s="47"/>
      <c r="L25" s="47"/>
      <c r="M25" s="47"/>
      <c r="N25" s="47"/>
      <c r="O25" s="47"/>
      <c r="P25" s="47"/>
      <c r="Q25" s="47"/>
      <c r="R25" s="47"/>
      <c r="S25" s="286"/>
      <c r="T25" s="219"/>
      <c r="U25" s="285"/>
      <c r="V25" s="47"/>
      <c r="W25" s="47"/>
      <c r="X25" s="47"/>
      <c r="Y25" s="47"/>
      <c r="Z25" s="47"/>
      <c r="AA25" s="47"/>
      <c r="AB25" s="47"/>
      <c r="AC25" s="47"/>
      <c r="AD25" s="47"/>
      <c r="AE25" s="47"/>
      <c r="AF25" s="47"/>
      <c r="AG25" s="47"/>
      <c r="AH25" s="47"/>
      <c r="AI25" s="47"/>
      <c r="AJ25" s="47"/>
      <c r="AK25" s="47"/>
      <c r="AL25" s="47"/>
      <c r="AM25" s="286"/>
      <c r="AN25" s="219"/>
      <c r="AO25" s="285"/>
      <c r="AP25" s="47"/>
      <c r="AQ25" s="47"/>
      <c r="AR25" s="47"/>
      <c r="AS25" s="47"/>
      <c r="AT25" s="47"/>
      <c r="AU25" s="47"/>
      <c r="AV25" s="47"/>
      <c r="AW25" s="47"/>
      <c r="AX25" s="47"/>
      <c r="AY25" s="47"/>
      <c r="AZ25" s="47"/>
      <c r="BA25" s="47"/>
      <c r="BB25" s="47"/>
      <c r="BC25" s="47"/>
      <c r="BD25" s="47"/>
      <c r="BE25" s="47"/>
      <c r="BF25" s="47"/>
      <c r="BG25" s="286"/>
      <c r="BH25" s="219"/>
      <c r="BI25" s="285"/>
      <c r="BJ25" s="47"/>
      <c r="BK25" s="47"/>
      <c r="BL25" s="47"/>
      <c r="BM25" s="47"/>
      <c r="BN25" s="47"/>
      <c r="BO25" s="47"/>
      <c r="BP25" s="47"/>
      <c r="BQ25" s="47"/>
      <c r="BR25" s="47"/>
      <c r="BS25" s="47"/>
      <c r="BT25" s="47"/>
      <c r="BU25" s="47"/>
      <c r="BV25" s="47"/>
      <c r="BW25" s="47"/>
      <c r="BX25" s="47"/>
      <c r="BY25" s="47"/>
      <c r="BZ25" s="47"/>
      <c r="CA25" s="286"/>
      <c r="CB25" s="219"/>
      <c r="CC25" s="285"/>
      <c r="CD25" s="47"/>
      <c r="CE25" s="47"/>
      <c r="CF25" s="47"/>
      <c r="CG25" s="47"/>
      <c r="CH25" s="47"/>
      <c r="CI25" s="47"/>
      <c r="CJ25" s="47"/>
      <c r="CK25" s="47"/>
      <c r="CL25" s="47"/>
      <c r="CM25" s="47"/>
      <c r="CN25" s="47"/>
      <c r="CO25" s="47"/>
      <c r="CP25" s="47"/>
      <c r="CQ25" s="47"/>
      <c r="CR25" s="47"/>
      <c r="CS25" s="47"/>
      <c r="CT25" s="47"/>
      <c r="CU25" s="286"/>
      <c r="CV25" s="219"/>
      <c r="CW25" s="285"/>
      <c r="CX25" s="47"/>
      <c r="CY25" s="47"/>
      <c r="CZ25" s="47"/>
      <c r="DA25" s="47"/>
      <c r="DB25" s="47"/>
      <c r="DC25" s="47"/>
      <c r="DD25" s="47"/>
      <c r="DE25" s="47"/>
      <c r="DF25" s="47"/>
      <c r="DG25" s="47"/>
      <c r="DH25" s="47"/>
      <c r="DI25" s="47"/>
      <c r="DJ25" s="47"/>
      <c r="DK25" s="47"/>
      <c r="DL25" s="47"/>
      <c r="DM25" s="47"/>
      <c r="DN25" s="47"/>
      <c r="DO25" s="286"/>
      <c r="DP25" s="219"/>
      <c r="DQ25" s="285"/>
      <c r="DR25" s="47"/>
      <c r="DS25" s="47"/>
      <c r="DT25" s="47"/>
      <c r="DU25" s="47"/>
      <c r="DV25" s="47"/>
      <c r="DW25" s="47"/>
      <c r="DX25" s="47"/>
      <c r="DY25" s="47"/>
      <c r="DZ25" s="47"/>
      <c r="EA25" s="47"/>
      <c r="EB25" s="47"/>
      <c r="EC25" s="47"/>
      <c r="ED25" s="47"/>
      <c r="EE25" s="47"/>
      <c r="EF25" s="47"/>
      <c r="EG25" s="47"/>
      <c r="EH25" s="47"/>
      <c r="EI25" s="286"/>
      <c r="EJ25" s="219"/>
      <c r="EK25" s="285"/>
      <c r="EL25" s="47"/>
      <c r="EM25" s="47"/>
      <c r="EN25" s="47"/>
      <c r="EO25" s="47"/>
      <c r="EP25" s="47"/>
      <c r="EQ25" s="47"/>
      <c r="ER25" s="47"/>
      <c r="ES25" s="47"/>
      <c r="ET25" s="47"/>
      <c r="EU25" s="47"/>
      <c r="EV25" s="47"/>
      <c r="EW25" s="47"/>
      <c r="EX25" s="47"/>
      <c r="EY25" s="47"/>
      <c r="EZ25" s="47"/>
      <c r="FA25" s="47"/>
      <c r="FB25" s="47"/>
      <c r="FC25" s="286"/>
      <c r="FD25" s="219"/>
      <c r="FE25" s="285"/>
      <c r="FF25" s="47"/>
      <c r="FG25" s="47"/>
      <c r="FH25" s="47"/>
      <c r="FI25" s="47"/>
      <c r="FJ25" s="47"/>
      <c r="FK25" s="47"/>
      <c r="FL25" s="47"/>
      <c r="FM25" s="47"/>
      <c r="FN25" s="47"/>
      <c r="FO25" s="47"/>
      <c r="FP25" s="47"/>
      <c r="FQ25" s="47"/>
      <c r="FR25" s="47"/>
      <c r="FS25" s="47"/>
      <c r="FT25" s="47"/>
      <c r="FU25" s="47"/>
      <c r="FV25" s="47"/>
      <c r="FW25" s="286"/>
      <c r="FX25" s="219"/>
      <c r="FY25" s="285"/>
      <c r="FZ25" s="47"/>
      <c r="GA25" s="47"/>
      <c r="GB25" s="47"/>
      <c r="GC25" s="47"/>
      <c r="GD25" s="47"/>
      <c r="GE25" s="47"/>
      <c r="GF25" s="47"/>
      <c r="GG25" s="47"/>
      <c r="GH25" s="47"/>
      <c r="GI25" s="47"/>
      <c r="GJ25" s="47"/>
      <c r="GK25" s="47"/>
      <c r="GL25" s="47"/>
      <c r="GM25" s="47"/>
      <c r="GN25" s="47"/>
      <c r="GO25" s="47"/>
      <c r="GP25" s="47"/>
      <c r="GQ25" s="286"/>
      <c r="GR25" s="219"/>
      <c r="GS25" s="285"/>
      <c r="GT25" s="47"/>
      <c r="GU25" s="47"/>
      <c r="GV25" s="47"/>
      <c r="GW25" s="47"/>
      <c r="GX25" s="47"/>
      <c r="GY25" s="47"/>
      <c r="GZ25" s="47"/>
      <c r="HA25" s="47"/>
      <c r="HB25" s="47"/>
      <c r="HC25" s="47"/>
      <c r="HD25" s="47"/>
      <c r="HE25" s="47"/>
      <c r="HF25" s="47"/>
      <c r="HG25" s="47"/>
      <c r="HH25" s="47"/>
      <c r="HI25" s="47"/>
      <c r="HJ25" s="47"/>
      <c r="HK25" s="286"/>
      <c r="HL25" s="219"/>
      <c r="HM25" s="285"/>
      <c r="HN25" s="47"/>
      <c r="HO25" s="47"/>
      <c r="HP25" s="47"/>
      <c r="HQ25" s="47"/>
      <c r="HR25" s="47"/>
      <c r="HS25" s="47"/>
      <c r="HT25" s="47"/>
      <c r="HU25" s="47"/>
      <c r="HV25" s="47"/>
      <c r="HW25" s="47"/>
      <c r="HX25" s="47"/>
      <c r="HY25" s="47"/>
      <c r="HZ25" s="47"/>
      <c r="IA25" s="47"/>
      <c r="IB25" s="47"/>
      <c r="IC25" s="47"/>
      <c r="ID25" s="47"/>
      <c r="IE25" s="286"/>
      <c r="IF25" s="219"/>
      <c r="IG25" s="285"/>
      <c r="IH25" s="47"/>
      <c r="II25" s="47"/>
      <c r="IJ25" s="47"/>
      <c r="IK25" s="47"/>
      <c r="IL25" s="47"/>
      <c r="IM25" s="47"/>
      <c r="IN25" s="47"/>
      <c r="IO25" s="47"/>
      <c r="IP25" s="47"/>
      <c r="IQ25" s="47"/>
      <c r="IR25" s="47"/>
      <c r="IS25" s="47"/>
      <c r="IT25" s="47"/>
      <c r="IU25" s="47"/>
      <c r="IV25" s="47"/>
      <c r="IW25" s="47"/>
      <c r="IX25" s="47"/>
      <c r="IY25" s="286"/>
      <c r="IZ25" s="219"/>
    </row>
    <row r="26" spans="1:265" ht="20.100000000000001" customHeight="1" x14ac:dyDescent="0.25">
      <c r="A26" s="285"/>
      <c r="B26" s="47"/>
      <c r="C26" s="47"/>
      <c r="D26" s="47"/>
      <c r="E26" s="47"/>
      <c r="F26" s="47"/>
      <c r="G26" s="47"/>
      <c r="H26" s="47"/>
      <c r="I26" s="47"/>
      <c r="J26" s="47"/>
      <c r="K26" s="47"/>
      <c r="L26" s="47"/>
      <c r="M26" s="47"/>
      <c r="N26" s="47"/>
      <c r="O26" s="47"/>
      <c r="P26" s="47"/>
      <c r="Q26" s="47"/>
      <c r="R26" s="47"/>
      <c r="S26" s="286"/>
      <c r="T26" s="219"/>
      <c r="U26" s="285"/>
      <c r="V26" s="47"/>
      <c r="W26" s="47"/>
      <c r="X26" s="47"/>
      <c r="Y26" s="47"/>
      <c r="Z26" s="47"/>
      <c r="AA26" s="47"/>
      <c r="AB26" s="47"/>
      <c r="AC26" s="47"/>
      <c r="AD26" s="47"/>
      <c r="AE26" s="47"/>
      <c r="AF26" s="47"/>
      <c r="AG26" s="47"/>
      <c r="AH26" s="47"/>
      <c r="AI26" s="47"/>
      <c r="AJ26" s="47"/>
      <c r="AK26" s="47"/>
      <c r="AL26" s="47"/>
      <c r="AM26" s="286"/>
      <c r="AN26" s="219"/>
      <c r="AO26" s="285"/>
      <c r="AP26" s="47"/>
      <c r="AQ26" s="47"/>
      <c r="AR26" s="47"/>
      <c r="AS26" s="47"/>
      <c r="AT26" s="47"/>
      <c r="AU26" s="47"/>
      <c r="AV26" s="47"/>
      <c r="AW26" s="47"/>
      <c r="AX26" s="47"/>
      <c r="AY26" s="47"/>
      <c r="AZ26" s="47"/>
      <c r="BA26" s="47"/>
      <c r="BB26" s="47"/>
      <c r="BC26" s="47"/>
      <c r="BD26" s="47"/>
      <c r="BE26" s="47"/>
      <c r="BF26" s="47"/>
      <c r="BG26" s="286"/>
      <c r="BH26" s="219"/>
      <c r="BI26" s="285"/>
      <c r="BJ26" s="47"/>
      <c r="BK26" s="47"/>
      <c r="BL26" s="47"/>
      <c r="BM26" s="47"/>
      <c r="BN26" s="47"/>
      <c r="BO26" s="47"/>
      <c r="BP26" s="47"/>
      <c r="BQ26" s="47"/>
      <c r="BR26" s="47"/>
      <c r="BS26" s="47"/>
      <c r="BT26" s="47"/>
      <c r="BU26" s="47"/>
      <c r="BV26" s="47"/>
      <c r="BW26" s="47"/>
      <c r="BX26" s="47"/>
      <c r="BY26" s="47"/>
      <c r="BZ26" s="47"/>
      <c r="CA26" s="286"/>
      <c r="CB26" s="219"/>
      <c r="CC26" s="285"/>
      <c r="CD26" s="47"/>
      <c r="CE26" s="47"/>
      <c r="CF26" s="47"/>
      <c r="CG26" s="47"/>
      <c r="CH26" s="47"/>
      <c r="CI26" s="47"/>
      <c r="CJ26" s="47"/>
      <c r="CK26" s="47"/>
      <c r="CL26" s="47"/>
      <c r="CM26" s="47"/>
      <c r="CN26" s="47"/>
      <c r="CO26" s="47"/>
      <c r="CP26" s="47"/>
      <c r="CQ26" s="47"/>
      <c r="CR26" s="47"/>
      <c r="CS26" s="47"/>
      <c r="CT26" s="47"/>
      <c r="CU26" s="286"/>
      <c r="CV26" s="219"/>
      <c r="CW26" s="285"/>
      <c r="CX26" s="47"/>
      <c r="CY26" s="47"/>
      <c r="CZ26" s="47"/>
      <c r="DA26" s="47"/>
      <c r="DB26" s="47"/>
      <c r="DC26" s="47"/>
      <c r="DD26" s="47"/>
      <c r="DE26" s="47"/>
      <c r="DF26" s="47"/>
      <c r="DG26" s="47"/>
      <c r="DH26" s="47"/>
      <c r="DI26" s="47"/>
      <c r="DJ26" s="47"/>
      <c r="DK26" s="47"/>
      <c r="DL26" s="47"/>
      <c r="DM26" s="47"/>
      <c r="DN26" s="47"/>
      <c r="DO26" s="286"/>
      <c r="DP26" s="219"/>
      <c r="DQ26" s="285"/>
      <c r="DR26" s="47"/>
      <c r="DS26" s="47"/>
      <c r="DT26" s="47"/>
      <c r="DU26" s="47"/>
      <c r="DV26" s="47"/>
      <c r="DW26" s="47"/>
      <c r="DX26" s="47"/>
      <c r="DY26" s="47"/>
      <c r="DZ26" s="47"/>
      <c r="EA26" s="47"/>
      <c r="EB26" s="47"/>
      <c r="EC26" s="47"/>
      <c r="ED26" s="47"/>
      <c r="EE26" s="47"/>
      <c r="EF26" s="47"/>
      <c r="EG26" s="47"/>
      <c r="EH26" s="47"/>
      <c r="EI26" s="286"/>
      <c r="EJ26" s="219"/>
      <c r="EK26" s="285"/>
      <c r="EL26" s="47"/>
      <c r="EM26" s="47"/>
      <c r="EN26" s="47"/>
      <c r="EO26" s="47"/>
      <c r="EP26" s="47"/>
      <c r="EQ26" s="47"/>
      <c r="ER26" s="47"/>
      <c r="ES26" s="47"/>
      <c r="ET26" s="47"/>
      <c r="EU26" s="47"/>
      <c r="EV26" s="47"/>
      <c r="EW26" s="47"/>
      <c r="EX26" s="47"/>
      <c r="EY26" s="47"/>
      <c r="EZ26" s="47"/>
      <c r="FA26" s="47"/>
      <c r="FB26" s="47"/>
      <c r="FC26" s="286"/>
      <c r="FD26" s="219"/>
      <c r="FE26" s="285"/>
      <c r="FF26" s="47"/>
      <c r="FG26" s="47"/>
      <c r="FH26" s="47"/>
      <c r="FI26" s="47"/>
      <c r="FJ26" s="47"/>
      <c r="FK26" s="47"/>
      <c r="FL26" s="47"/>
      <c r="FM26" s="47"/>
      <c r="FN26" s="47"/>
      <c r="FO26" s="47"/>
      <c r="FP26" s="47"/>
      <c r="FQ26" s="47"/>
      <c r="FR26" s="47"/>
      <c r="FS26" s="47"/>
      <c r="FT26" s="47"/>
      <c r="FU26" s="47"/>
      <c r="FV26" s="47"/>
      <c r="FW26" s="286"/>
      <c r="FX26" s="219"/>
      <c r="FY26" s="285"/>
      <c r="FZ26" s="47"/>
      <c r="GA26" s="47"/>
      <c r="GB26" s="47"/>
      <c r="GC26" s="47"/>
      <c r="GD26" s="47"/>
      <c r="GE26" s="47"/>
      <c r="GF26" s="47"/>
      <c r="GG26" s="47"/>
      <c r="GH26" s="47"/>
      <c r="GI26" s="47"/>
      <c r="GJ26" s="47"/>
      <c r="GK26" s="47"/>
      <c r="GL26" s="47"/>
      <c r="GM26" s="47"/>
      <c r="GN26" s="47"/>
      <c r="GO26" s="47"/>
      <c r="GP26" s="47"/>
      <c r="GQ26" s="286"/>
      <c r="GR26" s="219"/>
      <c r="GS26" s="285"/>
      <c r="GT26" s="47"/>
      <c r="GU26" s="47"/>
      <c r="GV26" s="47"/>
      <c r="GW26" s="47"/>
      <c r="GX26" s="47"/>
      <c r="GY26" s="47"/>
      <c r="GZ26" s="47"/>
      <c r="HA26" s="47"/>
      <c r="HB26" s="47"/>
      <c r="HC26" s="47"/>
      <c r="HD26" s="47"/>
      <c r="HE26" s="47"/>
      <c r="HF26" s="47"/>
      <c r="HG26" s="47"/>
      <c r="HH26" s="47"/>
      <c r="HI26" s="47"/>
      <c r="HJ26" s="47"/>
      <c r="HK26" s="286"/>
      <c r="HL26" s="219"/>
      <c r="HM26" s="285"/>
      <c r="HN26" s="47"/>
      <c r="HO26" s="47"/>
      <c r="HP26" s="47"/>
      <c r="HQ26" s="47"/>
      <c r="HR26" s="47"/>
      <c r="HS26" s="47"/>
      <c r="HT26" s="47"/>
      <c r="HU26" s="47"/>
      <c r="HV26" s="47"/>
      <c r="HW26" s="47"/>
      <c r="HX26" s="47"/>
      <c r="HY26" s="47"/>
      <c r="HZ26" s="47"/>
      <c r="IA26" s="47"/>
      <c r="IB26" s="47"/>
      <c r="IC26" s="47"/>
      <c r="ID26" s="47"/>
      <c r="IE26" s="286"/>
      <c r="IF26" s="219"/>
      <c r="IG26" s="285"/>
      <c r="IH26" s="47"/>
      <c r="II26" s="47"/>
      <c r="IJ26" s="47"/>
      <c r="IK26" s="47"/>
      <c r="IL26" s="47"/>
      <c r="IM26" s="47"/>
      <c r="IN26" s="47"/>
      <c r="IO26" s="47"/>
      <c r="IP26" s="47"/>
      <c r="IQ26" s="47"/>
      <c r="IR26" s="47"/>
      <c r="IS26" s="47"/>
      <c r="IT26" s="47"/>
      <c r="IU26" s="47"/>
      <c r="IV26" s="47"/>
      <c r="IW26" s="47"/>
      <c r="IX26" s="47"/>
      <c r="IY26" s="286"/>
      <c r="IZ26" s="219"/>
    </row>
    <row r="27" spans="1:265" ht="20.100000000000001" customHeight="1" x14ac:dyDescent="0.25">
      <c r="A27" s="285"/>
      <c r="B27" s="47"/>
      <c r="C27" s="47"/>
      <c r="D27" s="47"/>
      <c r="E27" s="47"/>
      <c r="F27" s="47"/>
      <c r="G27" s="47"/>
      <c r="H27" s="47"/>
      <c r="I27" s="47"/>
      <c r="J27" s="47"/>
      <c r="K27" s="47"/>
      <c r="L27" s="47"/>
      <c r="M27" s="47"/>
      <c r="N27" s="47"/>
      <c r="O27" s="47"/>
      <c r="P27" s="47"/>
      <c r="Q27" s="47"/>
      <c r="R27" s="47"/>
      <c r="S27" s="286"/>
      <c r="T27" s="219"/>
      <c r="U27" s="285"/>
      <c r="V27" s="47"/>
      <c r="W27" s="47"/>
      <c r="X27" s="47"/>
      <c r="Y27" s="47"/>
      <c r="Z27" s="47"/>
      <c r="AA27" s="47"/>
      <c r="AB27" s="47"/>
      <c r="AC27" s="47"/>
      <c r="AD27" s="47"/>
      <c r="AE27" s="47"/>
      <c r="AF27" s="47"/>
      <c r="AG27" s="47"/>
      <c r="AH27" s="47"/>
      <c r="AI27" s="47"/>
      <c r="AJ27" s="47"/>
      <c r="AK27" s="47"/>
      <c r="AL27" s="47"/>
      <c r="AM27" s="286"/>
      <c r="AN27" s="219"/>
      <c r="AO27" s="285"/>
      <c r="AP27" s="47"/>
      <c r="AQ27" s="47"/>
      <c r="AR27" s="47"/>
      <c r="AS27" s="47"/>
      <c r="AT27" s="47"/>
      <c r="AU27" s="47"/>
      <c r="AV27" s="47"/>
      <c r="AW27" s="47"/>
      <c r="AX27" s="47"/>
      <c r="AY27" s="47"/>
      <c r="AZ27" s="47"/>
      <c r="BA27" s="47"/>
      <c r="BB27" s="47"/>
      <c r="BC27" s="47"/>
      <c r="BD27" s="47"/>
      <c r="BE27" s="47"/>
      <c r="BF27" s="47"/>
      <c r="BG27" s="286"/>
      <c r="BH27" s="219"/>
      <c r="BI27" s="285"/>
      <c r="BJ27" s="47"/>
      <c r="BK27" s="47"/>
      <c r="BL27" s="47"/>
      <c r="BM27" s="47"/>
      <c r="BN27" s="47"/>
      <c r="BO27" s="47"/>
      <c r="BP27" s="47"/>
      <c r="BQ27" s="47"/>
      <c r="BR27" s="47"/>
      <c r="BS27" s="47"/>
      <c r="BT27" s="47"/>
      <c r="BU27" s="47"/>
      <c r="BV27" s="47"/>
      <c r="BW27" s="47"/>
      <c r="BX27" s="47"/>
      <c r="BY27" s="47"/>
      <c r="BZ27" s="47"/>
      <c r="CA27" s="286"/>
      <c r="CB27" s="219"/>
      <c r="CC27" s="285"/>
      <c r="CD27" s="47"/>
      <c r="CE27" s="47"/>
      <c r="CF27" s="47"/>
      <c r="CG27" s="47"/>
      <c r="CH27" s="47"/>
      <c r="CI27" s="47"/>
      <c r="CJ27" s="47"/>
      <c r="CK27" s="47"/>
      <c r="CL27" s="47"/>
      <c r="CM27" s="47"/>
      <c r="CN27" s="47"/>
      <c r="CO27" s="47"/>
      <c r="CP27" s="47"/>
      <c r="CQ27" s="47"/>
      <c r="CR27" s="47"/>
      <c r="CS27" s="47"/>
      <c r="CT27" s="47"/>
      <c r="CU27" s="286"/>
      <c r="CV27" s="219"/>
      <c r="CW27" s="285"/>
      <c r="CX27" s="47"/>
      <c r="CY27" s="47"/>
      <c r="CZ27" s="47"/>
      <c r="DA27" s="47"/>
      <c r="DB27" s="47"/>
      <c r="DC27" s="47"/>
      <c r="DD27" s="47"/>
      <c r="DE27" s="47"/>
      <c r="DF27" s="47"/>
      <c r="DG27" s="47"/>
      <c r="DH27" s="47"/>
      <c r="DI27" s="47"/>
      <c r="DJ27" s="47"/>
      <c r="DK27" s="47"/>
      <c r="DL27" s="47"/>
      <c r="DM27" s="47"/>
      <c r="DN27" s="47"/>
      <c r="DO27" s="286"/>
      <c r="DP27" s="219"/>
      <c r="DQ27" s="285"/>
      <c r="DR27" s="47"/>
      <c r="DS27" s="47"/>
      <c r="DT27" s="47"/>
      <c r="DU27" s="47"/>
      <c r="DV27" s="47"/>
      <c r="DW27" s="47"/>
      <c r="DX27" s="47"/>
      <c r="DY27" s="47"/>
      <c r="DZ27" s="47"/>
      <c r="EA27" s="47"/>
      <c r="EB27" s="47"/>
      <c r="EC27" s="47"/>
      <c r="ED27" s="47"/>
      <c r="EE27" s="47"/>
      <c r="EF27" s="47"/>
      <c r="EG27" s="47"/>
      <c r="EH27" s="47"/>
      <c r="EI27" s="286"/>
      <c r="EJ27" s="219"/>
      <c r="EK27" s="285"/>
      <c r="EL27" s="47"/>
      <c r="EM27" s="47"/>
      <c r="EN27" s="47"/>
      <c r="EO27" s="47"/>
      <c r="EP27" s="47"/>
      <c r="EQ27" s="47"/>
      <c r="ER27" s="47"/>
      <c r="ES27" s="47"/>
      <c r="ET27" s="47"/>
      <c r="EU27" s="47"/>
      <c r="EV27" s="47"/>
      <c r="EW27" s="47"/>
      <c r="EX27" s="47"/>
      <c r="EY27" s="47"/>
      <c r="EZ27" s="47"/>
      <c r="FA27" s="47"/>
      <c r="FB27" s="47"/>
      <c r="FC27" s="286"/>
      <c r="FD27" s="219"/>
      <c r="FE27" s="285"/>
      <c r="FF27" s="47"/>
      <c r="FG27" s="47"/>
      <c r="FH27" s="47"/>
      <c r="FI27" s="47"/>
      <c r="FJ27" s="47"/>
      <c r="FK27" s="47"/>
      <c r="FL27" s="47"/>
      <c r="FM27" s="47"/>
      <c r="FN27" s="47"/>
      <c r="FO27" s="47"/>
      <c r="FP27" s="47"/>
      <c r="FQ27" s="47"/>
      <c r="FR27" s="47"/>
      <c r="FS27" s="47"/>
      <c r="FT27" s="47"/>
      <c r="FU27" s="47"/>
      <c r="FV27" s="47"/>
      <c r="FW27" s="286"/>
      <c r="FX27" s="219"/>
      <c r="FY27" s="285"/>
      <c r="FZ27" s="47"/>
      <c r="GA27" s="47"/>
      <c r="GB27" s="47"/>
      <c r="GC27" s="47"/>
      <c r="GD27" s="47"/>
      <c r="GE27" s="47"/>
      <c r="GF27" s="47"/>
      <c r="GG27" s="47"/>
      <c r="GH27" s="47"/>
      <c r="GI27" s="47"/>
      <c r="GJ27" s="47"/>
      <c r="GK27" s="47"/>
      <c r="GL27" s="47"/>
      <c r="GM27" s="47"/>
      <c r="GN27" s="47"/>
      <c r="GO27" s="47"/>
      <c r="GP27" s="47"/>
      <c r="GQ27" s="286"/>
      <c r="GR27" s="219"/>
      <c r="GS27" s="285"/>
      <c r="GT27" s="47"/>
      <c r="GU27" s="47"/>
      <c r="GV27" s="47"/>
      <c r="GW27" s="47"/>
      <c r="GX27" s="47"/>
      <c r="GY27" s="47"/>
      <c r="GZ27" s="47"/>
      <c r="HA27" s="47"/>
      <c r="HB27" s="47"/>
      <c r="HC27" s="47"/>
      <c r="HD27" s="47"/>
      <c r="HE27" s="47"/>
      <c r="HF27" s="47"/>
      <c r="HG27" s="47"/>
      <c r="HH27" s="47"/>
      <c r="HI27" s="47"/>
      <c r="HJ27" s="47"/>
      <c r="HK27" s="286"/>
      <c r="HL27" s="219"/>
      <c r="HM27" s="285"/>
      <c r="HN27" s="47"/>
      <c r="HO27" s="47"/>
      <c r="HP27" s="47"/>
      <c r="HQ27" s="47"/>
      <c r="HR27" s="47"/>
      <c r="HS27" s="47"/>
      <c r="HT27" s="47"/>
      <c r="HU27" s="47"/>
      <c r="HV27" s="47"/>
      <c r="HW27" s="47"/>
      <c r="HX27" s="47"/>
      <c r="HY27" s="47"/>
      <c r="HZ27" s="47"/>
      <c r="IA27" s="47"/>
      <c r="IB27" s="47"/>
      <c r="IC27" s="47"/>
      <c r="ID27" s="47"/>
      <c r="IE27" s="286"/>
      <c r="IF27" s="219"/>
      <c r="IG27" s="285"/>
      <c r="IH27" s="47"/>
      <c r="II27" s="47"/>
      <c r="IJ27" s="47"/>
      <c r="IK27" s="47"/>
      <c r="IL27" s="47"/>
      <c r="IM27" s="47"/>
      <c r="IN27" s="47"/>
      <c r="IO27" s="47"/>
      <c r="IP27" s="47"/>
      <c r="IQ27" s="47"/>
      <c r="IR27" s="47"/>
      <c r="IS27" s="47"/>
      <c r="IT27" s="47"/>
      <c r="IU27" s="47"/>
      <c r="IV27" s="47"/>
      <c r="IW27" s="47"/>
      <c r="IX27" s="47"/>
      <c r="IY27" s="286"/>
      <c r="IZ27" s="219"/>
    </row>
    <row r="28" spans="1:265" ht="20.100000000000001" customHeight="1" x14ac:dyDescent="0.25">
      <c r="A28" s="287"/>
      <c r="B28" s="288"/>
      <c r="C28" s="288"/>
      <c r="D28" s="288"/>
      <c r="E28" s="288"/>
      <c r="F28" s="288"/>
      <c r="G28" s="288"/>
      <c r="H28" s="288"/>
      <c r="I28" s="288"/>
      <c r="J28" s="288"/>
      <c r="K28" s="288"/>
      <c r="L28" s="288"/>
      <c r="M28" s="288"/>
      <c r="N28" s="288"/>
      <c r="O28" s="288"/>
      <c r="P28" s="288"/>
      <c r="Q28" s="288"/>
      <c r="R28" s="288"/>
      <c r="S28" s="289"/>
      <c r="T28" s="219"/>
      <c r="U28" s="287"/>
      <c r="V28" s="288"/>
      <c r="W28" s="288"/>
      <c r="X28" s="288"/>
      <c r="Y28" s="288"/>
      <c r="Z28" s="288"/>
      <c r="AA28" s="288"/>
      <c r="AB28" s="288"/>
      <c r="AC28" s="288"/>
      <c r="AD28" s="288"/>
      <c r="AE28" s="288"/>
      <c r="AF28" s="288"/>
      <c r="AG28" s="288"/>
      <c r="AH28" s="288"/>
      <c r="AI28" s="288"/>
      <c r="AJ28" s="288"/>
      <c r="AK28" s="288"/>
      <c r="AL28" s="288"/>
      <c r="AM28" s="289"/>
      <c r="AN28" s="219"/>
      <c r="AO28" s="287"/>
      <c r="AP28" s="288"/>
      <c r="AQ28" s="288"/>
      <c r="AR28" s="288"/>
      <c r="AS28" s="288"/>
      <c r="AT28" s="288"/>
      <c r="AU28" s="288"/>
      <c r="AV28" s="288"/>
      <c r="AW28" s="288"/>
      <c r="AX28" s="288"/>
      <c r="AY28" s="288"/>
      <c r="AZ28" s="288"/>
      <c r="BA28" s="288"/>
      <c r="BB28" s="288"/>
      <c r="BC28" s="288"/>
      <c r="BD28" s="288"/>
      <c r="BE28" s="288"/>
      <c r="BF28" s="288"/>
      <c r="BG28" s="289"/>
      <c r="BH28" s="219"/>
      <c r="BI28" s="287"/>
      <c r="BJ28" s="288"/>
      <c r="BK28" s="288"/>
      <c r="BL28" s="288"/>
      <c r="BM28" s="288"/>
      <c r="BN28" s="288"/>
      <c r="BO28" s="288"/>
      <c r="BP28" s="288"/>
      <c r="BQ28" s="288"/>
      <c r="BR28" s="288"/>
      <c r="BS28" s="288"/>
      <c r="BT28" s="288"/>
      <c r="BU28" s="288"/>
      <c r="BV28" s="288"/>
      <c r="BW28" s="288"/>
      <c r="BX28" s="288"/>
      <c r="BY28" s="288"/>
      <c r="BZ28" s="288"/>
      <c r="CA28" s="289"/>
      <c r="CB28" s="219"/>
      <c r="CC28" s="287"/>
      <c r="CD28" s="288"/>
      <c r="CE28" s="288"/>
      <c r="CF28" s="288"/>
      <c r="CG28" s="288"/>
      <c r="CH28" s="288"/>
      <c r="CI28" s="288"/>
      <c r="CJ28" s="288"/>
      <c r="CK28" s="288"/>
      <c r="CL28" s="288"/>
      <c r="CM28" s="288"/>
      <c r="CN28" s="288"/>
      <c r="CO28" s="288"/>
      <c r="CP28" s="288"/>
      <c r="CQ28" s="288"/>
      <c r="CR28" s="288"/>
      <c r="CS28" s="288"/>
      <c r="CT28" s="288"/>
      <c r="CU28" s="289"/>
      <c r="CV28" s="219"/>
      <c r="CW28" s="287"/>
      <c r="CX28" s="288"/>
      <c r="CY28" s="288"/>
      <c r="CZ28" s="288"/>
      <c r="DA28" s="288"/>
      <c r="DB28" s="288"/>
      <c r="DC28" s="288"/>
      <c r="DD28" s="288"/>
      <c r="DE28" s="288"/>
      <c r="DF28" s="288"/>
      <c r="DG28" s="288"/>
      <c r="DH28" s="288"/>
      <c r="DI28" s="288"/>
      <c r="DJ28" s="288"/>
      <c r="DK28" s="288"/>
      <c r="DL28" s="288"/>
      <c r="DM28" s="288"/>
      <c r="DN28" s="288"/>
      <c r="DO28" s="289"/>
      <c r="DP28" s="219"/>
      <c r="DQ28" s="287"/>
      <c r="DR28" s="288"/>
      <c r="DS28" s="288"/>
      <c r="DT28" s="288"/>
      <c r="DU28" s="288"/>
      <c r="DV28" s="288"/>
      <c r="DW28" s="288"/>
      <c r="DX28" s="288"/>
      <c r="DY28" s="288"/>
      <c r="DZ28" s="288"/>
      <c r="EA28" s="288"/>
      <c r="EB28" s="288"/>
      <c r="EC28" s="288"/>
      <c r="ED28" s="288"/>
      <c r="EE28" s="288"/>
      <c r="EF28" s="288"/>
      <c r="EG28" s="288"/>
      <c r="EH28" s="288"/>
      <c r="EI28" s="289"/>
      <c r="EJ28" s="219"/>
      <c r="EK28" s="287"/>
      <c r="EL28" s="288"/>
      <c r="EM28" s="288"/>
      <c r="EN28" s="288"/>
      <c r="EO28" s="288"/>
      <c r="EP28" s="288"/>
      <c r="EQ28" s="288"/>
      <c r="ER28" s="288"/>
      <c r="ES28" s="288"/>
      <c r="ET28" s="288"/>
      <c r="EU28" s="288"/>
      <c r="EV28" s="288"/>
      <c r="EW28" s="288"/>
      <c r="EX28" s="288"/>
      <c r="EY28" s="288"/>
      <c r="EZ28" s="288"/>
      <c r="FA28" s="288"/>
      <c r="FB28" s="288"/>
      <c r="FC28" s="289"/>
      <c r="FD28" s="219"/>
      <c r="FE28" s="287"/>
      <c r="FF28" s="288"/>
      <c r="FG28" s="288"/>
      <c r="FH28" s="288"/>
      <c r="FI28" s="288"/>
      <c r="FJ28" s="288"/>
      <c r="FK28" s="288"/>
      <c r="FL28" s="288"/>
      <c r="FM28" s="288"/>
      <c r="FN28" s="288"/>
      <c r="FO28" s="288"/>
      <c r="FP28" s="288"/>
      <c r="FQ28" s="288"/>
      <c r="FR28" s="288"/>
      <c r="FS28" s="288"/>
      <c r="FT28" s="288"/>
      <c r="FU28" s="288"/>
      <c r="FV28" s="288"/>
      <c r="FW28" s="289"/>
      <c r="FX28" s="219"/>
      <c r="FY28" s="287"/>
      <c r="FZ28" s="288"/>
      <c r="GA28" s="288"/>
      <c r="GB28" s="288"/>
      <c r="GC28" s="288"/>
      <c r="GD28" s="288"/>
      <c r="GE28" s="288"/>
      <c r="GF28" s="288"/>
      <c r="GG28" s="288"/>
      <c r="GH28" s="288"/>
      <c r="GI28" s="288"/>
      <c r="GJ28" s="288"/>
      <c r="GK28" s="288"/>
      <c r="GL28" s="288"/>
      <c r="GM28" s="288"/>
      <c r="GN28" s="288"/>
      <c r="GO28" s="288"/>
      <c r="GP28" s="288"/>
      <c r="GQ28" s="289"/>
      <c r="GR28" s="219"/>
      <c r="GS28" s="287"/>
      <c r="GT28" s="288"/>
      <c r="GU28" s="288"/>
      <c r="GV28" s="288"/>
      <c r="GW28" s="288"/>
      <c r="GX28" s="288"/>
      <c r="GY28" s="288"/>
      <c r="GZ28" s="288"/>
      <c r="HA28" s="288"/>
      <c r="HB28" s="288"/>
      <c r="HC28" s="288"/>
      <c r="HD28" s="288"/>
      <c r="HE28" s="288"/>
      <c r="HF28" s="288"/>
      <c r="HG28" s="288"/>
      <c r="HH28" s="288"/>
      <c r="HI28" s="288"/>
      <c r="HJ28" s="288"/>
      <c r="HK28" s="289"/>
      <c r="HL28" s="219"/>
      <c r="HM28" s="287"/>
      <c r="HN28" s="288"/>
      <c r="HO28" s="288"/>
      <c r="HP28" s="288"/>
      <c r="HQ28" s="288"/>
      <c r="HR28" s="288"/>
      <c r="HS28" s="288"/>
      <c r="HT28" s="288"/>
      <c r="HU28" s="288"/>
      <c r="HV28" s="288"/>
      <c r="HW28" s="288"/>
      <c r="HX28" s="288"/>
      <c r="HY28" s="288"/>
      <c r="HZ28" s="288"/>
      <c r="IA28" s="288"/>
      <c r="IB28" s="288"/>
      <c r="IC28" s="288"/>
      <c r="ID28" s="288"/>
      <c r="IE28" s="289"/>
      <c r="IF28" s="219"/>
      <c r="IG28" s="287"/>
      <c r="IH28" s="288"/>
      <c r="II28" s="288"/>
      <c r="IJ28" s="288"/>
      <c r="IK28" s="288"/>
      <c r="IL28" s="288"/>
      <c r="IM28" s="288"/>
      <c r="IN28" s="288"/>
      <c r="IO28" s="288"/>
      <c r="IP28" s="288"/>
      <c r="IQ28" s="288"/>
      <c r="IR28" s="288"/>
      <c r="IS28" s="288"/>
      <c r="IT28" s="288"/>
      <c r="IU28" s="288"/>
      <c r="IV28" s="288"/>
      <c r="IW28" s="288"/>
      <c r="IX28" s="288"/>
      <c r="IY28" s="289"/>
      <c r="IZ28" s="219"/>
    </row>
    <row r="29" spans="1:265" ht="20.100000000000001" customHeight="1" x14ac:dyDescent="0.25"/>
    <row r="30" spans="1:265" ht="20.100000000000001" customHeight="1" x14ac:dyDescent="0.25"/>
    <row r="31" spans="1:265" ht="20.100000000000001" customHeight="1" x14ac:dyDescent="0.25"/>
    <row r="32" spans="1:265"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sheetData>
  <sheetProtection sheet="1" objects="1" scenarios="1"/>
  <mergeCells count="14">
    <mergeCell ref="A7:S7"/>
    <mergeCell ref="U7:AM7"/>
    <mergeCell ref="AO7:BG7"/>
    <mergeCell ref="BI7:CA7"/>
    <mergeCell ref="CC7:CU7"/>
    <mergeCell ref="HM7:IE7"/>
    <mergeCell ref="JA20:JE21"/>
    <mergeCell ref="IG7:IY7"/>
    <mergeCell ref="CW7:DO7"/>
    <mergeCell ref="DQ7:EI7"/>
    <mergeCell ref="EK7:FC7"/>
    <mergeCell ref="FE7:FW7"/>
    <mergeCell ref="FY7:GQ7"/>
    <mergeCell ref="GS7:HK7"/>
  </mergeCells>
  <conditionalFormatting sqref="A3">
    <cfRule type="cellIs" dxfId="764" priority="126" operator="equal">
      <formula>"LME-MCO Not Entered On Set-Up Worksheet"</formula>
    </cfRule>
  </conditionalFormatting>
  <conditionalFormatting sqref="A2">
    <cfRule type="cellIs" dxfId="763" priority="125" operator="equal">
      <formula>"SFY And/Or Report Period Not Entered On Set-Up Worksheet"</formula>
    </cfRule>
  </conditionalFormatting>
  <conditionalFormatting sqref="U3">
    <cfRule type="cellIs" dxfId="762" priority="66" operator="equal">
      <formula>"LME-MCO Not Entered On Set-Up Worksheet"</formula>
    </cfRule>
  </conditionalFormatting>
  <conditionalFormatting sqref="AO3">
    <cfRule type="cellIs" dxfId="761" priority="65" operator="equal">
      <formula>"LME-MCO Not Entered On Set-Up Worksheet"</formula>
    </cfRule>
  </conditionalFormatting>
  <conditionalFormatting sqref="BI3">
    <cfRule type="cellIs" dxfId="760" priority="64" operator="equal">
      <formula>"LME-MCO Not Entered On Set-Up Worksheet"</formula>
    </cfRule>
  </conditionalFormatting>
  <conditionalFormatting sqref="CC3">
    <cfRule type="cellIs" dxfId="759" priority="63" operator="equal">
      <formula>"LME-MCO Not Entered On Set-Up Worksheet"</formula>
    </cfRule>
  </conditionalFormatting>
  <conditionalFormatting sqref="CW3">
    <cfRule type="cellIs" dxfId="758" priority="62" operator="equal">
      <formula>"LME-MCO Not Entered On Set-Up Worksheet"</formula>
    </cfRule>
  </conditionalFormatting>
  <conditionalFormatting sqref="DQ3">
    <cfRule type="cellIs" dxfId="757" priority="61" operator="equal">
      <formula>"LME-MCO Not Entered On Set-Up Worksheet"</formula>
    </cfRule>
  </conditionalFormatting>
  <conditionalFormatting sqref="EK3">
    <cfRule type="cellIs" dxfId="756" priority="60" operator="equal">
      <formula>"LME-MCO Not Entered On Set-Up Worksheet"</formula>
    </cfRule>
  </conditionalFormatting>
  <conditionalFormatting sqref="FE3">
    <cfRule type="cellIs" dxfId="755" priority="59" operator="equal">
      <formula>"LME-MCO Not Entered On Set-Up Worksheet"</formula>
    </cfRule>
  </conditionalFormatting>
  <conditionalFormatting sqref="FY3">
    <cfRule type="cellIs" dxfId="754" priority="58" operator="equal">
      <formula>"LME-MCO Not Entered On Set-Up Worksheet"</formula>
    </cfRule>
  </conditionalFormatting>
  <conditionalFormatting sqref="GS3">
    <cfRule type="cellIs" dxfId="753" priority="57" operator="equal">
      <formula>"LME-MCO Not Entered On Set-Up Worksheet"</formula>
    </cfRule>
  </conditionalFormatting>
  <conditionalFormatting sqref="HM3">
    <cfRule type="cellIs" dxfId="752" priority="56" operator="equal">
      <formula>"LME-MCO Not Entered On Set-Up Worksheet"</formula>
    </cfRule>
  </conditionalFormatting>
  <conditionalFormatting sqref="IG3">
    <cfRule type="cellIs" dxfId="751" priority="51" operator="equal">
      <formula>"LME-MCO Not Entered On Set-Up Worksheet"</formula>
    </cfRule>
  </conditionalFormatting>
  <conditionalFormatting sqref="U2">
    <cfRule type="cellIs" dxfId="750" priority="50" operator="equal">
      <formula>"SFY And/Or Report Period Not Entered On Set-Up Worksheet"</formula>
    </cfRule>
  </conditionalFormatting>
  <conditionalFormatting sqref="AO2">
    <cfRule type="cellIs" dxfId="749" priority="49" operator="equal">
      <formula>"SFY And/Or Report Period Not Entered On Set-Up Worksheet"</formula>
    </cfRule>
  </conditionalFormatting>
  <conditionalFormatting sqref="BI2">
    <cfRule type="cellIs" dxfId="748" priority="48" operator="equal">
      <formula>"SFY And/Or Report Period Not Entered On Set-Up Worksheet"</formula>
    </cfRule>
  </conditionalFormatting>
  <conditionalFormatting sqref="CC2">
    <cfRule type="cellIs" dxfId="747" priority="47" operator="equal">
      <formula>"SFY And/Or Report Period Not Entered On Set-Up Worksheet"</formula>
    </cfRule>
  </conditionalFormatting>
  <conditionalFormatting sqref="CW2">
    <cfRule type="cellIs" dxfId="746" priority="46" operator="equal">
      <formula>"SFY And/Or Report Period Not Entered On Set-Up Worksheet"</formula>
    </cfRule>
  </conditionalFormatting>
  <conditionalFormatting sqref="DQ2">
    <cfRule type="cellIs" dxfId="745" priority="45" operator="equal">
      <formula>"SFY And/Or Report Period Not Entered On Set-Up Worksheet"</formula>
    </cfRule>
  </conditionalFormatting>
  <conditionalFormatting sqref="EK2">
    <cfRule type="cellIs" dxfId="744" priority="44" operator="equal">
      <formula>"SFY And/Or Report Period Not Entered On Set-Up Worksheet"</formula>
    </cfRule>
  </conditionalFormatting>
  <conditionalFormatting sqref="FE2">
    <cfRule type="cellIs" dxfId="743" priority="43" operator="equal">
      <formula>"SFY And/Or Report Period Not Entered On Set-Up Worksheet"</formula>
    </cfRule>
  </conditionalFormatting>
  <conditionalFormatting sqref="FY2">
    <cfRule type="cellIs" dxfId="742" priority="42" operator="equal">
      <formula>"SFY And/Or Report Period Not Entered On Set-Up Worksheet"</formula>
    </cfRule>
  </conditionalFormatting>
  <conditionalFormatting sqref="GS2">
    <cfRule type="cellIs" dxfId="741" priority="41" operator="equal">
      <formula>"SFY And/Or Report Period Not Entered On Set-Up Worksheet"</formula>
    </cfRule>
  </conditionalFormatting>
  <conditionalFormatting sqref="HM2">
    <cfRule type="cellIs" dxfId="740" priority="40" operator="equal">
      <formula>"SFY And/Or Report Period Not Entered On Set-Up Worksheet"</formula>
    </cfRule>
  </conditionalFormatting>
  <conditionalFormatting sqref="IG2">
    <cfRule type="cellIs" dxfId="739" priority="39" operator="equal">
      <formula>"SFY And/Or Report Period Not Entered On Set-Up Worksheet"</formula>
    </cfRule>
  </conditionalFormatting>
  <conditionalFormatting sqref="B16:F19 H16:L19">
    <cfRule type="cellIs" dxfId="738" priority="1" operator="equal">
      <formula>0</formula>
    </cfRule>
  </conditionalFormatting>
  <printOptions horizontalCentered="1"/>
  <pageMargins left="0.3" right="0.3" top="0.5" bottom="0.5" header="0.3" footer="0.3"/>
  <pageSetup paperSize="5" scale="62" orientation="landscape" r:id="rId1"/>
  <headerFooter>
    <oddFooter>&amp;LNC DHHS DMH/DD/SAS-CPM-QMT&amp;CPage &amp;P of &amp;N&amp;R&amp;F</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4" id="{B8B861F5-6000-4983-B4FA-BCD9256B680B}">
            <xm:f>$B$20&lt;&gt;'Section I-A'!$D$26</xm:f>
            <x14:dxf>
              <font>
                <b/>
                <i val="0"/>
                <color rgb="FFFF0000"/>
              </font>
              <fill>
                <patternFill>
                  <bgColor theme="9" tint="0.79998168889431442"/>
                </patternFill>
              </fill>
            </x14:dxf>
          </x14:cfRule>
          <xm:sqref>B20</xm:sqref>
        </x14:conditionalFormatting>
        <x14:conditionalFormatting xmlns:xm="http://schemas.microsoft.com/office/excel/2006/main">
          <x14:cfRule type="expression" priority="123" id="{72BD44B2-5D46-4EA6-BA40-73499B018BFE}">
            <xm:f>$H$20&lt;&gt;'Section I-A'!$G$26</xm:f>
            <x14:dxf>
              <font>
                <b/>
                <i val="0"/>
                <color rgb="FFFF0000"/>
              </font>
              <fill>
                <patternFill>
                  <bgColor theme="9" tint="0.79998168889431442"/>
                </patternFill>
              </fill>
            </x14:dxf>
          </x14:cfRule>
          <xm:sqref>H20</xm:sqref>
        </x14:conditionalFormatting>
        <x14:conditionalFormatting xmlns:xm="http://schemas.microsoft.com/office/excel/2006/main">
          <x14:cfRule type="expression" priority="122" id="{94E19FB7-52D2-4377-8CF3-3C36B1E27C95}">
            <xm:f>$N$20&lt;&gt;'Section I-A'!$J$26</xm:f>
            <x14:dxf>
              <font>
                <b/>
                <i val="0"/>
                <color rgb="FFFF0000"/>
              </font>
              <fill>
                <patternFill>
                  <bgColor theme="9" tint="0.79998168889431442"/>
                </patternFill>
              </fill>
            </x14:dxf>
          </x14:cfRule>
          <xm:sqref>N20</xm:sqref>
        </x14:conditionalFormatting>
        <x14:conditionalFormatting xmlns:xm="http://schemas.microsoft.com/office/excel/2006/main">
          <x14:cfRule type="expression" priority="37" id="{0D1C916A-DD92-4AC6-BF30-884740052A9F}">
            <xm:f>$V$20&lt;&gt;'Section I-A'!$O$26</xm:f>
            <x14:dxf>
              <font>
                <b/>
                <i val="0"/>
                <color rgb="FFFF0000"/>
              </font>
              <fill>
                <patternFill>
                  <bgColor theme="9" tint="0.79998168889431442"/>
                </patternFill>
              </fill>
            </x14:dxf>
          </x14:cfRule>
          <xm:sqref>V20</xm:sqref>
        </x14:conditionalFormatting>
        <x14:conditionalFormatting xmlns:xm="http://schemas.microsoft.com/office/excel/2006/main">
          <x14:cfRule type="expression" priority="36" id="{D531EFC4-B3D3-4BCB-B973-18C5C49B3BBE}">
            <xm:f>$AB$20&lt;&gt;'Section I-A'!$R$26</xm:f>
            <x14:dxf>
              <font>
                <b/>
                <i val="0"/>
                <color rgb="FFFF0000"/>
              </font>
              <fill>
                <patternFill>
                  <bgColor theme="9" tint="0.79998168889431442"/>
                </patternFill>
              </fill>
            </x14:dxf>
          </x14:cfRule>
          <xm:sqref>AB20</xm:sqref>
        </x14:conditionalFormatting>
        <x14:conditionalFormatting xmlns:xm="http://schemas.microsoft.com/office/excel/2006/main">
          <x14:cfRule type="expression" priority="35" id="{95147815-D960-49FD-A2F8-46C925F5C2F0}">
            <xm:f>$AH$20&lt;&gt;'Section I-A'!$U$26</xm:f>
            <x14:dxf>
              <font>
                <b/>
                <i val="0"/>
                <color rgb="FFFF0000"/>
              </font>
              <fill>
                <patternFill>
                  <bgColor theme="9" tint="0.79998168889431442"/>
                </patternFill>
              </fill>
            </x14:dxf>
          </x14:cfRule>
          <xm:sqref>AH20</xm:sqref>
        </x14:conditionalFormatting>
        <x14:conditionalFormatting xmlns:xm="http://schemas.microsoft.com/office/excel/2006/main">
          <x14:cfRule type="expression" priority="34" id="{86CC4107-64F0-4CEF-A871-39D08863AC76}">
            <xm:f>$AP$20&lt;&gt;'Section I-A'!$Z$26</xm:f>
            <x14:dxf>
              <font>
                <b/>
                <i val="0"/>
                <color rgb="FFFF0000"/>
              </font>
              <fill>
                <patternFill>
                  <bgColor theme="9" tint="0.79998168889431442"/>
                </patternFill>
              </fill>
            </x14:dxf>
          </x14:cfRule>
          <xm:sqref>AP20</xm:sqref>
        </x14:conditionalFormatting>
        <x14:conditionalFormatting xmlns:xm="http://schemas.microsoft.com/office/excel/2006/main">
          <x14:cfRule type="expression" priority="33" id="{10FEFC4A-E097-4E53-847A-95D78026A194}">
            <xm:f>$AV$20&lt;&gt;'Section I-A'!$AC$26</xm:f>
            <x14:dxf>
              <font>
                <b/>
                <i val="0"/>
                <color rgb="FFFF0000"/>
              </font>
              <fill>
                <patternFill>
                  <bgColor theme="9" tint="0.79998168889431442"/>
                </patternFill>
              </fill>
            </x14:dxf>
          </x14:cfRule>
          <xm:sqref>AV20</xm:sqref>
        </x14:conditionalFormatting>
        <x14:conditionalFormatting xmlns:xm="http://schemas.microsoft.com/office/excel/2006/main">
          <x14:cfRule type="expression" priority="32" id="{24B7402A-EF49-4849-86E6-6E4A792B042D}">
            <xm:f>$BB$20&lt;&gt;'Section I-A'!$AF$26</xm:f>
            <x14:dxf>
              <font>
                <b/>
                <i val="0"/>
                <color rgb="FFFF0000"/>
              </font>
              <fill>
                <patternFill>
                  <bgColor theme="9" tint="0.79998168889431442"/>
                </patternFill>
              </fill>
            </x14:dxf>
          </x14:cfRule>
          <xm:sqref>BB20</xm:sqref>
        </x14:conditionalFormatting>
        <x14:conditionalFormatting xmlns:xm="http://schemas.microsoft.com/office/excel/2006/main">
          <x14:cfRule type="expression" priority="31" id="{125547B2-0921-4514-B3BA-6D847A8BBF03}">
            <xm:f>$BJ$20&lt;&gt;'Section I-A'!$AK$26</xm:f>
            <x14:dxf>
              <font>
                <b/>
                <i val="0"/>
                <color rgb="FFFF0000"/>
              </font>
              <fill>
                <patternFill>
                  <bgColor theme="9" tint="0.79998168889431442"/>
                </patternFill>
              </fill>
            </x14:dxf>
          </x14:cfRule>
          <xm:sqref>BJ20</xm:sqref>
        </x14:conditionalFormatting>
        <x14:conditionalFormatting xmlns:xm="http://schemas.microsoft.com/office/excel/2006/main">
          <x14:cfRule type="expression" priority="30" id="{194E0638-304B-4C65-A446-D6EF28661EF6}">
            <xm:f>$BP$20&lt;&gt;'Section I-A'!$AN$26</xm:f>
            <x14:dxf>
              <font>
                <b/>
                <i val="0"/>
                <color rgb="FFFF0000"/>
              </font>
              <fill>
                <patternFill>
                  <bgColor theme="9" tint="0.79998168889431442"/>
                </patternFill>
              </fill>
            </x14:dxf>
          </x14:cfRule>
          <xm:sqref>BP20</xm:sqref>
        </x14:conditionalFormatting>
        <x14:conditionalFormatting xmlns:xm="http://schemas.microsoft.com/office/excel/2006/main">
          <x14:cfRule type="expression" priority="29" id="{99201C13-69E2-4464-B722-3CECD8ABF9FA}">
            <xm:f>$BV$20&lt;&gt;'Section I-A'!$AQ$26</xm:f>
            <x14:dxf>
              <font>
                <b/>
                <i val="0"/>
                <color rgb="FFFF0000"/>
              </font>
              <fill>
                <patternFill>
                  <bgColor theme="9" tint="0.79998168889431442"/>
                </patternFill>
              </fill>
            </x14:dxf>
          </x14:cfRule>
          <xm:sqref>BV20</xm:sqref>
        </x14:conditionalFormatting>
        <x14:conditionalFormatting xmlns:xm="http://schemas.microsoft.com/office/excel/2006/main">
          <x14:cfRule type="expression" priority="28" id="{30DB2378-8C61-4AA5-8184-53F2C0367187}">
            <xm:f>$CD$20&lt;&gt;'Section I-A'!$AV$26</xm:f>
            <x14:dxf>
              <font>
                <b/>
                <i val="0"/>
                <color rgb="FFFF0000"/>
              </font>
              <fill>
                <patternFill>
                  <bgColor theme="9" tint="0.79998168889431442"/>
                </patternFill>
              </fill>
            </x14:dxf>
          </x14:cfRule>
          <xm:sqref>CD20</xm:sqref>
        </x14:conditionalFormatting>
        <x14:conditionalFormatting xmlns:xm="http://schemas.microsoft.com/office/excel/2006/main">
          <x14:cfRule type="expression" priority="27" id="{FDB65E95-EA89-4367-9B8C-ED44058ABD08}">
            <xm:f>$CJ$20&lt;&gt;'Section I-A'!$AY$26</xm:f>
            <x14:dxf>
              <font>
                <b/>
                <i val="0"/>
                <color rgb="FFFF0000"/>
              </font>
              <fill>
                <patternFill>
                  <bgColor theme="9" tint="0.79998168889431442"/>
                </patternFill>
              </fill>
            </x14:dxf>
          </x14:cfRule>
          <xm:sqref>CJ20</xm:sqref>
        </x14:conditionalFormatting>
        <x14:conditionalFormatting xmlns:xm="http://schemas.microsoft.com/office/excel/2006/main">
          <x14:cfRule type="expression" priority="26" id="{C85AB702-E798-4ED9-9853-18F31480EF2E}">
            <xm:f>$CP$20&lt;&gt;'Section I-A'!$BB$26</xm:f>
            <x14:dxf>
              <font>
                <b/>
                <i val="0"/>
                <color rgb="FFFF0000"/>
              </font>
              <fill>
                <patternFill>
                  <bgColor theme="9" tint="0.79998168889431442"/>
                </patternFill>
              </fill>
            </x14:dxf>
          </x14:cfRule>
          <xm:sqref>CP20</xm:sqref>
        </x14:conditionalFormatting>
        <x14:conditionalFormatting xmlns:xm="http://schemas.microsoft.com/office/excel/2006/main">
          <x14:cfRule type="expression" priority="25" id="{B2C13617-7778-4DF7-B6BF-BF7C54E431A4}">
            <xm:f>$CX$20&lt;&gt;'Section I-A'!$BG$26</xm:f>
            <x14:dxf>
              <font>
                <b/>
                <i val="0"/>
                <color rgb="FFFF0000"/>
              </font>
              <fill>
                <patternFill>
                  <bgColor theme="9" tint="0.79998168889431442"/>
                </patternFill>
              </fill>
            </x14:dxf>
          </x14:cfRule>
          <xm:sqref>CX20</xm:sqref>
        </x14:conditionalFormatting>
        <x14:conditionalFormatting xmlns:xm="http://schemas.microsoft.com/office/excel/2006/main">
          <x14:cfRule type="expression" priority="24" id="{17BD3DD0-E6C0-4E26-8816-326578D57FB0}">
            <xm:f>$DD$20&lt;&gt;'Section I-A'!$BJ$26</xm:f>
            <x14:dxf>
              <font>
                <b/>
                <i val="0"/>
                <color rgb="FFFF0000"/>
              </font>
              <fill>
                <patternFill>
                  <bgColor theme="9" tint="0.79998168889431442"/>
                </patternFill>
              </fill>
            </x14:dxf>
          </x14:cfRule>
          <xm:sqref>DD20</xm:sqref>
        </x14:conditionalFormatting>
        <x14:conditionalFormatting xmlns:xm="http://schemas.microsoft.com/office/excel/2006/main">
          <x14:cfRule type="expression" priority="23" id="{AB10A356-2D26-4F5C-A477-3ECAE9D0FB23}">
            <xm:f>$DJ$20&lt;&gt;'Section I-A'!$BM$26</xm:f>
            <x14:dxf>
              <font>
                <b/>
                <i val="0"/>
                <color rgb="FFFF0000"/>
              </font>
              <fill>
                <patternFill>
                  <bgColor theme="9" tint="0.79998168889431442"/>
                </patternFill>
              </fill>
            </x14:dxf>
          </x14:cfRule>
          <xm:sqref>DJ20</xm:sqref>
        </x14:conditionalFormatting>
        <x14:conditionalFormatting xmlns:xm="http://schemas.microsoft.com/office/excel/2006/main">
          <x14:cfRule type="expression" priority="22" id="{D1E91F44-3BBC-4C83-8A71-DCFD5D89EEBD}">
            <xm:f>$DR$20&lt;&gt;'Section I-A'!$BR$26</xm:f>
            <x14:dxf>
              <font>
                <b/>
                <i val="0"/>
                <color rgb="FFFF0000"/>
              </font>
              <fill>
                <patternFill>
                  <bgColor theme="9" tint="0.79998168889431442"/>
                </patternFill>
              </fill>
            </x14:dxf>
          </x14:cfRule>
          <xm:sqref>DR20</xm:sqref>
        </x14:conditionalFormatting>
        <x14:conditionalFormatting xmlns:xm="http://schemas.microsoft.com/office/excel/2006/main">
          <x14:cfRule type="expression" priority="21" id="{3C5B8071-D765-415B-AF87-4A7E8B8E607B}">
            <xm:f>$DX$20&lt;&gt;'Section I-A'!$BU$26</xm:f>
            <x14:dxf>
              <font>
                <b/>
                <i val="0"/>
                <color rgb="FFFF0000"/>
              </font>
              <fill>
                <patternFill>
                  <bgColor theme="9" tint="0.79998168889431442"/>
                </patternFill>
              </fill>
            </x14:dxf>
          </x14:cfRule>
          <xm:sqref>DX20</xm:sqref>
        </x14:conditionalFormatting>
        <x14:conditionalFormatting xmlns:xm="http://schemas.microsoft.com/office/excel/2006/main">
          <x14:cfRule type="expression" priority="20" id="{573064AB-142B-4DFF-B6EF-C37A44E44A27}">
            <xm:f>$ED$20&lt;&gt;'Section I-A'!$BX$26</xm:f>
            <x14:dxf>
              <font>
                <b/>
                <i val="0"/>
                <color rgb="FFFF0000"/>
              </font>
              <fill>
                <patternFill>
                  <bgColor theme="9" tint="0.79998168889431442"/>
                </patternFill>
              </fill>
            </x14:dxf>
          </x14:cfRule>
          <xm:sqref>ED20</xm:sqref>
        </x14:conditionalFormatting>
        <x14:conditionalFormatting xmlns:xm="http://schemas.microsoft.com/office/excel/2006/main">
          <x14:cfRule type="expression" priority="19" id="{C83DDA60-76E4-459A-893A-8817B1758431}">
            <xm:f>$EL$20&lt;&gt;'Section I-A'!$CC$26</xm:f>
            <x14:dxf>
              <font>
                <b/>
                <i val="0"/>
                <color rgb="FFFF0000"/>
              </font>
              <fill>
                <patternFill>
                  <bgColor theme="9" tint="0.79998168889431442"/>
                </patternFill>
              </fill>
            </x14:dxf>
          </x14:cfRule>
          <xm:sqref>EL20</xm:sqref>
        </x14:conditionalFormatting>
        <x14:conditionalFormatting xmlns:xm="http://schemas.microsoft.com/office/excel/2006/main">
          <x14:cfRule type="expression" priority="18" id="{BFAD7723-2D45-4182-9E99-22E408E32C26}">
            <xm:f>$ER$20&lt;&gt;'Section I-A'!$CF$26</xm:f>
            <x14:dxf>
              <font>
                <b/>
                <i val="0"/>
                <color rgb="FFFF0000"/>
              </font>
              <fill>
                <patternFill>
                  <bgColor theme="9" tint="0.79998168889431442"/>
                </patternFill>
              </fill>
            </x14:dxf>
          </x14:cfRule>
          <xm:sqref>ER20</xm:sqref>
        </x14:conditionalFormatting>
        <x14:conditionalFormatting xmlns:xm="http://schemas.microsoft.com/office/excel/2006/main">
          <x14:cfRule type="expression" priority="17" id="{390C2D3A-6C4E-44E4-A8FB-823009A5C653}">
            <xm:f>$EX$20&lt;&gt;'Section I-A'!$CI$26</xm:f>
            <x14:dxf>
              <font>
                <b/>
                <i val="0"/>
                <color rgb="FFFF0000"/>
              </font>
              <fill>
                <patternFill>
                  <bgColor theme="9" tint="0.79998168889431442"/>
                </patternFill>
              </fill>
            </x14:dxf>
          </x14:cfRule>
          <xm:sqref>EX20</xm:sqref>
        </x14:conditionalFormatting>
        <x14:conditionalFormatting xmlns:xm="http://schemas.microsoft.com/office/excel/2006/main">
          <x14:cfRule type="expression" priority="16" id="{18E42AC4-ED44-440C-A3BF-278EB177E9B7}">
            <xm:f>$FF$20&lt;&gt;'Section I-A'!$CN$26</xm:f>
            <x14:dxf>
              <font>
                <b/>
                <i val="0"/>
                <color rgb="FFFF0000"/>
              </font>
              <fill>
                <patternFill>
                  <bgColor theme="9" tint="0.79998168889431442"/>
                </patternFill>
              </fill>
            </x14:dxf>
          </x14:cfRule>
          <xm:sqref>FF20</xm:sqref>
        </x14:conditionalFormatting>
        <x14:conditionalFormatting xmlns:xm="http://schemas.microsoft.com/office/excel/2006/main">
          <x14:cfRule type="expression" priority="15" id="{E3AB7E7C-BD49-4519-B846-096FB7A43E6F}">
            <xm:f>$FL$20&lt;&gt;'Section I-A'!$CQ$26</xm:f>
            <x14:dxf>
              <font>
                <b/>
                <i val="0"/>
                <color rgb="FFFF0000"/>
              </font>
              <fill>
                <patternFill>
                  <bgColor theme="9" tint="0.79998168889431442"/>
                </patternFill>
              </fill>
            </x14:dxf>
          </x14:cfRule>
          <xm:sqref>FL20</xm:sqref>
        </x14:conditionalFormatting>
        <x14:conditionalFormatting xmlns:xm="http://schemas.microsoft.com/office/excel/2006/main">
          <x14:cfRule type="expression" priority="14" id="{D7D805A6-EC4A-48DD-9B0B-26D69406AC12}">
            <xm:f>$FR$20&lt;&gt;'Section I-A'!$CT$26</xm:f>
            <x14:dxf>
              <font>
                <b/>
                <i val="0"/>
                <color rgb="FFFF0000"/>
              </font>
              <fill>
                <patternFill>
                  <bgColor theme="9" tint="0.79998168889431442"/>
                </patternFill>
              </fill>
            </x14:dxf>
          </x14:cfRule>
          <xm:sqref>FR20</xm:sqref>
        </x14:conditionalFormatting>
        <x14:conditionalFormatting xmlns:xm="http://schemas.microsoft.com/office/excel/2006/main">
          <x14:cfRule type="expression" priority="13" id="{6BE84226-8039-4741-B505-0F1175144114}">
            <xm:f>$FZ$20&lt;&gt;'Section I-A'!$CY$26</xm:f>
            <x14:dxf>
              <font>
                <b/>
                <i val="0"/>
                <color rgb="FFFF0000"/>
              </font>
              <fill>
                <patternFill>
                  <bgColor theme="9" tint="0.79998168889431442"/>
                </patternFill>
              </fill>
            </x14:dxf>
          </x14:cfRule>
          <xm:sqref>FZ20</xm:sqref>
        </x14:conditionalFormatting>
        <x14:conditionalFormatting xmlns:xm="http://schemas.microsoft.com/office/excel/2006/main">
          <x14:cfRule type="expression" priority="12" id="{F069574C-FFA7-4CF5-9A0D-93B3E82DE0B2}">
            <xm:f>$GF$20&lt;&gt;'Section I-A'!$DB$26</xm:f>
            <x14:dxf>
              <font>
                <b/>
                <i val="0"/>
                <color rgb="FFFF0000"/>
              </font>
              <fill>
                <patternFill>
                  <bgColor theme="9" tint="0.79998168889431442"/>
                </patternFill>
              </fill>
            </x14:dxf>
          </x14:cfRule>
          <xm:sqref>GF20</xm:sqref>
        </x14:conditionalFormatting>
        <x14:conditionalFormatting xmlns:xm="http://schemas.microsoft.com/office/excel/2006/main">
          <x14:cfRule type="expression" priority="11" id="{05283FEF-BC65-4B9B-843C-FF18026BB339}">
            <xm:f>$GL$20&lt;&gt;'Section I-A'!$DE$26</xm:f>
            <x14:dxf>
              <font>
                <b/>
                <i val="0"/>
                <color rgb="FFFF0000"/>
              </font>
              <fill>
                <patternFill>
                  <bgColor theme="9" tint="0.79998168889431442"/>
                </patternFill>
              </fill>
            </x14:dxf>
          </x14:cfRule>
          <xm:sqref>GL20</xm:sqref>
        </x14:conditionalFormatting>
        <x14:conditionalFormatting xmlns:xm="http://schemas.microsoft.com/office/excel/2006/main">
          <x14:cfRule type="expression" priority="10" id="{8C9BA431-BE56-4A61-8628-D1FE0F026225}">
            <xm:f>$GT$20&lt;&gt;'Section I-A'!$DJ$26</xm:f>
            <x14:dxf>
              <font>
                <b/>
                <i val="0"/>
                <color rgb="FFFF0000"/>
              </font>
              <fill>
                <patternFill>
                  <bgColor theme="9" tint="0.79998168889431442"/>
                </patternFill>
              </fill>
            </x14:dxf>
          </x14:cfRule>
          <xm:sqref>GT20</xm:sqref>
        </x14:conditionalFormatting>
        <x14:conditionalFormatting xmlns:xm="http://schemas.microsoft.com/office/excel/2006/main">
          <x14:cfRule type="expression" priority="9" id="{3D14BD2D-DACE-495F-8132-AFB6368C071E}">
            <xm:f>$GZ$20&lt;&gt;'Section I-A'!$DM$26</xm:f>
            <x14:dxf>
              <font>
                <b/>
                <i val="0"/>
                <color rgb="FFFF0000"/>
              </font>
              <fill>
                <patternFill>
                  <bgColor theme="9" tint="0.79998168889431442"/>
                </patternFill>
              </fill>
            </x14:dxf>
          </x14:cfRule>
          <xm:sqref>GZ20</xm:sqref>
        </x14:conditionalFormatting>
        <x14:conditionalFormatting xmlns:xm="http://schemas.microsoft.com/office/excel/2006/main">
          <x14:cfRule type="expression" priority="8" id="{7C81FCD3-1C67-4525-A297-ACFFC3CD52F6}">
            <xm:f>$HF$20&lt;&gt;'Section I-A'!$DP$26</xm:f>
            <x14:dxf>
              <font>
                <b/>
                <i val="0"/>
                <color rgb="FFFF0000"/>
              </font>
              <fill>
                <patternFill>
                  <bgColor theme="9" tint="0.79998168889431442"/>
                </patternFill>
              </fill>
            </x14:dxf>
          </x14:cfRule>
          <xm:sqref>HF20</xm:sqref>
        </x14:conditionalFormatting>
        <x14:conditionalFormatting xmlns:xm="http://schemas.microsoft.com/office/excel/2006/main">
          <x14:cfRule type="expression" priority="7" id="{AE7B11E2-FDED-4C45-AC11-42228981DCDA}">
            <xm:f>$HN$20&lt;&gt;'Section I-A'!$DU$26</xm:f>
            <x14:dxf>
              <font>
                <b/>
                <i val="0"/>
                <color rgb="FFFF0000"/>
              </font>
              <fill>
                <patternFill>
                  <bgColor theme="9" tint="0.79998168889431442"/>
                </patternFill>
              </fill>
            </x14:dxf>
          </x14:cfRule>
          <xm:sqref>HN20</xm:sqref>
        </x14:conditionalFormatting>
        <x14:conditionalFormatting xmlns:xm="http://schemas.microsoft.com/office/excel/2006/main">
          <x14:cfRule type="expression" priority="6" id="{A9FB55FB-A452-461F-A42A-DF534C737CCA}">
            <xm:f>$HT$20&lt;&gt;'Section I-A'!$DX$26</xm:f>
            <x14:dxf>
              <font>
                <b/>
                <i val="0"/>
                <color rgb="FFFF0000"/>
              </font>
              <fill>
                <patternFill>
                  <bgColor theme="9" tint="0.79998168889431442"/>
                </patternFill>
              </fill>
            </x14:dxf>
          </x14:cfRule>
          <xm:sqref>HT20</xm:sqref>
        </x14:conditionalFormatting>
        <x14:conditionalFormatting xmlns:xm="http://schemas.microsoft.com/office/excel/2006/main">
          <x14:cfRule type="expression" priority="5" id="{ADDA8CD5-D631-4AB9-9889-62BC9E863786}">
            <xm:f>$HZ$20&lt;&gt;'Section I-A'!$EA$26</xm:f>
            <x14:dxf>
              <font>
                <b/>
                <i val="0"/>
                <color rgb="FFFF0000"/>
              </font>
              <fill>
                <patternFill>
                  <bgColor theme="9" tint="0.79998168889431442"/>
                </patternFill>
              </fill>
            </x14:dxf>
          </x14:cfRule>
          <xm:sqref>HZ20</xm:sqref>
        </x14:conditionalFormatting>
        <x14:conditionalFormatting xmlns:xm="http://schemas.microsoft.com/office/excel/2006/main">
          <x14:cfRule type="expression" priority="4" id="{A434AF1D-5E7E-49B8-9A75-8E38F1DC149C}">
            <xm:f>$IH$20&lt;&gt;'Section I-A'!$EF$26</xm:f>
            <x14:dxf>
              <font>
                <b/>
                <i val="0"/>
                <color rgb="FFFF0000"/>
              </font>
              <fill>
                <patternFill>
                  <bgColor theme="9" tint="0.79998168889431442"/>
                </patternFill>
              </fill>
            </x14:dxf>
          </x14:cfRule>
          <xm:sqref>IH20</xm:sqref>
        </x14:conditionalFormatting>
        <x14:conditionalFormatting xmlns:xm="http://schemas.microsoft.com/office/excel/2006/main">
          <x14:cfRule type="expression" priority="3" id="{A3A7D4FF-F96F-4776-992A-BE7392B4B032}">
            <xm:f>$IN$20&lt;&gt;'Section I-A'!$EI$26</xm:f>
            <x14:dxf>
              <font>
                <b/>
                <i val="0"/>
                <color rgb="FFFF0000"/>
              </font>
              <fill>
                <patternFill>
                  <bgColor theme="9" tint="0.79998168889431442"/>
                </patternFill>
              </fill>
            </x14:dxf>
          </x14:cfRule>
          <xm:sqref>IN20</xm:sqref>
        </x14:conditionalFormatting>
        <x14:conditionalFormatting xmlns:xm="http://schemas.microsoft.com/office/excel/2006/main">
          <x14:cfRule type="expression" priority="2" id="{CA6F73AD-AB34-4507-8E83-12976E2AD69B}">
            <xm:f>$IT$20&lt;&gt;'Section I-A'!$EL$26</xm:f>
            <x14:dxf>
              <font>
                <b/>
                <i val="0"/>
                <color rgb="FFFF0000"/>
              </font>
              <fill>
                <patternFill>
                  <bgColor theme="9" tint="0.79998168889431442"/>
                </patternFill>
              </fill>
            </x14:dxf>
          </x14:cfRule>
          <xm:sqref>IT20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M44"/>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defaultColWidth="9.109375" defaultRowHeight="13.2" x14ac:dyDescent="0.25"/>
  <cols>
    <col min="1" max="1" width="56.88671875" style="1" customWidth="1"/>
    <col min="2" max="10" width="15.6640625" style="1" customWidth="1"/>
    <col min="11" max="11" width="9.109375" style="1"/>
    <col min="12" max="12" width="56.88671875" style="1" customWidth="1"/>
    <col min="13" max="21" width="15.6640625" style="1" customWidth="1"/>
    <col min="22" max="22" width="9.109375" style="1"/>
    <col min="23" max="23" width="56.88671875" style="1" customWidth="1"/>
    <col min="24" max="32" width="15.6640625" style="1" customWidth="1"/>
    <col min="33" max="33" width="9.109375" style="1"/>
    <col min="34" max="34" width="56.88671875" style="1" customWidth="1"/>
    <col min="35" max="43" width="15.6640625" style="1" customWidth="1"/>
    <col min="44" max="44" width="9.109375" style="1"/>
    <col min="45" max="45" width="56.88671875" style="1" customWidth="1"/>
    <col min="46" max="54" width="15.6640625" style="1" customWidth="1"/>
    <col min="55" max="55" width="9.109375" style="1"/>
    <col min="56" max="56" width="56.88671875" style="1" customWidth="1"/>
    <col min="57" max="65" width="15.6640625" style="1" customWidth="1"/>
    <col min="66" max="66" width="9.109375" style="1"/>
    <col min="67" max="67" width="56.88671875" style="1" customWidth="1"/>
    <col min="68" max="76" width="15.6640625" style="1" customWidth="1"/>
    <col min="77" max="77" width="9.109375" style="1"/>
    <col min="78" max="78" width="56.88671875" style="1" customWidth="1"/>
    <col min="79" max="87" width="15.6640625" style="1" customWidth="1"/>
    <col min="88" max="88" width="9.109375" style="1"/>
    <col min="89" max="89" width="56.88671875" style="1" customWidth="1"/>
    <col min="90" max="98" width="15.6640625" style="1" customWidth="1"/>
    <col min="99" max="99" width="9.109375" style="1"/>
    <col min="100" max="100" width="56.88671875" style="1" customWidth="1"/>
    <col min="101" max="109" width="15.6640625" style="1" customWidth="1"/>
    <col min="110" max="110" width="9.109375" style="1"/>
    <col min="111" max="111" width="56.88671875" style="1" customWidth="1"/>
    <col min="112" max="120" width="15.6640625" style="1" customWidth="1"/>
    <col min="121" max="121" width="9.109375" style="1"/>
    <col min="122" max="122" width="56.88671875" style="1" customWidth="1"/>
    <col min="123" max="131" width="15.6640625" style="1" customWidth="1"/>
    <col min="132" max="132" width="9.109375" style="1"/>
    <col min="133" max="133" width="56.88671875" style="1" customWidth="1"/>
    <col min="134" max="142" width="15.6640625" style="1" customWidth="1"/>
    <col min="143" max="16384" width="9.109375" style="1"/>
  </cols>
  <sheetData>
    <row r="1" spans="1:143" ht="20.100000000000001" customHeight="1" x14ac:dyDescent="0.25">
      <c r="A1" s="450" t="s">
        <v>519</v>
      </c>
      <c r="B1" s="214"/>
      <c r="C1" s="214"/>
      <c r="D1" s="214"/>
      <c r="E1" s="214"/>
      <c r="F1" s="214"/>
      <c r="G1" s="214"/>
      <c r="H1" s="214"/>
      <c r="I1" s="214"/>
      <c r="J1" s="214"/>
      <c r="K1" s="219"/>
      <c r="L1" s="450" t="s">
        <v>521</v>
      </c>
      <c r="M1" s="214"/>
      <c r="N1" s="214"/>
      <c r="O1" s="214"/>
      <c r="P1" s="214"/>
      <c r="Q1" s="214"/>
      <c r="R1" s="214"/>
      <c r="S1" s="214"/>
      <c r="T1" s="214"/>
      <c r="U1" s="214"/>
      <c r="V1" s="219"/>
      <c r="W1" s="450" t="s">
        <v>521</v>
      </c>
      <c r="X1" s="214"/>
      <c r="Y1" s="214"/>
      <c r="Z1" s="214"/>
      <c r="AA1" s="214"/>
      <c r="AB1" s="214"/>
      <c r="AC1" s="214"/>
      <c r="AD1" s="214"/>
      <c r="AE1" s="214"/>
      <c r="AF1" s="214"/>
      <c r="AG1" s="219"/>
      <c r="AH1" s="450" t="s">
        <v>521</v>
      </c>
      <c r="AI1" s="214"/>
      <c r="AJ1" s="214"/>
      <c r="AK1" s="214"/>
      <c r="AL1" s="214"/>
      <c r="AM1" s="214"/>
      <c r="AN1" s="214"/>
      <c r="AO1" s="214"/>
      <c r="AP1" s="214"/>
      <c r="AQ1" s="214"/>
      <c r="AR1" s="219"/>
      <c r="AS1" s="450" t="s">
        <v>521</v>
      </c>
      <c r="AT1" s="214"/>
      <c r="AU1" s="214"/>
      <c r="AV1" s="214"/>
      <c r="AW1" s="214"/>
      <c r="AX1" s="214"/>
      <c r="AY1" s="214"/>
      <c r="AZ1" s="214"/>
      <c r="BA1" s="214"/>
      <c r="BB1" s="214"/>
      <c r="BC1" s="219"/>
      <c r="BD1" s="450" t="s">
        <v>521</v>
      </c>
      <c r="BE1" s="214"/>
      <c r="BF1" s="214"/>
      <c r="BG1" s="214"/>
      <c r="BH1" s="214"/>
      <c r="BI1" s="214"/>
      <c r="BJ1" s="214"/>
      <c r="BK1" s="214"/>
      <c r="BL1" s="214"/>
      <c r="BM1" s="214"/>
      <c r="BN1" s="219"/>
      <c r="BO1" s="450" t="s">
        <v>521</v>
      </c>
      <c r="BP1" s="214"/>
      <c r="BQ1" s="214"/>
      <c r="BR1" s="214"/>
      <c r="BS1" s="214"/>
      <c r="BT1" s="214"/>
      <c r="BU1" s="214"/>
      <c r="BV1" s="214"/>
      <c r="BW1" s="214"/>
      <c r="BX1" s="214"/>
      <c r="BY1" s="219"/>
      <c r="BZ1" s="450" t="s">
        <v>521</v>
      </c>
      <c r="CA1" s="214"/>
      <c r="CB1" s="214"/>
      <c r="CC1" s="214"/>
      <c r="CD1" s="214"/>
      <c r="CE1" s="214"/>
      <c r="CF1" s="214"/>
      <c r="CG1" s="214"/>
      <c r="CH1" s="214"/>
      <c r="CI1" s="214"/>
      <c r="CJ1" s="219"/>
      <c r="CK1" s="450" t="s">
        <v>521</v>
      </c>
      <c r="CL1" s="214"/>
      <c r="CM1" s="214"/>
      <c r="CN1" s="214"/>
      <c r="CO1" s="214"/>
      <c r="CP1" s="214"/>
      <c r="CQ1" s="214"/>
      <c r="CR1" s="214"/>
      <c r="CS1" s="214"/>
      <c r="CT1" s="214"/>
      <c r="CU1" s="219"/>
      <c r="CV1" s="450" t="s">
        <v>521</v>
      </c>
      <c r="CW1" s="214"/>
      <c r="CX1" s="214"/>
      <c r="CY1" s="214"/>
      <c r="CZ1" s="214"/>
      <c r="DA1" s="214"/>
      <c r="DB1" s="214"/>
      <c r="DC1" s="214"/>
      <c r="DD1" s="214"/>
      <c r="DE1" s="214"/>
      <c r="DF1" s="219"/>
      <c r="DG1" s="450" t="s">
        <v>521</v>
      </c>
      <c r="DH1" s="214"/>
      <c r="DI1" s="214"/>
      <c r="DJ1" s="214"/>
      <c r="DK1" s="214"/>
      <c r="DL1" s="214"/>
      <c r="DM1" s="214"/>
      <c r="DN1" s="214"/>
      <c r="DO1" s="214"/>
      <c r="DP1" s="214"/>
      <c r="DQ1" s="219"/>
      <c r="DR1" s="450" t="s">
        <v>521</v>
      </c>
      <c r="DS1" s="214"/>
      <c r="DT1" s="214"/>
      <c r="DU1" s="214"/>
      <c r="DV1" s="214"/>
      <c r="DW1" s="214"/>
      <c r="DX1" s="214"/>
      <c r="DY1" s="214"/>
      <c r="DZ1" s="214"/>
      <c r="EA1" s="214"/>
      <c r="EB1" s="219"/>
      <c r="EC1" s="450" t="s">
        <v>521</v>
      </c>
      <c r="ED1" s="214"/>
      <c r="EE1" s="214"/>
      <c r="EF1" s="214"/>
      <c r="EG1" s="214"/>
      <c r="EH1" s="214"/>
      <c r="EI1" s="214"/>
      <c r="EJ1" s="214"/>
      <c r="EK1" s="214"/>
      <c r="EL1" s="214"/>
      <c r="EM1" s="219"/>
    </row>
    <row r="2" spans="1:143"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30"/>
      <c r="I2" s="30"/>
      <c r="J2" s="30"/>
      <c r="K2" s="219"/>
      <c r="L2" s="203" t="str">
        <f>IF(OR('Set-Up Worksheet'!$B$6="",'Set-Up Worksheet'!$B$8=""),"SFY And/Or Report Period Not Entered On Set-Up Worksheet","SFY"&amp;'Set-Up Worksheet'!$B$6&amp;" LME-MCO Semi-Annual SAPTBG Compliance Report -- "&amp;'Set-Up Worksheet'!$B$8)</f>
        <v>SFY2017 LME-MCO Semi-Annual SAPTBG Compliance Report -- Mid-Year Report</v>
      </c>
      <c r="M2" s="30"/>
      <c r="N2" s="30"/>
      <c r="O2" s="30"/>
      <c r="P2" s="30"/>
      <c r="Q2" s="30"/>
      <c r="R2" s="30"/>
      <c r="S2" s="30"/>
      <c r="T2" s="30"/>
      <c r="U2" s="30"/>
      <c r="V2" s="219"/>
      <c r="W2" s="203" t="str">
        <f>IF(OR('Set-Up Worksheet'!$B$6="",'Set-Up Worksheet'!$B$8=""),"SFY And/Or Report Period Not Entered On Set-Up Worksheet","SFY"&amp;'Set-Up Worksheet'!$B$6&amp;" LME-MCO Semi-Annual SAPTBG Compliance Report -- "&amp;'Set-Up Worksheet'!$B$8)</f>
        <v>SFY2017 LME-MCO Semi-Annual SAPTBG Compliance Report -- Mid-Year Report</v>
      </c>
      <c r="X2" s="30"/>
      <c r="Y2" s="30"/>
      <c r="Z2" s="30"/>
      <c r="AA2" s="30"/>
      <c r="AB2" s="30"/>
      <c r="AC2" s="30"/>
      <c r="AD2" s="30"/>
      <c r="AE2" s="30"/>
      <c r="AF2" s="30"/>
      <c r="AG2" s="219"/>
      <c r="AH2" s="203" t="str">
        <f>IF(OR('Set-Up Worksheet'!$B$6="",'Set-Up Worksheet'!$B$8=""),"SFY And/Or Report Period Not Entered On Set-Up Worksheet","SFY"&amp;'Set-Up Worksheet'!$B$6&amp;" LME-MCO Semi-Annual SAPTBG Compliance Report -- "&amp;'Set-Up Worksheet'!$B$8)</f>
        <v>SFY2017 LME-MCO Semi-Annual SAPTBG Compliance Report -- Mid-Year Report</v>
      </c>
      <c r="AI2" s="30"/>
      <c r="AJ2" s="30"/>
      <c r="AK2" s="30"/>
      <c r="AL2" s="30"/>
      <c r="AM2" s="30"/>
      <c r="AN2" s="30"/>
      <c r="AO2" s="30"/>
      <c r="AP2" s="30"/>
      <c r="AQ2" s="30"/>
      <c r="AR2" s="219"/>
      <c r="AS2" s="203" t="str">
        <f>IF(OR('Set-Up Worksheet'!$B$6="",'Set-Up Worksheet'!$B$8=""),"SFY And/Or Report Period Not Entered On Set-Up Worksheet","SFY"&amp;'Set-Up Worksheet'!$B$6&amp;" LME-MCO Semi-Annual SAPTBG Compliance Report -- "&amp;'Set-Up Worksheet'!$B$8)</f>
        <v>SFY2017 LME-MCO Semi-Annual SAPTBG Compliance Report -- Mid-Year Report</v>
      </c>
      <c r="AT2" s="30"/>
      <c r="AU2" s="30"/>
      <c r="AV2" s="30"/>
      <c r="AW2" s="30"/>
      <c r="AX2" s="30"/>
      <c r="AY2" s="30"/>
      <c r="AZ2" s="30"/>
      <c r="BA2" s="30"/>
      <c r="BB2" s="30"/>
      <c r="BC2" s="219"/>
      <c r="BD2" s="203" t="str">
        <f>IF(OR('Set-Up Worksheet'!$B$6="",'Set-Up Worksheet'!$B$8=""),"SFY And/Or Report Period Not Entered On Set-Up Worksheet","SFY"&amp;'Set-Up Worksheet'!$B$6&amp;" LME-MCO Semi-Annual SAPTBG Compliance Report -- "&amp;'Set-Up Worksheet'!$B$8)</f>
        <v>SFY2017 LME-MCO Semi-Annual SAPTBG Compliance Report -- Mid-Year Report</v>
      </c>
      <c r="BE2" s="30"/>
      <c r="BF2" s="30"/>
      <c r="BG2" s="30"/>
      <c r="BH2" s="30"/>
      <c r="BI2" s="30"/>
      <c r="BJ2" s="30"/>
      <c r="BK2" s="30"/>
      <c r="BL2" s="30"/>
      <c r="BM2" s="30"/>
      <c r="BN2" s="219"/>
      <c r="BO2" s="203" t="str">
        <f>IF(OR('Set-Up Worksheet'!$B$6="",'Set-Up Worksheet'!$B$8=""),"SFY And/Or Report Period Not Entered On Set-Up Worksheet","SFY"&amp;'Set-Up Worksheet'!$B$6&amp;" LME-MCO Semi-Annual SAPTBG Compliance Report -- "&amp;'Set-Up Worksheet'!$B$8)</f>
        <v>SFY2017 LME-MCO Semi-Annual SAPTBG Compliance Report -- Mid-Year Report</v>
      </c>
      <c r="BP2" s="30"/>
      <c r="BQ2" s="30"/>
      <c r="BR2" s="30"/>
      <c r="BS2" s="30"/>
      <c r="BT2" s="30"/>
      <c r="BU2" s="30"/>
      <c r="BV2" s="30"/>
      <c r="BW2" s="30"/>
      <c r="BX2" s="30"/>
      <c r="BY2" s="219"/>
      <c r="BZ2" s="203" t="str">
        <f>IF(OR('Set-Up Worksheet'!$B$6="",'Set-Up Worksheet'!$B$8=""),"SFY And/Or Report Period Not Entered On Set-Up Worksheet","SFY"&amp;'Set-Up Worksheet'!$B$6&amp;" LME-MCO Semi-Annual SAPTBG Compliance Report -- "&amp;'Set-Up Worksheet'!$B$8)</f>
        <v>SFY2017 LME-MCO Semi-Annual SAPTBG Compliance Report -- Mid-Year Report</v>
      </c>
      <c r="CA2" s="30"/>
      <c r="CB2" s="30"/>
      <c r="CC2" s="30"/>
      <c r="CD2" s="30"/>
      <c r="CE2" s="30"/>
      <c r="CF2" s="30"/>
      <c r="CG2" s="30"/>
      <c r="CH2" s="30"/>
      <c r="CI2" s="30"/>
      <c r="CJ2" s="219"/>
      <c r="CK2" s="203" t="str">
        <f>IF(OR('Set-Up Worksheet'!$B$6="",'Set-Up Worksheet'!$B$8=""),"SFY And/Or Report Period Not Entered On Set-Up Worksheet","SFY"&amp;'Set-Up Worksheet'!$B$6&amp;" LME-MCO Semi-Annual SAPTBG Compliance Report -- "&amp;'Set-Up Worksheet'!$B$8)</f>
        <v>SFY2017 LME-MCO Semi-Annual SAPTBG Compliance Report -- Mid-Year Report</v>
      </c>
      <c r="CL2" s="30"/>
      <c r="CM2" s="30"/>
      <c r="CN2" s="30"/>
      <c r="CO2" s="30"/>
      <c r="CP2" s="30"/>
      <c r="CQ2" s="30"/>
      <c r="CR2" s="30"/>
      <c r="CS2" s="30"/>
      <c r="CT2" s="30"/>
      <c r="CU2" s="219"/>
      <c r="CV2" s="203" t="str">
        <f>IF(OR('Set-Up Worksheet'!$B$6="",'Set-Up Worksheet'!$B$8=""),"SFY And/Or Report Period Not Entered On Set-Up Worksheet","SFY"&amp;'Set-Up Worksheet'!$B$6&amp;" LME-MCO Semi-Annual SAPTBG Compliance Report -- "&amp;'Set-Up Worksheet'!$B$8)</f>
        <v>SFY2017 LME-MCO Semi-Annual SAPTBG Compliance Report -- Mid-Year Report</v>
      </c>
      <c r="CW2" s="30"/>
      <c r="CX2" s="30"/>
      <c r="CY2" s="30"/>
      <c r="CZ2" s="30"/>
      <c r="DA2" s="30"/>
      <c r="DB2" s="30"/>
      <c r="DC2" s="30"/>
      <c r="DD2" s="30"/>
      <c r="DE2" s="30"/>
      <c r="DF2" s="219"/>
      <c r="DG2" s="203" t="str">
        <f>IF(OR('Set-Up Worksheet'!$B$6="",'Set-Up Worksheet'!$B$8=""),"SFY And/Or Report Period Not Entered On Set-Up Worksheet","SFY"&amp;'Set-Up Worksheet'!$B$6&amp;" LME-MCO Semi-Annual SAPTBG Compliance Report -- "&amp;'Set-Up Worksheet'!$B$8)</f>
        <v>SFY2017 LME-MCO Semi-Annual SAPTBG Compliance Report -- Mid-Year Report</v>
      </c>
      <c r="DH2" s="30"/>
      <c r="DI2" s="30"/>
      <c r="DJ2" s="30"/>
      <c r="DK2" s="30"/>
      <c r="DL2" s="30"/>
      <c r="DM2" s="30"/>
      <c r="DN2" s="30"/>
      <c r="DO2" s="30"/>
      <c r="DP2" s="30"/>
      <c r="DQ2" s="219"/>
      <c r="DR2" s="203" t="str">
        <f>IF(OR('Set-Up Worksheet'!$B$6="",'Set-Up Worksheet'!$B$8=""),"SFY And/Or Report Period Not Entered On Set-Up Worksheet","SFY"&amp;'Set-Up Worksheet'!$B$6&amp;" LME-MCO Semi-Annual SAPTBG Compliance Report -- "&amp;'Set-Up Worksheet'!$B$8)</f>
        <v>SFY2017 LME-MCO Semi-Annual SAPTBG Compliance Report -- Mid-Year Report</v>
      </c>
      <c r="DS2" s="30"/>
      <c r="DT2" s="30"/>
      <c r="DU2" s="30"/>
      <c r="DV2" s="30"/>
      <c r="DW2" s="30"/>
      <c r="DX2" s="30"/>
      <c r="DY2" s="30"/>
      <c r="DZ2" s="30"/>
      <c r="EA2" s="30"/>
      <c r="EB2" s="219"/>
      <c r="EC2" s="203" t="str">
        <f>IF(OR('Set-Up Worksheet'!$B$6="",'Set-Up Worksheet'!$B$8=""),"SFY And/Or Report Period Not Entered On Set-Up Worksheet","SFY"&amp;'Set-Up Worksheet'!$B$6&amp;" LME-MCO Semi-Annual SAPTBG Compliance Report -- "&amp;'Set-Up Worksheet'!$B$8)</f>
        <v>SFY2017 LME-MCO Semi-Annual SAPTBG Compliance Report -- Mid-Year Report</v>
      </c>
      <c r="ED2" s="30"/>
      <c r="EE2" s="30"/>
      <c r="EF2" s="30"/>
      <c r="EG2" s="30"/>
      <c r="EH2" s="30"/>
      <c r="EI2" s="30"/>
      <c r="EJ2" s="30"/>
      <c r="EK2" s="30"/>
      <c r="EL2" s="30"/>
      <c r="EM2" s="219"/>
    </row>
    <row r="3" spans="1:143" ht="20.100000000000001" customHeight="1" x14ac:dyDescent="0.25">
      <c r="A3" s="38" t="str">
        <f>IF('Set-Up Worksheet'!$B$4="","LME-MCO Not Entered On Set-Up Worksheet",'Set-Up Worksheet'!$B$4)</f>
        <v>LME-MCO Not Entered On Set-Up Worksheet</v>
      </c>
      <c r="B3" s="30"/>
      <c r="C3" s="30"/>
      <c r="D3" s="30"/>
      <c r="E3" s="30"/>
      <c r="F3" s="30"/>
      <c r="G3" s="30"/>
      <c r="H3" s="30"/>
      <c r="I3" s="30"/>
      <c r="J3" s="30"/>
      <c r="K3" s="219"/>
      <c r="L3" s="468">
        <f>'Set-Up Worksheet'!$B$24</f>
        <v>0</v>
      </c>
      <c r="M3" s="30"/>
      <c r="N3" s="30"/>
      <c r="O3" s="30"/>
      <c r="P3" s="30"/>
      <c r="Q3" s="30"/>
      <c r="R3" s="30"/>
      <c r="S3" s="30"/>
      <c r="T3" s="30"/>
      <c r="U3" s="30"/>
      <c r="V3" s="219"/>
      <c r="W3" s="468">
        <f>'Set-Up Worksheet'!$B$25</f>
        <v>0</v>
      </c>
      <c r="X3" s="30"/>
      <c r="Y3" s="30"/>
      <c r="Z3" s="30"/>
      <c r="AA3" s="30"/>
      <c r="AB3" s="30"/>
      <c r="AC3" s="30"/>
      <c r="AD3" s="30"/>
      <c r="AE3" s="30"/>
      <c r="AF3" s="30"/>
      <c r="AG3" s="219"/>
      <c r="AH3" s="468">
        <f>'Set-Up Worksheet'!$B$26</f>
        <v>0</v>
      </c>
      <c r="AI3" s="30"/>
      <c r="AJ3" s="30"/>
      <c r="AK3" s="30"/>
      <c r="AL3" s="30"/>
      <c r="AM3" s="30"/>
      <c r="AN3" s="30"/>
      <c r="AO3" s="30"/>
      <c r="AP3" s="30"/>
      <c r="AQ3" s="30"/>
      <c r="AR3" s="219"/>
      <c r="AS3" s="468">
        <f>'Set-Up Worksheet'!$B$27</f>
        <v>0</v>
      </c>
      <c r="AT3" s="30"/>
      <c r="AU3" s="30"/>
      <c r="AV3" s="30"/>
      <c r="AW3" s="30"/>
      <c r="AX3" s="30"/>
      <c r="AY3" s="30"/>
      <c r="AZ3" s="30"/>
      <c r="BA3" s="30"/>
      <c r="BB3" s="30"/>
      <c r="BC3" s="219"/>
      <c r="BD3" s="468">
        <f>'Set-Up Worksheet'!$B$28</f>
        <v>0</v>
      </c>
      <c r="BE3" s="30"/>
      <c r="BF3" s="30"/>
      <c r="BG3" s="30"/>
      <c r="BH3" s="30"/>
      <c r="BI3" s="30"/>
      <c r="BJ3" s="30"/>
      <c r="BK3" s="30"/>
      <c r="BL3" s="30"/>
      <c r="BM3" s="30"/>
      <c r="BN3" s="219"/>
      <c r="BO3" s="468">
        <f>'Set-Up Worksheet'!$B$29</f>
        <v>0</v>
      </c>
      <c r="BP3" s="30"/>
      <c r="BQ3" s="30"/>
      <c r="BR3" s="30"/>
      <c r="BS3" s="30"/>
      <c r="BT3" s="30"/>
      <c r="BU3" s="30"/>
      <c r="BV3" s="30"/>
      <c r="BW3" s="30"/>
      <c r="BX3" s="30"/>
      <c r="BY3" s="219"/>
      <c r="BZ3" s="468">
        <f>'Set-Up Worksheet'!$B$30</f>
        <v>0</v>
      </c>
      <c r="CA3" s="30"/>
      <c r="CB3" s="30"/>
      <c r="CC3" s="30"/>
      <c r="CD3" s="30"/>
      <c r="CE3" s="30"/>
      <c r="CF3" s="30"/>
      <c r="CG3" s="30"/>
      <c r="CH3" s="30"/>
      <c r="CI3" s="30"/>
      <c r="CJ3" s="219"/>
      <c r="CK3" s="468">
        <f>'Set-Up Worksheet'!$B$31</f>
        <v>0</v>
      </c>
      <c r="CL3" s="30"/>
      <c r="CM3" s="30"/>
      <c r="CN3" s="30"/>
      <c r="CO3" s="30"/>
      <c r="CP3" s="30"/>
      <c r="CQ3" s="30"/>
      <c r="CR3" s="30"/>
      <c r="CS3" s="30"/>
      <c r="CT3" s="30"/>
      <c r="CU3" s="219"/>
      <c r="CV3" s="468">
        <f>'Set-Up Worksheet'!$B$32</f>
        <v>0</v>
      </c>
      <c r="CW3" s="30"/>
      <c r="CX3" s="30"/>
      <c r="CY3" s="30"/>
      <c r="CZ3" s="30"/>
      <c r="DA3" s="30"/>
      <c r="DB3" s="30"/>
      <c r="DC3" s="30"/>
      <c r="DD3" s="30"/>
      <c r="DE3" s="30"/>
      <c r="DF3" s="219"/>
      <c r="DG3" s="468">
        <f>'Set-Up Worksheet'!$B$33</f>
        <v>0</v>
      </c>
      <c r="DH3" s="30"/>
      <c r="DI3" s="30"/>
      <c r="DJ3" s="30"/>
      <c r="DK3" s="30"/>
      <c r="DL3" s="30"/>
      <c r="DM3" s="30"/>
      <c r="DN3" s="30"/>
      <c r="DO3" s="30"/>
      <c r="DP3" s="30"/>
      <c r="DQ3" s="219"/>
      <c r="DR3" s="468">
        <f>'Set-Up Worksheet'!$B$34</f>
        <v>0</v>
      </c>
      <c r="DS3" s="30"/>
      <c r="DT3" s="30"/>
      <c r="DU3" s="30"/>
      <c r="DV3" s="30"/>
      <c r="DW3" s="30"/>
      <c r="DX3" s="30"/>
      <c r="DY3" s="30"/>
      <c r="DZ3" s="30"/>
      <c r="EA3" s="30"/>
      <c r="EB3" s="219"/>
      <c r="EC3" s="468">
        <f>'Set-Up Worksheet'!$B$35</f>
        <v>0</v>
      </c>
      <c r="ED3" s="30"/>
      <c r="EE3" s="30"/>
      <c r="EF3" s="30"/>
      <c r="EG3" s="30"/>
      <c r="EH3" s="30"/>
      <c r="EI3" s="30"/>
      <c r="EJ3" s="30"/>
      <c r="EK3" s="30"/>
      <c r="EL3" s="30"/>
      <c r="EM3" s="219"/>
    </row>
    <row r="4" spans="1:143" x14ac:dyDescent="0.25">
      <c r="K4" s="219"/>
      <c r="V4" s="219"/>
      <c r="AG4" s="219"/>
      <c r="AR4" s="219"/>
      <c r="BC4" s="219"/>
      <c r="BN4" s="219"/>
      <c r="BY4" s="219"/>
      <c r="CJ4" s="219"/>
      <c r="CU4" s="219"/>
      <c r="DF4" s="219"/>
      <c r="DQ4" s="219"/>
      <c r="EB4" s="219"/>
      <c r="EM4" s="219"/>
    </row>
    <row r="5" spans="1:143" ht="20.100000000000001" customHeight="1" x14ac:dyDescent="0.25">
      <c r="A5" s="64" t="s">
        <v>51</v>
      </c>
      <c r="K5" s="219"/>
      <c r="L5" s="64" t="s">
        <v>51</v>
      </c>
      <c r="V5" s="219"/>
      <c r="W5" s="64" t="s">
        <v>51</v>
      </c>
      <c r="AG5" s="219"/>
      <c r="AH5" s="64" t="s">
        <v>51</v>
      </c>
      <c r="AR5" s="219"/>
      <c r="AS5" s="64" t="s">
        <v>51</v>
      </c>
      <c r="BC5" s="219"/>
      <c r="BD5" s="64" t="s">
        <v>51</v>
      </c>
      <c r="BN5" s="219"/>
      <c r="BO5" s="64" t="s">
        <v>51</v>
      </c>
      <c r="BY5" s="219"/>
      <c r="BZ5" s="64" t="s">
        <v>51</v>
      </c>
      <c r="CJ5" s="219"/>
      <c r="CK5" s="64" t="s">
        <v>51</v>
      </c>
      <c r="CU5" s="219"/>
      <c r="CV5" s="64" t="s">
        <v>51</v>
      </c>
      <c r="DF5" s="219"/>
      <c r="DG5" s="64" t="s">
        <v>51</v>
      </c>
      <c r="DQ5" s="219"/>
      <c r="DR5" s="64" t="s">
        <v>51</v>
      </c>
      <c r="EB5" s="219"/>
      <c r="EC5" s="64" t="s">
        <v>51</v>
      </c>
      <c r="EM5" s="219"/>
    </row>
    <row r="6" spans="1:143" x14ac:dyDescent="0.25">
      <c r="K6" s="219"/>
      <c r="V6" s="219"/>
      <c r="AG6" s="219"/>
      <c r="AR6" s="219"/>
      <c r="BC6" s="219"/>
      <c r="BN6" s="219"/>
      <c r="BY6" s="219"/>
      <c r="CJ6" s="219"/>
      <c r="CU6" s="219"/>
      <c r="DF6" s="219"/>
      <c r="DQ6" s="219"/>
      <c r="EB6" s="219"/>
      <c r="EM6" s="219"/>
    </row>
    <row r="7" spans="1:143" ht="20.100000000000001" customHeight="1" x14ac:dyDescent="0.25">
      <c r="A7" s="64" t="s">
        <v>580</v>
      </c>
      <c r="B7" s="30"/>
      <c r="C7" s="30"/>
      <c r="D7" s="30"/>
      <c r="E7" s="30"/>
      <c r="F7" s="30"/>
      <c r="G7" s="30"/>
      <c r="H7" s="30"/>
      <c r="I7" s="30"/>
      <c r="J7" s="30"/>
      <c r="K7" s="219"/>
      <c r="L7" s="64" t="s">
        <v>81</v>
      </c>
      <c r="M7" s="30"/>
      <c r="N7" s="30"/>
      <c r="O7" s="30"/>
      <c r="P7" s="30"/>
      <c r="Q7" s="30"/>
      <c r="R7" s="30"/>
      <c r="S7" s="30"/>
      <c r="T7" s="30"/>
      <c r="U7" s="30"/>
      <c r="V7" s="219"/>
      <c r="W7" s="64" t="s">
        <v>81</v>
      </c>
      <c r="X7" s="30"/>
      <c r="Y7" s="30"/>
      <c r="Z7" s="30"/>
      <c r="AA7" s="30"/>
      <c r="AB7" s="30"/>
      <c r="AC7" s="30"/>
      <c r="AD7" s="30"/>
      <c r="AE7" s="30"/>
      <c r="AF7" s="30"/>
      <c r="AG7" s="219"/>
      <c r="AH7" s="64" t="s">
        <v>81</v>
      </c>
      <c r="AI7" s="30"/>
      <c r="AJ7" s="30"/>
      <c r="AK7" s="30"/>
      <c r="AL7" s="30"/>
      <c r="AM7" s="30"/>
      <c r="AN7" s="30"/>
      <c r="AO7" s="30"/>
      <c r="AP7" s="30"/>
      <c r="AQ7" s="30"/>
      <c r="AR7" s="219"/>
      <c r="AS7" s="64" t="s">
        <v>81</v>
      </c>
      <c r="AT7" s="30"/>
      <c r="AU7" s="30"/>
      <c r="AV7" s="30"/>
      <c r="AW7" s="30"/>
      <c r="AX7" s="30"/>
      <c r="AY7" s="30"/>
      <c r="AZ7" s="30"/>
      <c r="BA7" s="30"/>
      <c r="BB7" s="30"/>
      <c r="BC7" s="219"/>
      <c r="BD7" s="64" t="s">
        <v>81</v>
      </c>
      <c r="BE7" s="30"/>
      <c r="BF7" s="30"/>
      <c r="BG7" s="30"/>
      <c r="BH7" s="30"/>
      <c r="BI7" s="30"/>
      <c r="BJ7" s="30"/>
      <c r="BK7" s="30"/>
      <c r="BL7" s="30"/>
      <c r="BM7" s="30"/>
      <c r="BN7" s="219"/>
      <c r="BO7" s="64" t="s">
        <v>81</v>
      </c>
      <c r="BP7" s="30"/>
      <c r="BQ7" s="30"/>
      <c r="BR7" s="30"/>
      <c r="BS7" s="30"/>
      <c r="BT7" s="30"/>
      <c r="BU7" s="30"/>
      <c r="BV7" s="30"/>
      <c r="BW7" s="30"/>
      <c r="BX7" s="30"/>
      <c r="BY7" s="219"/>
      <c r="BZ7" s="64" t="s">
        <v>81</v>
      </c>
      <c r="CA7" s="30"/>
      <c r="CB7" s="30"/>
      <c r="CC7" s="30"/>
      <c r="CD7" s="30"/>
      <c r="CE7" s="30"/>
      <c r="CF7" s="30"/>
      <c r="CG7" s="30"/>
      <c r="CH7" s="30"/>
      <c r="CI7" s="30"/>
      <c r="CJ7" s="219"/>
      <c r="CK7" s="64" t="s">
        <v>81</v>
      </c>
      <c r="CL7" s="30"/>
      <c r="CM7" s="30"/>
      <c r="CN7" s="30"/>
      <c r="CO7" s="30"/>
      <c r="CP7" s="30"/>
      <c r="CQ7" s="30"/>
      <c r="CR7" s="30"/>
      <c r="CS7" s="30"/>
      <c r="CT7" s="30"/>
      <c r="CU7" s="219"/>
      <c r="CV7" s="64" t="s">
        <v>81</v>
      </c>
      <c r="CW7" s="30"/>
      <c r="CX7" s="30"/>
      <c r="CY7" s="30"/>
      <c r="CZ7" s="30"/>
      <c r="DA7" s="30"/>
      <c r="DB7" s="30"/>
      <c r="DC7" s="30"/>
      <c r="DD7" s="30"/>
      <c r="DE7" s="30"/>
      <c r="DF7" s="219"/>
      <c r="DG7" s="64" t="s">
        <v>81</v>
      </c>
      <c r="DH7" s="30"/>
      <c r="DI7" s="30"/>
      <c r="DJ7" s="30"/>
      <c r="DK7" s="30"/>
      <c r="DL7" s="30"/>
      <c r="DM7" s="30"/>
      <c r="DN7" s="30"/>
      <c r="DO7" s="30"/>
      <c r="DP7" s="30"/>
      <c r="DQ7" s="219"/>
      <c r="DR7" s="64" t="s">
        <v>81</v>
      </c>
      <c r="DS7" s="30"/>
      <c r="DT7" s="30"/>
      <c r="DU7" s="30"/>
      <c r="DV7" s="30"/>
      <c r="DW7" s="30"/>
      <c r="DX7" s="30"/>
      <c r="DY7" s="30"/>
      <c r="DZ7" s="30"/>
      <c r="EA7" s="30"/>
      <c r="EB7" s="219"/>
      <c r="EC7" s="64" t="s">
        <v>81</v>
      </c>
      <c r="ED7" s="30"/>
      <c r="EE7" s="30"/>
      <c r="EF7" s="30"/>
      <c r="EG7" s="30"/>
      <c r="EH7" s="30"/>
      <c r="EI7" s="30"/>
      <c r="EJ7" s="30"/>
      <c r="EK7" s="30"/>
      <c r="EL7" s="30"/>
      <c r="EM7" s="219"/>
    </row>
    <row r="8" spans="1:143" x14ac:dyDescent="0.25">
      <c r="K8" s="219"/>
      <c r="V8" s="219"/>
      <c r="AG8" s="219"/>
      <c r="AR8" s="219"/>
      <c r="BC8" s="219"/>
      <c r="BN8" s="219"/>
      <c r="BY8" s="219"/>
      <c r="CJ8" s="219"/>
      <c r="CU8" s="219"/>
      <c r="DF8" s="219"/>
      <c r="DQ8" s="219"/>
      <c r="EB8" s="219"/>
      <c r="EM8" s="219"/>
    </row>
    <row r="9" spans="1:143" ht="20.100000000000001" customHeight="1" x14ac:dyDescent="0.25">
      <c r="A9" s="67"/>
      <c r="B9" s="5" t="s">
        <v>74</v>
      </c>
      <c r="C9" s="5"/>
      <c r="D9" s="6"/>
      <c r="E9" s="5" t="s">
        <v>75</v>
      </c>
      <c r="F9" s="5"/>
      <c r="G9" s="6"/>
      <c r="H9" s="7" t="s">
        <v>73</v>
      </c>
      <c r="I9" s="5"/>
      <c r="J9" s="5"/>
      <c r="K9" s="219"/>
      <c r="L9" s="67"/>
      <c r="M9" s="5" t="s">
        <v>74</v>
      </c>
      <c r="N9" s="5"/>
      <c r="O9" s="6"/>
      <c r="P9" s="5" t="s">
        <v>75</v>
      </c>
      <c r="Q9" s="5"/>
      <c r="R9" s="6"/>
      <c r="S9" s="7" t="s">
        <v>73</v>
      </c>
      <c r="T9" s="5"/>
      <c r="U9" s="5"/>
      <c r="V9" s="219"/>
      <c r="W9" s="67"/>
      <c r="X9" s="5" t="s">
        <v>74</v>
      </c>
      <c r="Y9" s="5"/>
      <c r="Z9" s="6"/>
      <c r="AA9" s="5" t="s">
        <v>75</v>
      </c>
      <c r="AB9" s="5"/>
      <c r="AC9" s="6"/>
      <c r="AD9" s="7" t="s">
        <v>73</v>
      </c>
      <c r="AE9" s="5"/>
      <c r="AF9" s="5"/>
      <c r="AG9" s="219"/>
      <c r="AH9" s="67"/>
      <c r="AI9" s="5" t="s">
        <v>74</v>
      </c>
      <c r="AJ9" s="5"/>
      <c r="AK9" s="6"/>
      <c r="AL9" s="5" t="s">
        <v>75</v>
      </c>
      <c r="AM9" s="5"/>
      <c r="AN9" s="6"/>
      <c r="AO9" s="7" t="s">
        <v>73</v>
      </c>
      <c r="AP9" s="5"/>
      <c r="AQ9" s="5"/>
      <c r="AR9" s="219"/>
      <c r="AS9" s="67"/>
      <c r="AT9" s="5" t="s">
        <v>74</v>
      </c>
      <c r="AU9" s="5"/>
      <c r="AV9" s="6"/>
      <c r="AW9" s="5" t="s">
        <v>75</v>
      </c>
      <c r="AX9" s="5"/>
      <c r="AY9" s="6"/>
      <c r="AZ9" s="7" t="s">
        <v>73</v>
      </c>
      <c r="BA9" s="5"/>
      <c r="BB9" s="5"/>
      <c r="BC9" s="219"/>
      <c r="BD9" s="67"/>
      <c r="BE9" s="5" t="s">
        <v>74</v>
      </c>
      <c r="BF9" s="5"/>
      <c r="BG9" s="6"/>
      <c r="BH9" s="5" t="s">
        <v>75</v>
      </c>
      <c r="BI9" s="5"/>
      <c r="BJ9" s="6"/>
      <c r="BK9" s="7" t="s">
        <v>73</v>
      </c>
      <c r="BL9" s="5"/>
      <c r="BM9" s="5"/>
      <c r="BN9" s="219"/>
      <c r="BO9" s="67"/>
      <c r="BP9" s="5" t="s">
        <v>74</v>
      </c>
      <c r="BQ9" s="5"/>
      <c r="BR9" s="6"/>
      <c r="BS9" s="5" t="s">
        <v>75</v>
      </c>
      <c r="BT9" s="5"/>
      <c r="BU9" s="6"/>
      <c r="BV9" s="7" t="s">
        <v>73</v>
      </c>
      <c r="BW9" s="5"/>
      <c r="BX9" s="5"/>
      <c r="BY9" s="219"/>
      <c r="BZ9" s="67"/>
      <c r="CA9" s="5" t="s">
        <v>74</v>
      </c>
      <c r="CB9" s="5"/>
      <c r="CC9" s="6"/>
      <c r="CD9" s="5" t="s">
        <v>75</v>
      </c>
      <c r="CE9" s="5"/>
      <c r="CF9" s="6"/>
      <c r="CG9" s="7" t="s">
        <v>73</v>
      </c>
      <c r="CH9" s="5"/>
      <c r="CI9" s="5"/>
      <c r="CJ9" s="219"/>
      <c r="CK9" s="67"/>
      <c r="CL9" s="5" t="s">
        <v>74</v>
      </c>
      <c r="CM9" s="5"/>
      <c r="CN9" s="6"/>
      <c r="CO9" s="5" t="s">
        <v>75</v>
      </c>
      <c r="CP9" s="5"/>
      <c r="CQ9" s="6"/>
      <c r="CR9" s="7" t="s">
        <v>73</v>
      </c>
      <c r="CS9" s="5"/>
      <c r="CT9" s="5"/>
      <c r="CU9" s="219"/>
      <c r="CV9" s="67"/>
      <c r="CW9" s="5" t="s">
        <v>74</v>
      </c>
      <c r="CX9" s="5"/>
      <c r="CY9" s="6"/>
      <c r="CZ9" s="5" t="s">
        <v>75</v>
      </c>
      <c r="DA9" s="5"/>
      <c r="DB9" s="6"/>
      <c r="DC9" s="7" t="s">
        <v>73</v>
      </c>
      <c r="DD9" s="5"/>
      <c r="DE9" s="5"/>
      <c r="DF9" s="219"/>
      <c r="DG9" s="67"/>
      <c r="DH9" s="5" t="s">
        <v>74</v>
      </c>
      <c r="DI9" s="5"/>
      <c r="DJ9" s="6"/>
      <c r="DK9" s="5" t="s">
        <v>75</v>
      </c>
      <c r="DL9" s="5"/>
      <c r="DM9" s="6"/>
      <c r="DN9" s="7" t="s">
        <v>73</v>
      </c>
      <c r="DO9" s="5"/>
      <c r="DP9" s="5"/>
      <c r="DQ9" s="219"/>
      <c r="DR9" s="67"/>
      <c r="DS9" s="5" t="s">
        <v>74</v>
      </c>
      <c r="DT9" s="5"/>
      <c r="DU9" s="6"/>
      <c r="DV9" s="5" t="s">
        <v>75</v>
      </c>
      <c r="DW9" s="5"/>
      <c r="DX9" s="6"/>
      <c r="DY9" s="7" t="s">
        <v>73</v>
      </c>
      <c r="DZ9" s="5"/>
      <c r="EA9" s="5"/>
      <c r="EB9" s="219"/>
      <c r="EC9" s="67"/>
      <c r="ED9" s="5" t="s">
        <v>74</v>
      </c>
      <c r="EE9" s="5"/>
      <c r="EF9" s="6"/>
      <c r="EG9" s="5" t="s">
        <v>75</v>
      </c>
      <c r="EH9" s="5"/>
      <c r="EI9" s="6"/>
      <c r="EJ9" s="7" t="s">
        <v>73</v>
      </c>
      <c r="EK9" s="5"/>
      <c r="EL9" s="5"/>
      <c r="EM9" s="219"/>
    </row>
    <row r="10" spans="1:143" ht="20.100000000000001" customHeight="1" x14ac:dyDescent="0.25">
      <c r="A10" s="11"/>
      <c r="B10" s="58" t="str">
        <f>"July 1, "&amp;'Set-Up Worksheet'!$B$6-1&amp;" through December 31, "&amp;'Set-Up Worksheet'!$B$6-1</f>
        <v>July 1, 2016 through December 31, 2016</v>
      </c>
      <c r="C10" s="59"/>
      <c r="D10" s="60"/>
      <c r="E10" s="58" t="str">
        <f>"January 1, "&amp;'Set-Up Worksheet'!$B$6&amp;" through June 30, "&amp;'Set-Up Worksheet'!$B$6</f>
        <v>January 1, 2017 through June 30, 2017</v>
      </c>
      <c r="F10" s="59"/>
      <c r="G10" s="60"/>
      <c r="H10" s="58" t="str">
        <f>"July 1, "&amp;'Set-Up Worksheet'!$B$6-1&amp;" through June 30, "&amp;'Set-Up Worksheet'!$B$6</f>
        <v>July 1, 2016 through June 30, 2017</v>
      </c>
      <c r="I10" s="59"/>
      <c r="J10" s="7"/>
      <c r="K10" s="219"/>
      <c r="L10" s="11"/>
      <c r="M10" s="58" t="str">
        <f>"July 1, "&amp;'Set-Up Worksheet'!$B$6-1&amp;" through December 31, "&amp;'Set-Up Worksheet'!$B$6-1</f>
        <v>July 1, 2016 through December 31, 2016</v>
      </c>
      <c r="N10" s="59"/>
      <c r="O10" s="60"/>
      <c r="P10" s="58" t="str">
        <f>"January 1, "&amp;'Set-Up Worksheet'!$B$6&amp;" through June 30, "&amp;'Set-Up Worksheet'!$B$6</f>
        <v>January 1, 2017 through June 30, 2017</v>
      </c>
      <c r="Q10" s="59"/>
      <c r="R10" s="60"/>
      <c r="S10" s="58" t="str">
        <f>"July 1, "&amp;'Set-Up Worksheet'!$B$6-1&amp;" through June 30, "&amp;'Set-Up Worksheet'!$B$6</f>
        <v>July 1, 2016 through June 30, 2017</v>
      </c>
      <c r="T10" s="59"/>
      <c r="U10" s="7"/>
      <c r="V10" s="219"/>
      <c r="W10" s="11"/>
      <c r="X10" s="58" t="str">
        <f>"July 1, "&amp;'Set-Up Worksheet'!$B$6-1&amp;" through December 31, "&amp;'Set-Up Worksheet'!$B$6-1</f>
        <v>July 1, 2016 through December 31, 2016</v>
      </c>
      <c r="Y10" s="59"/>
      <c r="Z10" s="60"/>
      <c r="AA10" s="58" t="str">
        <f>"January 1, "&amp;'Set-Up Worksheet'!$B$6&amp;" through June 30, "&amp;'Set-Up Worksheet'!$B$6</f>
        <v>January 1, 2017 through June 30, 2017</v>
      </c>
      <c r="AB10" s="59"/>
      <c r="AC10" s="60"/>
      <c r="AD10" s="58" t="str">
        <f>"July 1, "&amp;'Set-Up Worksheet'!$B$6-1&amp;" through June 30, "&amp;'Set-Up Worksheet'!$B$6</f>
        <v>July 1, 2016 through June 30, 2017</v>
      </c>
      <c r="AE10" s="59"/>
      <c r="AF10" s="7"/>
      <c r="AG10" s="219"/>
      <c r="AH10" s="11"/>
      <c r="AI10" s="58" t="str">
        <f>"July 1, "&amp;'Set-Up Worksheet'!$B$6-1&amp;" through December 31, "&amp;'Set-Up Worksheet'!$B$6-1</f>
        <v>July 1, 2016 through December 31, 2016</v>
      </c>
      <c r="AJ10" s="59"/>
      <c r="AK10" s="60"/>
      <c r="AL10" s="58" t="str">
        <f>"January 1, "&amp;'Set-Up Worksheet'!$B$6&amp;" through June 30, "&amp;'Set-Up Worksheet'!$B$6</f>
        <v>January 1, 2017 through June 30, 2017</v>
      </c>
      <c r="AM10" s="59"/>
      <c r="AN10" s="60"/>
      <c r="AO10" s="58" t="str">
        <f>"July 1, "&amp;'Set-Up Worksheet'!$B$6-1&amp;" through June 30, "&amp;'Set-Up Worksheet'!$B$6</f>
        <v>July 1, 2016 through June 30, 2017</v>
      </c>
      <c r="AP10" s="59"/>
      <c r="AQ10" s="7"/>
      <c r="AR10" s="219"/>
      <c r="AS10" s="11"/>
      <c r="AT10" s="58" t="str">
        <f>"July 1, "&amp;'Set-Up Worksheet'!$B$6-1&amp;" through December 31, "&amp;'Set-Up Worksheet'!$B$6-1</f>
        <v>July 1, 2016 through December 31, 2016</v>
      </c>
      <c r="AU10" s="59"/>
      <c r="AV10" s="60"/>
      <c r="AW10" s="58" t="str">
        <f>"January 1, "&amp;'Set-Up Worksheet'!$B$6&amp;" through June 30, "&amp;'Set-Up Worksheet'!$B$6</f>
        <v>January 1, 2017 through June 30, 2017</v>
      </c>
      <c r="AX10" s="59"/>
      <c r="AY10" s="60"/>
      <c r="AZ10" s="58" t="str">
        <f>"July 1, "&amp;'Set-Up Worksheet'!$B$6-1&amp;" through June 30, "&amp;'Set-Up Worksheet'!$B$6</f>
        <v>July 1, 2016 through June 30, 2017</v>
      </c>
      <c r="BA10" s="59"/>
      <c r="BB10" s="7"/>
      <c r="BC10" s="219"/>
      <c r="BD10" s="11"/>
      <c r="BE10" s="58" t="str">
        <f>"July 1, "&amp;'Set-Up Worksheet'!$B$6-1&amp;" through December 31, "&amp;'Set-Up Worksheet'!$B$6-1</f>
        <v>July 1, 2016 through December 31, 2016</v>
      </c>
      <c r="BF10" s="59"/>
      <c r="BG10" s="60"/>
      <c r="BH10" s="58" t="str">
        <f>"January 1, "&amp;'Set-Up Worksheet'!$B$6&amp;" through June 30, "&amp;'Set-Up Worksheet'!$B$6</f>
        <v>January 1, 2017 through June 30, 2017</v>
      </c>
      <c r="BI10" s="59"/>
      <c r="BJ10" s="60"/>
      <c r="BK10" s="58" t="str">
        <f>"July 1, "&amp;'Set-Up Worksheet'!$B$6-1&amp;" through June 30, "&amp;'Set-Up Worksheet'!$B$6</f>
        <v>July 1, 2016 through June 30, 2017</v>
      </c>
      <c r="BL10" s="59"/>
      <c r="BM10" s="7"/>
      <c r="BN10" s="219"/>
      <c r="BO10" s="11"/>
      <c r="BP10" s="58" t="str">
        <f>"July 1, "&amp;'Set-Up Worksheet'!$B$6-1&amp;" through December 31, "&amp;'Set-Up Worksheet'!$B$6-1</f>
        <v>July 1, 2016 through December 31, 2016</v>
      </c>
      <c r="BQ10" s="59"/>
      <c r="BR10" s="60"/>
      <c r="BS10" s="58" t="str">
        <f>"January 1, "&amp;'Set-Up Worksheet'!$B$6&amp;" through June 30, "&amp;'Set-Up Worksheet'!$B$6</f>
        <v>January 1, 2017 through June 30, 2017</v>
      </c>
      <c r="BT10" s="59"/>
      <c r="BU10" s="60"/>
      <c r="BV10" s="58" t="str">
        <f>"July 1, "&amp;'Set-Up Worksheet'!$B$6-1&amp;" through June 30, "&amp;'Set-Up Worksheet'!$B$6</f>
        <v>July 1, 2016 through June 30, 2017</v>
      </c>
      <c r="BW10" s="59"/>
      <c r="BX10" s="7"/>
      <c r="BY10" s="219"/>
      <c r="BZ10" s="11"/>
      <c r="CA10" s="58" t="str">
        <f>"July 1, "&amp;'Set-Up Worksheet'!$B$6-1&amp;" through December 31, "&amp;'Set-Up Worksheet'!$B$6-1</f>
        <v>July 1, 2016 through December 31, 2016</v>
      </c>
      <c r="CB10" s="59"/>
      <c r="CC10" s="60"/>
      <c r="CD10" s="58" t="str">
        <f>"January 1, "&amp;'Set-Up Worksheet'!$B$6&amp;" through June 30, "&amp;'Set-Up Worksheet'!$B$6</f>
        <v>January 1, 2017 through June 30, 2017</v>
      </c>
      <c r="CE10" s="59"/>
      <c r="CF10" s="60"/>
      <c r="CG10" s="58" t="str">
        <f>"July 1, "&amp;'Set-Up Worksheet'!$B$6-1&amp;" through June 30, "&amp;'Set-Up Worksheet'!$B$6</f>
        <v>July 1, 2016 through June 30, 2017</v>
      </c>
      <c r="CH10" s="59"/>
      <c r="CI10" s="7"/>
      <c r="CJ10" s="219"/>
      <c r="CK10" s="11"/>
      <c r="CL10" s="58" t="str">
        <f>"July 1, "&amp;'Set-Up Worksheet'!$B$6-1&amp;" through December 31, "&amp;'Set-Up Worksheet'!$B$6-1</f>
        <v>July 1, 2016 through December 31, 2016</v>
      </c>
      <c r="CM10" s="59"/>
      <c r="CN10" s="60"/>
      <c r="CO10" s="58" t="str">
        <f>"January 1, "&amp;'Set-Up Worksheet'!$B$6&amp;" through June 30, "&amp;'Set-Up Worksheet'!$B$6</f>
        <v>January 1, 2017 through June 30, 2017</v>
      </c>
      <c r="CP10" s="59"/>
      <c r="CQ10" s="60"/>
      <c r="CR10" s="58" t="str">
        <f>"July 1, "&amp;'Set-Up Worksheet'!$B$6-1&amp;" through June 30, "&amp;'Set-Up Worksheet'!$B$6</f>
        <v>July 1, 2016 through June 30, 2017</v>
      </c>
      <c r="CS10" s="59"/>
      <c r="CT10" s="7"/>
      <c r="CU10" s="219"/>
      <c r="CV10" s="11"/>
      <c r="CW10" s="58" t="str">
        <f>"July 1, "&amp;'Set-Up Worksheet'!$B$6-1&amp;" through December 31, "&amp;'Set-Up Worksheet'!$B$6-1</f>
        <v>July 1, 2016 through December 31, 2016</v>
      </c>
      <c r="CX10" s="59"/>
      <c r="CY10" s="60"/>
      <c r="CZ10" s="58" t="str">
        <f>"January 1, "&amp;'Set-Up Worksheet'!$B$6&amp;" through June 30, "&amp;'Set-Up Worksheet'!$B$6</f>
        <v>January 1, 2017 through June 30, 2017</v>
      </c>
      <c r="DA10" s="59"/>
      <c r="DB10" s="60"/>
      <c r="DC10" s="58" t="str">
        <f>"July 1, "&amp;'Set-Up Worksheet'!$B$6-1&amp;" through June 30, "&amp;'Set-Up Worksheet'!$B$6</f>
        <v>July 1, 2016 through June 30, 2017</v>
      </c>
      <c r="DD10" s="59"/>
      <c r="DE10" s="7"/>
      <c r="DF10" s="219"/>
      <c r="DG10" s="11"/>
      <c r="DH10" s="58" t="str">
        <f>"July 1, "&amp;'Set-Up Worksheet'!$B$6-1&amp;" through December 31, "&amp;'Set-Up Worksheet'!$B$6-1</f>
        <v>July 1, 2016 through December 31, 2016</v>
      </c>
      <c r="DI10" s="59"/>
      <c r="DJ10" s="60"/>
      <c r="DK10" s="58" t="str">
        <f>"January 1, "&amp;'Set-Up Worksheet'!$B$6&amp;" through June 30, "&amp;'Set-Up Worksheet'!$B$6</f>
        <v>January 1, 2017 through June 30, 2017</v>
      </c>
      <c r="DL10" s="59"/>
      <c r="DM10" s="60"/>
      <c r="DN10" s="58" t="str">
        <f>"July 1, "&amp;'Set-Up Worksheet'!$B$6-1&amp;" through June 30, "&amp;'Set-Up Worksheet'!$B$6</f>
        <v>July 1, 2016 through June 30, 2017</v>
      </c>
      <c r="DO10" s="59"/>
      <c r="DP10" s="7"/>
      <c r="DQ10" s="219"/>
      <c r="DR10" s="11"/>
      <c r="DS10" s="58" t="str">
        <f>"July 1, "&amp;'Set-Up Worksheet'!$B$6-1&amp;" through December 31, "&amp;'Set-Up Worksheet'!$B$6-1</f>
        <v>July 1, 2016 through December 31, 2016</v>
      </c>
      <c r="DT10" s="59"/>
      <c r="DU10" s="60"/>
      <c r="DV10" s="58" t="str">
        <f>"January 1, "&amp;'Set-Up Worksheet'!$B$6&amp;" through June 30, "&amp;'Set-Up Worksheet'!$B$6</f>
        <v>January 1, 2017 through June 30, 2017</v>
      </c>
      <c r="DW10" s="59"/>
      <c r="DX10" s="60"/>
      <c r="DY10" s="58" t="str">
        <f>"July 1, "&amp;'Set-Up Worksheet'!$B$6-1&amp;" through June 30, "&amp;'Set-Up Worksheet'!$B$6</f>
        <v>July 1, 2016 through June 30, 2017</v>
      </c>
      <c r="DZ10" s="59"/>
      <c r="EA10" s="7"/>
      <c r="EB10" s="219"/>
      <c r="EC10" s="11"/>
      <c r="ED10" s="58" t="str">
        <f>"July 1, "&amp;'Set-Up Worksheet'!$B$6-1&amp;" through December 31, "&amp;'Set-Up Worksheet'!$B$6-1</f>
        <v>July 1, 2016 through December 31, 2016</v>
      </c>
      <c r="EE10" s="59"/>
      <c r="EF10" s="60"/>
      <c r="EG10" s="58" t="str">
        <f>"January 1, "&amp;'Set-Up Worksheet'!$B$6&amp;" through June 30, "&amp;'Set-Up Worksheet'!$B$6</f>
        <v>January 1, 2017 through June 30, 2017</v>
      </c>
      <c r="EH10" s="59"/>
      <c r="EI10" s="60"/>
      <c r="EJ10" s="58" t="str">
        <f>"July 1, "&amp;'Set-Up Worksheet'!$B$6-1&amp;" through June 30, "&amp;'Set-Up Worksheet'!$B$6</f>
        <v>July 1, 2016 through June 30, 2017</v>
      </c>
      <c r="EK10" s="59"/>
      <c r="EL10" s="7"/>
      <c r="EM10" s="219"/>
    </row>
    <row r="11" spans="1:143" ht="26.4" x14ac:dyDescent="0.25">
      <c r="A11" s="8" t="s">
        <v>78</v>
      </c>
      <c r="B11" s="8" t="s">
        <v>70</v>
      </c>
      <c r="C11" s="8" t="s">
        <v>71</v>
      </c>
      <c r="D11" s="75" t="s">
        <v>72</v>
      </c>
      <c r="E11" s="8" t="s">
        <v>70</v>
      </c>
      <c r="F11" s="8" t="s">
        <v>71</v>
      </c>
      <c r="G11" s="75" t="s">
        <v>72</v>
      </c>
      <c r="H11" s="8" t="s">
        <v>70</v>
      </c>
      <c r="I11" s="8" t="s">
        <v>71</v>
      </c>
      <c r="J11" s="70" t="s">
        <v>72</v>
      </c>
      <c r="K11" s="219"/>
      <c r="L11" s="8" t="s">
        <v>78</v>
      </c>
      <c r="M11" s="8" t="s">
        <v>70</v>
      </c>
      <c r="N11" s="8" t="s">
        <v>71</v>
      </c>
      <c r="O11" s="75" t="s">
        <v>72</v>
      </c>
      <c r="P11" s="8" t="s">
        <v>70</v>
      </c>
      <c r="Q11" s="8" t="s">
        <v>71</v>
      </c>
      <c r="R11" s="75" t="s">
        <v>72</v>
      </c>
      <c r="S11" s="8" t="s">
        <v>70</v>
      </c>
      <c r="T11" s="8" t="s">
        <v>71</v>
      </c>
      <c r="U11" s="70" t="s">
        <v>72</v>
      </c>
      <c r="V11" s="219"/>
      <c r="W11" s="8" t="s">
        <v>78</v>
      </c>
      <c r="X11" s="8" t="s">
        <v>70</v>
      </c>
      <c r="Y11" s="8" t="s">
        <v>71</v>
      </c>
      <c r="Z11" s="75" t="s">
        <v>72</v>
      </c>
      <c r="AA11" s="8" t="s">
        <v>70</v>
      </c>
      <c r="AB11" s="8" t="s">
        <v>71</v>
      </c>
      <c r="AC11" s="75" t="s">
        <v>72</v>
      </c>
      <c r="AD11" s="8" t="s">
        <v>70</v>
      </c>
      <c r="AE11" s="8" t="s">
        <v>71</v>
      </c>
      <c r="AF11" s="70" t="s">
        <v>72</v>
      </c>
      <c r="AG11" s="219"/>
      <c r="AH11" s="8" t="s">
        <v>78</v>
      </c>
      <c r="AI11" s="8" t="s">
        <v>70</v>
      </c>
      <c r="AJ11" s="8" t="s">
        <v>71</v>
      </c>
      <c r="AK11" s="75" t="s">
        <v>72</v>
      </c>
      <c r="AL11" s="8" t="s">
        <v>70</v>
      </c>
      <c r="AM11" s="8" t="s">
        <v>71</v>
      </c>
      <c r="AN11" s="75" t="s">
        <v>72</v>
      </c>
      <c r="AO11" s="8" t="s">
        <v>70</v>
      </c>
      <c r="AP11" s="8" t="s">
        <v>71</v>
      </c>
      <c r="AQ11" s="70" t="s">
        <v>72</v>
      </c>
      <c r="AR11" s="219"/>
      <c r="AS11" s="8" t="s">
        <v>78</v>
      </c>
      <c r="AT11" s="8" t="s">
        <v>70</v>
      </c>
      <c r="AU11" s="8" t="s">
        <v>71</v>
      </c>
      <c r="AV11" s="75" t="s">
        <v>72</v>
      </c>
      <c r="AW11" s="8" t="s">
        <v>70</v>
      </c>
      <c r="AX11" s="8" t="s">
        <v>71</v>
      </c>
      <c r="AY11" s="75" t="s">
        <v>72</v>
      </c>
      <c r="AZ11" s="8" t="s">
        <v>70</v>
      </c>
      <c r="BA11" s="8" t="s">
        <v>71</v>
      </c>
      <c r="BB11" s="70" t="s">
        <v>72</v>
      </c>
      <c r="BC11" s="219"/>
      <c r="BD11" s="8" t="s">
        <v>78</v>
      </c>
      <c r="BE11" s="8" t="s">
        <v>70</v>
      </c>
      <c r="BF11" s="8" t="s">
        <v>71</v>
      </c>
      <c r="BG11" s="75" t="s">
        <v>72</v>
      </c>
      <c r="BH11" s="8" t="s">
        <v>70</v>
      </c>
      <c r="BI11" s="8" t="s">
        <v>71</v>
      </c>
      <c r="BJ11" s="75" t="s">
        <v>72</v>
      </c>
      <c r="BK11" s="8" t="s">
        <v>70</v>
      </c>
      <c r="BL11" s="8" t="s">
        <v>71</v>
      </c>
      <c r="BM11" s="70" t="s">
        <v>72</v>
      </c>
      <c r="BN11" s="219"/>
      <c r="BO11" s="8" t="s">
        <v>78</v>
      </c>
      <c r="BP11" s="8" t="s">
        <v>70</v>
      </c>
      <c r="BQ11" s="8" t="s">
        <v>71</v>
      </c>
      <c r="BR11" s="75" t="s">
        <v>72</v>
      </c>
      <c r="BS11" s="8" t="s">
        <v>70</v>
      </c>
      <c r="BT11" s="8" t="s">
        <v>71</v>
      </c>
      <c r="BU11" s="75" t="s">
        <v>72</v>
      </c>
      <c r="BV11" s="8" t="s">
        <v>70</v>
      </c>
      <c r="BW11" s="8" t="s">
        <v>71</v>
      </c>
      <c r="BX11" s="70" t="s">
        <v>72</v>
      </c>
      <c r="BY11" s="219"/>
      <c r="BZ11" s="8" t="s">
        <v>78</v>
      </c>
      <c r="CA11" s="8" t="s">
        <v>70</v>
      </c>
      <c r="CB11" s="8" t="s">
        <v>71</v>
      </c>
      <c r="CC11" s="75" t="s">
        <v>72</v>
      </c>
      <c r="CD11" s="8" t="s">
        <v>70</v>
      </c>
      <c r="CE11" s="8" t="s">
        <v>71</v>
      </c>
      <c r="CF11" s="75" t="s">
        <v>72</v>
      </c>
      <c r="CG11" s="8" t="s">
        <v>70</v>
      </c>
      <c r="CH11" s="8" t="s">
        <v>71</v>
      </c>
      <c r="CI11" s="70" t="s">
        <v>72</v>
      </c>
      <c r="CJ11" s="219"/>
      <c r="CK11" s="8" t="s">
        <v>78</v>
      </c>
      <c r="CL11" s="8" t="s">
        <v>70</v>
      </c>
      <c r="CM11" s="8" t="s">
        <v>71</v>
      </c>
      <c r="CN11" s="75" t="s">
        <v>72</v>
      </c>
      <c r="CO11" s="8" t="s">
        <v>70</v>
      </c>
      <c r="CP11" s="8" t="s">
        <v>71</v>
      </c>
      <c r="CQ11" s="75" t="s">
        <v>72</v>
      </c>
      <c r="CR11" s="8" t="s">
        <v>70</v>
      </c>
      <c r="CS11" s="8" t="s">
        <v>71</v>
      </c>
      <c r="CT11" s="70" t="s">
        <v>72</v>
      </c>
      <c r="CU11" s="219"/>
      <c r="CV11" s="8" t="s">
        <v>78</v>
      </c>
      <c r="CW11" s="8" t="s">
        <v>70</v>
      </c>
      <c r="CX11" s="8" t="s">
        <v>71</v>
      </c>
      <c r="CY11" s="75" t="s">
        <v>72</v>
      </c>
      <c r="CZ11" s="8" t="s">
        <v>70</v>
      </c>
      <c r="DA11" s="8" t="s">
        <v>71</v>
      </c>
      <c r="DB11" s="75" t="s">
        <v>72</v>
      </c>
      <c r="DC11" s="8" t="s">
        <v>70</v>
      </c>
      <c r="DD11" s="8" t="s">
        <v>71</v>
      </c>
      <c r="DE11" s="70" t="s">
        <v>72</v>
      </c>
      <c r="DF11" s="219"/>
      <c r="DG11" s="8" t="s">
        <v>78</v>
      </c>
      <c r="DH11" s="8" t="s">
        <v>70</v>
      </c>
      <c r="DI11" s="8" t="s">
        <v>71</v>
      </c>
      <c r="DJ11" s="75" t="s">
        <v>72</v>
      </c>
      <c r="DK11" s="8" t="s">
        <v>70</v>
      </c>
      <c r="DL11" s="8" t="s">
        <v>71</v>
      </c>
      <c r="DM11" s="75" t="s">
        <v>72</v>
      </c>
      <c r="DN11" s="8" t="s">
        <v>70</v>
      </c>
      <c r="DO11" s="8" t="s">
        <v>71</v>
      </c>
      <c r="DP11" s="70" t="s">
        <v>72</v>
      </c>
      <c r="DQ11" s="219"/>
      <c r="DR11" s="8" t="s">
        <v>78</v>
      </c>
      <c r="DS11" s="8" t="s">
        <v>70</v>
      </c>
      <c r="DT11" s="8" t="s">
        <v>71</v>
      </c>
      <c r="DU11" s="75" t="s">
        <v>72</v>
      </c>
      <c r="DV11" s="8" t="s">
        <v>70</v>
      </c>
      <c r="DW11" s="8" t="s">
        <v>71</v>
      </c>
      <c r="DX11" s="75" t="s">
        <v>72</v>
      </c>
      <c r="DY11" s="8" t="s">
        <v>70</v>
      </c>
      <c r="DZ11" s="8" t="s">
        <v>71</v>
      </c>
      <c r="EA11" s="70" t="s">
        <v>72</v>
      </c>
      <c r="EB11" s="219"/>
      <c r="EC11" s="8" t="s">
        <v>78</v>
      </c>
      <c r="ED11" s="8" t="s">
        <v>70</v>
      </c>
      <c r="EE11" s="8" t="s">
        <v>71</v>
      </c>
      <c r="EF11" s="75" t="s">
        <v>72</v>
      </c>
      <c r="EG11" s="8" t="s">
        <v>70</v>
      </c>
      <c r="EH11" s="8" t="s">
        <v>71</v>
      </c>
      <c r="EI11" s="75" t="s">
        <v>72</v>
      </c>
      <c r="EJ11" s="8" t="s">
        <v>70</v>
      </c>
      <c r="EK11" s="8" t="s">
        <v>71</v>
      </c>
      <c r="EL11" s="70" t="s">
        <v>72</v>
      </c>
      <c r="EM11" s="219"/>
    </row>
    <row r="12" spans="1:143" ht="30" customHeight="1" x14ac:dyDescent="0.25">
      <c r="A12" s="79" t="s">
        <v>369</v>
      </c>
      <c r="B12" s="429">
        <f>SUM(M12,X12,AI12,AT12,BE12,BP12,CA12,CL12,CW12,DH12,DS12,ED12)</f>
        <v>0</v>
      </c>
      <c r="C12" s="429">
        <f>SUM(N12,Y12,AJ12,AU12,BF12,BQ12,CB12,CM12,CX12,DI12,DT12,EE12)</f>
        <v>0</v>
      </c>
      <c r="D12" s="135">
        <f t="shared" ref="D12:D24" si="0">SUM(B12:C12)</f>
        <v>0</v>
      </c>
      <c r="E12" s="429">
        <f>SUM(P12,AA12,AL12,AW12,BH12,BS12,CD12,CO12,CZ12,DK12,DV12,EG12)</f>
        <v>0</v>
      </c>
      <c r="F12" s="429">
        <f>SUM(Q12,AB12,AM12,AX12,BI12,BT12,CE12,CP12,DA12,DL12,DW12,EH12)</f>
        <v>0</v>
      </c>
      <c r="G12" s="135">
        <f t="shared" ref="G12:G24" si="1">SUM(E12:F12)</f>
        <v>0</v>
      </c>
      <c r="H12" s="137">
        <f t="shared" ref="H12:H24" si="2">SUM(B12,E12)</f>
        <v>0</v>
      </c>
      <c r="I12" s="138">
        <f t="shared" ref="I12:J24" si="3">SUM(C12,F12)</f>
        <v>0</v>
      </c>
      <c r="J12" s="138">
        <f t="shared" si="3"/>
        <v>0</v>
      </c>
      <c r="K12" s="219"/>
      <c r="L12" s="79" t="s">
        <v>369</v>
      </c>
      <c r="M12" s="134"/>
      <c r="N12" s="134"/>
      <c r="O12" s="135">
        <f t="shared" ref="O12:O13" si="4">SUM(M12:N12)</f>
        <v>0</v>
      </c>
      <c r="P12" s="136"/>
      <c r="Q12" s="134"/>
      <c r="R12" s="135">
        <f t="shared" ref="R12:R13" si="5">SUM(P12:Q12)</f>
        <v>0</v>
      </c>
      <c r="S12" s="137">
        <f t="shared" ref="S12:S13" si="6">SUM(M12,P12)</f>
        <v>0</v>
      </c>
      <c r="T12" s="138">
        <f t="shared" ref="T12:T13" si="7">SUM(N12,Q12)</f>
        <v>0</v>
      </c>
      <c r="U12" s="138">
        <f t="shared" ref="U12:U13" si="8">SUM(O12,R12)</f>
        <v>0</v>
      </c>
      <c r="V12" s="219"/>
      <c r="W12" s="79" t="s">
        <v>369</v>
      </c>
      <c r="X12" s="134"/>
      <c r="Y12" s="134"/>
      <c r="Z12" s="135">
        <f t="shared" ref="Z12:Z13" si="9">SUM(X12:Y12)</f>
        <v>0</v>
      </c>
      <c r="AA12" s="136"/>
      <c r="AB12" s="134"/>
      <c r="AC12" s="135">
        <f t="shared" ref="AC12:AC13" si="10">SUM(AA12:AB12)</f>
        <v>0</v>
      </c>
      <c r="AD12" s="137">
        <f t="shared" ref="AD12:AD13" si="11">SUM(X12,AA12)</f>
        <v>0</v>
      </c>
      <c r="AE12" s="138">
        <f t="shared" ref="AE12:AE13" si="12">SUM(Y12,AB12)</f>
        <v>0</v>
      </c>
      <c r="AF12" s="138">
        <f t="shared" ref="AF12:AF13" si="13">SUM(Z12,AC12)</f>
        <v>0</v>
      </c>
      <c r="AG12" s="219"/>
      <c r="AH12" s="79" t="s">
        <v>369</v>
      </c>
      <c r="AI12" s="134"/>
      <c r="AJ12" s="134"/>
      <c r="AK12" s="135">
        <f t="shared" ref="AK12:AK13" si="14">SUM(AI12:AJ12)</f>
        <v>0</v>
      </c>
      <c r="AL12" s="136"/>
      <c r="AM12" s="134"/>
      <c r="AN12" s="135">
        <f t="shared" ref="AN12:AN13" si="15">SUM(AL12:AM12)</f>
        <v>0</v>
      </c>
      <c r="AO12" s="137">
        <f t="shared" ref="AO12:AO13" si="16">SUM(AI12,AL12)</f>
        <v>0</v>
      </c>
      <c r="AP12" s="138">
        <f t="shared" ref="AP12:AP13" si="17">SUM(AJ12,AM12)</f>
        <v>0</v>
      </c>
      <c r="AQ12" s="138">
        <f t="shared" ref="AQ12:AQ13" si="18">SUM(AK12,AN12)</f>
        <v>0</v>
      </c>
      <c r="AR12" s="219"/>
      <c r="AS12" s="79" t="s">
        <v>369</v>
      </c>
      <c r="AT12" s="134"/>
      <c r="AU12" s="134"/>
      <c r="AV12" s="135">
        <f t="shared" ref="AV12:AV13" si="19">SUM(AT12:AU12)</f>
        <v>0</v>
      </c>
      <c r="AW12" s="136"/>
      <c r="AX12" s="134"/>
      <c r="AY12" s="135">
        <f t="shared" ref="AY12:AY13" si="20">SUM(AW12:AX12)</f>
        <v>0</v>
      </c>
      <c r="AZ12" s="137">
        <f t="shared" ref="AZ12:AZ13" si="21">SUM(AT12,AW12)</f>
        <v>0</v>
      </c>
      <c r="BA12" s="138">
        <f t="shared" ref="BA12:BA13" si="22">SUM(AU12,AX12)</f>
        <v>0</v>
      </c>
      <c r="BB12" s="138">
        <f t="shared" ref="BB12:BB13" si="23">SUM(AV12,AY12)</f>
        <v>0</v>
      </c>
      <c r="BC12" s="219"/>
      <c r="BD12" s="79" t="s">
        <v>369</v>
      </c>
      <c r="BE12" s="134"/>
      <c r="BF12" s="134"/>
      <c r="BG12" s="135">
        <f t="shared" ref="BG12:BG13" si="24">SUM(BE12:BF12)</f>
        <v>0</v>
      </c>
      <c r="BH12" s="136"/>
      <c r="BI12" s="134"/>
      <c r="BJ12" s="135">
        <f t="shared" ref="BJ12:BJ13" si="25">SUM(BH12:BI12)</f>
        <v>0</v>
      </c>
      <c r="BK12" s="137">
        <f t="shared" ref="BK12:BK13" si="26">SUM(BE12,BH12)</f>
        <v>0</v>
      </c>
      <c r="BL12" s="138">
        <f t="shared" ref="BL12:BL13" si="27">SUM(BF12,BI12)</f>
        <v>0</v>
      </c>
      <c r="BM12" s="138">
        <f t="shared" ref="BM12:BM13" si="28">SUM(BG12,BJ12)</f>
        <v>0</v>
      </c>
      <c r="BN12" s="219"/>
      <c r="BO12" s="79" t="s">
        <v>369</v>
      </c>
      <c r="BP12" s="134"/>
      <c r="BQ12" s="134"/>
      <c r="BR12" s="135">
        <f t="shared" ref="BR12:BR13" si="29">SUM(BP12:BQ12)</f>
        <v>0</v>
      </c>
      <c r="BS12" s="136"/>
      <c r="BT12" s="134"/>
      <c r="BU12" s="135">
        <f t="shared" ref="BU12:BU13" si="30">SUM(BS12:BT12)</f>
        <v>0</v>
      </c>
      <c r="BV12" s="137">
        <f t="shared" ref="BV12:BV13" si="31">SUM(BP12,BS12)</f>
        <v>0</v>
      </c>
      <c r="BW12" s="138">
        <f t="shared" ref="BW12:BW13" si="32">SUM(BQ12,BT12)</f>
        <v>0</v>
      </c>
      <c r="BX12" s="138">
        <f t="shared" ref="BX12:BX13" si="33">SUM(BR12,BU12)</f>
        <v>0</v>
      </c>
      <c r="BY12" s="219"/>
      <c r="BZ12" s="79" t="s">
        <v>369</v>
      </c>
      <c r="CA12" s="134"/>
      <c r="CB12" s="134"/>
      <c r="CC12" s="135">
        <f t="shared" ref="CC12:CC13" si="34">SUM(CA12:CB12)</f>
        <v>0</v>
      </c>
      <c r="CD12" s="136"/>
      <c r="CE12" s="134"/>
      <c r="CF12" s="135">
        <f t="shared" ref="CF12:CF13" si="35">SUM(CD12:CE12)</f>
        <v>0</v>
      </c>
      <c r="CG12" s="137">
        <f t="shared" ref="CG12:CG13" si="36">SUM(CA12,CD12)</f>
        <v>0</v>
      </c>
      <c r="CH12" s="138">
        <f t="shared" ref="CH12:CH13" si="37">SUM(CB12,CE12)</f>
        <v>0</v>
      </c>
      <c r="CI12" s="138">
        <f t="shared" ref="CI12:CI13" si="38">SUM(CC12,CF12)</f>
        <v>0</v>
      </c>
      <c r="CJ12" s="219"/>
      <c r="CK12" s="79" t="s">
        <v>369</v>
      </c>
      <c r="CL12" s="134"/>
      <c r="CM12" s="134"/>
      <c r="CN12" s="135">
        <f t="shared" ref="CN12:CN13" si="39">SUM(CL12:CM12)</f>
        <v>0</v>
      </c>
      <c r="CO12" s="136"/>
      <c r="CP12" s="134"/>
      <c r="CQ12" s="135">
        <f t="shared" ref="CQ12:CQ13" si="40">SUM(CO12:CP12)</f>
        <v>0</v>
      </c>
      <c r="CR12" s="137">
        <f t="shared" ref="CR12:CR13" si="41">SUM(CL12,CO12)</f>
        <v>0</v>
      </c>
      <c r="CS12" s="138">
        <f t="shared" ref="CS12:CS13" si="42">SUM(CM12,CP12)</f>
        <v>0</v>
      </c>
      <c r="CT12" s="138">
        <f t="shared" ref="CT12:CT13" si="43">SUM(CN12,CQ12)</f>
        <v>0</v>
      </c>
      <c r="CU12" s="219"/>
      <c r="CV12" s="79" t="s">
        <v>369</v>
      </c>
      <c r="CW12" s="134"/>
      <c r="CX12" s="134"/>
      <c r="CY12" s="135">
        <f t="shared" ref="CY12:CY13" si="44">SUM(CW12:CX12)</f>
        <v>0</v>
      </c>
      <c r="CZ12" s="136"/>
      <c r="DA12" s="134"/>
      <c r="DB12" s="135">
        <f t="shared" ref="DB12:DB13" si="45">SUM(CZ12:DA12)</f>
        <v>0</v>
      </c>
      <c r="DC12" s="137">
        <f t="shared" ref="DC12:DC13" si="46">SUM(CW12,CZ12)</f>
        <v>0</v>
      </c>
      <c r="DD12" s="138">
        <f t="shared" ref="DD12:DD13" si="47">SUM(CX12,DA12)</f>
        <v>0</v>
      </c>
      <c r="DE12" s="138">
        <f t="shared" ref="DE12:DE13" si="48">SUM(CY12,DB12)</f>
        <v>0</v>
      </c>
      <c r="DF12" s="219"/>
      <c r="DG12" s="79" t="s">
        <v>369</v>
      </c>
      <c r="DH12" s="134"/>
      <c r="DI12" s="134"/>
      <c r="DJ12" s="135">
        <f t="shared" ref="DJ12:DJ13" si="49">SUM(DH12:DI12)</f>
        <v>0</v>
      </c>
      <c r="DK12" s="136"/>
      <c r="DL12" s="134"/>
      <c r="DM12" s="135">
        <f t="shared" ref="DM12:DM13" si="50">SUM(DK12:DL12)</f>
        <v>0</v>
      </c>
      <c r="DN12" s="137">
        <f t="shared" ref="DN12:DN13" si="51">SUM(DH12,DK12)</f>
        <v>0</v>
      </c>
      <c r="DO12" s="138">
        <f t="shared" ref="DO12:DO13" si="52">SUM(DI12,DL12)</f>
        <v>0</v>
      </c>
      <c r="DP12" s="138">
        <f t="shared" ref="DP12:DP13" si="53">SUM(DJ12,DM12)</f>
        <v>0</v>
      </c>
      <c r="DQ12" s="219"/>
      <c r="DR12" s="79" t="s">
        <v>369</v>
      </c>
      <c r="DS12" s="134"/>
      <c r="DT12" s="134"/>
      <c r="DU12" s="135">
        <f t="shared" ref="DU12:DU13" si="54">SUM(DS12:DT12)</f>
        <v>0</v>
      </c>
      <c r="DV12" s="136"/>
      <c r="DW12" s="134"/>
      <c r="DX12" s="135">
        <f t="shared" ref="DX12:DX13" si="55">SUM(DV12:DW12)</f>
        <v>0</v>
      </c>
      <c r="DY12" s="137">
        <f t="shared" ref="DY12:DY13" si="56">SUM(DS12,DV12)</f>
        <v>0</v>
      </c>
      <c r="DZ12" s="138">
        <f t="shared" ref="DZ12:DZ13" si="57">SUM(DT12,DW12)</f>
        <v>0</v>
      </c>
      <c r="EA12" s="138">
        <f t="shared" ref="EA12:EA13" si="58">SUM(DU12,DX12)</f>
        <v>0</v>
      </c>
      <c r="EB12" s="219"/>
      <c r="EC12" s="79" t="s">
        <v>369</v>
      </c>
      <c r="ED12" s="134"/>
      <c r="EE12" s="134"/>
      <c r="EF12" s="135">
        <f t="shared" ref="EF12:EF13" si="59">SUM(ED12:EE12)</f>
        <v>0</v>
      </c>
      <c r="EG12" s="136"/>
      <c r="EH12" s="134"/>
      <c r="EI12" s="135">
        <f t="shared" ref="EI12:EI13" si="60">SUM(EG12:EH12)</f>
        <v>0</v>
      </c>
      <c r="EJ12" s="137">
        <f t="shared" ref="EJ12:EJ13" si="61">SUM(ED12,EG12)</f>
        <v>0</v>
      </c>
      <c r="EK12" s="138">
        <f t="shared" ref="EK12:EK13" si="62">SUM(EE12,EH12)</f>
        <v>0</v>
      </c>
      <c r="EL12" s="138">
        <f t="shared" ref="EL12:EL13" si="63">SUM(EF12,EI12)</f>
        <v>0</v>
      </c>
      <c r="EM12" s="219"/>
    </row>
    <row r="13" spans="1:143" ht="30" customHeight="1" x14ac:dyDescent="0.25">
      <c r="A13" s="79" t="s">
        <v>371</v>
      </c>
      <c r="B13" s="429">
        <f t="shared" ref="B13:C13" si="64">SUM(M13,X13,AI13,AT13,BE13,BP13,CA13,CL13,CW13,DH13,DS13,ED13)</f>
        <v>0</v>
      </c>
      <c r="C13" s="429">
        <f t="shared" si="64"/>
        <v>0</v>
      </c>
      <c r="D13" s="135">
        <f t="shared" si="0"/>
        <v>0</v>
      </c>
      <c r="E13" s="429">
        <f t="shared" ref="E13:F13" si="65">SUM(P13,AA13,AL13,AW13,BH13,BS13,CD13,CO13,CZ13,DK13,DV13,EG13)</f>
        <v>0</v>
      </c>
      <c r="F13" s="429">
        <f t="shared" si="65"/>
        <v>0</v>
      </c>
      <c r="G13" s="135">
        <f t="shared" si="1"/>
        <v>0</v>
      </c>
      <c r="H13" s="137">
        <f t="shared" si="2"/>
        <v>0</v>
      </c>
      <c r="I13" s="138">
        <f t="shared" si="3"/>
        <v>0</v>
      </c>
      <c r="J13" s="138">
        <f t="shared" si="3"/>
        <v>0</v>
      </c>
      <c r="K13" s="219"/>
      <c r="L13" s="79" t="s">
        <v>371</v>
      </c>
      <c r="M13" s="134"/>
      <c r="N13" s="134"/>
      <c r="O13" s="135">
        <f t="shared" si="4"/>
        <v>0</v>
      </c>
      <c r="P13" s="136"/>
      <c r="Q13" s="134"/>
      <c r="R13" s="135">
        <f t="shared" si="5"/>
        <v>0</v>
      </c>
      <c r="S13" s="137">
        <f t="shared" si="6"/>
        <v>0</v>
      </c>
      <c r="T13" s="138">
        <f t="shared" si="7"/>
        <v>0</v>
      </c>
      <c r="U13" s="138">
        <f t="shared" si="8"/>
        <v>0</v>
      </c>
      <c r="V13" s="219"/>
      <c r="W13" s="79" t="s">
        <v>371</v>
      </c>
      <c r="X13" s="134"/>
      <c r="Y13" s="134"/>
      <c r="Z13" s="135">
        <f t="shared" si="9"/>
        <v>0</v>
      </c>
      <c r="AA13" s="136"/>
      <c r="AB13" s="134"/>
      <c r="AC13" s="135">
        <f t="shared" si="10"/>
        <v>0</v>
      </c>
      <c r="AD13" s="137">
        <f t="shared" si="11"/>
        <v>0</v>
      </c>
      <c r="AE13" s="138">
        <f t="shared" si="12"/>
        <v>0</v>
      </c>
      <c r="AF13" s="138">
        <f t="shared" si="13"/>
        <v>0</v>
      </c>
      <c r="AG13" s="219"/>
      <c r="AH13" s="79" t="s">
        <v>371</v>
      </c>
      <c r="AI13" s="134"/>
      <c r="AJ13" s="134"/>
      <c r="AK13" s="135">
        <f t="shared" si="14"/>
        <v>0</v>
      </c>
      <c r="AL13" s="136"/>
      <c r="AM13" s="134"/>
      <c r="AN13" s="135">
        <f t="shared" si="15"/>
        <v>0</v>
      </c>
      <c r="AO13" s="137">
        <f t="shared" si="16"/>
        <v>0</v>
      </c>
      <c r="AP13" s="138">
        <f t="shared" si="17"/>
        <v>0</v>
      </c>
      <c r="AQ13" s="138">
        <f t="shared" si="18"/>
        <v>0</v>
      </c>
      <c r="AR13" s="219"/>
      <c r="AS13" s="79" t="s">
        <v>371</v>
      </c>
      <c r="AT13" s="134"/>
      <c r="AU13" s="134"/>
      <c r="AV13" s="135">
        <f t="shared" si="19"/>
        <v>0</v>
      </c>
      <c r="AW13" s="136"/>
      <c r="AX13" s="134"/>
      <c r="AY13" s="135">
        <f t="shared" si="20"/>
        <v>0</v>
      </c>
      <c r="AZ13" s="137">
        <f t="shared" si="21"/>
        <v>0</v>
      </c>
      <c r="BA13" s="138">
        <f t="shared" si="22"/>
        <v>0</v>
      </c>
      <c r="BB13" s="138">
        <f t="shared" si="23"/>
        <v>0</v>
      </c>
      <c r="BC13" s="219"/>
      <c r="BD13" s="79" t="s">
        <v>371</v>
      </c>
      <c r="BE13" s="134"/>
      <c r="BF13" s="134"/>
      <c r="BG13" s="135">
        <f t="shared" si="24"/>
        <v>0</v>
      </c>
      <c r="BH13" s="136"/>
      <c r="BI13" s="134"/>
      <c r="BJ13" s="135">
        <f t="shared" si="25"/>
        <v>0</v>
      </c>
      <c r="BK13" s="137">
        <f t="shared" si="26"/>
        <v>0</v>
      </c>
      <c r="BL13" s="138">
        <f t="shared" si="27"/>
        <v>0</v>
      </c>
      <c r="BM13" s="138">
        <f t="shared" si="28"/>
        <v>0</v>
      </c>
      <c r="BN13" s="219"/>
      <c r="BO13" s="79" t="s">
        <v>371</v>
      </c>
      <c r="BP13" s="134"/>
      <c r="BQ13" s="134"/>
      <c r="BR13" s="135">
        <f t="shared" si="29"/>
        <v>0</v>
      </c>
      <c r="BS13" s="136"/>
      <c r="BT13" s="134"/>
      <c r="BU13" s="135">
        <f t="shared" si="30"/>
        <v>0</v>
      </c>
      <c r="BV13" s="137">
        <f t="shared" si="31"/>
        <v>0</v>
      </c>
      <c r="BW13" s="138">
        <f t="shared" si="32"/>
        <v>0</v>
      </c>
      <c r="BX13" s="138">
        <f t="shared" si="33"/>
        <v>0</v>
      </c>
      <c r="BY13" s="219"/>
      <c r="BZ13" s="79" t="s">
        <v>371</v>
      </c>
      <c r="CA13" s="134"/>
      <c r="CB13" s="134"/>
      <c r="CC13" s="135">
        <f t="shared" si="34"/>
        <v>0</v>
      </c>
      <c r="CD13" s="136"/>
      <c r="CE13" s="134"/>
      <c r="CF13" s="135">
        <f t="shared" si="35"/>
        <v>0</v>
      </c>
      <c r="CG13" s="137">
        <f t="shared" si="36"/>
        <v>0</v>
      </c>
      <c r="CH13" s="138">
        <f t="shared" si="37"/>
        <v>0</v>
      </c>
      <c r="CI13" s="138">
        <f t="shared" si="38"/>
        <v>0</v>
      </c>
      <c r="CJ13" s="219"/>
      <c r="CK13" s="79" t="s">
        <v>371</v>
      </c>
      <c r="CL13" s="134"/>
      <c r="CM13" s="134"/>
      <c r="CN13" s="135">
        <f t="shared" si="39"/>
        <v>0</v>
      </c>
      <c r="CO13" s="136"/>
      <c r="CP13" s="134"/>
      <c r="CQ13" s="135">
        <f t="shared" si="40"/>
        <v>0</v>
      </c>
      <c r="CR13" s="137">
        <f t="shared" si="41"/>
        <v>0</v>
      </c>
      <c r="CS13" s="138">
        <f t="shared" si="42"/>
        <v>0</v>
      </c>
      <c r="CT13" s="138">
        <f t="shared" si="43"/>
        <v>0</v>
      </c>
      <c r="CU13" s="219"/>
      <c r="CV13" s="79" t="s">
        <v>371</v>
      </c>
      <c r="CW13" s="134"/>
      <c r="CX13" s="134"/>
      <c r="CY13" s="135">
        <f t="shared" si="44"/>
        <v>0</v>
      </c>
      <c r="CZ13" s="136"/>
      <c r="DA13" s="134"/>
      <c r="DB13" s="135">
        <f t="shared" si="45"/>
        <v>0</v>
      </c>
      <c r="DC13" s="137">
        <f t="shared" si="46"/>
        <v>0</v>
      </c>
      <c r="DD13" s="138">
        <f t="shared" si="47"/>
        <v>0</v>
      </c>
      <c r="DE13" s="138">
        <f t="shared" si="48"/>
        <v>0</v>
      </c>
      <c r="DF13" s="219"/>
      <c r="DG13" s="79" t="s">
        <v>371</v>
      </c>
      <c r="DH13" s="134"/>
      <c r="DI13" s="134"/>
      <c r="DJ13" s="135">
        <f t="shared" si="49"/>
        <v>0</v>
      </c>
      <c r="DK13" s="136"/>
      <c r="DL13" s="134"/>
      <c r="DM13" s="135">
        <f t="shared" si="50"/>
        <v>0</v>
      </c>
      <c r="DN13" s="137">
        <f t="shared" si="51"/>
        <v>0</v>
      </c>
      <c r="DO13" s="138">
        <f t="shared" si="52"/>
        <v>0</v>
      </c>
      <c r="DP13" s="138">
        <f t="shared" si="53"/>
        <v>0</v>
      </c>
      <c r="DQ13" s="219"/>
      <c r="DR13" s="79" t="s">
        <v>371</v>
      </c>
      <c r="DS13" s="134"/>
      <c r="DT13" s="134"/>
      <c r="DU13" s="135">
        <f t="shared" si="54"/>
        <v>0</v>
      </c>
      <c r="DV13" s="136"/>
      <c r="DW13" s="134"/>
      <c r="DX13" s="135">
        <f t="shared" si="55"/>
        <v>0</v>
      </c>
      <c r="DY13" s="137">
        <f t="shared" si="56"/>
        <v>0</v>
      </c>
      <c r="DZ13" s="138">
        <f t="shared" si="57"/>
        <v>0</v>
      </c>
      <c r="EA13" s="138">
        <f t="shared" si="58"/>
        <v>0</v>
      </c>
      <c r="EB13" s="219"/>
      <c r="EC13" s="79" t="s">
        <v>371</v>
      </c>
      <c r="ED13" s="134"/>
      <c r="EE13" s="134"/>
      <c r="EF13" s="135">
        <f t="shared" si="59"/>
        <v>0</v>
      </c>
      <c r="EG13" s="136"/>
      <c r="EH13" s="134"/>
      <c r="EI13" s="135">
        <f t="shared" si="60"/>
        <v>0</v>
      </c>
      <c r="EJ13" s="137">
        <f t="shared" si="61"/>
        <v>0</v>
      </c>
      <c r="EK13" s="138">
        <f t="shared" si="62"/>
        <v>0</v>
      </c>
      <c r="EL13" s="138">
        <f t="shared" si="63"/>
        <v>0</v>
      </c>
      <c r="EM13" s="219"/>
    </row>
    <row r="14" spans="1:143" ht="30" customHeight="1" x14ac:dyDescent="0.25">
      <c r="A14" s="78" t="s">
        <v>76</v>
      </c>
      <c r="B14" s="149"/>
      <c r="C14" s="150"/>
      <c r="D14" s="151"/>
      <c r="E14" s="150"/>
      <c r="F14" s="150"/>
      <c r="G14" s="151"/>
      <c r="H14" s="150"/>
      <c r="I14" s="150"/>
      <c r="J14" s="152"/>
      <c r="K14" s="219"/>
      <c r="L14" s="78" t="s">
        <v>76</v>
      </c>
      <c r="M14" s="149"/>
      <c r="N14" s="150"/>
      <c r="O14" s="151"/>
      <c r="P14" s="150"/>
      <c r="Q14" s="150"/>
      <c r="R14" s="151"/>
      <c r="S14" s="150"/>
      <c r="T14" s="150"/>
      <c r="U14" s="152"/>
      <c r="V14" s="219"/>
      <c r="W14" s="78" t="s">
        <v>76</v>
      </c>
      <c r="X14" s="149"/>
      <c r="Y14" s="150"/>
      <c r="Z14" s="151"/>
      <c r="AA14" s="150"/>
      <c r="AB14" s="150"/>
      <c r="AC14" s="151"/>
      <c r="AD14" s="150"/>
      <c r="AE14" s="150"/>
      <c r="AF14" s="152"/>
      <c r="AG14" s="219"/>
      <c r="AH14" s="78" t="s">
        <v>76</v>
      </c>
      <c r="AI14" s="149"/>
      <c r="AJ14" s="150"/>
      <c r="AK14" s="151"/>
      <c r="AL14" s="150"/>
      <c r="AM14" s="150"/>
      <c r="AN14" s="151"/>
      <c r="AO14" s="150"/>
      <c r="AP14" s="150"/>
      <c r="AQ14" s="152"/>
      <c r="AR14" s="219"/>
      <c r="AS14" s="78" t="s">
        <v>76</v>
      </c>
      <c r="AT14" s="149"/>
      <c r="AU14" s="150"/>
      <c r="AV14" s="151"/>
      <c r="AW14" s="150"/>
      <c r="AX14" s="150"/>
      <c r="AY14" s="151"/>
      <c r="AZ14" s="150"/>
      <c r="BA14" s="150"/>
      <c r="BB14" s="152"/>
      <c r="BC14" s="219"/>
      <c r="BD14" s="78" t="s">
        <v>76</v>
      </c>
      <c r="BE14" s="149"/>
      <c r="BF14" s="150"/>
      <c r="BG14" s="151"/>
      <c r="BH14" s="150"/>
      <c r="BI14" s="150"/>
      <c r="BJ14" s="151"/>
      <c r="BK14" s="150"/>
      <c r="BL14" s="150"/>
      <c r="BM14" s="152"/>
      <c r="BN14" s="219"/>
      <c r="BO14" s="78" t="s">
        <v>76</v>
      </c>
      <c r="BP14" s="149"/>
      <c r="BQ14" s="150"/>
      <c r="BR14" s="151"/>
      <c r="BS14" s="150"/>
      <c r="BT14" s="150"/>
      <c r="BU14" s="151"/>
      <c r="BV14" s="150"/>
      <c r="BW14" s="150"/>
      <c r="BX14" s="152"/>
      <c r="BY14" s="219"/>
      <c r="BZ14" s="78" t="s">
        <v>76</v>
      </c>
      <c r="CA14" s="149"/>
      <c r="CB14" s="150"/>
      <c r="CC14" s="151"/>
      <c r="CD14" s="150"/>
      <c r="CE14" s="150"/>
      <c r="CF14" s="151"/>
      <c r="CG14" s="150"/>
      <c r="CH14" s="150"/>
      <c r="CI14" s="152"/>
      <c r="CJ14" s="219"/>
      <c r="CK14" s="78" t="s">
        <v>76</v>
      </c>
      <c r="CL14" s="149"/>
      <c r="CM14" s="150"/>
      <c r="CN14" s="151"/>
      <c r="CO14" s="150"/>
      <c r="CP14" s="150"/>
      <c r="CQ14" s="151"/>
      <c r="CR14" s="150"/>
      <c r="CS14" s="150"/>
      <c r="CT14" s="152"/>
      <c r="CU14" s="219"/>
      <c r="CV14" s="78" t="s">
        <v>76</v>
      </c>
      <c r="CW14" s="149"/>
      <c r="CX14" s="150"/>
      <c r="CY14" s="151"/>
      <c r="CZ14" s="150"/>
      <c r="DA14" s="150"/>
      <c r="DB14" s="151"/>
      <c r="DC14" s="150"/>
      <c r="DD14" s="150"/>
      <c r="DE14" s="152"/>
      <c r="DF14" s="219"/>
      <c r="DG14" s="78" t="s">
        <v>76</v>
      </c>
      <c r="DH14" s="149"/>
      <c r="DI14" s="150"/>
      <c r="DJ14" s="151"/>
      <c r="DK14" s="150"/>
      <c r="DL14" s="150"/>
      <c r="DM14" s="151"/>
      <c r="DN14" s="150"/>
      <c r="DO14" s="150"/>
      <c r="DP14" s="152"/>
      <c r="DQ14" s="219"/>
      <c r="DR14" s="78" t="s">
        <v>76</v>
      </c>
      <c r="DS14" s="149"/>
      <c r="DT14" s="150"/>
      <c r="DU14" s="151"/>
      <c r="DV14" s="150"/>
      <c r="DW14" s="150"/>
      <c r="DX14" s="151"/>
      <c r="DY14" s="150"/>
      <c r="DZ14" s="150"/>
      <c r="EA14" s="152"/>
      <c r="EB14" s="219"/>
      <c r="EC14" s="78" t="s">
        <v>76</v>
      </c>
      <c r="ED14" s="149"/>
      <c r="EE14" s="150"/>
      <c r="EF14" s="151"/>
      <c r="EG14" s="150"/>
      <c r="EH14" s="150"/>
      <c r="EI14" s="151"/>
      <c r="EJ14" s="150"/>
      <c r="EK14" s="150"/>
      <c r="EL14" s="152"/>
      <c r="EM14" s="219"/>
    </row>
    <row r="15" spans="1:143" ht="30" customHeight="1" x14ac:dyDescent="0.25">
      <c r="A15" s="80"/>
      <c r="B15" s="429">
        <f t="shared" ref="B15:B24" si="66">SUM(M15,X15,AI15,AT15,BE15,BP15,CA15,CL15,CW15,DH15,DS15,ED15)</f>
        <v>0</v>
      </c>
      <c r="C15" s="429">
        <f t="shared" ref="C15:C24" si="67">SUM(N15,Y15,AJ15,AU15,BF15,BQ15,CB15,CM15,CX15,DI15,DT15,EE15)</f>
        <v>0</v>
      </c>
      <c r="D15" s="421">
        <f t="shared" ref="D15:D22" si="68">SUM(B15:C15)</f>
        <v>0</v>
      </c>
      <c r="E15" s="431">
        <f t="shared" ref="E15:E24" si="69">SUM(P15,AA15,AL15,AW15,BH15,BS15,CD15,CO15,CZ15,DK15,DV15,EG15)</f>
        <v>0</v>
      </c>
      <c r="F15" s="429">
        <f t="shared" ref="F15:F24" si="70">SUM(Q15,AB15,AM15,AX15,BI15,BT15,CE15,CP15,DA15,DL15,DW15,EH15)</f>
        <v>0</v>
      </c>
      <c r="G15" s="135">
        <f t="shared" ref="G15:G22" si="71">SUM(E15:F15)</f>
        <v>0</v>
      </c>
      <c r="H15" s="137">
        <f t="shared" ref="H15:H22" si="72">SUM(B15,E15)</f>
        <v>0</v>
      </c>
      <c r="I15" s="138">
        <f t="shared" ref="I15:I22" si="73">SUM(C15,F15)</f>
        <v>0</v>
      </c>
      <c r="J15" s="138">
        <f t="shared" ref="J15:J22" si="74">SUM(D15,G15)</f>
        <v>0</v>
      </c>
      <c r="K15" s="219"/>
      <c r="L15" s="80"/>
      <c r="M15" s="134"/>
      <c r="N15" s="134"/>
      <c r="O15" s="135">
        <f t="shared" ref="O15:O22" si="75">SUM(M15:N15)</f>
        <v>0</v>
      </c>
      <c r="P15" s="136"/>
      <c r="Q15" s="134"/>
      <c r="R15" s="135">
        <f t="shared" ref="R15:R22" si="76">SUM(P15:Q15)</f>
        <v>0</v>
      </c>
      <c r="S15" s="137">
        <f t="shared" ref="S15:S24" si="77">SUM(M15,P15)</f>
        <v>0</v>
      </c>
      <c r="T15" s="138">
        <f t="shared" ref="T15:T24" si="78">SUM(N15,Q15)</f>
        <v>0</v>
      </c>
      <c r="U15" s="138">
        <f t="shared" ref="U15:U24" si="79">SUM(O15,R15)</f>
        <v>0</v>
      </c>
      <c r="V15" s="219"/>
      <c r="W15" s="80"/>
      <c r="X15" s="134"/>
      <c r="Y15" s="134"/>
      <c r="Z15" s="135">
        <f t="shared" ref="Z15:Z22" si="80">SUM(X15:Y15)</f>
        <v>0</v>
      </c>
      <c r="AA15" s="136"/>
      <c r="AB15" s="134"/>
      <c r="AC15" s="135">
        <f t="shared" ref="AC15:AC22" si="81">SUM(AA15:AB15)</f>
        <v>0</v>
      </c>
      <c r="AD15" s="137">
        <f t="shared" ref="AD15:AD24" si="82">SUM(X15,AA15)</f>
        <v>0</v>
      </c>
      <c r="AE15" s="138">
        <f t="shared" ref="AE15:AE24" si="83">SUM(Y15,AB15)</f>
        <v>0</v>
      </c>
      <c r="AF15" s="138">
        <f t="shared" ref="AF15:AF24" si="84">SUM(Z15,AC15)</f>
        <v>0</v>
      </c>
      <c r="AG15" s="219"/>
      <c r="AH15" s="80"/>
      <c r="AI15" s="134"/>
      <c r="AJ15" s="134"/>
      <c r="AK15" s="135">
        <f t="shared" ref="AK15:AK22" si="85">SUM(AI15:AJ15)</f>
        <v>0</v>
      </c>
      <c r="AL15" s="136"/>
      <c r="AM15" s="134"/>
      <c r="AN15" s="135">
        <f t="shared" ref="AN15:AN22" si="86">SUM(AL15:AM15)</f>
        <v>0</v>
      </c>
      <c r="AO15" s="137">
        <f t="shared" ref="AO15:AO24" si="87">SUM(AI15,AL15)</f>
        <v>0</v>
      </c>
      <c r="AP15" s="138">
        <f t="shared" ref="AP15:AP24" si="88">SUM(AJ15,AM15)</f>
        <v>0</v>
      </c>
      <c r="AQ15" s="138">
        <f t="shared" ref="AQ15:AQ24" si="89">SUM(AK15,AN15)</f>
        <v>0</v>
      </c>
      <c r="AR15" s="219"/>
      <c r="AS15" s="80"/>
      <c r="AT15" s="134"/>
      <c r="AU15" s="134"/>
      <c r="AV15" s="135">
        <f t="shared" ref="AV15:AV22" si="90">SUM(AT15:AU15)</f>
        <v>0</v>
      </c>
      <c r="AW15" s="136"/>
      <c r="AX15" s="134"/>
      <c r="AY15" s="135">
        <f t="shared" ref="AY15:AY22" si="91">SUM(AW15:AX15)</f>
        <v>0</v>
      </c>
      <c r="AZ15" s="137">
        <f t="shared" ref="AZ15:AZ24" si="92">SUM(AT15,AW15)</f>
        <v>0</v>
      </c>
      <c r="BA15" s="138">
        <f t="shared" ref="BA15:BA24" si="93">SUM(AU15,AX15)</f>
        <v>0</v>
      </c>
      <c r="BB15" s="138">
        <f t="shared" ref="BB15:BB24" si="94">SUM(AV15,AY15)</f>
        <v>0</v>
      </c>
      <c r="BC15" s="219"/>
      <c r="BD15" s="80"/>
      <c r="BE15" s="134"/>
      <c r="BF15" s="134"/>
      <c r="BG15" s="135">
        <f t="shared" ref="BG15:BG22" si="95">SUM(BE15:BF15)</f>
        <v>0</v>
      </c>
      <c r="BH15" s="136"/>
      <c r="BI15" s="134"/>
      <c r="BJ15" s="135">
        <f t="shared" ref="BJ15:BJ22" si="96">SUM(BH15:BI15)</f>
        <v>0</v>
      </c>
      <c r="BK15" s="137">
        <f t="shared" ref="BK15:BK24" si="97">SUM(BE15,BH15)</f>
        <v>0</v>
      </c>
      <c r="BL15" s="138">
        <f t="shared" ref="BL15:BL24" si="98">SUM(BF15,BI15)</f>
        <v>0</v>
      </c>
      <c r="BM15" s="138">
        <f t="shared" ref="BM15:BM24" si="99">SUM(BG15,BJ15)</f>
        <v>0</v>
      </c>
      <c r="BN15" s="219"/>
      <c r="BO15" s="80"/>
      <c r="BP15" s="134"/>
      <c r="BQ15" s="134"/>
      <c r="BR15" s="135">
        <f t="shared" ref="BR15:BR22" si="100">SUM(BP15:BQ15)</f>
        <v>0</v>
      </c>
      <c r="BS15" s="136"/>
      <c r="BT15" s="134"/>
      <c r="BU15" s="135">
        <f t="shared" ref="BU15:BU22" si="101">SUM(BS15:BT15)</f>
        <v>0</v>
      </c>
      <c r="BV15" s="137">
        <f t="shared" ref="BV15:BV24" si="102">SUM(BP15,BS15)</f>
        <v>0</v>
      </c>
      <c r="BW15" s="138">
        <f t="shared" ref="BW15:BW24" si="103">SUM(BQ15,BT15)</f>
        <v>0</v>
      </c>
      <c r="BX15" s="138">
        <f t="shared" ref="BX15:BX24" si="104">SUM(BR15,BU15)</f>
        <v>0</v>
      </c>
      <c r="BY15" s="219"/>
      <c r="BZ15" s="80"/>
      <c r="CA15" s="134"/>
      <c r="CB15" s="134"/>
      <c r="CC15" s="135">
        <f t="shared" ref="CC15:CC22" si="105">SUM(CA15:CB15)</f>
        <v>0</v>
      </c>
      <c r="CD15" s="136"/>
      <c r="CE15" s="134"/>
      <c r="CF15" s="135">
        <f t="shared" ref="CF15:CF22" si="106">SUM(CD15:CE15)</f>
        <v>0</v>
      </c>
      <c r="CG15" s="137">
        <f t="shared" ref="CG15:CG24" si="107">SUM(CA15,CD15)</f>
        <v>0</v>
      </c>
      <c r="CH15" s="138">
        <f t="shared" ref="CH15:CH24" si="108">SUM(CB15,CE15)</f>
        <v>0</v>
      </c>
      <c r="CI15" s="138">
        <f t="shared" ref="CI15:CI24" si="109">SUM(CC15,CF15)</f>
        <v>0</v>
      </c>
      <c r="CJ15" s="219"/>
      <c r="CK15" s="80"/>
      <c r="CL15" s="134"/>
      <c r="CM15" s="134"/>
      <c r="CN15" s="135">
        <f t="shared" ref="CN15:CN22" si="110">SUM(CL15:CM15)</f>
        <v>0</v>
      </c>
      <c r="CO15" s="136"/>
      <c r="CP15" s="134"/>
      <c r="CQ15" s="135">
        <f t="shared" ref="CQ15:CQ22" si="111">SUM(CO15:CP15)</f>
        <v>0</v>
      </c>
      <c r="CR15" s="137">
        <f t="shared" ref="CR15:CR24" si="112">SUM(CL15,CO15)</f>
        <v>0</v>
      </c>
      <c r="CS15" s="138">
        <f t="shared" ref="CS15:CS24" si="113">SUM(CM15,CP15)</f>
        <v>0</v>
      </c>
      <c r="CT15" s="138">
        <f t="shared" ref="CT15:CT24" si="114">SUM(CN15,CQ15)</f>
        <v>0</v>
      </c>
      <c r="CU15" s="219"/>
      <c r="CV15" s="80"/>
      <c r="CW15" s="134"/>
      <c r="CX15" s="134"/>
      <c r="CY15" s="135">
        <f t="shared" ref="CY15:CY22" si="115">SUM(CW15:CX15)</f>
        <v>0</v>
      </c>
      <c r="CZ15" s="136"/>
      <c r="DA15" s="134"/>
      <c r="DB15" s="135">
        <f t="shared" ref="DB15:DB22" si="116">SUM(CZ15:DA15)</f>
        <v>0</v>
      </c>
      <c r="DC15" s="137">
        <f t="shared" ref="DC15:DC24" si="117">SUM(CW15,CZ15)</f>
        <v>0</v>
      </c>
      <c r="DD15" s="138">
        <f t="shared" ref="DD15:DD24" si="118">SUM(CX15,DA15)</f>
        <v>0</v>
      </c>
      <c r="DE15" s="138">
        <f t="shared" ref="DE15:DE24" si="119">SUM(CY15,DB15)</f>
        <v>0</v>
      </c>
      <c r="DF15" s="219"/>
      <c r="DG15" s="80"/>
      <c r="DH15" s="134"/>
      <c r="DI15" s="134"/>
      <c r="DJ15" s="135">
        <f t="shared" ref="DJ15:DJ22" si="120">SUM(DH15:DI15)</f>
        <v>0</v>
      </c>
      <c r="DK15" s="136"/>
      <c r="DL15" s="134"/>
      <c r="DM15" s="135">
        <f t="shared" ref="DM15:DM22" si="121">SUM(DK15:DL15)</f>
        <v>0</v>
      </c>
      <c r="DN15" s="137">
        <f t="shared" ref="DN15:DN24" si="122">SUM(DH15,DK15)</f>
        <v>0</v>
      </c>
      <c r="DO15" s="138">
        <f t="shared" ref="DO15:DO24" si="123">SUM(DI15,DL15)</f>
        <v>0</v>
      </c>
      <c r="DP15" s="138">
        <f t="shared" ref="DP15:DP24" si="124">SUM(DJ15,DM15)</f>
        <v>0</v>
      </c>
      <c r="DQ15" s="219"/>
      <c r="DR15" s="80"/>
      <c r="DS15" s="134"/>
      <c r="DT15" s="134"/>
      <c r="DU15" s="135">
        <f t="shared" ref="DU15:DU22" si="125">SUM(DS15:DT15)</f>
        <v>0</v>
      </c>
      <c r="DV15" s="136"/>
      <c r="DW15" s="134"/>
      <c r="DX15" s="135">
        <f t="shared" ref="DX15:DX24" si="126">SUM(DV15:DW15)</f>
        <v>0</v>
      </c>
      <c r="DY15" s="137">
        <f t="shared" ref="DY15:DY24" si="127">SUM(DS15,DV15)</f>
        <v>0</v>
      </c>
      <c r="DZ15" s="138">
        <f t="shared" ref="DZ15:DZ24" si="128">SUM(DT15,DW15)</f>
        <v>0</v>
      </c>
      <c r="EA15" s="138">
        <f t="shared" ref="EA15:EA24" si="129">SUM(DU15,DX15)</f>
        <v>0</v>
      </c>
      <c r="EB15" s="219"/>
      <c r="EC15" s="80"/>
      <c r="ED15" s="134"/>
      <c r="EE15" s="134"/>
      <c r="EF15" s="135">
        <f t="shared" ref="EF15:EF22" si="130">SUM(ED15:EE15)</f>
        <v>0</v>
      </c>
      <c r="EG15" s="136"/>
      <c r="EH15" s="134"/>
      <c r="EI15" s="135">
        <f t="shared" ref="EI15:EI24" si="131">SUM(EG15:EH15)</f>
        <v>0</v>
      </c>
      <c r="EJ15" s="137">
        <f t="shared" ref="EJ15:EJ24" si="132">SUM(ED15,EG15)</f>
        <v>0</v>
      </c>
      <c r="EK15" s="138">
        <f t="shared" ref="EK15:EK24" si="133">SUM(EE15,EH15)</f>
        <v>0</v>
      </c>
      <c r="EL15" s="138">
        <f t="shared" ref="EL15:EL24" si="134">SUM(EF15,EI15)</f>
        <v>0</v>
      </c>
      <c r="EM15" s="219"/>
    </row>
    <row r="16" spans="1:143" ht="30" customHeight="1" x14ac:dyDescent="0.25">
      <c r="A16" s="80"/>
      <c r="B16" s="429">
        <f t="shared" si="66"/>
        <v>0</v>
      </c>
      <c r="C16" s="429">
        <f t="shared" si="67"/>
        <v>0</v>
      </c>
      <c r="D16" s="421">
        <f t="shared" ref="D16" si="135">SUM(B16:C16)</f>
        <v>0</v>
      </c>
      <c r="E16" s="431">
        <f t="shared" si="69"/>
        <v>0</v>
      </c>
      <c r="F16" s="429">
        <f t="shared" si="70"/>
        <v>0</v>
      </c>
      <c r="G16" s="135">
        <f t="shared" ref="G16" si="136">SUM(E16:F16)</f>
        <v>0</v>
      </c>
      <c r="H16" s="137">
        <f t="shared" ref="H16" si="137">SUM(B16,E16)</f>
        <v>0</v>
      </c>
      <c r="I16" s="138">
        <f t="shared" ref="I16" si="138">SUM(C16,F16)</f>
        <v>0</v>
      </c>
      <c r="J16" s="138">
        <f t="shared" ref="J16" si="139">SUM(D16,G16)</f>
        <v>0</v>
      </c>
      <c r="K16" s="219"/>
      <c r="L16" s="80"/>
      <c r="M16" s="134"/>
      <c r="N16" s="134"/>
      <c r="O16" s="135">
        <f t="shared" si="75"/>
        <v>0</v>
      </c>
      <c r="P16" s="136"/>
      <c r="Q16" s="134"/>
      <c r="R16" s="135">
        <f t="shared" si="76"/>
        <v>0</v>
      </c>
      <c r="S16" s="137">
        <f t="shared" si="77"/>
        <v>0</v>
      </c>
      <c r="T16" s="138">
        <f t="shared" si="78"/>
        <v>0</v>
      </c>
      <c r="U16" s="138">
        <f t="shared" si="79"/>
        <v>0</v>
      </c>
      <c r="V16" s="219"/>
      <c r="W16" s="80"/>
      <c r="X16" s="134"/>
      <c r="Y16" s="134"/>
      <c r="Z16" s="135">
        <f t="shared" si="80"/>
        <v>0</v>
      </c>
      <c r="AA16" s="136"/>
      <c r="AB16" s="134"/>
      <c r="AC16" s="135">
        <f t="shared" si="81"/>
        <v>0</v>
      </c>
      <c r="AD16" s="137">
        <f t="shared" si="82"/>
        <v>0</v>
      </c>
      <c r="AE16" s="138">
        <f t="shared" si="83"/>
        <v>0</v>
      </c>
      <c r="AF16" s="138">
        <f t="shared" si="84"/>
        <v>0</v>
      </c>
      <c r="AG16" s="219"/>
      <c r="AH16" s="80"/>
      <c r="AI16" s="134"/>
      <c r="AJ16" s="134"/>
      <c r="AK16" s="135">
        <f t="shared" si="85"/>
        <v>0</v>
      </c>
      <c r="AL16" s="136"/>
      <c r="AM16" s="134"/>
      <c r="AN16" s="135">
        <f t="shared" si="86"/>
        <v>0</v>
      </c>
      <c r="AO16" s="137">
        <f t="shared" si="87"/>
        <v>0</v>
      </c>
      <c r="AP16" s="138">
        <f t="shared" si="88"/>
        <v>0</v>
      </c>
      <c r="AQ16" s="138">
        <f t="shared" si="89"/>
        <v>0</v>
      </c>
      <c r="AR16" s="219"/>
      <c r="AS16" s="80"/>
      <c r="AT16" s="134"/>
      <c r="AU16" s="134"/>
      <c r="AV16" s="135">
        <f t="shared" si="90"/>
        <v>0</v>
      </c>
      <c r="AW16" s="136"/>
      <c r="AX16" s="134"/>
      <c r="AY16" s="135">
        <f t="shared" si="91"/>
        <v>0</v>
      </c>
      <c r="AZ16" s="137">
        <f t="shared" si="92"/>
        <v>0</v>
      </c>
      <c r="BA16" s="138">
        <f t="shared" si="93"/>
        <v>0</v>
      </c>
      <c r="BB16" s="138">
        <f t="shared" si="94"/>
        <v>0</v>
      </c>
      <c r="BC16" s="219"/>
      <c r="BD16" s="80"/>
      <c r="BE16" s="134"/>
      <c r="BF16" s="134"/>
      <c r="BG16" s="135">
        <f t="shared" si="95"/>
        <v>0</v>
      </c>
      <c r="BH16" s="136"/>
      <c r="BI16" s="134"/>
      <c r="BJ16" s="135">
        <f t="shared" si="96"/>
        <v>0</v>
      </c>
      <c r="BK16" s="137">
        <f t="shared" si="97"/>
        <v>0</v>
      </c>
      <c r="BL16" s="138">
        <f t="shared" si="98"/>
        <v>0</v>
      </c>
      <c r="BM16" s="138">
        <f t="shared" si="99"/>
        <v>0</v>
      </c>
      <c r="BN16" s="219"/>
      <c r="BO16" s="80"/>
      <c r="BP16" s="134"/>
      <c r="BQ16" s="134"/>
      <c r="BR16" s="135">
        <f t="shared" si="100"/>
        <v>0</v>
      </c>
      <c r="BS16" s="136"/>
      <c r="BT16" s="134"/>
      <c r="BU16" s="135">
        <f t="shared" si="101"/>
        <v>0</v>
      </c>
      <c r="BV16" s="137">
        <f t="shared" si="102"/>
        <v>0</v>
      </c>
      <c r="BW16" s="138">
        <f t="shared" si="103"/>
        <v>0</v>
      </c>
      <c r="BX16" s="138">
        <f t="shared" si="104"/>
        <v>0</v>
      </c>
      <c r="BY16" s="219"/>
      <c r="BZ16" s="80"/>
      <c r="CA16" s="134"/>
      <c r="CB16" s="134"/>
      <c r="CC16" s="135">
        <f t="shared" si="105"/>
        <v>0</v>
      </c>
      <c r="CD16" s="136"/>
      <c r="CE16" s="134"/>
      <c r="CF16" s="135">
        <f t="shared" si="106"/>
        <v>0</v>
      </c>
      <c r="CG16" s="137">
        <f t="shared" si="107"/>
        <v>0</v>
      </c>
      <c r="CH16" s="138">
        <f t="shared" si="108"/>
        <v>0</v>
      </c>
      <c r="CI16" s="138">
        <f t="shared" si="109"/>
        <v>0</v>
      </c>
      <c r="CJ16" s="219"/>
      <c r="CK16" s="80"/>
      <c r="CL16" s="134"/>
      <c r="CM16" s="134"/>
      <c r="CN16" s="135">
        <f t="shared" si="110"/>
        <v>0</v>
      </c>
      <c r="CO16" s="136"/>
      <c r="CP16" s="134"/>
      <c r="CQ16" s="135">
        <f t="shared" si="111"/>
        <v>0</v>
      </c>
      <c r="CR16" s="137">
        <f t="shared" si="112"/>
        <v>0</v>
      </c>
      <c r="CS16" s="138">
        <f t="shared" si="113"/>
        <v>0</v>
      </c>
      <c r="CT16" s="138">
        <f t="shared" si="114"/>
        <v>0</v>
      </c>
      <c r="CU16" s="219"/>
      <c r="CV16" s="80"/>
      <c r="CW16" s="134"/>
      <c r="CX16" s="134"/>
      <c r="CY16" s="135">
        <f t="shared" si="115"/>
        <v>0</v>
      </c>
      <c r="CZ16" s="136"/>
      <c r="DA16" s="134"/>
      <c r="DB16" s="135">
        <f t="shared" si="116"/>
        <v>0</v>
      </c>
      <c r="DC16" s="137">
        <f t="shared" si="117"/>
        <v>0</v>
      </c>
      <c r="DD16" s="138">
        <f t="shared" si="118"/>
        <v>0</v>
      </c>
      <c r="DE16" s="138">
        <f t="shared" si="119"/>
        <v>0</v>
      </c>
      <c r="DF16" s="219"/>
      <c r="DG16" s="80"/>
      <c r="DH16" s="134"/>
      <c r="DI16" s="134"/>
      <c r="DJ16" s="135">
        <f t="shared" si="120"/>
        <v>0</v>
      </c>
      <c r="DK16" s="136"/>
      <c r="DL16" s="134"/>
      <c r="DM16" s="135">
        <f t="shared" si="121"/>
        <v>0</v>
      </c>
      <c r="DN16" s="137">
        <f t="shared" si="122"/>
        <v>0</v>
      </c>
      <c r="DO16" s="138">
        <f t="shared" si="123"/>
        <v>0</v>
      </c>
      <c r="DP16" s="138">
        <f t="shared" si="124"/>
        <v>0</v>
      </c>
      <c r="DQ16" s="219"/>
      <c r="DR16" s="80"/>
      <c r="DS16" s="134"/>
      <c r="DT16" s="134"/>
      <c r="DU16" s="135">
        <f t="shared" si="125"/>
        <v>0</v>
      </c>
      <c r="DV16" s="136"/>
      <c r="DW16" s="134"/>
      <c r="DX16" s="135">
        <f t="shared" si="126"/>
        <v>0</v>
      </c>
      <c r="DY16" s="137">
        <f t="shared" si="127"/>
        <v>0</v>
      </c>
      <c r="DZ16" s="138">
        <f t="shared" si="128"/>
        <v>0</v>
      </c>
      <c r="EA16" s="138">
        <f t="shared" si="129"/>
        <v>0</v>
      </c>
      <c r="EB16" s="219"/>
      <c r="EC16" s="80"/>
      <c r="ED16" s="134"/>
      <c r="EE16" s="134"/>
      <c r="EF16" s="135">
        <f t="shared" si="130"/>
        <v>0</v>
      </c>
      <c r="EG16" s="136"/>
      <c r="EH16" s="134"/>
      <c r="EI16" s="135">
        <f t="shared" si="131"/>
        <v>0</v>
      </c>
      <c r="EJ16" s="137">
        <f t="shared" si="132"/>
        <v>0</v>
      </c>
      <c r="EK16" s="138">
        <f t="shared" si="133"/>
        <v>0</v>
      </c>
      <c r="EL16" s="138">
        <f t="shared" si="134"/>
        <v>0</v>
      </c>
      <c r="EM16" s="219"/>
    </row>
    <row r="17" spans="1:143" ht="30" customHeight="1" x14ac:dyDescent="0.25">
      <c r="A17" s="80"/>
      <c r="B17" s="429">
        <f t="shared" si="66"/>
        <v>0</v>
      </c>
      <c r="C17" s="429">
        <f t="shared" si="67"/>
        <v>0</v>
      </c>
      <c r="D17" s="421">
        <f t="shared" si="68"/>
        <v>0</v>
      </c>
      <c r="E17" s="431">
        <f t="shared" si="69"/>
        <v>0</v>
      </c>
      <c r="F17" s="429">
        <f t="shared" si="70"/>
        <v>0</v>
      </c>
      <c r="G17" s="135">
        <f t="shared" si="71"/>
        <v>0</v>
      </c>
      <c r="H17" s="137">
        <f t="shared" si="72"/>
        <v>0</v>
      </c>
      <c r="I17" s="138">
        <f t="shared" si="73"/>
        <v>0</v>
      </c>
      <c r="J17" s="138">
        <f t="shared" si="74"/>
        <v>0</v>
      </c>
      <c r="K17" s="219"/>
      <c r="L17" s="80"/>
      <c r="M17" s="134"/>
      <c r="N17" s="134"/>
      <c r="O17" s="135">
        <f t="shared" si="75"/>
        <v>0</v>
      </c>
      <c r="P17" s="136"/>
      <c r="Q17" s="134"/>
      <c r="R17" s="135">
        <f t="shared" si="76"/>
        <v>0</v>
      </c>
      <c r="S17" s="137">
        <f t="shared" si="77"/>
        <v>0</v>
      </c>
      <c r="T17" s="138">
        <f t="shared" si="78"/>
        <v>0</v>
      </c>
      <c r="U17" s="138">
        <f t="shared" si="79"/>
        <v>0</v>
      </c>
      <c r="V17" s="219"/>
      <c r="W17" s="80"/>
      <c r="X17" s="134"/>
      <c r="Y17" s="134"/>
      <c r="Z17" s="135">
        <f t="shared" si="80"/>
        <v>0</v>
      </c>
      <c r="AA17" s="136"/>
      <c r="AB17" s="134"/>
      <c r="AC17" s="135">
        <f t="shared" si="81"/>
        <v>0</v>
      </c>
      <c r="AD17" s="137">
        <f t="shared" si="82"/>
        <v>0</v>
      </c>
      <c r="AE17" s="138">
        <f t="shared" si="83"/>
        <v>0</v>
      </c>
      <c r="AF17" s="138">
        <f t="shared" si="84"/>
        <v>0</v>
      </c>
      <c r="AG17" s="219"/>
      <c r="AH17" s="80"/>
      <c r="AI17" s="134"/>
      <c r="AJ17" s="134"/>
      <c r="AK17" s="135">
        <f t="shared" si="85"/>
        <v>0</v>
      </c>
      <c r="AL17" s="136"/>
      <c r="AM17" s="134"/>
      <c r="AN17" s="135">
        <f t="shared" si="86"/>
        <v>0</v>
      </c>
      <c r="AO17" s="137">
        <f t="shared" si="87"/>
        <v>0</v>
      </c>
      <c r="AP17" s="138">
        <f t="shared" si="88"/>
        <v>0</v>
      </c>
      <c r="AQ17" s="138">
        <f t="shared" si="89"/>
        <v>0</v>
      </c>
      <c r="AR17" s="219"/>
      <c r="AS17" s="80"/>
      <c r="AT17" s="134"/>
      <c r="AU17" s="134"/>
      <c r="AV17" s="135">
        <f t="shared" si="90"/>
        <v>0</v>
      </c>
      <c r="AW17" s="136"/>
      <c r="AX17" s="134"/>
      <c r="AY17" s="135">
        <f t="shared" si="91"/>
        <v>0</v>
      </c>
      <c r="AZ17" s="137">
        <f t="shared" si="92"/>
        <v>0</v>
      </c>
      <c r="BA17" s="138">
        <f t="shared" si="93"/>
        <v>0</v>
      </c>
      <c r="BB17" s="138">
        <f t="shared" si="94"/>
        <v>0</v>
      </c>
      <c r="BC17" s="219"/>
      <c r="BD17" s="80"/>
      <c r="BE17" s="134"/>
      <c r="BF17" s="134"/>
      <c r="BG17" s="135">
        <f t="shared" si="95"/>
        <v>0</v>
      </c>
      <c r="BH17" s="136"/>
      <c r="BI17" s="134"/>
      <c r="BJ17" s="135">
        <f t="shared" si="96"/>
        <v>0</v>
      </c>
      <c r="BK17" s="137">
        <f t="shared" si="97"/>
        <v>0</v>
      </c>
      <c r="BL17" s="138">
        <f t="shared" si="98"/>
        <v>0</v>
      </c>
      <c r="BM17" s="138">
        <f t="shared" si="99"/>
        <v>0</v>
      </c>
      <c r="BN17" s="219"/>
      <c r="BO17" s="80"/>
      <c r="BP17" s="134"/>
      <c r="BQ17" s="134"/>
      <c r="BR17" s="135">
        <f t="shared" si="100"/>
        <v>0</v>
      </c>
      <c r="BS17" s="136"/>
      <c r="BT17" s="134"/>
      <c r="BU17" s="135">
        <f t="shared" si="101"/>
        <v>0</v>
      </c>
      <c r="BV17" s="137">
        <f t="shared" si="102"/>
        <v>0</v>
      </c>
      <c r="BW17" s="138">
        <f t="shared" si="103"/>
        <v>0</v>
      </c>
      <c r="BX17" s="138">
        <f t="shared" si="104"/>
        <v>0</v>
      </c>
      <c r="BY17" s="219"/>
      <c r="BZ17" s="80"/>
      <c r="CA17" s="134"/>
      <c r="CB17" s="134"/>
      <c r="CC17" s="135">
        <f t="shared" si="105"/>
        <v>0</v>
      </c>
      <c r="CD17" s="136"/>
      <c r="CE17" s="134"/>
      <c r="CF17" s="135">
        <f t="shared" si="106"/>
        <v>0</v>
      </c>
      <c r="CG17" s="137">
        <f t="shared" si="107"/>
        <v>0</v>
      </c>
      <c r="CH17" s="138">
        <f t="shared" si="108"/>
        <v>0</v>
      </c>
      <c r="CI17" s="138">
        <f t="shared" si="109"/>
        <v>0</v>
      </c>
      <c r="CJ17" s="219"/>
      <c r="CK17" s="80"/>
      <c r="CL17" s="134"/>
      <c r="CM17" s="134"/>
      <c r="CN17" s="135">
        <f t="shared" si="110"/>
        <v>0</v>
      </c>
      <c r="CO17" s="136"/>
      <c r="CP17" s="134"/>
      <c r="CQ17" s="135">
        <f t="shared" si="111"/>
        <v>0</v>
      </c>
      <c r="CR17" s="137">
        <f t="shared" si="112"/>
        <v>0</v>
      </c>
      <c r="CS17" s="138">
        <f t="shared" si="113"/>
        <v>0</v>
      </c>
      <c r="CT17" s="138">
        <f t="shared" si="114"/>
        <v>0</v>
      </c>
      <c r="CU17" s="219"/>
      <c r="CV17" s="80"/>
      <c r="CW17" s="134"/>
      <c r="CX17" s="134"/>
      <c r="CY17" s="135">
        <f t="shared" si="115"/>
        <v>0</v>
      </c>
      <c r="CZ17" s="136"/>
      <c r="DA17" s="134"/>
      <c r="DB17" s="135">
        <f t="shared" si="116"/>
        <v>0</v>
      </c>
      <c r="DC17" s="137">
        <f t="shared" si="117"/>
        <v>0</v>
      </c>
      <c r="DD17" s="138">
        <f t="shared" si="118"/>
        <v>0</v>
      </c>
      <c r="DE17" s="138">
        <f t="shared" si="119"/>
        <v>0</v>
      </c>
      <c r="DF17" s="219"/>
      <c r="DG17" s="80"/>
      <c r="DH17" s="134"/>
      <c r="DI17" s="134"/>
      <c r="DJ17" s="135">
        <f t="shared" si="120"/>
        <v>0</v>
      </c>
      <c r="DK17" s="136"/>
      <c r="DL17" s="134"/>
      <c r="DM17" s="135">
        <f t="shared" si="121"/>
        <v>0</v>
      </c>
      <c r="DN17" s="137">
        <f t="shared" si="122"/>
        <v>0</v>
      </c>
      <c r="DO17" s="138">
        <f t="shared" si="123"/>
        <v>0</v>
      </c>
      <c r="DP17" s="138">
        <f t="shared" si="124"/>
        <v>0</v>
      </c>
      <c r="DQ17" s="219"/>
      <c r="DR17" s="80"/>
      <c r="DS17" s="134"/>
      <c r="DT17" s="134"/>
      <c r="DU17" s="135">
        <f t="shared" si="125"/>
        <v>0</v>
      </c>
      <c r="DV17" s="136"/>
      <c r="DW17" s="134"/>
      <c r="DX17" s="135">
        <f t="shared" si="126"/>
        <v>0</v>
      </c>
      <c r="DY17" s="137">
        <f t="shared" si="127"/>
        <v>0</v>
      </c>
      <c r="DZ17" s="138">
        <f t="shared" si="128"/>
        <v>0</v>
      </c>
      <c r="EA17" s="138">
        <f t="shared" si="129"/>
        <v>0</v>
      </c>
      <c r="EB17" s="219"/>
      <c r="EC17" s="80"/>
      <c r="ED17" s="134"/>
      <c r="EE17" s="134"/>
      <c r="EF17" s="135">
        <f t="shared" si="130"/>
        <v>0</v>
      </c>
      <c r="EG17" s="136"/>
      <c r="EH17" s="134"/>
      <c r="EI17" s="135">
        <f t="shared" si="131"/>
        <v>0</v>
      </c>
      <c r="EJ17" s="137">
        <f t="shared" si="132"/>
        <v>0</v>
      </c>
      <c r="EK17" s="138">
        <f t="shared" si="133"/>
        <v>0</v>
      </c>
      <c r="EL17" s="138">
        <f t="shared" si="134"/>
        <v>0</v>
      </c>
      <c r="EM17" s="219"/>
    </row>
    <row r="18" spans="1:143" ht="30" customHeight="1" x14ac:dyDescent="0.25">
      <c r="A18" s="80"/>
      <c r="B18" s="429">
        <f t="shared" si="66"/>
        <v>0</v>
      </c>
      <c r="C18" s="429">
        <f t="shared" si="67"/>
        <v>0</v>
      </c>
      <c r="D18" s="421">
        <f t="shared" si="68"/>
        <v>0</v>
      </c>
      <c r="E18" s="431">
        <f t="shared" si="69"/>
        <v>0</v>
      </c>
      <c r="F18" s="429">
        <f t="shared" si="70"/>
        <v>0</v>
      </c>
      <c r="G18" s="135">
        <f t="shared" si="71"/>
        <v>0</v>
      </c>
      <c r="H18" s="137">
        <f t="shared" si="72"/>
        <v>0</v>
      </c>
      <c r="I18" s="138">
        <f t="shared" si="73"/>
        <v>0</v>
      </c>
      <c r="J18" s="138">
        <f t="shared" si="74"/>
        <v>0</v>
      </c>
      <c r="K18" s="219"/>
      <c r="L18" s="80"/>
      <c r="M18" s="134"/>
      <c r="N18" s="134"/>
      <c r="O18" s="135">
        <f t="shared" si="75"/>
        <v>0</v>
      </c>
      <c r="P18" s="136"/>
      <c r="Q18" s="134"/>
      <c r="R18" s="135">
        <f t="shared" si="76"/>
        <v>0</v>
      </c>
      <c r="S18" s="137">
        <f t="shared" si="77"/>
        <v>0</v>
      </c>
      <c r="T18" s="138">
        <f t="shared" si="78"/>
        <v>0</v>
      </c>
      <c r="U18" s="138">
        <f t="shared" si="79"/>
        <v>0</v>
      </c>
      <c r="V18" s="219"/>
      <c r="W18" s="80"/>
      <c r="X18" s="134"/>
      <c r="Y18" s="134"/>
      <c r="Z18" s="135">
        <f t="shared" si="80"/>
        <v>0</v>
      </c>
      <c r="AA18" s="136"/>
      <c r="AB18" s="134"/>
      <c r="AC18" s="135">
        <f t="shared" si="81"/>
        <v>0</v>
      </c>
      <c r="AD18" s="137">
        <f t="shared" si="82"/>
        <v>0</v>
      </c>
      <c r="AE18" s="138">
        <f t="shared" si="83"/>
        <v>0</v>
      </c>
      <c r="AF18" s="138">
        <f t="shared" si="84"/>
        <v>0</v>
      </c>
      <c r="AG18" s="219"/>
      <c r="AH18" s="80"/>
      <c r="AI18" s="134"/>
      <c r="AJ18" s="134"/>
      <c r="AK18" s="135">
        <f t="shared" si="85"/>
        <v>0</v>
      </c>
      <c r="AL18" s="136"/>
      <c r="AM18" s="134"/>
      <c r="AN18" s="135">
        <f t="shared" si="86"/>
        <v>0</v>
      </c>
      <c r="AO18" s="137">
        <f t="shared" si="87"/>
        <v>0</v>
      </c>
      <c r="AP18" s="138">
        <f t="shared" si="88"/>
        <v>0</v>
      </c>
      <c r="AQ18" s="138">
        <f t="shared" si="89"/>
        <v>0</v>
      </c>
      <c r="AR18" s="219"/>
      <c r="AS18" s="80"/>
      <c r="AT18" s="134"/>
      <c r="AU18" s="134"/>
      <c r="AV18" s="135">
        <f t="shared" si="90"/>
        <v>0</v>
      </c>
      <c r="AW18" s="136"/>
      <c r="AX18" s="134"/>
      <c r="AY18" s="135">
        <f t="shared" si="91"/>
        <v>0</v>
      </c>
      <c r="AZ18" s="137">
        <f t="shared" si="92"/>
        <v>0</v>
      </c>
      <c r="BA18" s="138">
        <f t="shared" si="93"/>
        <v>0</v>
      </c>
      <c r="BB18" s="138">
        <f t="shared" si="94"/>
        <v>0</v>
      </c>
      <c r="BC18" s="219"/>
      <c r="BD18" s="80"/>
      <c r="BE18" s="134"/>
      <c r="BF18" s="134"/>
      <c r="BG18" s="135">
        <f t="shared" si="95"/>
        <v>0</v>
      </c>
      <c r="BH18" s="136"/>
      <c r="BI18" s="134"/>
      <c r="BJ18" s="135">
        <f t="shared" si="96"/>
        <v>0</v>
      </c>
      <c r="BK18" s="137">
        <f t="shared" si="97"/>
        <v>0</v>
      </c>
      <c r="BL18" s="138">
        <f t="shared" si="98"/>
        <v>0</v>
      </c>
      <c r="BM18" s="138">
        <f t="shared" si="99"/>
        <v>0</v>
      </c>
      <c r="BN18" s="219"/>
      <c r="BO18" s="80"/>
      <c r="BP18" s="134"/>
      <c r="BQ18" s="134"/>
      <c r="BR18" s="135">
        <f t="shared" si="100"/>
        <v>0</v>
      </c>
      <c r="BS18" s="136"/>
      <c r="BT18" s="134"/>
      <c r="BU18" s="135">
        <f t="shared" si="101"/>
        <v>0</v>
      </c>
      <c r="BV18" s="137">
        <f t="shared" si="102"/>
        <v>0</v>
      </c>
      <c r="BW18" s="138">
        <f t="shared" si="103"/>
        <v>0</v>
      </c>
      <c r="BX18" s="138">
        <f t="shared" si="104"/>
        <v>0</v>
      </c>
      <c r="BY18" s="219"/>
      <c r="BZ18" s="80"/>
      <c r="CA18" s="134"/>
      <c r="CB18" s="134"/>
      <c r="CC18" s="135">
        <f t="shared" si="105"/>
        <v>0</v>
      </c>
      <c r="CD18" s="136"/>
      <c r="CE18" s="134"/>
      <c r="CF18" s="135">
        <f t="shared" si="106"/>
        <v>0</v>
      </c>
      <c r="CG18" s="137">
        <f t="shared" si="107"/>
        <v>0</v>
      </c>
      <c r="CH18" s="138">
        <f t="shared" si="108"/>
        <v>0</v>
      </c>
      <c r="CI18" s="138">
        <f t="shared" si="109"/>
        <v>0</v>
      </c>
      <c r="CJ18" s="219"/>
      <c r="CK18" s="80"/>
      <c r="CL18" s="134"/>
      <c r="CM18" s="134"/>
      <c r="CN18" s="135">
        <f t="shared" si="110"/>
        <v>0</v>
      </c>
      <c r="CO18" s="136"/>
      <c r="CP18" s="134"/>
      <c r="CQ18" s="135">
        <f t="shared" si="111"/>
        <v>0</v>
      </c>
      <c r="CR18" s="137">
        <f t="shared" si="112"/>
        <v>0</v>
      </c>
      <c r="CS18" s="138">
        <f t="shared" si="113"/>
        <v>0</v>
      </c>
      <c r="CT18" s="138">
        <f t="shared" si="114"/>
        <v>0</v>
      </c>
      <c r="CU18" s="219"/>
      <c r="CV18" s="80"/>
      <c r="CW18" s="134"/>
      <c r="CX18" s="134"/>
      <c r="CY18" s="135">
        <f t="shared" si="115"/>
        <v>0</v>
      </c>
      <c r="CZ18" s="136"/>
      <c r="DA18" s="134"/>
      <c r="DB18" s="135">
        <f t="shared" si="116"/>
        <v>0</v>
      </c>
      <c r="DC18" s="137">
        <f t="shared" si="117"/>
        <v>0</v>
      </c>
      <c r="DD18" s="138">
        <f t="shared" si="118"/>
        <v>0</v>
      </c>
      <c r="DE18" s="138">
        <f t="shared" si="119"/>
        <v>0</v>
      </c>
      <c r="DF18" s="219"/>
      <c r="DG18" s="80"/>
      <c r="DH18" s="134"/>
      <c r="DI18" s="134"/>
      <c r="DJ18" s="135">
        <f t="shared" si="120"/>
        <v>0</v>
      </c>
      <c r="DK18" s="136"/>
      <c r="DL18" s="134"/>
      <c r="DM18" s="135">
        <f t="shared" si="121"/>
        <v>0</v>
      </c>
      <c r="DN18" s="137">
        <f t="shared" si="122"/>
        <v>0</v>
      </c>
      <c r="DO18" s="138">
        <f t="shared" si="123"/>
        <v>0</v>
      </c>
      <c r="DP18" s="138">
        <f t="shared" si="124"/>
        <v>0</v>
      </c>
      <c r="DQ18" s="219"/>
      <c r="DR18" s="80"/>
      <c r="DS18" s="134"/>
      <c r="DT18" s="134"/>
      <c r="DU18" s="135">
        <f t="shared" si="125"/>
        <v>0</v>
      </c>
      <c r="DV18" s="136"/>
      <c r="DW18" s="134"/>
      <c r="DX18" s="135">
        <f t="shared" si="126"/>
        <v>0</v>
      </c>
      <c r="DY18" s="137">
        <f t="shared" si="127"/>
        <v>0</v>
      </c>
      <c r="DZ18" s="138">
        <f t="shared" si="128"/>
        <v>0</v>
      </c>
      <c r="EA18" s="138">
        <f t="shared" si="129"/>
        <v>0</v>
      </c>
      <c r="EB18" s="219"/>
      <c r="EC18" s="80"/>
      <c r="ED18" s="134"/>
      <c r="EE18" s="134"/>
      <c r="EF18" s="135">
        <f t="shared" si="130"/>
        <v>0</v>
      </c>
      <c r="EG18" s="136"/>
      <c r="EH18" s="134"/>
      <c r="EI18" s="135">
        <f t="shared" si="131"/>
        <v>0</v>
      </c>
      <c r="EJ18" s="137">
        <f t="shared" si="132"/>
        <v>0</v>
      </c>
      <c r="EK18" s="138">
        <f t="shared" si="133"/>
        <v>0</v>
      </c>
      <c r="EL18" s="138">
        <f t="shared" si="134"/>
        <v>0</v>
      </c>
      <c r="EM18" s="219"/>
    </row>
    <row r="19" spans="1:143" ht="30" customHeight="1" x14ac:dyDescent="0.25">
      <c r="A19" s="80"/>
      <c r="B19" s="429">
        <f t="shared" si="66"/>
        <v>0</v>
      </c>
      <c r="C19" s="429">
        <f t="shared" si="67"/>
        <v>0</v>
      </c>
      <c r="D19" s="421">
        <f t="shared" si="68"/>
        <v>0</v>
      </c>
      <c r="E19" s="431">
        <f t="shared" si="69"/>
        <v>0</v>
      </c>
      <c r="F19" s="429">
        <f t="shared" si="70"/>
        <v>0</v>
      </c>
      <c r="G19" s="135">
        <f t="shared" si="71"/>
        <v>0</v>
      </c>
      <c r="H19" s="137">
        <f t="shared" si="72"/>
        <v>0</v>
      </c>
      <c r="I19" s="138">
        <f t="shared" si="73"/>
        <v>0</v>
      </c>
      <c r="J19" s="138">
        <f t="shared" si="74"/>
        <v>0</v>
      </c>
      <c r="K19" s="219"/>
      <c r="L19" s="80"/>
      <c r="M19" s="134"/>
      <c r="N19" s="134"/>
      <c r="O19" s="135">
        <f t="shared" si="75"/>
        <v>0</v>
      </c>
      <c r="P19" s="136"/>
      <c r="Q19" s="134"/>
      <c r="R19" s="135">
        <f t="shared" si="76"/>
        <v>0</v>
      </c>
      <c r="S19" s="137">
        <f t="shared" si="77"/>
        <v>0</v>
      </c>
      <c r="T19" s="138">
        <f t="shared" si="78"/>
        <v>0</v>
      </c>
      <c r="U19" s="138">
        <f t="shared" si="79"/>
        <v>0</v>
      </c>
      <c r="V19" s="219"/>
      <c r="W19" s="80"/>
      <c r="X19" s="134"/>
      <c r="Y19" s="134"/>
      <c r="Z19" s="135">
        <f t="shared" si="80"/>
        <v>0</v>
      </c>
      <c r="AA19" s="136"/>
      <c r="AB19" s="134"/>
      <c r="AC19" s="135">
        <f t="shared" si="81"/>
        <v>0</v>
      </c>
      <c r="AD19" s="137">
        <f t="shared" si="82"/>
        <v>0</v>
      </c>
      <c r="AE19" s="138">
        <f t="shared" si="83"/>
        <v>0</v>
      </c>
      <c r="AF19" s="138">
        <f t="shared" si="84"/>
        <v>0</v>
      </c>
      <c r="AG19" s="219"/>
      <c r="AH19" s="80"/>
      <c r="AI19" s="134"/>
      <c r="AJ19" s="134"/>
      <c r="AK19" s="135">
        <f t="shared" si="85"/>
        <v>0</v>
      </c>
      <c r="AL19" s="136"/>
      <c r="AM19" s="134"/>
      <c r="AN19" s="135">
        <f t="shared" si="86"/>
        <v>0</v>
      </c>
      <c r="AO19" s="137">
        <f t="shared" si="87"/>
        <v>0</v>
      </c>
      <c r="AP19" s="138">
        <f t="shared" si="88"/>
        <v>0</v>
      </c>
      <c r="AQ19" s="138">
        <f t="shared" si="89"/>
        <v>0</v>
      </c>
      <c r="AR19" s="219"/>
      <c r="AS19" s="80"/>
      <c r="AT19" s="134"/>
      <c r="AU19" s="134"/>
      <c r="AV19" s="135">
        <f t="shared" si="90"/>
        <v>0</v>
      </c>
      <c r="AW19" s="136"/>
      <c r="AX19" s="134"/>
      <c r="AY19" s="135">
        <f t="shared" si="91"/>
        <v>0</v>
      </c>
      <c r="AZ19" s="137">
        <f t="shared" si="92"/>
        <v>0</v>
      </c>
      <c r="BA19" s="138">
        <f t="shared" si="93"/>
        <v>0</v>
      </c>
      <c r="BB19" s="138">
        <f t="shared" si="94"/>
        <v>0</v>
      </c>
      <c r="BC19" s="219"/>
      <c r="BD19" s="80"/>
      <c r="BE19" s="134"/>
      <c r="BF19" s="134"/>
      <c r="BG19" s="135">
        <f t="shared" si="95"/>
        <v>0</v>
      </c>
      <c r="BH19" s="136"/>
      <c r="BI19" s="134"/>
      <c r="BJ19" s="135">
        <f t="shared" si="96"/>
        <v>0</v>
      </c>
      <c r="BK19" s="137">
        <f t="shared" si="97"/>
        <v>0</v>
      </c>
      <c r="BL19" s="138">
        <f t="shared" si="98"/>
        <v>0</v>
      </c>
      <c r="BM19" s="138">
        <f t="shared" si="99"/>
        <v>0</v>
      </c>
      <c r="BN19" s="219"/>
      <c r="BO19" s="80"/>
      <c r="BP19" s="134"/>
      <c r="BQ19" s="134"/>
      <c r="BR19" s="135">
        <f t="shared" si="100"/>
        <v>0</v>
      </c>
      <c r="BS19" s="136"/>
      <c r="BT19" s="134"/>
      <c r="BU19" s="135">
        <f t="shared" si="101"/>
        <v>0</v>
      </c>
      <c r="BV19" s="137">
        <f t="shared" si="102"/>
        <v>0</v>
      </c>
      <c r="BW19" s="138">
        <f t="shared" si="103"/>
        <v>0</v>
      </c>
      <c r="BX19" s="138">
        <f t="shared" si="104"/>
        <v>0</v>
      </c>
      <c r="BY19" s="219"/>
      <c r="BZ19" s="80"/>
      <c r="CA19" s="134"/>
      <c r="CB19" s="134"/>
      <c r="CC19" s="135">
        <f t="shared" si="105"/>
        <v>0</v>
      </c>
      <c r="CD19" s="136"/>
      <c r="CE19" s="134"/>
      <c r="CF19" s="135">
        <f t="shared" si="106"/>
        <v>0</v>
      </c>
      <c r="CG19" s="137">
        <f t="shared" si="107"/>
        <v>0</v>
      </c>
      <c r="CH19" s="138">
        <f t="shared" si="108"/>
        <v>0</v>
      </c>
      <c r="CI19" s="138">
        <f t="shared" si="109"/>
        <v>0</v>
      </c>
      <c r="CJ19" s="219"/>
      <c r="CK19" s="80"/>
      <c r="CL19" s="134"/>
      <c r="CM19" s="134"/>
      <c r="CN19" s="135">
        <f t="shared" si="110"/>
        <v>0</v>
      </c>
      <c r="CO19" s="136"/>
      <c r="CP19" s="134"/>
      <c r="CQ19" s="135">
        <f t="shared" si="111"/>
        <v>0</v>
      </c>
      <c r="CR19" s="137">
        <f t="shared" si="112"/>
        <v>0</v>
      </c>
      <c r="CS19" s="138">
        <f t="shared" si="113"/>
        <v>0</v>
      </c>
      <c r="CT19" s="138">
        <f t="shared" si="114"/>
        <v>0</v>
      </c>
      <c r="CU19" s="219"/>
      <c r="CV19" s="80"/>
      <c r="CW19" s="134"/>
      <c r="CX19" s="134"/>
      <c r="CY19" s="135">
        <f t="shared" si="115"/>
        <v>0</v>
      </c>
      <c r="CZ19" s="136"/>
      <c r="DA19" s="134"/>
      <c r="DB19" s="135">
        <f t="shared" si="116"/>
        <v>0</v>
      </c>
      <c r="DC19" s="137">
        <f t="shared" si="117"/>
        <v>0</v>
      </c>
      <c r="DD19" s="138">
        <f t="shared" si="118"/>
        <v>0</v>
      </c>
      <c r="DE19" s="138">
        <f t="shared" si="119"/>
        <v>0</v>
      </c>
      <c r="DF19" s="219"/>
      <c r="DG19" s="80"/>
      <c r="DH19" s="134"/>
      <c r="DI19" s="134"/>
      <c r="DJ19" s="135">
        <f t="shared" si="120"/>
        <v>0</v>
      </c>
      <c r="DK19" s="136"/>
      <c r="DL19" s="134"/>
      <c r="DM19" s="135">
        <f t="shared" si="121"/>
        <v>0</v>
      </c>
      <c r="DN19" s="137">
        <f t="shared" si="122"/>
        <v>0</v>
      </c>
      <c r="DO19" s="138">
        <f t="shared" si="123"/>
        <v>0</v>
      </c>
      <c r="DP19" s="138">
        <f t="shared" si="124"/>
        <v>0</v>
      </c>
      <c r="DQ19" s="219"/>
      <c r="DR19" s="80"/>
      <c r="DS19" s="134"/>
      <c r="DT19" s="134"/>
      <c r="DU19" s="135">
        <f t="shared" si="125"/>
        <v>0</v>
      </c>
      <c r="DV19" s="136"/>
      <c r="DW19" s="134"/>
      <c r="DX19" s="135">
        <f t="shared" si="126"/>
        <v>0</v>
      </c>
      <c r="DY19" s="137">
        <f t="shared" si="127"/>
        <v>0</v>
      </c>
      <c r="DZ19" s="138">
        <f t="shared" si="128"/>
        <v>0</v>
      </c>
      <c r="EA19" s="138">
        <f t="shared" si="129"/>
        <v>0</v>
      </c>
      <c r="EB19" s="219"/>
      <c r="EC19" s="80"/>
      <c r="ED19" s="134"/>
      <c r="EE19" s="134"/>
      <c r="EF19" s="135">
        <f t="shared" si="130"/>
        <v>0</v>
      </c>
      <c r="EG19" s="136"/>
      <c r="EH19" s="134"/>
      <c r="EI19" s="135">
        <f t="shared" si="131"/>
        <v>0</v>
      </c>
      <c r="EJ19" s="137">
        <f t="shared" si="132"/>
        <v>0</v>
      </c>
      <c r="EK19" s="138">
        <f t="shared" si="133"/>
        <v>0</v>
      </c>
      <c r="EL19" s="138">
        <f t="shared" si="134"/>
        <v>0</v>
      </c>
      <c r="EM19" s="219"/>
    </row>
    <row r="20" spans="1:143" ht="30" customHeight="1" x14ac:dyDescent="0.25">
      <c r="A20" s="80"/>
      <c r="B20" s="429">
        <f t="shared" si="66"/>
        <v>0</v>
      </c>
      <c r="C20" s="429">
        <f t="shared" si="67"/>
        <v>0</v>
      </c>
      <c r="D20" s="421">
        <f t="shared" si="68"/>
        <v>0</v>
      </c>
      <c r="E20" s="431">
        <f t="shared" si="69"/>
        <v>0</v>
      </c>
      <c r="F20" s="429">
        <f t="shared" si="70"/>
        <v>0</v>
      </c>
      <c r="G20" s="135">
        <f t="shared" si="71"/>
        <v>0</v>
      </c>
      <c r="H20" s="137">
        <f t="shared" si="72"/>
        <v>0</v>
      </c>
      <c r="I20" s="138">
        <f t="shared" si="73"/>
        <v>0</v>
      </c>
      <c r="J20" s="138">
        <f t="shared" si="74"/>
        <v>0</v>
      </c>
      <c r="K20" s="219"/>
      <c r="L20" s="80"/>
      <c r="M20" s="134"/>
      <c r="N20" s="134"/>
      <c r="O20" s="135">
        <f t="shared" si="75"/>
        <v>0</v>
      </c>
      <c r="P20" s="136"/>
      <c r="Q20" s="134"/>
      <c r="R20" s="135">
        <f t="shared" si="76"/>
        <v>0</v>
      </c>
      <c r="S20" s="137">
        <f t="shared" si="77"/>
        <v>0</v>
      </c>
      <c r="T20" s="138">
        <f t="shared" si="78"/>
        <v>0</v>
      </c>
      <c r="U20" s="138">
        <f t="shared" si="79"/>
        <v>0</v>
      </c>
      <c r="V20" s="219"/>
      <c r="W20" s="80"/>
      <c r="X20" s="134"/>
      <c r="Y20" s="134"/>
      <c r="Z20" s="135">
        <f t="shared" si="80"/>
        <v>0</v>
      </c>
      <c r="AA20" s="136"/>
      <c r="AB20" s="134"/>
      <c r="AC20" s="135">
        <f t="shared" si="81"/>
        <v>0</v>
      </c>
      <c r="AD20" s="137">
        <f t="shared" si="82"/>
        <v>0</v>
      </c>
      <c r="AE20" s="138">
        <f t="shared" si="83"/>
        <v>0</v>
      </c>
      <c r="AF20" s="138">
        <f t="shared" si="84"/>
        <v>0</v>
      </c>
      <c r="AG20" s="219"/>
      <c r="AH20" s="80"/>
      <c r="AI20" s="134"/>
      <c r="AJ20" s="134"/>
      <c r="AK20" s="135">
        <f t="shared" si="85"/>
        <v>0</v>
      </c>
      <c r="AL20" s="136"/>
      <c r="AM20" s="134"/>
      <c r="AN20" s="135">
        <f t="shared" si="86"/>
        <v>0</v>
      </c>
      <c r="AO20" s="137">
        <f t="shared" si="87"/>
        <v>0</v>
      </c>
      <c r="AP20" s="138">
        <f t="shared" si="88"/>
        <v>0</v>
      </c>
      <c r="AQ20" s="138">
        <f t="shared" si="89"/>
        <v>0</v>
      </c>
      <c r="AR20" s="219"/>
      <c r="AS20" s="80"/>
      <c r="AT20" s="134"/>
      <c r="AU20" s="134"/>
      <c r="AV20" s="135">
        <f t="shared" si="90"/>
        <v>0</v>
      </c>
      <c r="AW20" s="136"/>
      <c r="AX20" s="134"/>
      <c r="AY20" s="135">
        <f t="shared" si="91"/>
        <v>0</v>
      </c>
      <c r="AZ20" s="137">
        <f t="shared" si="92"/>
        <v>0</v>
      </c>
      <c r="BA20" s="138">
        <f t="shared" si="93"/>
        <v>0</v>
      </c>
      <c r="BB20" s="138">
        <f t="shared" si="94"/>
        <v>0</v>
      </c>
      <c r="BC20" s="219"/>
      <c r="BD20" s="80"/>
      <c r="BE20" s="134"/>
      <c r="BF20" s="134"/>
      <c r="BG20" s="135">
        <f t="shared" si="95"/>
        <v>0</v>
      </c>
      <c r="BH20" s="136"/>
      <c r="BI20" s="134"/>
      <c r="BJ20" s="135">
        <f t="shared" si="96"/>
        <v>0</v>
      </c>
      <c r="BK20" s="137">
        <f t="shared" si="97"/>
        <v>0</v>
      </c>
      <c r="BL20" s="138">
        <f t="shared" si="98"/>
        <v>0</v>
      </c>
      <c r="BM20" s="138">
        <f t="shared" si="99"/>
        <v>0</v>
      </c>
      <c r="BN20" s="219"/>
      <c r="BO20" s="80"/>
      <c r="BP20" s="134"/>
      <c r="BQ20" s="134"/>
      <c r="BR20" s="135">
        <f t="shared" si="100"/>
        <v>0</v>
      </c>
      <c r="BS20" s="136"/>
      <c r="BT20" s="134"/>
      <c r="BU20" s="135">
        <f t="shared" si="101"/>
        <v>0</v>
      </c>
      <c r="BV20" s="137">
        <f t="shared" si="102"/>
        <v>0</v>
      </c>
      <c r="BW20" s="138">
        <f t="shared" si="103"/>
        <v>0</v>
      </c>
      <c r="BX20" s="138">
        <f t="shared" si="104"/>
        <v>0</v>
      </c>
      <c r="BY20" s="219"/>
      <c r="BZ20" s="80"/>
      <c r="CA20" s="134"/>
      <c r="CB20" s="134"/>
      <c r="CC20" s="135">
        <f t="shared" si="105"/>
        <v>0</v>
      </c>
      <c r="CD20" s="136"/>
      <c r="CE20" s="134"/>
      <c r="CF20" s="135">
        <f t="shared" si="106"/>
        <v>0</v>
      </c>
      <c r="CG20" s="137">
        <f t="shared" si="107"/>
        <v>0</v>
      </c>
      <c r="CH20" s="138">
        <f t="shared" si="108"/>
        <v>0</v>
      </c>
      <c r="CI20" s="138">
        <f t="shared" si="109"/>
        <v>0</v>
      </c>
      <c r="CJ20" s="219"/>
      <c r="CK20" s="80"/>
      <c r="CL20" s="134"/>
      <c r="CM20" s="134"/>
      <c r="CN20" s="135">
        <f t="shared" si="110"/>
        <v>0</v>
      </c>
      <c r="CO20" s="136"/>
      <c r="CP20" s="134"/>
      <c r="CQ20" s="135">
        <f t="shared" si="111"/>
        <v>0</v>
      </c>
      <c r="CR20" s="137">
        <f t="shared" si="112"/>
        <v>0</v>
      </c>
      <c r="CS20" s="138">
        <f t="shared" si="113"/>
        <v>0</v>
      </c>
      <c r="CT20" s="138">
        <f t="shared" si="114"/>
        <v>0</v>
      </c>
      <c r="CU20" s="219"/>
      <c r="CV20" s="80"/>
      <c r="CW20" s="134"/>
      <c r="CX20" s="134"/>
      <c r="CY20" s="135">
        <f t="shared" si="115"/>
        <v>0</v>
      </c>
      <c r="CZ20" s="136"/>
      <c r="DA20" s="134"/>
      <c r="DB20" s="135">
        <f t="shared" si="116"/>
        <v>0</v>
      </c>
      <c r="DC20" s="137">
        <f t="shared" si="117"/>
        <v>0</v>
      </c>
      <c r="DD20" s="138">
        <f t="shared" si="118"/>
        <v>0</v>
      </c>
      <c r="DE20" s="138">
        <f t="shared" si="119"/>
        <v>0</v>
      </c>
      <c r="DF20" s="219"/>
      <c r="DG20" s="80"/>
      <c r="DH20" s="134"/>
      <c r="DI20" s="134"/>
      <c r="DJ20" s="135">
        <f t="shared" si="120"/>
        <v>0</v>
      </c>
      <c r="DK20" s="136"/>
      <c r="DL20" s="134"/>
      <c r="DM20" s="135">
        <f t="shared" si="121"/>
        <v>0</v>
      </c>
      <c r="DN20" s="137">
        <f t="shared" si="122"/>
        <v>0</v>
      </c>
      <c r="DO20" s="138">
        <f t="shared" si="123"/>
        <v>0</v>
      </c>
      <c r="DP20" s="138">
        <f t="shared" si="124"/>
        <v>0</v>
      </c>
      <c r="DQ20" s="219"/>
      <c r="DR20" s="80"/>
      <c r="DS20" s="134"/>
      <c r="DT20" s="134"/>
      <c r="DU20" s="135">
        <f t="shared" si="125"/>
        <v>0</v>
      </c>
      <c r="DV20" s="136"/>
      <c r="DW20" s="134"/>
      <c r="DX20" s="135">
        <f t="shared" si="126"/>
        <v>0</v>
      </c>
      <c r="DY20" s="137">
        <f t="shared" si="127"/>
        <v>0</v>
      </c>
      <c r="DZ20" s="138">
        <f t="shared" si="128"/>
        <v>0</v>
      </c>
      <c r="EA20" s="138">
        <f t="shared" si="129"/>
        <v>0</v>
      </c>
      <c r="EB20" s="219"/>
      <c r="EC20" s="80"/>
      <c r="ED20" s="134"/>
      <c r="EE20" s="134"/>
      <c r="EF20" s="135">
        <f t="shared" si="130"/>
        <v>0</v>
      </c>
      <c r="EG20" s="136"/>
      <c r="EH20" s="134"/>
      <c r="EI20" s="135">
        <f t="shared" si="131"/>
        <v>0</v>
      </c>
      <c r="EJ20" s="137">
        <f t="shared" si="132"/>
        <v>0</v>
      </c>
      <c r="EK20" s="138">
        <f t="shared" si="133"/>
        <v>0</v>
      </c>
      <c r="EL20" s="138">
        <f t="shared" si="134"/>
        <v>0</v>
      </c>
      <c r="EM20" s="219"/>
    </row>
    <row r="21" spans="1:143" ht="30" customHeight="1" x14ac:dyDescent="0.25">
      <c r="A21" s="80"/>
      <c r="B21" s="429">
        <f t="shared" si="66"/>
        <v>0</v>
      </c>
      <c r="C21" s="429">
        <f t="shared" si="67"/>
        <v>0</v>
      </c>
      <c r="D21" s="421">
        <f t="shared" si="68"/>
        <v>0</v>
      </c>
      <c r="E21" s="431">
        <f t="shared" si="69"/>
        <v>0</v>
      </c>
      <c r="F21" s="429">
        <f t="shared" si="70"/>
        <v>0</v>
      </c>
      <c r="G21" s="135">
        <f t="shared" si="71"/>
        <v>0</v>
      </c>
      <c r="H21" s="137">
        <f t="shared" si="72"/>
        <v>0</v>
      </c>
      <c r="I21" s="138">
        <f t="shared" si="73"/>
        <v>0</v>
      </c>
      <c r="J21" s="138">
        <f t="shared" si="74"/>
        <v>0</v>
      </c>
      <c r="K21" s="219"/>
      <c r="L21" s="80"/>
      <c r="M21" s="134"/>
      <c r="N21" s="134"/>
      <c r="O21" s="135">
        <f t="shared" si="75"/>
        <v>0</v>
      </c>
      <c r="P21" s="136"/>
      <c r="Q21" s="134"/>
      <c r="R21" s="135">
        <f t="shared" si="76"/>
        <v>0</v>
      </c>
      <c r="S21" s="137">
        <f t="shared" si="77"/>
        <v>0</v>
      </c>
      <c r="T21" s="138">
        <f t="shared" si="78"/>
        <v>0</v>
      </c>
      <c r="U21" s="138">
        <f t="shared" si="79"/>
        <v>0</v>
      </c>
      <c r="V21" s="219"/>
      <c r="W21" s="80"/>
      <c r="X21" s="134"/>
      <c r="Y21" s="134"/>
      <c r="Z21" s="135">
        <f t="shared" si="80"/>
        <v>0</v>
      </c>
      <c r="AA21" s="136"/>
      <c r="AB21" s="134"/>
      <c r="AC21" s="135">
        <f t="shared" si="81"/>
        <v>0</v>
      </c>
      <c r="AD21" s="137">
        <f t="shared" si="82"/>
        <v>0</v>
      </c>
      <c r="AE21" s="138">
        <f t="shared" si="83"/>
        <v>0</v>
      </c>
      <c r="AF21" s="138">
        <f t="shared" si="84"/>
        <v>0</v>
      </c>
      <c r="AG21" s="219"/>
      <c r="AH21" s="80"/>
      <c r="AI21" s="134"/>
      <c r="AJ21" s="134"/>
      <c r="AK21" s="135">
        <f t="shared" si="85"/>
        <v>0</v>
      </c>
      <c r="AL21" s="136"/>
      <c r="AM21" s="134"/>
      <c r="AN21" s="135">
        <f t="shared" si="86"/>
        <v>0</v>
      </c>
      <c r="AO21" s="137">
        <f t="shared" si="87"/>
        <v>0</v>
      </c>
      <c r="AP21" s="138">
        <f t="shared" si="88"/>
        <v>0</v>
      </c>
      <c r="AQ21" s="138">
        <f t="shared" si="89"/>
        <v>0</v>
      </c>
      <c r="AR21" s="219"/>
      <c r="AS21" s="80"/>
      <c r="AT21" s="134"/>
      <c r="AU21" s="134"/>
      <c r="AV21" s="135">
        <f t="shared" si="90"/>
        <v>0</v>
      </c>
      <c r="AW21" s="136"/>
      <c r="AX21" s="134"/>
      <c r="AY21" s="135">
        <f t="shared" si="91"/>
        <v>0</v>
      </c>
      <c r="AZ21" s="137">
        <f t="shared" si="92"/>
        <v>0</v>
      </c>
      <c r="BA21" s="138">
        <f t="shared" si="93"/>
        <v>0</v>
      </c>
      <c r="BB21" s="138">
        <f t="shared" si="94"/>
        <v>0</v>
      </c>
      <c r="BC21" s="219"/>
      <c r="BD21" s="80"/>
      <c r="BE21" s="134"/>
      <c r="BF21" s="134"/>
      <c r="BG21" s="135">
        <f t="shared" si="95"/>
        <v>0</v>
      </c>
      <c r="BH21" s="136"/>
      <c r="BI21" s="134"/>
      <c r="BJ21" s="135">
        <f t="shared" si="96"/>
        <v>0</v>
      </c>
      <c r="BK21" s="137">
        <f t="shared" si="97"/>
        <v>0</v>
      </c>
      <c r="BL21" s="138">
        <f t="shared" si="98"/>
        <v>0</v>
      </c>
      <c r="BM21" s="138">
        <f t="shared" si="99"/>
        <v>0</v>
      </c>
      <c r="BN21" s="219"/>
      <c r="BO21" s="80"/>
      <c r="BP21" s="134"/>
      <c r="BQ21" s="134"/>
      <c r="BR21" s="135">
        <f t="shared" si="100"/>
        <v>0</v>
      </c>
      <c r="BS21" s="136"/>
      <c r="BT21" s="134"/>
      <c r="BU21" s="135">
        <f t="shared" si="101"/>
        <v>0</v>
      </c>
      <c r="BV21" s="137">
        <f t="shared" si="102"/>
        <v>0</v>
      </c>
      <c r="BW21" s="138">
        <f t="shared" si="103"/>
        <v>0</v>
      </c>
      <c r="BX21" s="138">
        <f t="shared" si="104"/>
        <v>0</v>
      </c>
      <c r="BY21" s="219"/>
      <c r="BZ21" s="80"/>
      <c r="CA21" s="134"/>
      <c r="CB21" s="134"/>
      <c r="CC21" s="135">
        <f t="shared" si="105"/>
        <v>0</v>
      </c>
      <c r="CD21" s="136"/>
      <c r="CE21" s="134"/>
      <c r="CF21" s="135">
        <f t="shared" si="106"/>
        <v>0</v>
      </c>
      <c r="CG21" s="137">
        <f t="shared" si="107"/>
        <v>0</v>
      </c>
      <c r="CH21" s="138">
        <f t="shared" si="108"/>
        <v>0</v>
      </c>
      <c r="CI21" s="138">
        <f t="shared" si="109"/>
        <v>0</v>
      </c>
      <c r="CJ21" s="219"/>
      <c r="CK21" s="80"/>
      <c r="CL21" s="134"/>
      <c r="CM21" s="134"/>
      <c r="CN21" s="135">
        <f t="shared" si="110"/>
        <v>0</v>
      </c>
      <c r="CO21" s="136"/>
      <c r="CP21" s="134"/>
      <c r="CQ21" s="135">
        <f t="shared" si="111"/>
        <v>0</v>
      </c>
      <c r="CR21" s="137">
        <f t="shared" si="112"/>
        <v>0</v>
      </c>
      <c r="CS21" s="138">
        <f t="shared" si="113"/>
        <v>0</v>
      </c>
      <c r="CT21" s="138">
        <f t="shared" si="114"/>
        <v>0</v>
      </c>
      <c r="CU21" s="219"/>
      <c r="CV21" s="80"/>
      <c r="CW21" s="134"/>
      <c r="CX21" s="134"/>
      <c r="CY21" s="135">
        <f t="shared" si="115"/>
        <v>0</v>
      </c>
      <c r="CZ21" s="136"/>
      <c r="DA21" s="134"/>
      <c r="DB21" s="135">
        <f t="shared" si="116"/>
        <v>0</v>
      </c>
      <c r="DC21" s="137">
        <f t="shared" si="117"/>
        <v>0</v>
      </c>
      <c r="DD21" s="138">
        <f t="shared" si="118"/>
        <v>0</v>
      </c>
      <c r="DE21" s="138">
        <f t="shared" si="119"/>
        <v>0</v>
      </c>
      <c r="DF21" s="219"/>
      <c r="DG21" s="80"/>
      <c r="DH21" s="134"/>
      <c r="DI21" s="134"/>
      <c r="DJ21" s="135">
        <f t="shared" si="120"/>
        <v>0</v>
      </c>
      <c r="DK21" s="136"/>
      <c r="DL21" s="134"/>
      <c r="DM21" s="135">
        <f t="shared" si="121"/>
        <v>0</v>
      </c>
      <c r="DN21" s="137">
        <f t="shared" si="122"/>
        <v>0</v>
      </c>
      <c r="DO21" s="138">
        <f t="shared" si="123"/>
        <v>0</v>
      </c>
      <c r="DP21" s="138">
        <f t="shared" si="124"/>
        <v>0</v>
      </c>
      <c r="DQ21" s="219"/>
      <c r="DR21" s="80"/>
      <c r="DS21" s="134"/>
      <c r="DT21" s="134"/>
      <c r="DU21" s="135">
        <f t="shared" si="125"/>
        <v>0</v>
      </c>
      <c r="DV21" s="136"/>
      <c r="DW21" s="134"/>
      <c r="DX21" s="135">
        <f t="shared" si="126"/>
        <v>0</v>
      </c>
      <c r="DY21" s="137">
        <f t="shared" si="127"/>
        <v>0</v>
      </c>
      <c r="DZ21" s="138">
        <f t="shared" si="128"/>
        <v>0</v>
      </c>
      <c r="EA21" s="138">
        <f t="shared" si="129"/>
        <v>0</v>
      </c>
      <c r="EB21" s="219"/>
      <c r="EC21" s="80"/>
      <c r="ED21" s="134"/>
      <c r="EE21" s="134"/>
      <c r="EF21" s="135">
        <f t="shared" si="130"/>
        <v>0</v>
      </c>
      <c r="EG21" s="136"/>
      <c r="EH21" s="134"/>
      <c r="EI21" s="135">
        <f t="shared" si="131"/>
        <v>0</v>
      </c>
      <c r="EJ21" s="137">
        <f t="shared" si="132"/>
        <v>0</v>
      </c>
      <c r="EK21" s="138">
        <f t="shared" si="133"/>
        <v>0</v>
      </c>
      <c r="EL21" s="138">
        <f t="shared" si="134"/>
        <v>0</v>
      </c>
      <c r="EM21" s="219"/>
    </row>
    <row r="22" spans="1:143" ht="30" customHeight="1" x14ac:dyDescent="0.25">
      <c r="A22" s="80"/>
      <c r="B22" s="429">
        <f t="shared" si="66"/>
        <v>0</v>
      </c>
      <c r="C22" s="429">
        <f t="shared" si="67"/>
        <v>0</v>
      </c>
      <c r="D22" s="421">
        <f t="shared" si="68"/>
        <v>0</v>
      </c>
      <c r="E22" s="431">
        <f t="shared" si="69"/>
        <v>0</v>
      </c>
      <c r="F22" s="429">
        <f t="shared" si="70"/>
        <v>0</v>
      </c>
      <c r="G22" s="135">
        <f t="shared" si="71"/>
        <v>0</v>
      </c>
      <c r="H22" s="137">
        <f t="shared" si="72"/>
        <v>0</v>
      </c>
      <c r="I22" s="138">
        <f t="shared" si="73"/>
        <v>0</v>
      </c>
      <c r="J22" s="138">
        <f t="shared" si="74"/>
        <v>0</v>
      </c>
      <c r="K22" s="219"/>
      <c r="L22" s="80"/>
      <c r="M22" s="134"/>
      <c r="N22" s="134"/>
      <c r="O22" s="135">
        <f t="shared" si="75"/>
        <v>0</v>
      </c>
      <c r="P22" s="136"/>
      <c r="Q22" s="134"/>
      <c r="R22" s="135">
        <f t="shared" si="76"/>
        <v>0</v>
      </c>
      <c r="S22" s="137">
        <f t="shared" si="77"/>
        <v>0</v>
      </c>
      <c r="T22" s="138">
        <f t="shared" si="78"/>
        <v>0</v>
      </c>
      <c r="U22" s="138">
        <f t="shared" si="79"/>
        <v>0</v>
      </c>
      <c r="V22" s="219"/>
      <c r="W22" s="80"/>
      <c r="X22" s="134"/>
      <c r="Y22" s="134"/>
      <c r="Z22" s="135">
        <f t="shared" si="80"/>
        <v>0</v>
      </c>
      <c r="AA22" s="136"/>
      <c r="AB22" s="134"/>
      <c r="AC22" s="135">
        <f t="shared" si="81"/>
        <v>0</v>
      </c>
      <c r="AD22" s="137">
        <f t="shared" si="82"/>
        <v>0</v>
      </c>
      <c r="AE22" s="138">
        <f t="shared" si="83"/>
        <v>0</v>
      </c>
      <c r="AF22" s="138">
        <f t="shared" si="84"/>
        <v>0</v>
      </c>
      <c r="AG22" s="219"/>
      <c r="AH22" s="80"/>
      <c r="AI22" s="134"/>
      <c r="AJ22" s="134"/>
      <c r="AK22" s="135">
        <f t="shared" si="85"/>
        <v>0</v>
      </c>
      <c r="AL22" s="136"/>
      <c r="AM22" s="134"/>
      <c r="AN22" s="135">
        <f t="shared" si="86"/>
        <v>0</v>
      </c>
      <c r="AO22" s="137">
        <f t="shared" si="87"/>
        <v>0</v>
      </c>
      <c r="AP22" s="138">
        <f t="shared" si="88"/>
        <v>0</v>
      </c>
      <c r="AQ22" s="138">
        <f t="shared" si="89"/>
        <v>0</v>
      </c>
      <c r="AR22" s="219"/>
      <c r="AS22" s="80"/>
      <c r="AT22" s="134"/>
      <c r="AU22" s="134"/>
      <c r="AV22" s="135">
        <f t="shared" si="90"/>
        <v>0</v>
      </c>
      <c r="AW22" s="136"/>
      <c r="AX22" s="134"/>
      <c r="AY22" s="135">
        <f t="shared" si="91"/>
        <v>0</v>
      </c>
      <c r="AZ22" s="137">
        <f t="shared" si="92"/>
        <v>0</v>
      </c>
      <c r="BA22" s="138">
        <f t="shared" si="93"/>
        <v>0</v>
      </c>
      <c r="BB22" s="138">
        <f t="shared" si="94"/>
        <v>0</v>
      </c>
      <c r="BC22" s="219"/>
      <c r="BD22" s="80"/>
      <c r="BE22" s="134"/>
      <c r="BF22" s="134"/>
      <c r="BG22" s="135">
        <f t="shared" si="95"/>
        <v>0</v>
      </c>
      <c r="BH22" s="136"/>
      <c r="BI22" s="134"/>
      <c r="BJ22" s="135">
        <f t="shared" si="96"/>
        <v>0</v>
      </c>
      <c r="BK22" s="137">
        <f t="shared" si="97"/>
        <v>0</v>
      </c>
      <c r="BL22" s="138">
        <f t="shared" si="98"/>
        <v>0</v>
      </c>
      <c r="BM22" s="138">
        <f t="shared" si="99"/>
        <v>0</v>
      </c>
      <c r="BN22" s="219"/>
      <c r="BO22" s="80"/>
      <c r="BP22" s="134"/>
      <c r="BQ22" s="134"/>
      <c r="BR22" s="135">
        <f t="shared" si="100"/>
        <v>0</v>
      </c>
      <c r="BS22" s="136"/>
      <c r="BT22" s="134"/>
      <c r="BU22" s="135">
        <f t="shared" si="101"/>
        <v>0</v>
      </c>
      <c r="BV22" s="137">
        <f t="shared" si="102"/>
        <v>0</v>
      </c>
      <c r="BW22" s="138">
        <f t="shared" si="103"/>
        <v>0</v>
      </c>
      <c r="BX22" s="138">
        <f t="shared" si="104"/>
        <v>0</v>
      </c>
      <c r="BY22" s="219"/>
      <c r="BZ22" s="80"/>
      <c r="CA22" s="134"/>
      <c r="CB22" s="134"/>
      <c r="CC22" s="135">
        <f t="shared" si="105"/>
        <v>0</v>
      </c>
      <c r="CD22" s="136"/>
      <c r="CE22" s="134"/>
      <c r="CF22" s="135">
        <f t="shared" si="106"/>
        <v>0</v>
      </c>
      <c r="CG22" s="137">
        <f t="shared" si="107"/>
        <v>0</v>
      </c>
      <c r="CH22" s="138">
        <f t="shared" si="108"/>
        <v>0</v>
      </c>
      <c r="CI22" s="138">
        <f t="shared" si="109"/>
        <v>0</v>
      </c>
      <c r="CJ22" s="219"/>
      <c r="CK22" s="80"/>
      <c r="CL22" s="134"/>
      <c r="CM22" s="134"/>
      <c r="CN22" s="135">
        <f t="shared" si="110"/>
        <v>0</v>
      </c>
      <c r="CO22" s="136"/>
      <c r="CP22" s="134"/>
      <c r="CQ22" s="135">
        <f t="shared" si="111"/>
        <v>0</v>
      </c>
      <c r="CR22" s="137">
        <f t="shared" si="112"/>
        <v>0</v>
      </c>
      <c r="CS22" s="138">
        <f t="shared" si="113"/>
        <v>0</v>
      </c>
      <c r="CT22" s="138">
        <f t="shared" si="114"/>
        <v>0</v>
      </c>
      <c r="CU22" s="219"/>
      <c r="CV22" s="80"/>
      <c r="CW22" s="134"/>
      <c r="CX22" s="134"/>
      <c r="CY22" s="135">
        <f t="shared" si="115"/>
        <v>0</v>
      </c>
      <c r="CZ22" s="136"/>
      <c r="DA22" s="134"/>
      <c r="DB22" s="135">
        <f t="shared" si="116"/>
        <v>0</v>
      </c>
      <c r="DC22" s="137">
        <f t="shared" si="117"/>
        <v>0</v>
      </c>
      <c r="DD22" s="138">
        <f t="shared" si="118"/>
        <v>0</v>
      </c>
      <c r="DE22" s="138">
        <f t="shared" si="119"/>
        <v>0</v>
      </c>
      <c r="DF22" s="219"/>
      <c r="DG22" s="80"/>
      <c r="DH22" s="134"/>
      <c r="DI22" s="134"/>
      <c r="DJ22" s="135">
        <f t="shared" si="120"/>
        <v>0</v>
      </c>
      <c r="DK22" s="136"/>
      <c r="DL22" s="134"/>
      <c r="DM22" s="135">
        <f t="shared" si="121"/>
        <v>0</v>
      </c>
      <c r="DN22" s="137">
        <f t="shared" si="122"/>
        <v>0</v>
      </c>
      <c r="DO22" s="138">
        <f t="shared" si="123"/>
        <v>0</v>
      </c>
      <c r="DP22" s="138">
        <f t="shared" si="124"/>
        <v>0</v>
      </c>
      <c r="DQ22" s="219"/>
      <c r="DR22" s="80"/>
      <c r="DS22" s="134"/>
      <c r="DT22" s="134"/>
      <c r="DU22" s="135">
        <f t="shared" si="125"/>
        <v>0</v>
      </c>
      <c r="DV22" s="136"/>
      <c r="DW22" s="134"/>
      <c r="DX22" s="135">
        <f t="shared" si="126"/>
        <v>0</v>
      </c>
      <c r="DY22" s="137">
        <f t="shared" si="127"/>
        <v>0</v>
      </c>
      <c r="DZ22" s="138">
        <f t="shared" si="128"/>
        <v>0</v>
      </c>
      <c r="EA22" s="138">
        <f t="shared" si="129"/>
        <v>0</v>
      </c>
      <c r="EB22" s="219"/>
      <c r="EC22" s="80"/>
      <c r="ED22" s="134"/>
      <c r="EE22" s="134"/>
      <c r="EF22" s="135">
        <f t="shared" si="130"/>
        <v>0</v>
      </c>
      <c r="EG22" s="136"/>
      <c r="EH22" s="134"/>
      <c r="EI22" s="135">
        <f t="shared" si="131"/>
        <v>0</v>
      </c>
      <c r="EJ22" s="137">
        <f t="shared" si="132"/>
        <v>0</v>
      </c>
      <c r="EK22" s="138">
        <f t="shared" si="133"/>
        <v>0</v>
      </c>
      <c r="EL22" s="138">
        <f t="shared" si="134"/>
        <v>0</v>
      </c>
      <c r="EM22" s="219"/>
    </row>
    <row r="23" spans="1:143" ht="30" customHeight="1" x14ac:dyDescent="0.25">
      <c r="A23" s="80"/>
      <c r="B23" s="429">
        <f t="shared" si="66"/>
        <v>0</v>
      </c>
      <c r="C23" s="429">
        <f t="shared" si="67"/>
        <v>0</v>
      </c>
      <c r="D23" s="421">
        <f t="shared" si="0"/>
        <v>0</v>
      </c>
      <c r="E23" s="431">
        <f t="shared" si="69"/>
        <v>0</v>
      </c>
      <c r="F23" s="429">
        <f t="shared" si="70"/>
        <v>0</v>
      </c>
      <c r="G23" s="135">
        <f t="shared" si="1"/>
        <v>0</v>
      </c>
      <c r="H23" s="137">
        <f t="shared" si="2"/>
        <v>0</v>
      </c>
      <c r="I23" s="138">
        <f t="shared" si="3"/>
        <v>0</v>
      </c>
      <c r="J23" s="138">
        <f t="shared" si="3"/>
        <v>0</v>
      </c>
      <c r="K23" s="219"/>
      <c r="L23" s="80"/>
      <c r="M23" s="134"/>
      <c r="N23" s="134"/>
      <c r="O23" s="135">
        <f t="shared" ref="O23:O24" si="140">SUM(M23:N23)</f>
        <v>0</v>
      </c>
      <c r="P23" s="136"/>
      <c r="Q23" s="134"/>
      <c r="R23" s="135">
        <f t="shared" ref="R23:R24" si="141">SUM(P23:Q23)</f>
        <v>0</v>
      </c>
      <c r="S23" s="137">
        <f t="shared" si="77"/>
        <v>0</v>
      </c>
      <c r="T23" s="138">
        <f t="shared" si="78"/>
        <v>0</v>
      </c>
      <c r="U23" s="138">
        <f t="shared" si="79"/>
        <v>0</v>
      </c>
      <c r="V23" s="219"/>
      <c r="W23" s="80"/>
      <c r="X23" s="134"/>
      <c r="Y23" s="134"/>
      <c r="Z23" s="135">
        <f t="shared" ref="Z23:Z24" si="142">SUM(X23:Y23)</f>
        <v>0</v>
      </c>
      <c r="AA23" s="136"/>
      <c r="AB23" s="134"/>
      <c r="AC23" s="135">
        <f t="shared" ref="AC23:AC24" si="143">SUM(AA23:AB23)</f>
        <v>0</v>
      </c>
      <c r="AD23" s="137">
        <f t="shared" si="82"/>
        <v>0</v>
      </c>
      <c r="AE23" s="138">
        <f t="shared" si="83"/>
        <v>0</v>
      </c>
      <c r="AF23" s="138">
        <f t="shared" si="84"/>
        <v>0</v>
      </c>
      <c r="AG23" s="219"/>
      <c r="AH23" s="80"/>
      <c r="AI23" s="134"/>
      <c r="AJ23" s="134"/>
      <c r="AK23" s="135">
        <f t="shared" ref="AK23:AK24" si="144">SUM(AI23:AJ23)</f>
        <v>0</v>
      </c>
      <c r="AL23" s="136"/>
      <c r="AM23" s="134"/>
      <c r="AN23" s="135">
        <f t="shared" ref="AN23:AN24" si="145">SUM(AL23:AM23)</f>
        <v>0</v>
      </c>
      <c r="AO23" s="137">
        <f t="shared" si="87"/>
        <v>0</v>
      </c>
      <c r="AP23" s="138">
        <f t="shared" si="88"/>
        <v>0</v>
      </c>
      <c r="AQ23" s="138">
        <f t="shared" si="89"/>
        <v>0</v>
      </c>
      <c r="AR23" s="219"/>
      <c r="AS23" s="80"/>
      <c r="AT23" s="134"/>
      <c r="AU23" s="134"/>
      <c r="AV23" s="135">
        <f t="shared" ref="AV23:AV24" si="146">SUM(AT23:AU23)</f>
        <v>0</v>
      </c>
      <c r="AW23" s="136"/>
      <c r="AX23" s="134"/>
      <c r="AY23" s="135">
        <f t="shared" ref="AY23:AY24" si="147">SUM(AW23:AX23)</f>
        <v>0</v>
      </c>
      <c r="AZ23" s="137">
        <f t="shared" si="92"/>
        <v>0</v>
      </c>
      <c r="BA23" s="138">
        <f t="shared" si="93"/>
        <v>0</v>
      </c>
      <c r="BB23" s="138">
        <f t="shared" si="94"/>
        <v>0</v>
      </c>
      <c r="BC23" s="219"/>
      <c r="BD23" s="80"/>
      <c r="BE23" s="134"/>
      <c r="BF23" s="134"/>
      <c r="BG23" s="135">
        <f t="shared" ref="BG23:BG24" si="148">SUM(BE23:BF23)</f>
        <v>0</v>
      </c>
      <c r="BH23" s="136"/>
      <c r="BI23" s="134"/>
      <c r="BJ23" s="135">
        <f t="shared" ref="BJ23:BJ24" si="149">SUM(BH23:BI23)</f>
        <v>0</v>
      </c>
      <c r="BK23" s="137">
        <f t="shared" si="97"/>
        <v>0</v>
      </c>
      <c r="BL23" s="138">
        <f t="shared" si="98"/>
        <v>0</v>
      </c>
      <c r="BM23" s="138">
        <f t="shared" si="99"/>
        <v>0</v>
      </c>
      <c r="BN23" s="219"/>
      <c r="BO23" s="80"/>
      <c r="BP23" s="134"/>
      <c r="BQ23" s="134"/>
      <c r="BR23" s="135">
        <f t="shared" ref="BR23:BR24" si="150">SUM(BP23:BQ23)</f>
        <v>0</v>
      </c>
      <c r="BS23" s="136"/>
      <c r="BT23" s="134"/>
      <c r="BU23" s="135">
        <f t="shared" ref="BU23:BU24" si="151">SUM(BS23:BT23)</f>
        <v>0</v>
      </c>
      <c r="BV23" s="137">
        <f t="shared" si="102"/>
        <v>0</v>
      </c>
      <c r="BW23" s="138">
        <f t="shared" si="103"/>
        <v>0</v>
      </c>
      <c r="BX23" s="138">
        <f t="shared" si="104"/>
        <v>0</v>
      </c>
      <c r="BY23" s="219"/>
      <c r="BZ23" s="80"/>
      <c r="CA23" s="134"/>
      <c r="CB23" s="134"/>
      <c r="CC23" s="135">
        <f t="shared" ref="CC23:CC24" si="152">SUM(CA23:CB23)</f>
        <v>0</v>
      </c>
      <c r="CD23" s="136"/>
      <c r="CE23" s="134"/>
      <c r="CF23" s="135">
        <f t="shared" ref="CF23:CF24" si="153">SUM(CD23:CE23)</f>
        <v>0</v>
      </c>
      <c r="CG23" s="137">
        <f t="shared" si="107"/>
        <v>0</v>
      </c>
      <c r="CH23" s="138">
        <f t="shared" si="108"/>
        <v>0</v>
      </c>
      <c r="CI23" s="138">
        <f t="shared" si="109"/>
        <v>0</v>
      </c>
      <c r="CJ23" s="219"/>
      <c r="CK23" s="80"/>
      <c r="CL23" s="134"/>
      <c r="CM23" s="134"/>
      <c r="CN23" s="135">
        <f t="shared" ref="CN23:CN24" si="154">SUM(CL23:CM23)</f>
        <v>0</v>
      </c>
      <c r="CO23" s="136"/>
      <c r="CP23" s="134"/>
      <c r="CQ23" s="135">
        <f t="shared" ref="CQ23:CQ24" si="155">SUM(CO23:CP23)</f>
        <v>0</v>
      </c>
      <c r="CR23" s="137">
        <f t="shared" si="112"/>
        <v>0</v>
      </c>
      <c r="CS23" s="138">
        <f t="shared" si="113"/>
        <v>0</v>
      </c>
      <c r="CT23" s="138">
        <f t="shared" si="114"/>
        <v>0</v>
      </c>
      <c r="CU23" s="219"/>
      <c r="CV23" s="80"/>
      <c r="CW23" s="134"/>
      <c r="CX23" s="134"/>
      <c r="CY23" s="135">
        <f t="shared" ref="CY23:CY24" si="156">SUM(CW23:CX23)</f>
        <v>0</v>
      </c>
      <c r="CZ23" s="136"/>
      <c r="DA23" s="134"/>
      <c r="DB23" s="135">
        <f t="shared" ref="DB23:DB24" si="157">SUM(CZ23:DA23)</f>
        <v>0</v>
      </c>
      <c r="DC23" s="137">
        <f t="shared" si="117"/>
        <v>0</v>
      </c>
      <c r="DD23" s="138">
        <f t="shared" si="118"/>
        <v>0</v>
      </c>
      <c r="DE23" s="138">
        <f t="shared" si="119"/>
        <v>0</v>
      </c>
      <c r="DF23" s="219"/>
      <c r="DG23" s="80"/>
      <c r="DH23" s="134"/>
      <c r="DI23" s="134"/>
      <c r="DJ23" s="135">
        <f t="shared" ref="DJ23:DJ24" si="158">SUM(DH23:DI23)</f>
        <v>0</v>
      </c>
      <c r="DK23" s="136"/>
      <c r="DL23" s="134"/>
      <c r="DM23" s="135">
        <f t="shared" ref="DM23:DM24" si="159">SUM(DK23:DL23)</f>
        <v>0</v>
      </c>
      <c r="DN23" s="137">
        <f t="shared" si="122"/>
        <v>0</v>
      </c>
      <c r="DO23" s="138">
        <f t="shared" si="123"/>
        <v>0</v>
      </c>
      <c r="DP23" s="138">
        <f t="shared" si="124"/>
        <v>0</v>
      </c>
      <c r="DQ23" s="219"/>
      <c r="DR23" s="80"/>
      <c r="DS23" s="134"/>
      <c r="DT23" s="134"/>
      <c r="DU23" s="135">
        <f t="shared" ref="DU23:DU24" si="160">SUM(DS23:DT23)</f>
        <v>0</v>
      </c>
      <c r="DV23" s="136"/>
      <c r="DW23" s="134"/>
      <c r="DX23" s="135">
        <f t="shared" si="126"/>
        <v>0</v>
      </c>
      <c r="DY23" s="137">
        <f t="shared" si="127"/>
        <v>0</v>
      </c>
      <c r="DZ23" s="138">
        <f t="shared" si="128"/>
        <v>0</v>
      </c>
      <c r="EA23" s="138">
        <f t="shared" si="129"/>
        <v>0</v>
      </c>
      <c r="EB23" s="219"/>
      <c r="EC23" s="80"/>
      <c r="ED23" s="134"/>
      <c r="EE23" s="134"/>
      <c r="EF23" s="135">
        <f t="shared" ref="EF23:EF24" si="161">SUM(ED23:EE23)</f>
        <v>0</v>
      </c>
      <c r="EG23" s="136"/>
      <c r="EH23" s="134"/>
      <c r="EI23" s="135">
        <f t="shared" si="131"/>
        <v>0</v>
      </c>
      <c r="EJ23" s="137">
        <f t="shared" si="132"/>
        <v>0</v>
      </c>
      <c r="EK23" s="138">
        <f t="shared" si="133"/>
        <v>0</v>
      </c>
      <c r="EL23" s="138">
        <f t="shared" si="134"/>
        <v>0</v>
      </c>
      <c r="EM23" s="219"/>
    </row>
    <row r="24" spans="1:143" ht="30" customHeight="1" thickBot="1" x14ac:dyDescent="0.3">
      <c r="A24" s="81"/>
      <c r="B24" s="430">
        <f t="shared" si="66"/>
        <v>0</v>
      </c>
      <c r="C24" s="430">
        <f t="shared" si="67"/>
        <v>0</v>
      </c>
      <c r="D24" s="424">
        <f t="shared" si="0"/>
        <v>0</v>
      </c>
      <c r="E24" s="432">
        <f t="shared" si="69"/>
        <v>0</v>
      </c>
      <c r="F24" s="430">
        <f t="shared" si="70"/>
        <v>0</v>
      </c>
      <c r="G24" s="140">
        <f t="shared" si="1"/>
        <v>0</v>
      </c>
      <c r="H24" s="142">
        <f t="shared" si="2"/>
        <v>0</v>
      </c>
      <c r="I24" s="143">
        <f t="shared" si="3"/>
        <v>0</v>
      </c>
      <c r="J24" s="143">
        <f t="shared" si="3"/>
        <v>0</v>
      </c>
      <c r="K24" s="219"/>
      <c r="L24" s="81"/>
      <c r="M24" s="139"/>
      <c r="N24" s="139"/>
      <c r="O24" s="140">
        <f t="shared" si="140"/>
        <v>0</v>
      </c>
      <c r="P24" s="141"/>
      <c r="Q24" s="139"/>
      <c r="R24" s="140">
        <f t="shared" si="141"/>
        <v>0</v>
      </c>
      <c r="S24" s="142">
        <f t="shared" si="77"/>
        <v>0</v>
      </c>
      <c r="T24" s="143">
        <f t="shared" si="78"/>
        <v>0</v>
      </c>
      <c r="U24" s="143">
        <f t="shared" si="79"/>
        <v>0</v>
      </c>
      <c r="V24" s="219"/>
      <c r="W24" s="81"/>
      <c r="X24" s="139"/>
      <c r="Y24" s="139"/>
      <c r="Z24" s="140">
        <f t="shared" si="142"/>
        <v>0</v>
      </c>
      <c r="AA24" s="141"/>
      <c r="AB24" s="139"/>
      <c r="AC24" s="140">
        <f t="shared" si="143"/>
        <v>0</v>
      </c>
      <c r="AD24" s="142">
        <f t="shared" si="82"/>
        <v>0</v>
      </c>
      <c r="AE24" s="143">
        <f t="shared" si="83"/>
        <v>0</v>
      </c>
      <c r="AF24" s="143">
        <f t="shared" si="84"/>
        <v>0</v>
      </c>
      <c r="AG24" s="219"/>
      <c r="AH24" s="81"/>
      <c r="AI24" s="139"/>
      <c r="AJ24" s="139"/>
      <c r="AK24" s="140">
        <f t="shared" si="144"/>
        <v>0</v>
      </c>
      <c r="AL24" s="141"/>
      <c r="AM24" s="139"/>
      <c r="AN24" s="140">
        <f t="shared" si="145"/>
        <v>0</v>
      </c>
      <c r="AO24" s="142">
        <f t="shared" si="87"/>
        <v>0</v>
      </c>
      <c r="AP24" s="143">
        <f t="shared" si="88"/>
        <v>0</v>
      </c>
      <c r="AQ24" s="143">
        <f t="shared" si="89"/>
        <v>0</v>
      </c>
      <c r="AR24" s="219"/>
      <c r="AS24" s="81"/>
      <c r="AT24" s="139"/>
      <c r="AU24" s="139"/>
      <c r="AV24" s="140">
        <f t="shared" si="146"/>
        <v>0</v>
      </c>
      <c r="AW24" s="141"/>
      <c r="AX24" s="139"/>
      <c r="AY24" s="140">
        <f t="shared" si="147"/>
        <v>0</v>
      </c>
      <c r="AZ24" s="142">
        <f t="shared" si="92"/>
        <v>0</v>
      </c>
      <c r="BA24" s="143">
        <f t="shared" si="93"/>
        <v>0</v>
      </c>
      <c r="BB24" s="143">
        <f t="shared" si="94"/>
        <v>0</v>
      </c>
      <c r="BC24" s="219"/>
      <c r="BD24" s="81"/>
      <c r="BE24" s="139"/>
      <c r="BF24" s="139"/>
      <c r="BG24" s="140">
        <f t="shared" si="148"/>
        <v>0</v>
      </c>
      <c r="BH24" s="141"/>
      <c r="BI24" s="139"/>
      <c r="BJ24" s="140">
        <f t="shared" si="149"/>
        <v>0</v>
      </c>
      <c r="BK24" s="142">
        <f t="shared" si="97"/>
        <v>0</v>
      </c>
      <c r="BL24" s="143">
        <f t="shared" si="98"/>
        <v>0</v>
      </c>
      <c r="BM24" s="143">
        <f t="shared" si="99"/>
        <v>0</v>
      </c>
      <c r="BN24" s="219"/>
      <c r="BO24" s="81"/>
      <c r="BP24" s="139"/>
      <c r="BQ24" s="139"/>
      <c r="BR24" s="140">
        <f t="shared" si="150"/>
        <v>0</v>
      </c>
      <c r="BS24" s="141"/>
      <c r="BT24" s="139"/>
      <c r="BU24" s="140">
        <f t="shared" si="151"/>
        <v>0</v>
      </c>
      <c r="BV24" s="142">
        <f t="shared" si="102"/>
        <v>0</v>
      </c>
      <c r="BW24" s="143">
        <f t="shared" si="103"/>
        <v>0</v>
      </c>
      <c r="BX24" s="143">
        <f t="shared" si="104"/>
        <v>0</v>
      </c>
      <c r="BY24" s="219"/>
      <c r="BZ24" s="81"/>
      <c r="CA24" s="139"/>
      <c r="CB24" s="139"/>
      <c r="CC24" s="140">
        <f t="shared" si="152"/>
        <v>0</v>
      </c>
      <c r="CD24" s="141"/>
      <c r="CE24" s="139"/>
      <c r="CF24" s="140">
        <f t="shared" si="153"/>
        <v>0</v>
      </c>
      <c r="CG24" s="142">
        <f t="shared" si="107"/>
        <v>0</v>
      </c>
      <c r="CH24" s="143">
        <f t="shared" si="108"/>
        <v>0</v>
      </c>
      <c r="CI24" s="143">
        <f t="shared" si="109"/>
        <v>0</v>
      </c>
      <c r="CJ24" s="219"/>
      <c r="CK24" s="81"/>
      <c r="CL24" s="139"/>
      <c r="CM24" s="139"/>
      <c r="CN24" s="140">
        <f t="shared" si="154"/>
        <v>0</v>
      </c>
      <c r="CO24" s="141"/>
      <c r="CP24" s="139"/>
      <c r="CQ24" s="140">
        <f t="shared" si="155"/>
        <v>0</v>
      </c>
      <c r="CR24" s="142">
        <f t="shared" si="112"/>
        <v>0</v>
      </c>
      <c r="CS24" s="143">
        <f t="shared" si="113"/>
        <v>0</v>
      </c>
      <c r="CT24" s="143">
        <f t="shared" si="114"/>
        <v>0</v>
      </c>
      <c r="CU24" s="219"/>
      <c r="CV24" s="81"/>
      <c r="CW24" s="139"/>
      <c r="CX24" s="139"/>
      <c r="CY24" s="140">
        <f t="shared" si="156"/>
        <v>0</v>
      </c>
      <c r="CZ24" s="141"/>
      <c r="DA24" s="139"/>
      <c r="DB24" s="140">
        <f t="shared" si="157"/>
        <v>0</v>
      </c>
      <c r="DC24" s="142">
        <f t="shared" si="117"/>
        <v>0</v>
      </c>
      <c r="DD24" s="143">
        <f t="shared" si="118"/>
        <v>0</v>
      </c>
      <c r="DE24" s="143">
        <f t="shared" si="119"/>
        <v>0</v>
      </c>
      <c r="DF24" s="219"/>
      <c r="DG24" s="81"/>
      <c r="DH24" s="139"/>
      <c r="DI24" s="139"/>
      <c r="DJ24" s="140">
        <f t="shared" si="158"/>
        <v>0</v>
      </c>
      <c r="DK24" s="141"/>
      <c r="DL24" s="139"/>
      <c r="DM24" s="140">
        <f t="shared" si="159"/>
        <v>0</v>
      </c>
      <c r="DN24" s="142">
        <f t="shared" si="122"/>
        <v>0</v>
      </c>
      <c r="DO24" s="143">
        <f t="shared" si="123"/>
        <v>0</v>
      </c>
      <c r="DP24" s="143">
        <f t="shared" si="124"/>
        <v>0</v>
      </c>
      <c r="DQ24" s="219"/>
      <c r="DR24" s="81"/>
      <c r="DS24" s="139"/>
      <c r="DT24" s="139"/>
      <c r="DU24" s="140">
        <f t="shared" si="160"/>
        <v>0</v>
      </c>
      <c r="DV24" s="141"/>
      <c r="DW24" s="139"/>
      <c r="DX24" s="140">
        <f t="shared" si="126"/>
        <v>0</v>
      </c>
      <c r="DY24" s="142">
        <f t="shared" si="127"/>
        <v>0</v>
      </c>
      <c r="DZ24" s="143">
        <f t="shared" si="128"/>
        <v>0</v>
      </c>
      <c r="EA24" s="143">
        <f t="shared" si="129"/>
        <v>0</v>
      </c>
      <c r="EB24" s="219"/>
      <c r="EC24" s="81"/>
      <c r="ED24" s="139"/>
      <c r="EE24" s="139"/>
      <c r="EF24" s="140">
        <f t="shared" si="161"/>
        <v>0</v>
      </c>
      <c r="EG24" s="141"/>
      <c r="EH24" s="139"/>
      <c r="EI24" s="140">
        <f t="shared" si="131"/>
        <v>0</v>
      </c>
      <c r="EJ24" s="142">
        <f t="shared" si="132"/>
        <v>0</v>
      </c>
      <c r="EK24" s="143">
        <f t="shared" si="133"/>
        <v>0</v>
      </c>
      <c r="EL24" s="143">
        <f t="shared" si="134"/>
        <v>0</v>
      </c>
      <c r="EM24" s="219"/>
    </row>
    <row r="25" spans="1:143" ht="30" customHeight="1" thickTop="1" x14ac:dyDescent="0.25">
      <c r="A25" s="82" t="s">
        <v>6</v>
      </c>
      <c r="B25" s="144">
        <f t="shared" ref="B25:J25" si="162">SUM(B12:B24)</f>
        <v>0</v>
      </c>
      <c r="C25" s="144">
        <f t="shared" si="162"/>
        <v>0</v>
      </c>
      <c r="D25" s="145">
        <f t="shared" si="162"/>
        <v>0</v>
      </c>
      <c r="E25" s="146">
        <f t="shared" si="162"/>
        <v>0</v>
      </c>
      <c r="F25" s="144">
        <f t="shared" si="162"/>
        <v>0</v>
      </c>
      <c r="G25" s="145">
        <f t="shared" si="162"/>
        <v>0</v>
      </c>
      <c r="H25" s="146">
        <f t="shared" si="162"/>
        <v>0</v>
      </c>
      <c r="I25" s="144">
        <f t="shared" si="162"/>
        <v>0</v>
      </c>
      <c r="J25" s="144">
        <f t="shared" si="162"/>
        <v>0</v>
      </c>
      <c r="K25" s="219"/>
      <c r="L25" s="82" t="s">
        <v>6</v>
      </c>
      <c r="M25" s="144">
        <f t="shared" ref="M25:U25" si="163">SUM(M12:M24)</f>
        <v>0</v>
      </c>
      <c r="N25" s="144">
        <f t="shared" si="163"/>
        <v>0</v>
      </c>
      <c r="O25" s="145">
        <f t="shared" si="163"/>
        <v>0</v>
      </c>
      <c r="P25" s="146">
        <f t="shared" si="163"/>
        <v>0</v>
      </c>
      <c r="Q25" s="144">
        <f t="shared" si="163"/>
        <v>0</v>
      </c>
      <c r="R25" s="145">
        <f t="shared" si="163"/>
        <v>0</v>
      </c>
      <c r="S25" s="146">
        <f t="shared" si="163"/>
        <v>0</v>
      </c>
      <c r="T25" s="144">
        <f t="shared" si="163"/>
        <v>0</v>
      </c>
      <c r="U25" s="144">
        <f t="shared" si="163"/>
        <v>0</v>
      </c>
      <c r="V25" s="219"/>
      <c r="W25" s="82" t="s">
        <v>6</v>
      </c>
      <c r="X25" s="144">
        <f t="shared" ref="X25:AF25" si="164">SUM(X12:X24)</f>
        <v>0</v>
      </c>
      <c r="Y25" s="144">
        <f t="shared" si="164"/>
        <v>0</v>
      </c>
      <c r="Z25" s="145">
        <f t="shared" si="164"/>
        <v>0</v>
      </c>
      <c r="AA25" s="146">
        <f t="shared" si="164"/>
        <v>0</v>
      </c>
      <c r="AB25" s="144">
        <f t="shared" si="164"/>
        <v>0</v>
      </c>
      <c r="AC25" s="145">
        <f t="shared" si="164"/>
        <v>0</v>
      </c>
      <c r="AD25" s="146">
        <f t="shared" si="164"/>
        <v>0</v>
      </c>
      <c r="AE25" s="144">
        <f t="shared" si="164"/>
        <v>0</v>
      </c>
      <c r="AF25" s="144">
        <f t="shared" si="164"/>
        <v>0</v>
      </c>
      <c r="AG25" s="219"/>
      <c r="AH25" s="82" t="s">
        <v>6</v>
      </c>
      <c r="AI25" s="144">
        <f t="shared" ref="AI25:AQ25" si="165">SUM(AI12:AI24)</f>
        <v>0</v>
      </c>
      <c r="AJ25" s="144">
        <f t="shared" si="165"/>
        <v>0</v>
      </c>
      <c r="AK25" s="145">
        <f t="shared" si="165"/>
        <v>0</v>
      </c>
      <c r="AL25" s="146">
        <f t="shared" si="165"/>
        <v>0</v>
      </c>
      <c r="AM25" s="144">
        <f t="shared" si="165"/>
        <v>0</v>
      </c>
      <c r="AN25" s="145">
        <f t="shared" si="165"/>
        <v>0</v>
      </c>
      <c r="AO25" s="146">
        <f t="shared" si="165"/>
        <v>0</v>
      </c>
      <c r="AP25" s="144">
        <f t="shared" si="165"/>
        <v>0</v>
      </c>
      <c r="AQ25" s="144">
        <f t="shared" si="165"/>
        <v>0</v>
      </c>
      <c r="AR25" s="219"/>
      <c r="AS25" s="82" t="s">
        <v>6</v>
      </c>
      <c r="AT25" s="144">
        <f t="shared" ref="AT25:BB25" si="166">SUM(AT12:AT24)</f>
        <v>0</v>
      </c>
      <c r="AU25" s="144">
        <f t="shared" si="166"/>
        <v>0</v>
      </c>
      <c r="AV25" s="145">
        <f t="shared" si="166"/>
        <v>0</v>
      </c>
      <c r="AW25" s="146">
        <f t="shared" si="166"/>
        <v>0</v>
      </c>
      <c r="AX25" s="144">
        <f t="shared" si="166"/>
        <v>0</v>
      </c>
      <c r="AY25" s="145">
        <f t="shared" si="166"/>
        <v>0</v>
      </c>
      <c r="AZ25" s="146">
        <f t="shared" si="166"/>
        <v>0</v>
      </c>
      <c r="BA25" s="144">
        <f t="shared" si="166"/>
        <v>0</v>
      </c>
      <c r="BB25" s="144">
        <f t="shared" si="166"/>
        <v>0</v>
      </c>
      <c r="BC25" s="219"/>
      <c r="BD25" s="82" t="s">
        <v>6</v>
      </c>
      <c r="BE25" s="144">
        <f t="shared" ref="BE25:BM25" si="167">SUM(BE12:BE24)</f>
        <v>0</v>
      </c>
      <c r="BF25" s="144">
        <f t="shared" si="167"/>
        <v>0</v>
      </c>
      <c r="BG25" s="145">
        <f t="shared" si="167"/>
        <v>0</v>
      </c>
      <c r="BH25" s="146">
        <f t="shared" si="167"/>
        <v>0</v>
      </c>
      <c r="BI25" s="144">
        <f t="shared" si="167"/>
        <v>0</v>
      </c>
      <c r="BJ25" s="145">
        <f t="shared" si="167"/>
        <v>0</v>
      </c>
      <c r="BK25" s="146">
        <f t="shared" si="167"/>
        <v>0</v>
      </c>
      <c r="BL25" s="144">
        <f t="shared" si="167"/>
        <v>0</v>
      </c>
      <c r="BM25" s="144">
        <f t="shared" si="167"/>
        <v>0</v>
      </c>
      <c r="BN25" s="219"/>
      <c r="BO25" s="82" t="s">
        <v>6</v>
      </c>
      <c r="BP25" s="144">
        <f t="shared" ref="BP25:BX25" si="168">SUM(BP12:BP24)</f>
        <v>0</v>
      </c>
      <c r="BQ25" s="144">
        <f t="shared" si="168"/>
        <v>0</v>
      </c>
      <c r="BR25" s="145">
        <f t="shared" si="168"/>
        <v>0</v>
      </c>
      <c r="BS25" s="146">
        <f t="shared" si="168"/>
        <v>0</v>
      </c>
      <c r="BT25" s="144">
        <f t="shared" si="168"/>
        <v>0</v>
      </c>
      <c r="BU25" s="145">
        <f t="shared" si="168"/>
        <v>0</v>
      </c>
      <c r="BV25" s="146">
        <f t="shared" si="168"/>
        <v>0</v>
      </c>
      <c r="BW25" s="144">
        <f t="shared" si="168"/>
        <v>0</v>
      </c>
      <c r="BX25" s="144">
        <f t="shared" si="168"/>
        <v>0</v>
      </c>
      <c r="BY25" s="219"/>
      <c r="BZ25" s="82" t="s">
        <v>6</v>
      </c>
      <c r="CA25" s="144">
        <f t="shared" ref="CA25:CI25" si="169">SUM(CA12:CA24)</f>
        <v>0</v>
      </c>
      <c r="CB25" s="144">
        <f t="shared" si="169"/>
        <v>0</v>
      </c>
      <c r="CC25" s="145">
        <f t="shared" si="169"/>
        <v>0</v>
      </c>
      <c r="CD25" s="146">
        <f t="shared" si="169"/>
        <v>0</v>
      </c>
      <c r="CE25" s="144">
        <f t="shared" si="169"/>
        <v>0</v>
      </c>
      <c r="CF25" s="145">
        <f t="shared" si="169"/>
        <v>0</v>
      </c>
      <c r="CG25" s="146">
        <f t="shared" si="169"/>
        <v>0</v>
      </c>
      <c r="CH25" s="144">
        <f t="shared" si="169"/>
        <v>0</v>
      </c>
      <c r="CI25" s="144">
        <f t="shared" si="169"/>
        <v>0</v>
      </c>
      <c r="CJ25" s="219"/>
      <c r="CK25" s="82" t="s">
        <v>6</v>
      </c>
      <c r="CL25" s="144">
        <f t="shared" ref="CL25:CT25" si="170">SUM(CL12:CL24)</f>
        <v>0</v>
      </c>
      <c r="CM25" s="144">
        <f t="shared" si="170"/>
        <v>0</v>
      </c>
      <c r="CN25" s="145">
        <f t="shared" si="170"/>
        <v>0</v>
      </c>
      <c r="CO25" s="146">
        <f t="shared" si="170"/>
        <v>0</v>
      </c>
      <c r="CP25" s="144">
        <f t="shared" si="170"/>
        <v>0</v>
      </c>
      <c r="CQ25" s="145">
        <f t="shared" si="170"/>
        <v>0</v>
      </c>
      <c r="CR25" s="146">
        <f t="shared" si="170"/>
        <v>0</v>
      </c>
      <c r="CS25" s="144">
        <f t="shared" si="170"/>
        <v>0</v>
      </c>
      <c r="CT25" s="144">
        <f t="shared" si="170"/>
        <v>0</v>
      </c>
      <c r="CU25" s="219"/>
      <c r="CV25" s="82" t="s">
        <v>6</v>
      </c>
      <c r="CW25" s="144">
        <f t="shared" ref="CW25:DE25" si="171">SUM(CW12:CW24)</f>
        <v>0</v>
      </c>
      <c r="CX25" s="144">
        <f t="shared" si="171"/>
        <v>0</v>
      </c>
      <c r="CY25" s="145">
        <f t="shared" si="171"/>
        <v>0</v>
      </c>
      <c r="CZ25" s="146">
        <f t="shared" si="171"/>
        <v>0</v>
      </c>
      <c r="DA25" s="144">
        <f t="shared" si="171"/>
        <v>0</v>
      </c>
      <c r="DB25" s="145">
        <f t="shared" si="171"/>
        <v>0</v>
      </c>
      <c r="DC25" s="146">
        <f t="shared" si="171"/>
        <v>0</v>
      </c>
      <c r="DD25" s="144">
        <f t="shared" si="171"/>
        <v>0</v>
      </c>
      <c r="DE25" s="144">
        <f t="shared" si="171"/>
        <v>0</v>
      </c>
      <c r="DF25" s="219"/>
      <c r="DG25" s="82" t="s">
        <v>6</v>
      </c>
      <c r="DH25" s="144">
        <f t="shared" ref="DH25:DP25" si="172">SUM(DH12:DH24)</f>
        <v>0</v>
      </c>
      <c r="DI25" s="144">
        <f t="shared" si="172"/>
        <v>0</v>
      </c>
      <c r="DJ25" s="145">
        <f t="shared" si="172"/>
        <v>0</v>
      </c>
      <c r="DK25" s="146">
        <f t="shared" si="172"/>
        <v>0</v>
      </c>
      <c r="DL25" s="144">
        <f t="shared" si="172"/>
        <v>0</v>
      </c>
      <c r="DM25" s="145">
        <f t="shared" si="172"/>
        <v>0</v>
      </c>
      <c r="DN25" s="146">
        <f t="shared" si="172"/>
        <v>0</v>
      </c>
      <c r="DO25" s="144">
        <f t="shared" si="172"/>
        <v>0</v>
      </c>
      <c r="DP25" s="144">
        <f t="shared" si="172"/>
        <v>0</v>
      </c>
      <c r="DQ25" s="219"/>
      <c r="DR25" s="82" t="s">
        <v>6</v>
      </c>
      <c r="DS25" s="144">
        <f t="shared" ref="DS25:EA25" si="173">SUM(DS12:DS24)</f>
        <v>0</v>
      </c>
      <c r="DT25" s="144">
        <f t="shared" si="173"/>
        <v>0</v>
      </c>
      <c r="DU25" s="145">
        <f t="shared" si="173"/>
        <v>0</v>
      </c>
      <c r="DV25" s="146">
        <f t="shared" si="173"/>
        <v>0</v>
      </c>
      <c r="DW25" s="144">
        <f t="shared" si="173"/>
        <v>0</v>
      </c>
      <c r="DX25" s="145">
        <f t="shared" si="173"/>
        <v>0</v>
      </c>
      <c r="DY25" s="146">
        <f t="shared" si="173"/>
        <v>0</v>
      </c>
      <c r="DZ25" s="144">
        <f t="shared" si="173"/>
        <v>0</v>
      </c>
      <c r="EA25" s="144">
        <f t="shared" si="173"/>
        <v>0</v>
      </c>
      <c r="EB25" s="219"/>
      <c r="EC25" s="82" t="s">
        <v>6</v>
      </c>
      <c r="ED25" s="144">
        <f t="shared" ref="ED25:EL25" si="174">SUM(ED12:ED24)</f>
        <v>0</v>
      </c>
      <c r="EE25" s="144">
        <f t="shared" si="174"/>
        <v>0</v>
      </c>
      <c r="EF25" s="145">
        <f t="shared" si="174"/>
        <v>0</v>
      </c>
      <c r="EG25" s="146">
        <f t="shared" si="174"/>
        <v>0</v>
      </c>
      <c r="EH25" s="144">
        <f t="shared" si="174"/>
        <v>0</v>
      </c>
      <c r="EI25" s="145">
        <f t="shared" si="174"/>
        <v>0</v>
      </c>
      <c r="EJ25" s="146">
        <f t="shared" si="174"/>
        <v>0</v>
      </c>
      <c r="EK25" s="144">
        <f t="shared" si="174"/>
        <v>0</v>
      </c>
      <c r="EL25" s="144">
        <f t="shared" si="174"/>
        <v>0</v>
      </c>
      <c r="EM25" s="219"/>
    </row>
    <row r="26" spans="1:143" ht="20.100000000000001" customHeight="1" x14ac:dyDescent="0.25">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row>
    <row r="27" spans="1:143" ht="20.100000000000001" customHeight="1" x14ac:dyDescent="0.25"/>
    <row r="28" spans="1:143" ht="20.100000000000001" customHeight="1" x14ac:dyDescent="0.25"/>
    <row r="29" spans="1:143" ht="20.100000000000001" customHeight="1" x14ac:dyDescent="0.25"/>
    <row r="30" spans="1:143" ht="20.100000000000001" customHeight="1" x14ac:dyDescent="0.25"/>
    <row r="31" spans="1:143" ht="20.100000000000001" customHeight="1" x14ac:dyDescent="0.25"/>
    <row r="32" spans="1:143"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sheetData>
  <sheetProtection sheet="1" objects="1" scenarios="1" insertRows="0"/>
  <conditionalFormatting sqref="A3">
    <cfRule type="cellIs" dxfId="698" priority="62" operator="equal">
      <formula>"LME-MCO Not Entered On Set-Up Worksheet"</formula>
    </cfRule>
  </conditionalFormatting>
  <conditionalFormatting sqref="A2">
    <cfRule type="cellIs" dxfId="697" priority="61" operator="equal">
      <formula>"SFY And/Or Report Period Not Entered On Set-Up Worksheet"</formula>
    </cfRule>
  </conditionalFormatting>
  <conditionalFormatting sqref="L3">
    <cfRule type="cellIs" dxfId="696" priority="36" operator="equal">
      <formula>"LME-MCO Not Entered On Set-Up Worksheet"</formula>
    </cfRule>
  </conditionalFormatting>
  <conditionalFormatting sqref="L2">
    <cfRule type="cellIs" dxfId="695" priority="35" operator="equal">
      <formula>"SFY And/Or Report Period Not Entered On Set-Up Worksheet"</formula>
    </cfRule>
  </conditionalFormatting>
  <conditionalFormatting sqref="W2">
    <cfRule type="cellIs" dxfId="694" priority="33" operator="equal">
      <formula>"SFY And/Or Report Period Not Entered On Set-Up Worksheet"</formula>
    </cfRule>
  </conditionalFormatting>
  <conditionalFormatting sqref="AH2">
    <cfRule type="cellIs" dxfId="693" priority="31" operator="equal">
      <formula>"SFY And/Or Report Period Not Entered On Set-Up Worksheet"</formula>
    </cfRule>
  </conditionalFormatting>
  <conditionalFormatting sqref="AS2">
    <cfRule type="cellIs" dxfId="692" priority="29" operator="equal">
      <formula>"SFY And/Or Report Period Not Entered On Set-Up Worksheet"</formula>
    </cfRule>
  </conditionalFormatting>
  <conditionalFormatting sqref="BD2">
    <cfRule type="cellIs" dxfId="691" priority="27" operator="equal">
      <formula>"SFY And/Or Report Period Not Entered On Set-Up Worksheet"</formula>
    </cfRule>
  </conditionalFormatting>
  <conditionalFormatting sqref="BO2">
    <cfRule type="cellIs" dxfId="690" priority="25" operator="equal">
      <formula>"SFY And/Or Report Period Not Entered On Set-Up Worksheet"</formula>
    </cfRule>
  </conditionalFormatting>
  <conditionalFormatting sqref="BZ2">
    <cfRule type="cellIs" dxfId="689" priority="23" operator="equal">
      <formula>"SFY And/Or Report Period Not Entered On Set-Up Worksheet"</formula>
    </cfRule>
  </conditionalFormatting>
  <conditionalFormatting sqref="CK2">
    <cfRule type="cellIs" dxfId="688" priority="21" operator="equal">
      <formula>"SFY And/Or Report Period Not Entered On Set-Up Worksheet"</formula>
    </cfRule>
  </conditionalFormatting>
  <conditionalFormatting sqref="CV2">
    <cfRule type="cellIs" dxfId="687" priority="19" operator="equal">
      <formula>"SFY And/Or Report Period Not Entered On Set-Up Worksheet"</formula>
    </cfRule>
  </conditionalFormatting>
  <conditionalFormatting sqref="DG2">
    <cfRule type="cellIs" dxfId="686" priority="17" operator="equal">
      <formula>"SFY And/Or Report Period Not Entered On Set-Up Worksheet"</formula>
    </cfRule>
  </conditionalFormatting>
  <conditionalFormatting sqref="B12:C13 E12:F13 B15:C24 E15:F24">
    <cfRule type="cellIs" dxfId="685" priority="16" operator="equal">
      <formula>0</formula>
    </cfRule>
  </conditionalFormatting>
  <conditionalFormatting sqref="DR2">
    <cfRule type="cellIs" dxfId="684" priority="14" operator="equal">
      <formula>"SFY And/Or Report Period Not Entered On Set-Up Worksheet"</formula>
    </cfRule>
  </conditionalFormatting>
  <conditionalFormatting sqref="EC2">
    <cfRule type="cellIs" dxfId="683" priority="12" operator="equal">
      <formula>"SFY And/Or Report Period Not Entered On Set-Up Worksheet"</formula>
    </cfRule>
  </conditionalFormatting>
  <conditionalFormatting sqref="W3">
    <cfRule type="cellIs" dxfId="682" priority="11" operator="equal">
      <formula>"LME-MCO Not Entered On Set-Up Worksheet"</formula>
    </cfRule>
  </conditionalFormatting>
  <conditionalFormatting sqref="AH3">
    <cfRule type="cellIs" dxfId="681" priority="10" operator="equal">
      <formula>"LME-MCO Not Entered On Set-Up Worksheet"</formula>
    </cfRule>
  </conditionalFormatting>
  <conditionalFormatting sqref="AS3">
    <cfRule type="cellIs" dxfId="680" priority="9" operator="equal">
      <formula>"LME-MCO Not Entered On Set-Up Worksheet"</formula>
    </cfRule>
  </conditionalFormatting>
  <conditionalFormatting sqref="BD3">
    <cfRule type="cellIs" dxfId="679" priority="8" operator="equal">
      <formula>"LME-MCO Not Entered On Set-Up Worksheet"</formula>
    </cfRule>
  </conditionalFormatting>
  <conditionalFormatting sqref="BO3">
    <cfRule type="cellIs" dxfId="678" priority="7" operator="equal">
      <formula>"LME-MCO Not Entered On Set-Up Worksheet"</formula>
    </cfRule>
  </conditionalFormatting>
  <conditionalFormatting sqref="BZ3">
    <cfRule type="cellIs" dxfId="677" priority="6" operator="equal">
      <formula>"LME-MCO Not Entered On Set-Up Worksheet"</formula>
    </cfRule>
  </conditionalFormatting>
  <conditionalFormatting sqref="CK3">
    <cfRule type="cellIs" dxfId="676" priority="5" operator="equal">
      <formula>"LME-MCO Not Entered On Set-Up Worksheet"</formula>
    </cfRule>
  </conditionalFormatting>
  <conditionalFormatting sqref="CV3">
    <cfRule type="cellIs" dxfId="675" priority="4" operator="equal">
      <formula>"LME-MCO Not Entered On Set-Up Worksheet"</formula>
    </cfRule>
  </conditionalFormatting>
  <conditionalFormatting sqref="DG3">
    <cfRule type="cellIs" dxfId="674" priority="3" operator="equal">
      <formula>"LME-MCO Not Entered On Set-Up Worksheet"</formula>
    </cfRule>
  </conditionalFormatting>
  <conditionalFormatting sqref="DR3">
    <cfRule type="cellIs" dxfId="673" priority="2" operator="equal">
      <formula>"LME-MCO Not Entered On Set-Up Worksheet"</formula>
    </cfRule>
  </conditionalFormatting>
  <conditionalFormatting sqref="EC3">
    <cfRule type="cellIs" dxfId="672" priority="1" operator="equal">
      <formula>"LME-MCO Not Entered On Set-Up Worksheet"</formula>
    </cfRule>
  </conditionalFormatting>
  <printOptions horizontalCentered="1"/>
  <pageMargins left="0.3" right="0.3" top="0.5" bottom="0.5" header="0.3" footer="0.3"/>
  <pageSetup scale="68" orientation="landscape" r:id="rId1"/>
  <headerFooter>
    <oddFooter>&amp;LNC DMH/DD/SAS QM Section&amp;CPage &amp;P of &amp;N&amp;R&amp;F</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3"/>
  <sheetViews>
    <sheetView showGridLines="0" workbookViewId="0">
      <pane ySplit="14" topLeftCell="A15" activePane="bottomLeft" state="frozen"/>
      <selection activeCell="D2" sqref="D2"/>
      <selection pane="bottomLeft" activeCell="A2" sqref="A2"/>
    </sheetView>
  </sheetViews>
  <sheetFormatPr defaultColWidth="9.109375" defaultRowHeight="13.2" x14ac:dyDescent="0.25"/>
  <cols>
    <col min="1" max="1" width="60" style="1" customWidth="1"/>
    <col min="2" max="7" width="18.6640625" style="1" customWidth="1"/>
    <col min="8" max="8" width="9.109375" style="1"/>
    <col min="9" max="9" width="60" style="1" customWidth="1"/>
    <col min="10" max="15" width="18.6640625" style="1" customWidth="1"/>
    <col min="16" max="16" width="9.109375" style="1"/>
    <col min="17" max="17" width="60" style="1" customWidth="1"/>
    <col min="18" max="23" width="18.6640625" style="1" customWidth="1"/>
    <col min="24" max="24" width="9.109375" style="1"/>
    <col min="25" max="25" width="60" style="1" customWidth="1"/>
    <col min="26" max="31" width="18.6640625" style="1" customWidth="1"/>
    <col min="32" max="32" width="9.109375" style="1"/>
    <col min="33" max="33" width="60" style="1" customWidth="1"/>
    <col min="34" max="39" width="18.6640625" style="1" customWidth="1"/>
    <col min="40" max="40" width="9.109375" style="1"/>
    <col min="41" max="41" width="60" style="1" customWidth="1"/>
    <col min="42" max="47" width="18.6640625" style="1" customWidth="1"/>
    <col min="48" max="48" width="9.109375" style="1"/>
    <col min="49" max="49" width="60" style="1" customWidth="1"/>
    <col min="50" max="55" width="18.6640625" style="1" customWidth="1"/>
    <col min="56" max="56" width="9.109375" style="1"/>
    <col min="57" max="57" width="60" style="1" customWidth="1"/>
    <col min="58" max="63" width="18.6640625" style="1" customWidth="1"/>
    <col min="64" max="64" width="9.109375" style="1"/>
    <col min="65" max="65" width="60" style="1" customWidth="1"/>
    <col min="66" max="71" width="18.6640625" style="1" customWidth="1"/>
    <col min="72" max="72" width="9.109375" style="1"/>
    <col min="73" max="73" width="60" style="1" customWidth="1"/>
    <col min="74" max="79" width="18.6640625" style="1" customWidth="1"/>
    <col min="80" max="80" width="9.109375" style="1"/>
    <col min="81" max="81" width="60" style="1" customWidth="1"/>
    <col min="82" max="87" width="18.6640625" style="1" customWidth="1"/>
    <col min="88" max="88" width="9.109375" style="1"/>
    <col min="89" max="89" width="60" style="1" customWidth="1"/>
    <col min="90" max="95" width="18.6640625" style="1" customWidth="1"/>
    <col min="96" max="96" width="9.109375" style="1"/>
    <col min="97" max="97" width="60" style="1" customWidth="1"/>
    <col min="98" max="103" width="18.6640625" style="1" customWidth="1"/>
    <col min="104" max="16384" width="9.109375" style="1"/>
  </cols>
  <sheetData>
    <row r="1" spans="1:104" ht="20.100000000000001" customHeight="1" x14ac:dyDescent="0.25">
      <c r="A1" s="450" t="s">
        <v>519</v>
      </c>
      <c r="B1" s="214"/>
      <c r="C1" s="214"/>
      <c r="D1" s="214"/>
      <c r="E1" s="214"/>
      <c r="F1" s="214"/>
      <c r="G1" s="214"/>
      <c r="H1" s="433"/>
      <c r="I1" s="450" t="s">
        <v>521</v>
      </c>
      <c r="J1" s="214"/>
      <c r="K1" s="215"/>
      <c r="L1" s="215"/>
      <c r="M1" s="214"/>
      <c r="N1" s="214"/>
      <c r="O1" s="214"/>
      <c r="P1" s="462"/>
      <c r="Q1" s="450" t="s">
        <v>521</v>
      </c>
      <c r="R1" s="214"/>
      <c r="S1" s="214"/>
      <c r="T1" s="214"/>
      <c r="U1" s="214"/>
      <c r="V1" s="215"/>
      <c r="W1" s="215"/>
      <c r="X1" s="462"/>
      <c r="Y1" s="450" t="s">
        <v>521</v>
      </c>
      <c r="Z1" s="214"/>
      <c r="AA1" s="214"/>
      <c r="AB1" s="214"/>
      <c r="AC1" s="214"/>
      <c r="AD1" s="214"/>
      <c r="AE1" s="214"/>
      <c r="AF1" s="433"/>
      <c r="AG1" s="450" t="s">
        <v>521</v>
      </c>
      <c r="AH1" s="214"/>
      <c r="AI1" s="214"/>
      <c r="AJ1" s="214"/>
      <c r="AK1" s="214"/>
      <c r="AL1" s="214"/>
      <c r="AM1" s="214"/>
      <c r="AN1" s="433"/>
      <c r="AO1" s="450" t="s">
        <v>521</v>
      </c>
      <c r="AP1" s="214"/>
      <c r="AQ1" s="214"/>
      <c r="AR1" s="215"/>
      <c r="AS1" s="215"/>
      <c r="AT1" s="214"/>
      <c r="AU1" s="214"/>
      <c r="AV1" s="433"/>
      <c r="AW1" s="450" t="s">
        <v>521</v>
      </c>
      <c r="AX1" s="214"/>
      <c r="AY1" s="214"/>
      <c r="AZ1" s="214"/>
      <c r="BA1" s="214"/>
      <c r="BB1" s="214"/>
      <c r="BC1" s="219"/>
      <c r="BD1" s="219"/>
      <c r="BE1" s="450" t="s">
        <v>521</v>
      </c>
      <c r="BF1" s="214"/>
      <c r="BG1" s="214"/>
      <c r="BH1" s="214"/>
      <c r="BI1" s="214"/>
      <c r="BJ1" s="214"/>
      <c r="BK1" s="214"/>
      <c r="BL1" s="433"/>
      <c r="BM1" s="450" t="s">
        <v>521</v>
      </c>
      <c r="BN1" s="215"/>
      <c r="BO1" s="214"/>
      <c r="BP1" s="214"/>
      <c r="BQ1" s="214"/>
      <c r="BR1" s="214"/>
      <c r="BS1" s="214"/>
      <c r="BT1" s="433"/>
      <c r="BU1" s="450" t="s">
        <v>521</v>
      </c>
      <c r="BV1" s="214"/>
      <c r="BW1" s="214"/>
      <c r="BX1" s="214"/>
      <c r="BY1" s="215"/>
      <c r="BZ1" s="215"/>
      <c r="CA1" s="214"/>
      <c r="CB1" s="433"/>
      <c r="CC1" s="450" t="s">
        <v>521</v>
      </c>
      <c r="CD1" s="214"/>
      <c r="CE1" s="214"/>
      <c r="CF1" s="214"/>
      <c r="CG1" s="214"/>
      <c r="CH1" s="214"/>
      <c r="CI1" s="214"/>
      <c r="CJ1" s="433"/>
      <c r="CK1" s="450" t="s">
        <v>521</v>
      </c>
      <c r="CL1" s="214"/>
      <c r="CM1" s="214"/>
      <c r="CN1" s="214"/>
      <c r="CO1" s="215"/>
      <c r="CP1" s="215"/>
      <c r="CQ1" s="214"/>
      <c r="CR1" s="433"/>
      <c r="CS1" s="450" t="s">
        <v>521</v>
      </c>
      <c r="CT1" s="214"/>
      <c r="CU1" s="214"/>
      <c r="CV1" s="214"/>
      <c r="CW1" s="214"/>
      <c r="CX1" s="214"/>
      <c r="CY1" s="214"/>
      <c r="CZ1" s="433"/>
    </row>
    <row r="2" spans="1:104"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219"/>
      <c r="I2" s="464" t="str">
        <f>IF(OR('Set-Up Worksheet'!$B$6="",'Set-Up Worksheet'!$B$8=""),"SFY And/Or Report Period Not Entered On Set-Up Worksheet","SFY"&amp;'Set-Up Worksheet'!$B$6&amp;" LME-MCO Semi-Annual SAPTBG Compliance Report -- "&amp;'Set-Up Worksheet'!$B$8)</f>
        <v>SFY2017 LME-MCO Semi-Annual SAPTBG Compliance Report -- Mid-Year Report</v>
      </c>
      <c r="J2" s="465"/>
      <c r="K2" s="465"/>
      <c r="L2" s="465"/>
      <c r="M2" s="465"/>
      <c r="N2" s="465"/>
      <c r="O2" s="465"/>
      <c r="P2" s="463"/>
      <c r="Q2" s="464" t="str">
        <f>IF(OR('Set-Up Worksheet'!$B$6="",'Set-Up Worksheet'!$B$8=""),"SFY And/Or Report Period Not Entered On Set-Up Worksheet","SFY"&amp;'Set-Up Worksheet'!$B$6&amp;" LME-MCO Semi-Annual SAPTBG Compliance Report -- "&amp;'Set-Up Worksheet'!$B$8)</f>
        <v>SFY2017 LME-MCO Semi-Annual SAPTBG Compliance Report -- Mid-Year Report</v>
      </c>
      <c r="R2" s="465"/>
      <c r="S2" s="465"/>
      <c r="T2" s="465"/>
      <c r="U2" s="465"/>
      <c r="V2" s="465"/>
      <c r="W2" s="465"/>
      <c r="X2" s="463"/>
      <c r="Y2" s="464" t="str">
        <f>IF(OR('Set-Up Worksheet'!$B$6="",'Set-Up Worksheet'!$B$8=""),"SFY And/Or Report Period Not Entered On Set-Up Worksheet","SFY"&amp;'Set-Up Worksheet'!$B$6&amp;" LME-MCO Semi-Annual SAPTBG Compliance Report -- "&amp;'Set-Up Worksheet'!$B$8)</f>
        <v>SFY2017 LME-MCO Semi-Annual SAPTBG Compliance Report -- Mid-Year Report</v>
      </c>
      <c r="Z2" s="465"/>
      <c r="AA2" s="465"/>
      <c r="AB2" s="465"/>
      <c r="AC2" s="465"/>
      <c r="AD2" s="465"/>
      <c r="AE2" s="465"/>
      <c r="AF2" s="219"/>
      <c r="AG2" s="464" t="str">
        <f>IF(OR('Set-Up Worksheet'!$B$6="",'Set-Up Worksheet'!$B$8=""),"SFY And/Or Report Period Not Entered On Set-Up Worksheet","SFY"&amp;'Set-Up Worksheet'!$B$6&amp;" LME-MCO Semi-Annual SAPTBG Compliance Report -- "&amp;'Set-Up Worksheet'!$B$8)</f>
        <v>SFY2017 LME-MCO Semi-Annual SAPTBG Compliance Report -- Mid-Year Report</v>
      </c>
      <c r="AH2" s="465"/>
      <c r="AI2" s="465"/>
      <c r="AJ2" s="465"/>
      <c r="AK2" s="465"/>
      <c r="AL2" s="465"/>
      <c r="AM2" s="465"/>
      <c r="AN2" s="219"/>
      <c r="AO2" s="464" t="str">
        <f>IF(OR('Set-Up Worksheet'!$B$6="",'Set-Up Worksheet'!$B$8=""),"SFY And/Or Report Period Not Entered On Set-Up Worksheet","SFY"&amp;'Set-Up Worksheet'!$B$6&amp;" LME-MCO Semi-Annual SAPTBG Compliance Report -- "&amp;'Set-Up Worksheet'!$B$8)</f>
        <v>SFY2017 LME-MCO Semi-Annual SAPTBG Compliance Report -- Mid-Year Report</v>
      </c>
      <c r="AP2" s="465"/>
      <c r="AQ2" s="465"/>
      <c r="AR2" s="465"/>
      <c r="AS2" s="465"/>
      <c r="AT2" s="465"/>
      <c r="AU2" s="465"/>
      <c r="AV2" s="219"/>
      <c r="AW2" s="464" t="str">
        <f>IF(OR('Set-Up Worksheet'!$B$6="",'Set-Up Worksheet'!$B$8=""),"SFY And/Or Report Period Not Entered On Set-Up Worksheet","SFY"&amp;'Set-Up Worksheet'!$B$6&amp;" LME-MCO Semi-Annual SAPTBG Compliance Report -- "&amp;'Set-Up Worksheet'!$B$8)</f>
        <v>SFY2017 LME-MCO Semi-Annual SAPTBG Compliance Report -- Mid-Year Report</v>
      </c>
      <c r="AX2" s="465"/>
      <c r="AY2" s="465"/>
      <c r="AZ2" s="465"/>
      <c r="BA2" s="465"/>
      <c r="BB2" s="465"/>
      <c r="BC2" s="465"/>
      <c r="BD2" s="219"/>
      <c r="BE2" s="464" t="str">
        <f>IF(OR('Set-Up Worksheet'!$B$6="",'Set-Up Worksheet'!$B$8=""),"SFY And/Or Report Period Not Entered On Set-Up Worksheet","SFY"&amp;'Set-Up Worksheet'!$B$6&amp;" LME-MCO Semi-Annual SAPTBG Compliance Report -- "&amp;'Set-Up Worksheet'!$B$8)</f>
        <v>SFY2017 LME-MCO Semi-Annual SAPTBG Compliance Report -- Mid-Year Report</v>
      </c>
      <c r="BF2" s="465"/>
      <c r="BG2" s="465"/>
      <c r="BH2" s="465"/>
      <c r="BI2" s="465"/>
      <c r="BJ2" s="465"/>
      <c r="BK2" s="465"/>
      <c r="BL2" s="219"/>
      <c r="BM2" s="464" t="str">
        <f>IF(OR('Set-Up Worksheet'!$B$6="",'Set-Up Worksheet'!$B$8=""),"SFY And/Or Report Period Not Entered On Set-Up Worksheet","SFY"&amp;'Set-Up Worksheet'!$B$6&amp;" LME-MCO Semi-Annual SAPTBG Compliance Report -- "&amp;'Set-Up Worksheet'!$B$8)</f>
        <v>SFY2017 LME-MCO Semi-Annual SAPTBG Compliance Report -- Mid-Year Report</v>
      </c>
      <c r="BN2" s="465"/>
      <c r="BO2" s="465"/>
      <c r="BP2" s="465"/>
      <c r="BQ2" s="465"/>
      <c r="BR2" s="465"/>
      <c r="BS2" s="465"/>
      <c r="BT2" s="219"/>
      <c r="BU2" s="464" t="str">
        <f>IF(OR('Set-Up Worksheet'!$B$6="",'Set-Up Worksheet'!$B$8=""),"SFY And/Or Report Period Not Entered On Set-Up Worksheet","SFY"&amp;'Set-Up Worksheet'!$B$6&amp;" LME-MCO Semi-Annual SAPTBG Compliance Report -- "&amp;'Set-Up Worksheet'!$B$8)</f>
        <v>SFY2017 LME-MCO Semi-Annual SAPTBG Compliance Report -- Mid-Year Report</v>
      </c>
      <c r="BV2" s="465"/>
      <c r="BW2" s="465"/>
      <c r="BX2" s="465"/>
      <c r="BY2" s="465"/>
      <c r="BZ2" s="465"/>
      <c r="CA2" s="465"/>
      <c r="CB2" s="219"/>
      <c r="CC2" s="464" t="str">
        <f>IF(OR('Set-Up Worksheet'!$B$6="",'Set-Up Worksheet'!$B$8=""),"SFY And/Or Report Period Not Entered On Set-Up Worksheet","SFY"&amp;'Set-Up Worksheet'!$B$6&amp;" LME-MCO Semi-Annual SAPTBG Compliance Report -- "&amp;'Set-Up Worksheet'!$B$8)</f>
        <v>SFY2017 LME-MCO Semi-Annual SAPTBG Compliance Report -- Mid-Year Report</v>
      </c>
      <c r="CD2" s="465"/>
      <c r="CE2" s="465"/>
      <c r="CF2" s="465"/>
      <c r="CG2" s="465"/>
      <c r="CH2" s="465"/>
      <c r="CI2" s="465"/>
      <c r="CJ2" s="219"/>
      <c r="CK2" s="464" t="str">
        <f>IF(OR('Set-Up Worksheet'!$B$6="",'Set-Up Worksheet'!$B$8=""),"SFY And/Or Report Period Not Entered On Set-Up Worksheet","SFY"&amp;'Set-Up Worksheet'!$B$6&amp;" LME-MCO Semi-Annual SAPTBG Compliance Report -- "&amp;'Set-Up Worksheet'!$B$8)</f>
        <v>SFY2017 LME-MCO Semi-Annual SAPTBG Compliance Report -- Mid-Year Report</v>
      </c>
      <c r="CL2" s="465"/>
      <c r="CM2" s="465"/>
      <c r="CN2" s="465"/>
      <c r="CO2" s="465"/>
      <c r="CP2" s="465"/>
      <c r="CQ2" s="465"/>
      <c r="CR2" s="219"/>
      <c r="CS2" s="464" t="str">
        <f>IF(OR('Set-Up Worksheet'!$B$6="",'Set-Up Worksheet'!$B$8=""),"SFY And/Or Report Period Not Entered On Set-Up Worksheet","SFY"&amp;'Set-Up Worksheet'!$B$6&amp;" LME-MCO Semi-Annual SAPTBG Compliance Report -- "&amp;'Set-Up Worksheet'!$B$8)</f>
        <v>SFY2017 LME-MCO Semi-Annual SAPTBG Compliance Report -- Mid-Year Report</v>
      </c>
      <c r="CT2" s="465"/>
      <c r="CU2" s="465"/>
      <c r="CV2" s="465"/>
      <c r="CW2" s="465"/>
      <c r="CX2" s="465"/>
      <c r="CY2" s="465"/>
      <c r="CZ2" s="219"/>
    </row>
    <row r="3" spans="1:104" ht="20.100000000000001" customHeight="1" x14ac:dyDescent="0.25">
      <c r="A3" s="38" t="str">
        <f>IF('Set-Up Worksheet'!$B$4="","LME-MCO Not Entered On Set-Up Worksheet",'Set-Up Worksheet'!$B$4)</f>
        <v>LME-MCO Not Entered On Set-Up Worksheet</v>
      </c>
      <c r="B3" s="30"/>
      <c r="C3" s="30"/>
      <c r="D3" s="30"/>
      <c r="E3" s="30"/>
      <c r="F3" s="30"/>
      <c r="G3" s="30"/>
      <c r="H3" s="219"/>
      <c r="I3" s="468">
        <f>'Set-Up Worksheet'!$B$24</f>
        <v>0</v>
      </c>
      <c r="J3" s="465"/>
      <c r="K3" s="465"/>
      <c r="L3" s="465"/>
      <c r="M3" s="465"/>
      <c r="N3" s="465"/>
      <c r="O3" s="465"/>
      <c r="P3" s="463"/>
      <c r="Q3" s="468">
        <f>'Set-Up Worksheet'!$B$25</f>
        <v>0</v>
      </c>
      <c r="R3" s="465"/>
      <c r="S3" s="465"/>
      <c r="T3" s="465"/>
      <c r="U3" s="465"/>
      <c r="V3" s="465"/>
      <c r="W3" s="465"/>
      <c r="X3" s="463"/>
      <c r="Y3" s="468">
        <f>'Set-Up Worksheet'!$B$26</f>
        <v>0</v>
      </c>
      <c r="Z3" s="465"/>
      <c r="AA3" s="465"/>
      <c r="AB3" s="465"/>
      <c r="AC3" s="465"/>
      <c r="AD3" s="465"/>
      <c r="AE3" s="465"/>
      <c r="AF3" s="219"/>
      <c r="AG3" s="468">
        <f>'Set-Up Worksheet'!$B$27</f>
        <v>0</v>
      </c>
      <c r="AH3" s="465"/>
      <c r="AI3" s="465"/>
      <c r="AJ3" s="465"/>
      <c r="AK3" s="465"/>
      <c r="AL3" s="465"/>
      <c r="AM3" s="465"/>
      <c r="AN3" s="219"/>
      <c r="AO3" s="468">
        <f>'Set-Up Worksheet'!$B$28</f>
        <v>0</v>
      </c>
      <c r="AP3" s="465"/>
      <c r="AQ3" s="465"/>
      <c r="AR3" s="465"/>
      <c r="AS3" s="465"/>
      <c r="AT3" s="465"/>
      <c r="AU3" s="465"/>
      <c r="AV3" s="219"/>
      <c r="AW3" s="468">
        <f>'Set-Up Worksheet'!$B$29</f>
        <v>0</v>
      </c>
      <c r="AX3" s="465"/>
      <c r="AY3" s="465"/>
      <c r="AZ3" s="465"/>
      <c r="BA3" s="465"/>
      <c r="BB3" s="465"/>
      <c r="BC3" s="465"/>
      <c r="BD3" s="219"/>
      <c r="BE3" s="468">
        <f>'Set-Up Worksheet'!$B$30</f>
        <v>0</v>
      </c>
      <c r="BF3" s="465"/>
      <c r="BG3" s="465"/>
      <c r="BH3" s="465"/>
      <c r="BI3" s="465"/>
      <c r="BJ3" s="465"/>
      <c r="BK3" s="465"/>
      <c r="BL3" s="219"/>
      <c r="BM3" s="468">
        <f>'Set-Up Worksheet'!$B$31</f>
        <v>0</v>
      </c>
      <c r="BN3" s="465"/>
      <c r="BO3" s="465"/>
      <c r="BP3" s="465"/>
      <c r="BQ3" s="465"/>
      <c r="BR3" s="465"/>
      <c r="BS3" s="465"/>
      <c r="BT3" s="219"/>
      <c r="BU3" s="468">
        <f>'Set-Up Worksheet'!$B$32</f>
        <v>0</v>
      </c>
      <c r="BV3" s="465"/>
      <c r="BW3" s="465"/>
      <c r="BX3" s="465"/>
      <c r="BY3" s="465"/>
      <c r="BZ3" s="465"/>
      <c r="CA3" s="465"/>
      <c r="CB3" s="219"/>
      <c r="CC3" s="468">
        <f>'Set-Up Worksheet'!$B$33</f>
        <v>0</v>
      </c>
      <c r="CD3" s="465"/>
      <c r="CE3" s="465"/>
      <c r="CF3" s="465"/>
      <c r="CG3" s="465"/>
      <c r="CH3" s="465"/>
      <c r="CI3" s="465"/>
      <c r="CJ3" s="219"/>
      <c r="CK3" s="468">
        <f>'Set-Up Worksheet'!$B$34</f>
        <v>0</v>
      </c>
      <c r="CL3" s="465"/>
      <c r="CM3" s="465"/>
      <c r="CN3" s="465"/>
      <c r="CO3" s="465"/>
      <c r="CP3" s="465"/>
      <c r="CQ3" s="465"/>
      <c r="CR3" s="219"/>
      <c r="CS3" s="468">
        <f>'Set-Up Worksheet'!$B$35</f>
        <v>0</v>
      </c>
      <c r="CT3" s="465"/>
      <c r="CU3" s="465"/>
      <c r="CV3" s="465"/>
      <c r="CW3" s="465"/>
      <c r="CX3" s="465"/>
      <c r="CY3" s="465"/>
      <c r="CZ3" s="219"/>
    </row>
    <row r="4" spans="1:104" x14ac:dyDescent="0.25">
      <c r="H4" s="219"/>
      <c r="P4" s="219"/>
      <c r="X4" s="219"/>
      <c r="AF4" s="219"/>
      <c r="AN4" s="219"/>
      <c r="AV4" s="219"/>
      <c r="BD4" s="219"/>
      <c r="BL4" s="219"/>
      <c r="BT4" s="219"/>
      <c r="CB4" s="219"/>
      <c r="CJ4" s="219"/>
      <c r="CR4" s="219"/>
      <c r="CZ4" s="219"/>
    </row>
    <row r="5" spans="1:104" ht="15.6" x14ac:dyDescent="0.25">
      <c r="A5" s="64" t="s">
        <v>398</v>
      </c>
      <c r="H5" s="219"/>
      <c r="I5" s="64" t="s">
        <v>398</v>
      </c>
      <c r="P5" s="219"/>
      <c r="Q5" s="64" t="s">
        <v>398</v>
      </c>
      <c r="X5" s="219"/>
      <c r="Y5" s="64" t="s">
        <v>398</v>
      </c>
      <c r="AF5" s="219"/>
      <c r="AG5" s="64" t="s">
        <v>398</v>
      </c>
      <c r="AN5" s="219"/>
      <c r="AO5" s="64" t="s">
        <v>398</v>
      </c>
      <c r="AV5" s="219"/>
      <c r="AW5" s="64" t="s">
        <v>398</v>
      </c>
      <c r="BD5" s="219"/>
      <c r="BE5" s="64" t="s">
        <v>398</v>
      </c>
      <c r="BL5" s="219"/>
      <c r="BM5" s="64" t="s">
        <v>398</v>
      </c>
      <c r="BT5" s="219"/>
      <c r="BU5" s="64" t="s">
        <v>398</v>
      </c>
      <c r="CB5" s="219"/>
      <c r="CC5" s="64" t="s">
        <v>398</v>
      </c>
      <c r="CJ5" s="219"/>
      <c r="CK5" s="64" t="s">
        <v>398</v>
      </c>
      <c r="CR5" s="219"/>
      <c r="CS5" s="64" t="s">
        <v>398</v>
      </c>
      <c r="CZ5" s="219"/>
    </row>
    <row r="6" spans="1:104" x14ac:dyDescent="0.25">
      <c r="H6" s="219"/>
      <c r="P6" s="219"/>
      <c r="X6" s="219"/>
      <c r="AF6" s="219"/>
      <c r="AN6" s="219"/>
      <c r="AV6" s="219"/>
      <c r="BD6" s="219"/>
      <c r="BL6" s="219"/>
      <c r="BT6" s="219"/>
      <c r="CB6" s="219"/>
      <c r="CJ6" s="219"/>
      <c r="CR6" s="219"/>
      <c r="CZ6" s="219"/>
    </row>
    <row r="7" spans="1:104" ht="20.100000000000001" customHeight="1" x14ac:dyDescent="0.25">
      <c r="A7" s="64" t="s">
        <v>579</v>
      </c>
      <c r="B7" s="30"/>
      <c r="C7" s="30"/>
      <c r="D7" s="30"/>
      <c r="E7" s="30"/>
      <c r="F7" s="30"/>
      <c r="G7" s="30"/>
      <c r="H7" s="219"/>
      <c r="I7" s="64" t="s">
        <v>397</v>
      </c>
      <c r="J7" s="30"/>
      <c r="K7" s="30"/>
      <c r="L7" s="30"/>
      <c r="M7" s="30"/>
      <c r="N7" s="30"/>
      <c r="O7" s="30"/>
      <c r="P7" s="219"/>
      <c r="Q7" s="64" t="s">
        <v>397</v>
      </c>
      <c r="R7" s="30"/>
      <c r="S7" s="30"/>
      <c r="T7" s="30"/>
      <c r="U7" s="30"/>
      <c r="V7" s="30"/>
      <c r="W7" s="30"/>
      <c r="X7" s="219"/>
      <c r="Y7" s="64" t="s">
        <v>397</v>
      </c>
      <c r="Z7" s="30"/>
      <c r="AA7" s="30"/>
      <c r="AB7" s="30"/>
      <c r="AC7" s="30"/>
      <c r="AD7" s="30"/>
      <c r="AE7" s="30"/>
      <c r="AF7" s="219"/>
      <c r="AG7" s="64" t="s">
        <v>397</v>
      </c>
      <c r="AH7" s="30"/>
      <c r="AI7" s="30"/>
      <c r="AJ7" s="30"/>
      <c r="AK7" s="30"/>
      <c r="AL7" s="30"/>
      <c r="AM7" s="30"/>
      <c r="AN7" s="219"/>
      <c r="AO7" s="64" t="s">
        <v>397</v>
      </c>
      <c r="AP7" s="30"/>
      <c r="AQ7" s="30"/>
      <c r="AR7" s="30"/>
      <c r="AS7" s="30"/>
      <c r="AT7" s="30"/>
      <c r="AU7" s="30"/>
      <c r="AV7" s="219"/>
      <c r="AW7" s="64" t="s">
        <v>397</v>
      </c>
      <c r="AX7" s="30"/>
      <c r="AY7" s="30"/>
      <c r="AZ7" s="30"/>
      <c r="BA7" s="30"/>
      <c r="BB7" s="30"/>
      <c r="BC7" s="30"/>
      <c r="BD7" s="219"/>
      <c r="BE7" s="64" t="s">
        <v>397</v>
      </c>
      <c r="BF7" s="30"/>
      <c r="BG7" s="30"/>
      <c r="BH7" s="30"/>
      <c r="BI7" s="30"/>
      <c r="BJ7" s="30"/>
      <c r="BK7" s="30"/>
      <c r="BL7" s="219"/>
      <c r="BM7" s="64" t="s">
        <v>397</v>
      </c>
      <c r="BN7" s="30"/>
      <c r="BO7" s="30"/>
      <c r="BP7" s="30"/>
      <c r="BQ7" s="30"/>
      <c r="BR7" s="30"/>
      <c r="BS7" s="30"/>
      <c r="BT7" s="219"/>
      <c r="BU7" s="64" t="s">
        <v>397</v>
      </c>
      <c r="BV7" s="30"/>
      <c r="BW7" s="30"/>
      <c r="BX7" s="30"/>
      <c r="BY7" s="30"/>
      <c r="BZ7" s="30"/>
      <c r="CA7" s="30"/>
      <c r="CB7" s="219"/>
      <c r="CC7" s="64" t="s">
        <v>397</v>
      </c>
      <c r="CD7" s="30"/>
      <c r="CE7" s="30"/>
      <c r="CF7" s="30"/>
      <c r="CG7" s="30"/>
      <c r="CH7" s="30"/>
      <c r="CI7" s="30"/>
      <c r="CJ7" s="219"/>
      <c r="CK7" s="64" t="s">
        <v>397</v>
      </c>
      <c r="CL7" s="30"/>
      <c r="CM7" s="30"/>
      <c r="CN7" s="30"/>
      <c r="CO7" s="30"/>
      <c r="CP7" s="30"/>
      <c r="CQ7" s="30"/>
      <c r="CR7" s="219"/>
      <c r="CS7" s="64" t="s">
        <v>397</v>
      </c>
      <c r="CT7" s="30"/>
      <c r="CU7" s="30"/>
      <c r="CV7" s="30"/>
      <c r="CW7" s="30"/>
      <c r="CX7" s="30"/>
      <c r="CY7" s="30"/>
      <c r="CZ7" s="219"/>
    </row>
    <row r="8" spans="1:104" x14ac:dyDescent="0.25">
      <c r="H8" s="219"/>
      <c r="P8" s="219"/>
      <c r="X8" s="219"/>
      <c r="AF8" s="219"/>
      <c r="AN8" s="219"/>
      <c r="AV8" s="219"/>
      <c r="BD8" s="219"/>
      <c r="BL8" s="219"/>
      <c r="BT8" s="219"/>
      <c r="CB8" s="219"/>
      <c r="CJ8" s="219"/>
      <c r="CR8" s="219"/>
      <c r="CZ8" s="219"/>
    </row>
    <row r="9" spans="1:104" ht="45" customHeight="1" x14ac:dyDescent="0.25">
      <c r="A9" s="648" t="s">
        <v>373</v>
      </c>
      <c r="B9" s="648"/>
      <c r="C9" s="648"/>
      <c r="D9" s="648"/>
      <c r="E9" s="648"/>
      <c r="F9" s="648"/>
      <c r="G9" s="648"/>
      <c r="H9" s="219"/>
      <c r="I9" s="648" t="s">
        <v>373</v>
      </c>
      <c r="J9" s="648"/>
      <c r="K9" s="648"/>
      <c r="L9" s="648"/>
      <c r="M9" s="648"/>
      <c r="N9" s="648"/>
      <c r="O9" s="648"/>
      <c r="P9" s="219"/>
      <c r="Q9" s="648" t="s">
        <v>373</v>
      </c>
      <c r="R9" s="648"/>
      <c r="S9" s="648"/>
      <c r="T9" s="648"/>
      <c r="U9" s="648"/>
      <c r="V9" s="648"/>
      <c r="W9" s="648"/>
      <c r="X9" s="219"/>
      <c r="Y9" s="648" t="s">
        <v>373</v>
      </c>
      <c r="Z9" s="648"/>
      <c r="AA9" s="648"/>
      <c r="AB9" s="648"/>
      <c r="AC9" s="648"/>
      <c r="AD9" s="648"/>
      <c r="AE9" s="648"/>
      <c r="AF9" s="219"/>
      <c r="AG9" s="648" t="s">
        <v>373</v>
      </c>
      <c r="AH9" s="648"/>
      <c r="AI9" s="648"/>
      <c r="AJ9" s="648"/>
      <c r="AK9" s="648"/>
      <c r="AL9" s="648"/>
      <c r="AM9" s="648"/>
      <c r="AN9" s="219"/>
      <c r="AO9" s="648" t="s">
        <v>373</v>
      </c>
      <c r="AP9" s="648"/>
      <c r="AQ9" s="648"/>
      <c r="AR9" s="648"/>
      <c r="AS9" s="648"/>
      <c r="AT9" s="648"/>
      <c r="AU9" s="648"/>
      <c r="AV9" s="219"/>
      <c r="AW9" s="648" t="s">
        <v>373</v>
      </c>
      <c r="AX9" s="648"/>
      <c r="AY9" s="648"/>
      <c r="AZ9" s="648"/>
      <c r="BA9" s="648"/>
      <c r="BB9" s="648"/>
      <c r="BC9" s="648"/>
      <c r="BD9" s="219"/>
      <c r="BE9" s="648" t="s">
        <v>373</v>
      </c>
      <c r="BF9" s="648"/>
      <c r="BG9" s="648"/>
      <c r="BH9" s="648"/>
      <c r="BI9" s="648"/>
      <c r="BJ9" s="648"/>
      <c r="BK9" s="648"/>
      <c r="BL9" s="219"/>
      <c r="BM9" s="648" t="s">
        <v>373</v>
      </c>
      <c r="BN9" s="648"/>
      <c r="BO9" s="648"/>
      <c r="BP9" s="648"/>
      <c r="BQ9" s="648"/>
      <c r="BR9" s="648"/>
      <c r="BS9" s="648"/>
      <c r="BT9" s="219"/>
      <c r="BU9" s="648" t="s">
        <v>373</v>
      </c>
      <c r="BV9" s="648"/>
      <c r="BW9" s="648"/>
      <c r="BX9" s="648"/>
      <c r="BY9" s="648"/>
      <c r="BZ9" s="648"/>
      <c r="CA9" s="648"/>
      <c r="CB9" s="219"/>
      <c r="CC9" s="648" t="s">
        <v>373</v>
      </c>
      <c r="CD9" s="648"/>
      <c r="CE9" s="648"/>
      <c r="CF9" s="648"/>
      <c r="CG9" s="648"/>
      <c r="CH9" s="648"/>
      <c r="CI9" s="648"/>
      <c r="CJ9" s="219"/>
      <c r="CK9" s="648" t="s">
        <v>373</v>
      </c>
      <c r="CL9" s="648"/>
      <c r="CM9" s="648"/>
      <c r="CN9" s="648"/>
      <c r="CO9" s="648"/>
      <c r="CP9" s="648"/>
      <c r="CQ9" s="648"/>
      <c r="CR9" s="219"/>
      <c r="CS9" s="648" t="s">
        <v>373</v>
      </c>
      <c r="CT9" s="648"/>
      <c r="CU9" s="648"/>
      <c r="CV9" s="648"/>
      <c r="CW9" s="648"/>
      <c r="CX9" s="648"/>
      <c r="CY9" s="648"/>
      <c r="CZ9" s="219"/>
    </row>
    <row r="10" spans="1:104" ht="30" customHeight="1" x14ac:dyDescent="0.25">
      <c r="A10" s="649" t="s">
        <v>414</v>
      </c>
      <c r="B10" s="649"/>
      <c r="C10" s="649"/>
      <c r="D10" s="649"/>
      <c r="E10" s="649"/>
      <c r="F10" s="649"/>
      <c r="G10" s="649"/>
      <c r="H10" s="219"/>
      <c r="I10" s="649" t="s">
        <v>414</v>
      </c>
      <c r="J10" s="649"/>
      <c r="K10" s="649"/>
      <c r="L10" s="649"/>
      <c r="M10" s="649"/>
      <c r="N10" s="649"/>
      <c r="O10" s="649"/>
      <c r="P10" s="219"/>
      <c r="Q10" s="649" t="s">
        <v>414</v>
      </c>
      <c r="R10" s="649"/>
      <c r="S10" s="649"/>
      <c r="T10" s="649"/>
      <c r="U10" s="649"/>
      <c r="V10" s="649"/>
      <c r="W10" s="649"/>
      <c r="X10" s="219"/>
      <c r="Y10" s="649" t="s">
        <v>414</v>
      </c>
      <c r="Z10" s="649"/>
      <c r="AA10" s="649"/>
      <c r="AB10" s="649"/>
      <c r="AC10" s="649"/>
      <c r="AD10" s="649"/>
      <c r="AE10" s="649"/>
      <c r="AF10" s="219"/>
      <c r="AG10" s="649" t="s">
        <v>414</v>
      </c>
      <c r="AH10" s="649"/>
      <c r="AI10" s="649"/>
      <c r="AJ10" s="649"/>
      <c r="AK10" s="649"/>
      <c r="AL10" s="649"/>
      <c r="AM10" s="649"/>
      <c r="AN10" s="219"/>
      <c r="AO10" s="649" t="s">
        <v>414</v>
      </c>
      <c r="AP10" s="649"/>
      <c r="AQ10" s="649"/>
      <c r="AR10" s="649"/>
      <c r="AS10" s="649"/>
      <c r="AT10" s="649"/>
      <c r="AU10" s="649"/>
      <c r="AV10" s="219"/>
      <c r="AW10" s="649" t="s">
        <v>414</v>
      </c>
      <c r="AX10" s="649"/>
      <c r="AY10" s="649"/>
      <c r="AZ10" s="649"/>
      <c r="BA10" s="649"/>
      <c r="BB10" s="649"/>
      <c r="BC10" s="649"/>
      <c r="BD10" s="219"/>
      <c r="BE10" s="649" t="s">
        <v>414</v>
      </c>
      <c r="BF10" s="649"/>
      <c r="BG10" s="649"/>
      <c r="BH10" s="649"/>
      <c r="BI10" s="649"/>
      <c r="BJ10" s="649"/>
      <c r="BK10" s="649"/>
      <c r="BL10" s="219"/>
      <c r="BM10" s="649" t="s">
        <v>414</v>
      </c>
      <c r="BN10" s="649"/>
      <c r="BO10" s="649"/>
      <c r="BP10" s="649"/>
      <c r="BQ10" s="649"/>
      <c r="BR10" s="649"/>
      <c r="BS10" s="649"/>
      <c r="BT10" s="219"/>
      <c r="BU10" s="649" t="s">
        <v>414</v>
      </c>
      <c r="BV10" s="649"/>
      <c r="BW10" s="649"/>
      <c r="BX10" s="649"/>
      <c r="BY10" s="649"/>
      <c r="BZ10" s="649"/>
      <c r="CA10" s="649"/>
      <c r="CB10" s="219"/>
      <c r="CC10" s="649" t="s">
        <v>414</v>
      </c>
      <c r="CD10" s="649"/>
      <c r="CE10" s="649"/>
      <c r="CF10" s="649"/>
      <c r="CG10" s="649"/>
      <c r="CH10" s="649"/>
      <c r="CI10" s="649"/>
      <c r="CJ10" s="219"/>
      <c r="CK10" s="649" t="s">
        <v>414</v>
      </c>
      <c r="CL10" s="649"/>
      <c r="CM10" s="649"/>
      <c r="CN10" s="649"/>
      <c r="CO10" s="649"/>
      <c r="CP10" s="649"/>
      <c r="CQ10" s="649"/>
      <c r="CR10" s="219"/>
      <c r="CS10" s="649" t="s">
        <v>414</v>
      </c>
      <c r="CT10" s="649"/>
      <c r="CU10" s="649"/>
      <c r="CV10" s="649"/>
      <c r="CW10" s="649"/>
      <c r="CX10" s="649"/>
      <c r="CY10" s="649"/>
      <c r="CZ10" s="219"/>
    </row>
    <row r="11" spans="1:104" x14ac:dyDescent="0.25">
      <c r="H11" s="219"/>
      <c r="P11" s="219"/>
      <c r="X11" s="219"/>
      <c r="AF11" s="219"/>
      <c r="AN11" s="219"/>
      <c r="AV11" s="219"/>
      <c r="BD11" s="219"/>
      <c r="BL11" s="219"/>
      <c r="BT11" s="219"/>
      <c r="CB11" s="219"/>
      <c r="CJ11" s="219"/>
      <c r="CR11" s="219"/>
      <c r="CZ11" s="219"/>
    </row>
    <row r="12" spans="1:104" ht="30" customHeight="1" x14ac:dyDescent="0.25">
      <c r="A12" s="477" t="s">
        <v>501</v>
      </c>
      <c r="B12" s="86" t="s">
        <v>85</v>
      </c>
      <c r="C12" s="91"/>
      <c r="D12" s="89" t="s">
        <v>86</v>
      </c>
      <c r="E12" s="91"/>
      <c r="F12" s="89" t="s">
        <v>87</v>
      </c>
      <c r="G12" s="86"/>
      <c r="H12" s="219"/>
      <c r="I12" s="67"/>
      <c r="J12" s="86" t="s">
        <v>85</v>
      </c>
      <c r="K12" s="91"/>
      <c r="L12" s="89" t="s">
        <v>86</v>
      </c>
      <c r="M12" s="91"/>
      <c r="N12" s="89" t="s">
        <v>87</v>
      </c>
      <c r="O12" s="86"/>
      <c r="P12" s="219"/>
      <c r="Q12" s="67"/>
      <c r="R12" s="86" t="s">
        <v>85</v>
      </c>
      <c r="S12" s="91"/>
      <c r="T12" s="89" t="s">
        <v>86</v>
      </c>
      <c r="U12" s="91"/>
      <c r="V12" s="89" t="s">
        <v>87</v>
      </c>
      <c r="W12" s="86"/>
      <c r="X12" s="219"/>
      <c r="Y12" s="67"/>
      <c r="Z12" s="86" t="s">
        <v>85</v>
      </c>
      <c r="AA12" s="91"/>
      <c r="AB12" s="89" t="s">
        <v>86</v>
      </c>
      <c r="AC12" s="91"/>
      <c r="AD12" s="89" t="s">
        <v>87</v>
      </c>
      <c r="AE12" s="86"/>
      <c r="AF12" s="219"/>
      <c r="AG12" s="67"/>
      <c r="AH12" s="86" t="s">
        <v>85</v>
      </c>
      <c r="AI12" s="91"/>
      <c r="AJ12" s="89" t="s">
        <v>86</v>
      </c>
      <c r="AK12" s="91"/>
      <c r="AL12" s="89" t="s">
        <v>87</v>
      </c>
      <c r="AM12" s="86"/>
      <c r="AN12" s="219"/>
      <c r="AO12" s="67"/>
      <c r="AP12" s="86" t="s">
        <v>85</v>
      </c>
      <c r="AQ12" s="91"/>
      <c r="AR12" s="89" t="s">
        <v>86</v>
      </c>
      <c r="AS12" s="91"/>
      <c r="AT12" s="89" t="s">
        <v>87</v>
      </c>
      <c r="AU12" s="86"/>
      <c r="AV12" s="219"/>
      <c r="AW12" s="67"/>
      <c r="AX12" s="86" t="s">
        <v>85</v>
      </c>
      <c r="AY12" s="91"/>
      <c r="AZ12" s="89" t="s">
        <v>86</v>
      </c>
      <c r="BA12" s="91"/>
      <c r="BB12" s="89" t="s">
        <v>87</v>
      </c>
      <c r="BC12" s="86"/>
      <c r="BD12" s="219"/>
      <c r="BE12" s="67"/>
      <c r="BF12" s="86" t="s">
        <v>85</v>
      </c>
      <c r="BG12" s="91"/>
      <c r="BH12" s="89" t="s">
        <v>86</v>
      </c>
      <c r="BI12" s="91"/>
      <c r="BJ12" s="89" t="s">
        <v>87</v>
      </c>
      <c r="BK12" s="86"/>
      <c r="BL12" s="219"/>
      <c r="BM12" s="67"/>
      <c r="BN12" s="86" t="s">
        <v>85</v>
      </c>
      <c r="BO12" s="91"/>
      <c r="BP12" s="89" t="s">
        <v>86</v>
      </c>
      <c r="BQ12" s="91"/>
      <c r="BR12" s="89" t="s">
        <v>87</v>
      </c>
      <c r="BS12" s="86"/>
      <c r="BT12" s="219"/>
      <c r="BU12" s="67"/>
      <c r="BV12" s="86" t="s">
        <v>85</v>
      </c>
      <c r="BW12" s="91"/>
      <c r="BX12" s="89" t="s">
        <v>86</v>
      </c>
      <c r="BY12" s="91"/>
      <c r="BZ12" s="89" t="s">
        <v>87</v>
      </c>
      <c r="CA12" s="86"/>
      <c r="CB12" s="219"/>
      <c r="CC12" s="67"/>
      <c r="CD12" s="86" t="s">
        <v>85</v>
      </c>
      <c r="CE12" s="91"/>
      <c r="CF12" s="89" t="s">
        <v>86</v>
      </c>
      <c r="CG12" s="91"/>
      <c r="CH12" s="89" t="s">
        <v>87</v>
      </c>
      <c r="CI12" s="86"/>
      <c r="CJ12" s="219"/>
      <c r="CK12" s="67"/>
      <c r="CL12" s="86" t="s">
        <v>85</v>
      </c>
      <c r="CM12" s="91"/>
      <c r="CN12" s="89" t="s">
        <v>86</v>
      </c>
      <c r="CO12" s="91"/>
      <c r="CP12" s="89" t="s">
        <v>87</v>
      </c>
      <c r="CQ12" s="86"/>
      <c r="CR12" s="219"/>
      <c r="CS12" s="67"/>
      <c r="CT12" s="86" t="s">
        <v>85</v>
      </c>
      <c r="CU12" s="91"/>
      <c r="CV12" s="89" t="s">
        <v>86</v>
      </c>
      <c r="CW12" s="91"/>
      <c r="CX12" s="89" t="s">
        <v>87</v>
      </c>
      <c r="CY12" s="86"/>
      <c r="CZ12" s="219"/>
    </row>
    <row r="13" spans="1:104" ht="24.9" customHeight="1" x14ac:dyDescent="0.25">
      <c r="A13" s="11"/>
      <c r="B13" s="58" t="str">
        <f>"July 1, "&amp;'Set-Up Worksheet'!$B$6-1&amp;" through December 31, "&amp;'Set-Up Worksheet'!$B$6-1</f>
        <v>July 1, 2016 through December 31, 2016</v>
      </c>
      <c r="C13" s="60"/>
      <c r="D13" s="59" t="str">
        <f>"January 1, "&amp;'Set-Up Worksheet'!$B$6&amp;" through June 30, "&amp;'Set-Up Worksheet'!$B$6</f>
        <v>January 1, 2017 through June 30, 2017</v>
      </c>
      <c r="E13" s="60"/>
      <c r="F13" s="59" t="str">
        <f>"July 1, "&amp;'Set-Up Worksheet'!$B$6-1&amp;" through June 30, "&amp;'Set-Up Worksheet'!$B$6</f>
        <v>July 1, 2016 through June 30, 2017</v>
      </c>
      <c r="G13" s="7"/>
      <c r="H13" s="219"/>
      <c r="I13" s="11"/>
      <c r="J13" s="58" t="str">
        <f>"July 1, "&amp;'Set-Up Worksheet'!$B$6-1&amp;" through December 31, "&amp;'Set-Up Worksheet'!$B$6-1</f>
        <v>July 1, 2016 through December 31, 2016</v>
      </c>
      <c r="K13" s="60"/>
      <c r="L13" s="59" t="str">
        <f>"January 1, "&amp;'Set-Up Worksheet'!$B$6&amp;" through June 30, "&amp;'Set-Up Worksheet'!$B$6</f>
        <v>January 1, 2017 through June 30, 2017</v>
      </c>
      <c r="M13" s="60"/>
      <c r="N13" s="59" t="str">
        <f>"July 1, "&amp;'Set-Up Worksheet'!$B$6-1&amp;" through June 30, "&amp;'Set-Up Worksheet'!$B$6</f>
        <v>July 1, 2016 through June 30, 2017</v>
      </c>
      <c r="O13" s="7"/>
      <c r="P13" s="219"/>
      <c r="Q13" s="11"/>
      <c r="R13" s="58" t="str">
        <f>"July 1, "&amp;'Set-Up Worksheet'!$B$6-1&amp;" through December 31, "&amp;'Set-Up Worksheet'!$B$6-1</f>
        <v>July 1, 2016 through December 31, 2016</v>
      </c>
      <c r="S13" s="60"/>
      <c r="T13" s="59" t="str">
        <f>"January 1, "&amp;'Set-Up Worksheet'!$B$6&amp;" through June 30, "&amp;'Set-Up Worksheet'!$B$6</f>
        <v>January 1, 2017 through June 30, 2017</v>
      </c>
      <c r="U13" s="60"/>
      <c r="V13" s="59" t="str">
        <f>"July 1, "&amp;'Set-Up Worksheet'!$B$6-1&amp;" through June 30, "&amp;'Set-Up Worksheet'!$B$6</f>
        <v>July 1, 2016 through June 30, 2017</v>
      </c>
      <c r="W13" s="7"/>
      <c r="X13" s="219"/>
      <c r="Y13" s="11"/>
      <c r="Z13" s="58" t="str">
        <f>"July 1, "&amp;'Set-Up Worksheet'!$B$6-1&amp;" through December 31, "&amp;'Set-Up Worksheet'!$B$6-1</f>
        <v>July 1, 2016 through December 31, 2016</v>
      </c>
      <c r="AA13" s="60"/>
      <c r="AB13" s="59" t="str">
        <f>"January 1, "&amp;'Set-Up Worksheet'!$B$6&amp;" through June 30, "&amp;'Set-Up Worksheet'!$B$6</f>
        <v>January 1, 2017 through June 30, 2017</v>
      </c>
      <c r="AC13" s="60"/>
      <c r="AD13" s="59" t="str">
        <f>"July 1, "&amp;'Set-Up Worksheet'!$B$6-1&amp;" through June 30, "&amp;'Set-Up Worksheet'!$B$6</f>
        <v>July 1, 2016 through June 30, 2017</v>
      </c>
      <c r="AE13" s="7"/>
      <c r="AF13" s="219"/>
      <c r="AG13" s="11"/>
      <c r="AH13" s="58" t="str">
        <f>"July 1, "&amp;'Set-Up Worksheet'!$B$6-1&amp;" through December 31, "&amp;'Set-Up Worksheet'!$B$6-1</f>
        <v>July 1, 2016 through December 31, 2016</v>
      </c>
      <c r="AI13" s="60"/>
      <c r="AJ13" s="59" t="str">
        <f>"January 1, "&amp;'Set-Up Worksheet'!$B$6&amp;" through June 30, "&amp;'Set-Up Worksheet'!$B$6</f>
        <v>January 1, 2017 through June 30, 2017</v>
      </c>
      <c r="AK13" s="60"/>
      <c r="AL13" s="59" t="str">
        <f>"July 1, "&amp;'Set-Up Worksheet'!$B$6-1&amp;" through June 30, "&amp;'Set-Up Worksheet'!$B$6</f>
        <v>July 1, 2016 through June 30, 2017</v>
      </c>
      <c r="AM13" s="7"/>
      <c r="AN13" s="219"/>
      <c r="AO13" s="11"/>
      <c r="AP13" s="58" t="str">
        <f>"July 1, "&amp;'Set-Up Worksheet'!$B$6-1&amp;" through December 31, "&amp;'Set-Up Worksheet'!$B$6-1</f>
        <v>July 1, 2016 through December 31, 2016</v>
      </c>
      <c r="AQ13" s="60"/>
      <c r="AR13" s="59" t="str">
        <f>"January 1, "&amp;'Set-Up Worksheet'!$B$6&amp;" through June 30, "&amp;'Set-Up Worksheet'!$B$6</f>
        <v>January 1, 2017 through June 30, 2017</v>
      </c>
      <c r="AS13" s="60"/>
      <c r="AT13" s="59" t="str">
        <f>"July 1, "&amp;'Set-Up Worksheet'!$B$6-1&amp;" through June 30, "&amp;'Set-Up Worksheet'!$B$6</f>
        <v>July 1, 2016 through June 30, 2017</v>
      </c>
      <c r="AU13" s="7"/>
      <c r="AV13" s="219"/>
      <c r="AW13" s="11"/>
      <c r="AX13" s="58" t="str">
        <f>"July 1, "&amp;'Set-Up Worksheet'!$B$6-1&amp;" through December 31, "&amp;'Set-Up Worksheet'!$B$6-1</f>
        <v>July 1, 2016 through December 31, 2016</v>
      </c>
      <c r="AY13" s="60"/>
      <c r="AZ13" s="59" t="str">
        <f>"January 1, "&amp;'Set-Up Worksheet'!$B$6&amp;" through June 30, "&amp;'Set-Up Worksheet'!$B$6</f>
        <v>January 1, 2017 through June 30, 2017</v>
      </c>
      <c r="BA13" s="60"/>
      <c r="BB13" s="59" t="str">
        <f>"July 1, "&amp;'Set-Up Worksheet'!$B$6-1&amp;" through June 30, "&amp;'Set-Up Worksheet'!$B$6</f>
        <v>July 1, 2016 through June 30, 2017</v>
      </c>
      <c r="BC13" s="7"/>
      <c r="BD13" s="219"/>
      <c r="BE13" s="11"/>
      <c r="BF13" s="58" t="str">
        <f>"July 1, "&amp;'Set-Up Worksheet'!$B$6-1&amp;" through December 31, "&amp;'Set-Up Worksheet'!$B$6-1</f>
        <v>July 1, 2016 through December 31, 2016</v>
      </c>
      <c r="BG13" s="60"/>
      <c r="BH13" s="59" t="str">
        <f>"January 1, "&amp;'Set-Up Worksheet'!$B$6&amp;" through June 30, "&amp;'Set-Up Worksheet'!$B$6</f>
        <v>January 1, 2017 through June 30, 2017</v>
      </c>
      <c r="BI13" s="60"/>
      <c r="BJ13" s="59" t="str">
        <f>"July 1, "&amp;'Set-Up Worksheet'!$B$6-1&amp;" through June 30, "&amp;'Set-Up Worksheet'!$B$6</f>
        <v>July 1, 2016 through June 30, 2017</v>
      </c>
      <c r="BK13" s="7"/>
      <c r="BL13" s="219"/>
      <c r="BM13" s="11"/>
      <c r="BN13" s="58" t="str">
        <f>"July 1, "&amp;'Set-Up Worksheet'!$B$6-1&amp;" through December 31, "&amp;'Set-Up Worksheet'!$B$6-1</f>
        <v>July 1, 2016 through December 31, 2016</v>
      </c>
      <c r="BO13" s="60"/>
      <c r="BP13" s="59" t="str">
        <f>"January 1, "&amp;'Set-Up Worksheet'!$B$6&amp;" through June 30, "&amp;'Set-Up Worksheet'!$B$6</f>
        <v>January 1, 2017 through June 30, 2017</v>
      </c>
      <c r="BQ13" s="60"/>
      <c r="BR13" s="59" t="str">
        <f>"July 1, "&amp;'Set-Up Worksheet'!$B$6-1&amp;" through June 30, "&amp;'Set-Up Worksheet'!$B$6</f>
        <v>July 1, 2016 through June 30, 2017</v>
      </c>
      <c r="BS13" s="7"/>
      <c r="BT13" s="219"/>
      <c r="BU13" s="11"/>
      <c r="BV13" s="58" t="str">
        <f>"July 1, "&amp;'Set-Up Worksheet'!$B$6-1&amp;" through December 31, "&amp;'Set-Up Worksheet'!$B$6-1</f>
        <v>July 1, 2016 through December 31, 2016</v>
      </c>
      <c r="BW13" s="60"/>
      <c r="BX13" s="59" t="str">
        <f>"January 1, "&amp;'Set-Up Worksheet'!$B$6&amp;" through June 30, "&amp;'Set-Up Worksheet'!$B$6</f>
        <v>January 1, 2017 through June 30, 2017</v>
      </c>
      <c r="BY13" s="60"/>
      <c r="BZ13" s="59" t="str">
        <f>"July 1, "&amp;'Set-Up Worksheet'!$B$6-1&amp;" through June 30, "&amp;'Set-Up Worksheet'!$B$6</f>
        <v>July 1, 2016 through June 30, 2017</v>
      </c>
      <c r="CA13" s="7"/>
      <c r="CB13" s="219"/>
      <c r="CC13" s="11"/>
      <c r="CD13" s="58" t="str">
        <f>"July 1, "&amp;'Set-Up Worksheet'!$B$6-1&amp;" through December 31, "&amp;'Set-Up Worksheet'!$B$6-1</f>
        <v>July 1, 2016 through December 31, 2016</v>
      </c>
      <c r="CE13" s="60"/>
      <c r="CF13" s="59" t="str">
        <f>"January 1, "&amp;'Set-Up Worksheet'!$B$6&amp;" through June 30, "&amp;'Set-Up Worksheet'!$B$6</f>
        <v>January 1, 2017 through June 30, 2017</v>
      </c>
      <c r="CG13" s="60"/>
      <c r="CH13" s="59" t="str">
        <f>"July 1, "&amp;'Set-Up Worksheet'!$B$6-1&amp;" through June 30, "&amp;'Set-Up Worksheet'!$B$6</f>
        <v>July 1, 2016 through June 30, 2017</v>
      </c>
      <c r="CI13" s="7"/>
      <c r="CJ13" s="219"/>
      <c r="CK13" s="11"/>
      <c r="CL13" s="58" t="str">
        <f>"July 1, "&amp;'Set-Up Worksheet'!$B$6-1&amp;" through December 31, "&amp;'Set-Up Worksheet'!$B$6-1</f>
        <v>July 1, 2016 through December 31, 2016</v>
      </c>
      <c r="CM13" s="60"/>
      <c r="CN13" s="59" t="str">
        <f>"January 1, "&amp;'Set-Up Worksheet'!$B$6&amp;" through June 30, "&amp;'Set-Up Worksheet'!$B$6</f>
        <v>January 1, 2017 through June 30, 2017</v>
      </c>
      <c r="CO13" s="60"/>
      <c r="CP13" s="59" t="str">
        <f>"July 1, "&amp;'Set-Up Worksheet'!$B$6-1&amp;" through June 30, "&amp;'Set-Up Worksheet'!$B$6</f>
        <v>July 1, 2016 through June 30, 2017</v>
      </c>
      <c r="CQ13" s="7"/>
      <c r="CR13" s="219"/>
      <c r="CS13" s="11"/>
      <c r="CT13" s="58" t="str">
        <f>"July 1, "&amp;'Set-Up Worksheet'!$B$6-1&amp;" through December 31, "&amp;'Set-Up Worksheet'!$B$6-1</f>
        <v>July 1, 2016 through December 31, 2016</v>
      </c>
      <c r="CU13" s="60"/>
      <c r="CV13" s="59" t="str">
        <f>"January 1, "&amp;'Set-Up Worksheet'!$B$6&amp;" through June 30, "&amp;'Set-Up Worksheet'!$B$6</f>
        <v>January 1, 2017 through June 30, 2017</v>
      </c>
      <c r="CW13" s="60"/>
      <c r="CX13" s="59" t="str">
        <f>"July 1, "&amp;'Set-Up Worksheet'!$B$6-1&amp;" through June 30, "&amp;'Set-Up Worksheet'!$B$6</f>
        <v>July 1, 2016 through June 30, 2017</v>
      </c>
      <c r="CY13" s="7"/>
      <c r="CZ13" s="219"/>
    </row>
    <row r="14" spans="1:104" ht="24.9" customHeight="1" x14ac:dyDescent="0.25">
      <c r="A14" s="8" t="s">
        <v>82</v>
      </c>
      <c r="B14" s="8" t="s">
        <v>395</v>
      </c>
      <c r="C14" s="9" t="s">
        <v>396</v>
      </c>
      <c r="D14" s="10" t="s">
        <v>395</v>
      </c>
      <c r="E14" s="9" t="s">
        <v>396</v>
      </c>
      <c r="F14" s="10" t="s">
        <v>395</v>
      </c>
      <c r="G14" s="8" t="s">
        <v>396</v>
      </c>
      <c r="H14" s="219"/>
      <c r="I14" s="8" t="s">
        <v>82</v>
      </c>
      <c r="J14" s="8" t="s">
        <v>395</v>
      </c>
      <c r="K14" s="9" t="s">
        <v>396</v>
      </c>
      <c r="L14" s="10" t="s">
        <v>395</v>
      </c>
      <c r="M14" s="9" t="s">
        <v>396</v>
      </c>
      <c r="N14" s="10" t="s">
        <v>395</v>
      </c>
      <c r="O14" s="8" t="s">
        <v>396</v>
      </c>
      <c r="P14" s="219"/>
      <c r="Q14" s="8" t="s">
        <v>82</v>
      </c>
      <c r="R14" s="8" t="s">
        <v>395</v>
      </c>
      <c r="S14" s="9" t="s">
        <v>396</v>
      </c>
      <c r="T14" s="10" t="s">
        <v>395</v>
      </c>
      <c r="U14" s="9" t="s">
        <v>396</v>
      </c>
      <c r="V14" s="10" t="s">
        <v>395</v>
      </c>
      <c r="W14" s="8" t="s">
        <v>396</v>
      </c>
      <c r="X14" s="219"/>
      <c r="Y14" s="8" t="s">
        <v>82</v>
      </c>
      <c r="Z14" s="8" t="s">
        <v>395</v>
      </c>
      <c r="AA14" s="9" t="s">
        <v>396</v>
      </c>
      <c r="AB14" s="10" t="s">
        <v>395</v>
      </c>
      <c r="AC14" s="9" t="s">
        <v>396</v>
      </c>
      <c r="AD14" s="10" t="s">
        <v>395</v>
      </c>
      <c r="AE14" s="8" t="s">
        <v>396</v>
      </c>
      <c r="AF14" s="219"/>
      <c r="AG14" s="8" t="s">
        <v>82</v>
      </c>
      <c r="AH14" s="8" t="s">
        <v>395</v>
      </c>
      <c r="AI14" s="9" t="s">
        <v>396</v>
      </c>
      <c r="AJ14" s="10" t="s">
        <v>395</v>
      </c>
      <c r="AK14" s="9" t="s">
        <v>396</v>
      </c>
      <c r="AL14" s="10" t="s">
        <v>395</v>
      </c>
      <c r="AM14" s="8" t="s">
        <v>396</v>
      </c>
      <c r="AN14" s="219"/>
      <c r="AO14" s="8" t="s">
        <v>82</v>
      </c>
      <c r="AP14" s="8" t="s">
        <v>395</v>
      </c>
      <c r="AQ14" s="9" t="s">
        <v>396</v>
      </c>
      <c r="AR14" s="10" t="s">
        <v>395</v>
      </c>
      <c r="AS14" s="9" t="s">
        <v>396</v>
      </c>
      <c r="AT14" s="10" t="s">
        <v>395</v>
      </c>
      <c r="AU14" s="8" t="s">
        <v>396</v>
      </c>
      <c r="AV14" s="219"/>
      <c r="AW14" s="8" t="s">
        <v>82</v>
      </c>
      <c r="AX14" s="8" t="s">
        <v>395</v>
      </c>
      <c r="AY14" s="9" t="s">
        <v>396</v>
      </c>
      <c r="AZ14" s="10" t="s">
        <v>395</v>
      </c>
      <c r="BA14" s="9" t="s">
        <v>396</v>
      </c>
      <c r="BB14" s="10" t="s">
        <v>395</v>
      </c>
      <c r="BC14" s="8" t="s">
        <v>396</v>
      </c>
      <c r="BD14" s="219"/>
      <c r="BE14" s="8" t="s">
        <v>82</v>
      </c>
      <c r="BF14" s="8" t="s">
        <v>395</v>
      </c>
      <c r="BG14" s="9" t="s">
        <v>396</v>
      </c>
      <c r="BH14" s="10" t="s">
        <v>395</v>
      </c>
      <c r="BI14" s="9" t="s">
        <v>396</v>
      </c>
      <c r="BJ14" s="10" t="s">
        <v>395</v>
      </c>
      <c r="BK14" s="8" t="s">
        <v>396</v>
      </c>
      <c r="BL14" s="219"/>
      <c r="BM14" s="8" t="s">
        <v>82</v>
      </c>
      <c r="BN14" s="8" t="s">
        <v>395</v>
      </c>
      <c r="BO14" s="9" t="s">
        <v>396</v>
      </c>
      <c r="BP14" s="10" t="s">
        <v>395</v>
      </c>
      <c r="BQ14" s="9" t="s">
        <v>396</v>
      </c>
      <c r="BR14" s="10" t="s">
        <v>395</v>
      </c>
      <c r="BS14" s="8" t="s">
        <v>396</v>
      </c>
      <c r="BT14" s="219"/>
      <c r="BU14" s="8" t="s">
        <v>82</v>
      </c>
      <c r="BV14" s="8" t="s">
        <v>395</v>
      </c>
      <c r="BW14" s="9" t="s">
        <v>396</v>
      </c>
      <c r="BX14" s="10" t="s">
        <v>395</v>
      </c>
      <c r="BY14" s="9" t="s">
        <v>396</v>
      </c>
      <c r="BZ14" s="10" t="s">
        <v>395</v>
      </c>
      <c r="CA14" s="8" t="s">
        <v>396</v>
      </c>
      <c r="CB14" s="219"/>
      <c r="CC14" s="8" t="s">
        <v>82</v>
      </c>
      <c r="CD14" s="8" t="s">
        <v>395</v>
      </c>
      <c r="CE14" s="9" t="s">
        <v>396</v>
      </c>
      <c r="CF14" s="10" t="s">
        <v>395</v>
      </c>
      <c r="CG14" s="9" t="s">
        <v>396</v>
      </c>
      <c r="CH14" s="10" t="s">
        <v>395</v>
      </c>
      <c r="CI14" s="8" t="s">
        <v>396</v>
      </c>
      <c r="CJ14" s="219"/>
      <c r="CK14" s="8" t="s">
        <v>82</v>
      </c>
      <c r="CL14" s="8" t="s">
        <v>395</v>
      </c>
      <c r="CM14" s="9" t="s">
        <v>396</v>
      </c>
      <c r="CN14" s="10" t="s">
        <v>395</v>
      </c>
      <c r="CO14" s="9" t="s">
        <v>396</v>
      </c>
      <c r="CP14" s="10" t="s">
        <v>395</v>
      </c>
      <c r="CQ14" s="8" t="s">
        <v>396</v>
      </c>
      <c r="CR14" s="219"/>
      <c r="CS14" s="8" t="s">
        <v>82</v>
      </c>
      <c r="CT14" s="8" t="s">
        <v>395</v>
      </c>
      <c r="CU14" s="9" t="s">
        <v>396</v>
      </c>
      <c r="CV14" s="10" t="s">
        <v>395</v>
      </c>
      <c r="CW14" s="9" t="s">
        <v>396</v>
      </c>
      <c r="CX14" s="10" t="s">
        <v>395</v>
      </c>
      <c r="CY14" s="8" t="s">
        <v>396</v>
      </c>
      <c r="CZ14" s="219"/>
    </row>
    <row r="15" spans="1:104" ht="30" customHeight="1" x14ac:dyDescent="0.25">
      <c r="A15" s="98" t="s">
        <v>399</v>
      </c>
      <c r="B15" s="480">
        <f>COUNTIF(J15,"=P")+COUNTIF(R15,"=P")+COUNTIF(Z15,"=P")+COUNTIF(AH15,"=P")+COUNTIF(AP15,"=P")+COUNTIF(AX15,"=P")+COUNTIF(BF15,"=P")+COUNTIF(BN15,"=P")+COUNTIF(BV15,"=P")+COUNTIF(CD15,"=P")+COUNTIF(CL15,"=P")+COUNTIF(CT15,"=P")</f>
        <v>0</v>
      </c>
      <c r="C15" s="483">
        <f>COUNTIF(K15,"=P")+COUNTIF(S15,"=P")+COUNTIF(AA15,"=P")+COUNTIF(AI15,"=P")+COUNTIF(AQ15,"=P")+COUNTIF(AY15,"=P")+COUNTIF(BG15,"=P")+COUNTIF(BO15,"=P")+COUNTIF(BW15,"=P")+COUNTIF(CE15,"=P")+COUNTIF(CM15,"=P")+COUNTIF(CU15,"=P")</f>
        <v>0</v>
      </c>
      <c r="D15" s="479">
        <f t="shared" ref="D15:G30" si="0">COUNTIF(L15,"=P")+COUNTIF(T15,"=P")+COUNTIF(AB15,"=P")+COUNTIF(AJ15,"=P")+COUNTIF(AR15,"=P")+COUNTIF(AZ15,"=P")+COUNTIF(BH15,"=P")+COUNTIF(BP15,"=P")+COUNTIF(BX15,"=P")+COUNTIF(CF15,"=P")+COUNTIF(CN15,"=P")+COUNTIF(CV15,"=P")</f>
        <v>0</v>
      </c>
      <c r="E15" s="483">
        <f t="shared" si="0"/>
        <v>0</v>
      </c>
      <c r="F15" s="479">
        <f t="shared" si="0"/>
        <v>0</v>
      </c>
      <c r="G15" s="480">
        <f t="shared" si="0"/>
        <v>0</v>
      </c>
      <c r="H15" s="219"/>
      <c r="I15" s="98" t="s">
        <v>399</v>
      </c>
      <c r="J15" s="83"/>
      <c r="K15" s="92"/>
      <c r="L15" s="84"/>
      <c r="M15" s="92"/>
      <c r="N15" s="94" t="str">
        <f>IF(OR(J15="P",L15="P"),"P","")</f>
        <v/>
      </c>
      <c r="O15" s="95" t="str">
        <f>IF(OR(K15="P",M15="P"),"P","")</f>
        <v/>
      </c>
      <c r="P15" s="219"/>
      <c r="Q15" s="98" t="s">
        <v>399</v>
      </c>
      <c r="R15" s="83"/>
      <c r="S15" s="92"/>
      <c r="T15" s="84"/>
      <c r="U15" s="92"/>
      <c r="V15" s="94" t="str">
        <f>IF(OR(R15="P",T15="P"),"P","")</f>
        <v/>
      </c>
      <c r="W15" s="95" t="str">
        <f>IF(OR(S15="P",U15="P"),"P","")</f>
        <v/>
      </c>
      <c r="X15" s="219"/>
      <c r="Y15" s="98" t="s">
        <v>399</v>
      </c>
      <c r="Z15" s="83"/>
      <c r="AA15" s="92"/>
      <c r="AB15" s="84"/>
      <c r="AC15" s="92"/>
      <c r="AD15" s="94" t="str">
        <f>IF(OR(Z15="P",AB15="P"),"P","")</f>
        <v/>
      </c>
      <c r="AE15" s="95" t="str">
        <f>IF(OR(AA15="P",AC15="P"),"P","")</f>
        <v/>
      </c>
      <c r="AF15" s="219"/>
      <c r="AG15" s="98" t="s">
        <v>399</v>
      </c>
      <c r="AH15" s="83"/>
      <c r="AI15" s="92"/>
      <c r="AJ15" s="84"/>
      <c r="AK15" s="92"/>
      <c r="AL15" s="94" t="str">
        <f>IF(OR(AH15="P",AJ15="P"),"P","")</f>
        <v/>
      </c>
      <c r="AM15" s="95" t="str">
        <f>IF(OR(AI15="P",AK15="P"),"P","")</f>
        <v/>
      </c>
      <c r="AN15" s="219"/>
      <c r="AO15" s="98" t="s">
        <v>399</v>
      </c>
      <c r="AP15" s="83"/>
      <c r="AQ15" s="92"/>
      <c r="AR15" s="84"/>
      <c r="AS15" s="92"/>
      <c r="AT15" s="94" t="str">
        <f>IF(OR(AP15="P",AR15="P"),"P","")</f>
        <v/>
      </c>
      <c r="AU15" s="95" t="str">
        <f>IF(OR(AQ15="P",AS15="P"),"P","")</f>
        <v/>
      </c>
      <c r="AV15" s="219"/>
      <c r="AW15" s="98" t="s">
        <v>399</v>
      </c>
      <c r="AX15" s="83"/>
      <c r="AY15" s="92"/>
      <c r="AZ15" s="84"/>
      <c r="BA15" s="92"/>
      <c r="BB15" s="94" t="str">
        <f>IF(OR(AX15="P",AZ15="P"),"P","")</f>
        <v/>
      </c>
      <c r="BC15" s="95" t="str">
        <f>IF(OR(AY15="P",BA15="P"),"P","")</f>
        <v/>
      </c>
      <c r="BD15" s="219"/>
      <c r="BE15" s="98" t="s">
        <v>399</v>
      </c>
      <c r="BF15" s="83"/>
      <c r="BG15" s="92"/>
      <c r="BH15" s="84"/>
      <c r="BI15" s="92"/>
      <c r="BJ15" s="94" t="str">
        <f>IF(OR(BF15="P",BH15="P"),"P","")</f>
        <v/>
      </c>
      <c r="BK15" s="95" t="str">
        <f>IF(OR(BG15="P",BI15="P"),"P","")</f>
        <v/>
      </c>
      <c r="BL15" s="219"/>
      <c r="BM15" s="98" t="s">
        <v>399</v>
      </c>
      <c r="BN15" s="83"/>
      <c r="BO15" s="92"/>
      <c r="BP15" s="84"/>
      <c r="BQ15" s="92"/>
      <c r="BR15" s="94" t="str">
        <f>IF(OR(BN15="P",BP15="P"),"P","")</f>
        <v/>
      </c>
      <c r="BS15" s="95" t="str">
        <f>IF(OR(BO15="P",BQ15="P"),"P","")</f>
        <v/>
      </c>
      <c r="BT15" s="219"/>
      <c r="BU15" s="98" t="s">
        <v>399</v>
      </c>
      <c r="BV15" s="83"/>
      <c r="BW15" s="92"/>
      <c r="BX15" s="84"/>
      <c r="BY15" s="92"/>
      <c r="BZ15" s="94" t="str">
        <f>IF(OR(BV15="P",BX15="P"),"P","")</f>
        <v/>
      </c>
      <c r="CA15" s="95" t="str">
        <f>IF(OR(BW15="P",BY15="P"),"P","")</f>
        <v/>
      </c>
      <c r="CB15" s="219"/>
      <c r="CC15" s="98" t="s">
        <v>399</v>
      </c>
      <c r="CD15" s="83"/>
      <c r="CE15" s="92"/>
      <c r="CF15" s="84"/>
      <c r="CG15" s="92"/>
      <c r="CH15" s="94" t="str">
        <f>IF(OR(CD15="P",CF15="P"),"P","")</f>
        <v/>
      </c>
      <c r="CI15" s="95" t="str">
        <f>IF(OR(CE15="P",CG15="P"),"P","")</f>
        <v/>
      </c>
      <c r="CJ15" s="219"/>
      <c r="CK15" s="98" t="s">
        <v>399</v>
      </c>
      <c r="CL15" s="83"/>
      <c r="CM15" s="92"/>
      <c r="CN15" s="84"/>
      <c r="CO15" s="92"/>
      <c r="CP15" s="94" t="str">
        <f>IF(OR(CL15="P",CN15="P"),"P","")</f>
        <v/>
      </c>
      <c r="CQ15" s="95" t="str">
        <f>IF(OR(CM15="P",CO15="P"),"P","")</f>
        <v/>
      </c>
      <c r="CR15" s="219"/>
      <c r="CS15" s="98" t="s">
        <v>399</v>
      </c>
      <c r="CT15" s="83"/>
      <c r="CU15" s="92"/>
      <c r="CV15" s="84"/>
      <c r="CW15" s="92"/>
      <c r="CX15" s="94" t="str">
        <f>IF(OR(CT15="P",CV15="P"),"P","")</f>
        <v/>
      </c>
      <c r="CY15" s="95" t="str">
        <f>IF(OR(CU15="P",CW15="P"),"P","")</f>
        <v/>
      </c>
      <c r="CZ15" s="219"/>
    </row>
    <row r="16" spans="1:104" ht="30" customHeight="1" x14ac:dyDescent="0.25">
      <c r="A16" s="98" t="s">
        <v>400</v>
      </c>
      <c r="B16" s="480">
        <f t="shared" ref="B16:B27" si="1">COUNTIF(J16,"=P")+COUNTIF(R16,"=P")+COUNTIF(Z16,"=P")+COUNTIF(AH16,"=P")+COUNTIF(AP16,"=P")+COUNTIF(AX16,"=P")+COUNTIF(BF16,"=P")+COUNTIF(BN16,"=P")+COUNTIF(BV16,"=P")+COUNTIF(CD16,"=P")+COUNTIF(CL16,"=P")+COUNTIF(CT16,"=P")</f>
        <v>0</v>
      </c>
      <c r="C16" s="469"/>
      <c r="D16" s="479">
        <f t="shared" si="0"/>
        <v>0</v>
      </c>
      <c r="E16" s="476"/>
      <c r="F16" s="479">
        <f t="shared" si="0"/>
        <v>0</v>
      </c>
      <c r="G16" s="478"/>
      <c r="H16" s="219"/>
      <c r="I16" s="98" t="s">
        <v>400</v>
      </c>
      <c r="J16" s="83"/>
      <c r="K16" s="102"/>
      <c r="L16" s="84"/>
      <c r="M16" s="102"/>
      <c r="N16" s="94" t="str">
        <f t="shared" ref="N16:N27" si="2">IF(OR(J16="P",L16="P"),"P","")</f>
        <v/>
      </c>
      <c r="O16" s="103"/>
      <c r="P16" s="219"/>
      <c r="Q16" s="98" t="s">
        <v>400</v>
      </c>
      <c r="R16" s="83"/>
      <c r="S16" s="102"/>
      <c r="T16" s="84"/>
      <c r="U16" s="102"/>
      <c r="V16" s="94" t="str">
        <f t="shared" ref="V16:V27" si="3">IF(OR(R16="P",T16="P"),"P","")</f>
        <v/>
      </c>
      <c r="W16" s="103"/>
      <c r="X16" s="219"/>
      <c r="Y16" s="98" t="s">
        <v>400</v>
      </c>
      <c r="Z16" s="83"/>
      <c r="AA16" s="102"/>
      <c r="AB16" s="84"/>
      <c r="AC16" s="102"/>
      <c r="AD16" s="94" t="str">
        <f t="shared" ref="AD16:AD27" si="4">IF(OR(Z16="P",AB16="P"),"P","")</f>
        <v/>
      </c>
      <c r="AE16" s="103"/>
      <c r="AF16" s="219"/>
      <c r="AG16" s="98" t="s">
        <v>400</v>
      </c>
      <c r="AH16" s="83"/>
      <c r="AI16" s="102"/>
      <c r="AJ16" s="84"/>
      <c r="AK16" s="102"/>
      <c r="AL16" s="94" t="str">
        <f t="shared" ref="AL16:AL27" si="5">IF(OR(AH16="P",AJ16="P"),"P","")</f>
        <v/>
      </c>
      <c r="AM16" s="103"/>
      <c r="AN16" s="219"/>
      <c r="AO16" s="98" t="s">
        <v>400</v>
      </c>
      <c r="AP16" s="83"/>
      <c r="AQ16" s="102"/>
      <c r="AR16" s="84"/>
      <c r="AS16" s="102"/>
      <c r="AT16" s="94" t="str">
        <f t="shared" ref="AT16:AT27" si="6">IF(OR(AP16="P",AR16="P"),"P","")</f>
        <v/>
      </c>
      <c r="AU16" s="103"/>
      <c r="AV16" s="219"/>
      <c r="AW16" s="98" t="s">
        <v>400</v>
      </c>
      <c r="AX16" s="83"/>
      <c r="AY16" s="102"/>
      <c r="AZ16" s="84"/>
      <c r="BA16" s="102"/>
      <c r="BB16" s="94" t="str">
        <f t="shared" ref="BB16:BB27" si="7">IF(OR(AX16="P",AZ16="P"),"P","")</f>
        <v/>
      </c>
      <c r="BC16" s="103"/>
      <c r="BD16" s="219"/>
      <c r="BE16" s="98" t="s">
        <v>400</v>
      </c>
      <c r="BF16" s="83"/>
      <c r="BG16" s="102"/>
      <c r="BH16" s="84"/>
      <c r="BI16" s="102"/>
      <c r="BJ16" s="94" t="str">
        <f t="shared" ref="BJ16:BJ27" si="8">IF(OR(BF16="P",BH16="P"),"P","")</f>
        <v/>
      </c>
      <c r="BK16" s="103"/>
      <c r="BL16" s="219"/>
      <c r="BM16" s="98" t="s">
        <v>400</v>
      </c>
      <c r="BN16" s="83"/>
      <c r="BO16" s="102"/>
      <c r="BP16" s="84"/>
      <c r="BQ16" s="102"/>
      <c r="BR16" s="94" t="str">
        <f t="shared" ref="BR16:BR27" si="9">IF(OR(BN16="P",BP16="P"),"P","")</f>
        <v/>
      </c>
      <c r="BS16" s="103"/>
      <c r="BT16" s="219"/>
      <c r="BU16" s="98" t="s">
        <v>400</v>
      </c>
      <c r="BV16" s="83"/>
      <c r="BW16" s="102"/>
      <c r="BX16" s="84"/>
      <c r="BY16" s="102"/>
      <c r="BZ16" s="94" t="str">
        <f t="shared" ref="BZ16:BZ27" si="10">IF(OR(BV16="P",BX16="P"),"P","")</f>
        <v/>
      </c>
      <c r="CA16" s="103"/>
      <c r="CB16" s="219"/>
      <c r="CC16" s="98" t="s">
        <v>400</v>
      </c>
      <c r="CD16" s="83"/>
      <c r="CE16" s="102"/>
      <c r="CF16" s="84"/>
      <c r="CG16" s="102"/>
      <c r="CH16" s="94" t="str">
        <f t="shared" ref="CH16:CH27" si="11">IF(OR(CD16="P",CF16="P"),"P","")</f>
        <v/>
      </c>
      <c r="CI16" s="103"/>
      <c r="CJ16" s="219"/>
      <c r="CK16" s="98" t="s">
        <v>400</v>
      </c>
      <c r="CL16" s="83"/>
      <c r="CM16" s="102"/>
      <c r="CN16" s="84"/>
      <c r="CO16" s="102"/>
      <c r="CP16" s="94" t="str">
        <f t="shared" ref="CP16:CP27" si="12">IF(OR(CL16="P",CN16="P"),"P","")</f>
        <v/>
      </c>
      <c r="CQ16" s="103"/>
      <c r="CR16" s="219"/>
      <c r="CS16" s="98" t="s">
        <v>400</v>
      </c>
      <c r="CT16" s="83"/>
      <c r="CU16" s="102"/>
      <c r="CV16" s="84"/>
      <c r="CW16" s="102"/>
      <c r="CX16" s="94" t="str">
        <f t="shared" ref="CX16:CX27" si="13">IF(OR(CT16="P",CV16="P"),"P","")</f>
        <v/>
      </c>
      <c r="CY16" s="103"/>
      <c r="CZ16" s="219"/>
    </row>
    <row r="17" spans="1:104" ht="30" customHeight="1" x14ac:dyDescent="0.25">
      <c r="A17" s="99" t="s">
        <v>401</v>
      </c>
      <c r="B17" s="480">
        <f t="shared" si="1"/>
        <v>0</v>
      </c>
      <c r="C17" s="469"/>
      <c r="D17" s="479">
        <f t="shared" si="0"/>
        <v>0</v>
      </c>
      <c r="E17" s="476"/>
      <c r="F17" s="479">
        <f t="shared" si="0"/>
        <v>0</v>
      </c>
      <c r="G17" s="478"/>
      <c r="H17" s="219"/>
      <c r="I17" s="99" t="s">
        <v>401</v>
      </c>
      <c r="J17" s="83"/>
      <c r="K17" s="102"/>
      <c r="L17" s="84"/>
      <c r="M17" s="102"/>
      <c r="N17" s="94" t="str">
        <f t="shared" si="2"/>
        <v/>
      </c>
      <c r="O17" s="103"/>
      <c r="P17" s="219"/>
      <c r="Q17" s="99" t="s">
        <v>401</v>
      </c>
      <c r="R17" s="83"/>
      <c r="S17" s="102"/>
      <c r="T17" s="84"/>
      <c r="U17" s="102"/>
      <c r="V17" s="94" t="str">
        <f t="shared" si="3"/>
        <v/>
      </c>
      <c r="W17" s="103"/>
      <c r="X17" s="219"/>
      <c r="Y17" s="99" t="s">
        <v>401</v>
      </c>
      <c r="Z17" s="83"/>
      <c r="AA17" s="102"/>
      <c r="AB17" s="84"/>
      <c r="AC17" s="102"/>
      <c r="AD17" s="94" t="str">
        <f t="shared" si="4"/>
        <v/>
      </c>
      <c r="AE17" s="103"/>
      <c r="AF17" s="219"/>
      <c r="AG17" s="99" t="s">
        <v>401</v>
      </c>
      <c r="AH17" s="83"/>
      <c r="AI17" s="102"/>
      <c r="AJ17" s="84"/>
      <c r="AK17" s="102"/>
      <c r="AL17" s="94" t="str">
        <f t="shared" si="5"/>
        <v/>
      </c>
      <c r="AM17" s="103"/>
      <c r="AN17" s="219"/>
      <c r="AO17" s="99" t="s">
        <v>401</v>
      </c>
      <c r="AP17" s="83"/>
      <c r="AQ17" s="102"/>
      <c r="AR17" s="84"/>
      <c r="AS17" s="102"/>
      <c r="AT17" s="94" t="str">
        <f t="shared" si="6"/>
        <v/>
      </c>
      <c r="AU17" s="103"/>
      <c r="AV17" s="219"/>
      <c r="AW17" s="99" t="s">
        <v>401</v>
      </c>
      <c r="AX17" s="83"/>
      <c r="AY17" s="102"/>
      <c r="AZ17" s="84"/>
      <c r="BA17" s="102"/>
      <c r="BB17" s="94" t="str">
        <f t="shared" si="7"/>
        <v/>
      </c>
      <c r="BC17" s="103"/>
      <c r="BD17" s="219"/>
      <c r="BE17" s="99" t="s">
        <v>401</v>
      </c>
      <c r="BF17" s="83"/>
      <c r="BG17" s="102"/>
      <c r="BH17" s="84"/>
      <c r="BI17" s="102"/>
      <c r="BJ17" s="94" t="str">
        <f t="shared" si="8"/>
        <v/>
      </c>
      <c r="BK17" s="103"/>
      <c r="BL17" s="219"/>
      <c r="BM17" s="99" t="s">
        <v>401</v>
      </c>
      <c r="BN17" s="83"/>
      <c r="BO17" s="102"/>
      <c r="BP17" s="84"/>
      <c r="BQ17" s="102"/>
      <c r="BR17" s="94" t="str">
        <f t="shared" si="9"/>
        <v/>
      </c>
      <c r="BS17" s="103"/>
      <c r="BT17" s="219"/>
      <c r="BU17" s="99" t="s">
        <v>401</v>
      </c>
      <c r="BV17" s="83"/>
      <c r="BW17" s="102"/>
      <c r="BX17" s="84"/>
      <c r="BY17" s="102"/>
      <c r="BZ17" s="94" t="str">
        <f t="shared" si="10"/>
        <v/>
      </c>
      <c r="CA17" s="103"/>
      <c r="CB17" s="219"/>
      <c r="CC17" s="99" t="s">
        <v>401</v>
      </c>
      <c r="CD17" s="83"/>
      <c r="CE17" s="102"/>
      <c r="CF17" s="84"/>
      <c r="CG17" s="102"/>
      <c r="CH17" s="94" t="str">
        <f t="shared" si="11"/>
        <v/>
      </c>
      <c r="CI17" s="103"/>
      <c r="CJ17" s="219"/>
      <c r="CK17" s="99" t="s">
        <v>401</v>
      </c>
      <c r="CL17" s="83"/>
      <c r="CM17" s="102"/>
      <c r="CN17" s="84"/>
      <c r="CO17" s="102"/>
      <c r="CP17" s="94" t="str">
        <f t="shared" si="12"/>
        <v/>
      </c>
      <c r="CQ17" s="103"/>
      <c r="CR17" s="219"/>
      <c r="CS17" s="99" t="s">
        <v>401</v>
      </c>
      <c r="CT17" s="83"/>
      <c r="CU17" s="102"/>
      <c r="CV17" s="84"/>
      <c r="CW17" s="102"/>
      <c r="CX17" s="94" t="str">
        <f t="shared" si="13"/>
        <v/>
      </c>
      <c r="CY17" s="103"/>
      <c r="CZ17" s="219"/>
    </row>
    <row r="18" spans="1:104" ht="30" customHeight="1" x14ac:dyDescent="0.25">
      <c r="A18" s="99" t="s">
        <v>415</v>
      </c>
      <c r="B18" s="480">
        <f t="shared" si="1"/>
        <v>0</v>
      </c>
      <c r="C18" s="483">
        <f t="shared" ref="C18:C19" si="14">COUNTIF(K18,"=P")+COUNTIF(S18,"=P")+COUNTIF(AA18,"=P")+COUNTIF(AI18,"=P")+COUNTIF(AQ18,"=P")+COUNTIF(AY18,"=P")+COUNTIF(BG18,"=P")+COUNTIF(BO18,"=P")+COUNTIF(BW18,"=P")+COUNTIF(CE18,"=P")+COUNTIF(CM18,"=P")+COUNTIF(CU18,"=P")</f>
        <v>0</v>
      </c>
      <c r="D18" s="479">
        <f t="shared" si="0"/>
        <v>0</v>
      </c>
      <c r="E18" s="483">
        <f t="shared" si="0"/>
        <v>0</v>
      </c>
      <c r="F18" s="479">
        <f t="shared" si="0"/>
        <v>0</v>
      </c>
      <c r="G18" s="480">
        <f t="shared" si="0"/>
        <v>0</v>
      </c>
      <c r="H18" s="219"/>
      <c r="I18" s="99" t="s">
        <v>415</v>
      </c>
      <c r="J18" s="83"/>
      <c r="K18" s="92"/>
      <c r="L18" s="84"/>
      <c r="M18" s="92"/>
      <c r="N18" s="94" t="str">
        <f t="shared" si="2"/>
        <v/>
      </c>
      <c r="O18" s="95" t="str">
        <f>IF(OR(K18="P",M18="P"),"P","")</f>
        <v/>
      </c>
      <c r="P18" s="219"/>
      <c r="Q18" s="99" t="s">
        <v>415</v>
      </c>
      <c r="R18" s="83"/>
      <c r="S18" s="92"/>
      <c r="T18" s="84"/>
      <c r="U18" s="92"/>
      <c r="V18" s="94" t="str">
        <f t="shared" si="3"/>
        <v/>
      </c>
      <c r="W18" s="95" t="str">
        <f>IF(OR(S18="P",U18="P"),"P","")</f>
        <v/>
      </c>
      <c r="X18" s="219"/>
      <c r="Y18" s="99" t="s">
        <v>415</v>
      </c>
      <c r="Z18" s="83"/>
      <c r="AA18" s="92"/>
      <c r="AB18" s="84"/>
      <c r="AC18" s="92"/>
      <c r="AD18" s="94" t="str">
        <f t="shared" si="4"/>
        <v/>
      </c>
      <c r="AE18" s="95" t="str">
        <f>IF(OR(AA18="P",AC18="P"),"P","")</f>
        <v/>
      </c>
      <c r="AF18" s="219"/>
      <c r="AG18" s="99" t="s">
        <v>415</v>
      </c>
      <c r="AH18" s="83"/>
      <c r="AI18" s="92"/>
      <c r="AJ18" s="84"/>
      <c r="AK18" s="92"/>
      <c r="AL18" s="94" t="str">
        <f t="shared" si="5"/>
        <v/>
      </c>
      <c r="AM18" s="95" t="str">
        <f>IF(OR(AI18="P",AK18="P"),"P","")</f>
        <v/>
      </c>
      <c r="AN18" s="219"/>
      <c r="AO18" s="99" t="s">
        <v>415</v>
      </c>
      <c r="AP18" s="83"/>
      <c r="AQ18" s="92"/>
      <c r="AR18" s="84"/>
      <c r="AS18" s="92"/>
      <c r="AT18" s="94" t="str">
        <f t="shared" si="6"/>
        <v/>
      </c>
      <c r="AU18" s="95" t="str">
        <f>IF(OR(AQ18="P",AS18="P"),"P","")</f>
        <v/>
      </c>
      <c r="AV18" s="219"/>
      <c r="AW18" s="99" t="s">
        <v>415</v>
      </c>
      <c r="AX18" s="83"/>
      <c r="AY18" s="92"/>
      <c r="AZ18" s="84"/>
      <c r="BA18" s="92"/>
      <c r="BB18" s="94" t="str">
        <f t="shared" si="7"/>
        <v/>
      </c>
      <c r="BC18" s="95" t="str">
        <f>IF(OR(AY18="P",BA18="P"),"P","")</f>
        <v/>
      </c>
      <c r="BD18" s="219"/>
      <c r="BE18" s="99" t="s">
        <v>415</v>
      </c>
      <c r="BF18" s="83"/>
      <c r="BG18" s="92"/>
      <c r="BH18" s="84"/>
      <c r="BI18" s="92"/>
      <c r="BJ18" s="94" t="str">
        <f t="shared" si="8"/>
        <v/>
      </c>
      <c r="BK18" s="95" t="str">
        <f>IF(OR(BG18="P",BI18="P"),"P","")</f>
        <v/>
      </c>
      <c r="BL18" s="219"/>
      <c r="BM18" s="99" t="s">
        <v>415</v>
      </c>
      <c r="BN18" s="83"/>
      <c r="BO18" s="92"/>
      <c r="BP18" s="84"/>
      <c r="BQ18" s="92"/>
      <c r="BR18" s="94" t="str">
        <f t="shared" si="9"/>
        <v/>
      </c>
      <c r="BS18" s="95" t="str">
        <f>IF(OR(BO18="P",BQ18="P"),"P","")</f>
        <v/>
      </c>
      <c r="BT18" s="219"/>
      <c r="BU18" s="99" t="s">
        <v>415</v>
      </c>
      <c r="BV18" s="83"/>
      <c r="BW18" s="92"/>
      <c r="BX18" s="84"/>
      <c r="BY18" s="92"/>
      <c r="BZ18" s="94" t="str">
        <f t="shared" si="10"/>
        <v/>
      </c>
      <c r="CA18" s="95" t="str">
        <f>IF(OR(BW18="P",BY18="P"),"P","")</f>
        <v/>
      </c>
      <c r="CB18" s="219"/>
      <c r="CC18" s="99" t="s">
        <v>415</v>
      </c>
      <c r="CD18" s="83"/>
      <c r="CE18" s="92"/>
      <c r="CF18" s="84"/>
      <c r="CG18" s="92"/>
      <c r="CH18" s="94" t="str">
        <f t="shared" si="11"/>
        <v/>
      </c>
      <c r="CI18" s="95" t="str">
        <f>IF(OR(CE18="P",CG18="P"),"P","")</f>
        <v/>
      </c>
      <c r="CJ18" s="219"/>
      <c r="CK18" s="99" t="s">
        <v>415</v>
      </c>
      <c r="CL18" s="83"/>
      <c r="CM18" s="92"/>
      <c r="CN18" s="84"/>
      <c r="CO18" s="92"/>
      <c r="CP18" s="94" t="str">
        <f t="shared" si="12"/>
        <v/>
      </c>
      <c r="CQ18" s="95" t="str">
        <f>IF(OR(CM18="P",CO18="P"),"P","")</f>
        <v/>
      </c>
      <c r="CR18" s="219"/>
      <c r="CS18" s="99" t="s">
        <v>415</v>
      </c>
      <c r="CT18" s="83"/>
      <c r="CU18" s="92"/>
      <c r="CV18" s="84"/>
      <c r="CW18" s="92"/>
      <c r="CX18" s="94" t="str">
        <f t="shared" si="13"/>
        <v/>
      </c>
      <c r="CY18" s="95" t="str">
        <f>IF(OR(CU18="P",CW18="P"),"P","")</f>
        <v/>
      </c>
      <c r="CZ18" s="219"/>
    </row>
    <row r="19" spans="1:104" ht="30" customHeight="1" x14ac:dyDescent="0.25">
      <c r="A19" s="99" t="s">
        <v>402</v>
      </c>
      <c r="B19" s="480">
        <f t="shared" si="1"/>
        <v>0</v>
      </c>
      <c r="C19" s="483">
        <f t="shared" si="14"/>
        <v>0</v>
      </c>
      <c r="D19" s="479">
        <f t="shared" si="0"/>
        <v>0</v>
      </c>
      <c r="E19" s="483">
        <f t="shared" si="0"/>
        <v>0</v>
      </c>
      <c r="F19" s="479">
        <f t="shared" si="0"/>
        <v>0</v>
      </c>
      <c r="G19" s="480">
        <f t="shared" si="0"/>
        <v>0</v>
      </c>
      <c r="H19" s="219"/>
      <c r="I19" s="99" t="s">
        <v>402</v>
      </c>
      <c r="J19" s="83"/>
      <c r="K19" s="92"/>
      <c r="L19" s="84"/>
      <c r="M19" s="92"/>
      <c r="N19" s="94" t="str">
        <f t="shared" si="2"/>
        <v/>
      </c>
      <c r="O19" s="95" t="str">
        <f>IF(OR(K19="P",M19="P"),"P","")</f>
        <v/>
      </c>
      <c r="P19" s="219"/>
      <c r="Q19" s="99" t="s">
        <v>402</v>
      </c>
      <c r="R19" s="83"/>
      <c r="S19" s="92"/>
      <c r="T19" s="84"/>
      <c r="U19" s="92"/>
      <c r="V19" s="94" t="str">
        <f t="shared" si="3"/>
        <v/>
      </c>
      <c r="W19" s="95" t="str">
        <f>IF(OR(S19="P",U19="P"),"P","")</f>
        <v/>
      </c>
      <c r="X19" s="219"/>
      <c r="Y19" s="99" t="s">
        <v>402</v>
      </c>
      <c r="Z19" s="83"/>
      <c r="AA19" s="92"/>
      <c r="AB19" s="84"/>
      <c r="AC19" s="92"/>
      <c r="AD19" s="94" t="str">
        <f t="shared" si="4"/>
        <v/>
      </c>
      <c r="AE19" s="95" t="str">
        <f>IF(OR(AA19="P",AC19="P"),"P","")</f>
        <v/>
      </c>
      <c r="AF19" s="219"/>
      <c r="AG19" s="99" t="s">
        <v>402</v>
      </c>
      <c r="AH19" s="83"/>
      <c r="AI19" s="92"/>
      <c r="AJ19" s="84"/>
      <c r="AK19" s="92"/>
      <c r="AL19" s="94" t="str">
        <f t="shared" si="5"/>
        <v/>
      </c>
      <c r="AM19" s="95" t="str">
        <f>IF(OR(AI19="P",AK19="P"),"P","")</f>
        <v/>
      </c>
      <c r="AN19" s="219"/>
      <c r="AO19" s="99" t="s">
        <v>402</v>
      </c>
      <c r="AP19" s="83"/>
      <c r="AQ19" s="92"/>
      <c r="AR19" s="84"/>
      <c r="AS19" s="92"/>
      <c r="AT19" s="94" t="str">
        <f t="shared" si="6"/>
        <v/>
      </c>
      <c r="AU19" s="95" t="str">
        <f>IF(OR(AQ19="P",AS19="P"),"P","")</f>
        <v/>
      </c>
      <c r="AV19" s="219"/>
      <c r="AW19" s="99" t="s">
        <v>402</v>
      </c>
      <c r="AX19" s="83"/>
      <c r="AY19" s="92"/>
      <c r="AZ19" s="84"/>
      <c r="BA19" s="92"/>
      <c r="BB19" s="94" t="str">
        <f t="shared" si="7"/>
        <v/>
      </c>
      <c r="BC19" s="95" t="str">
        <f>IF(OR(AY19="P",BA19="P"),"P","")</f>
        <v/>
      </c>
      <c r="BD19" s="219"/>
      <c r="BE19" s="99" t="s">
        <v>402</v>
      </c>
      <c r="BF19" s="83"/>
      <c r="BG19" s="92"/>
      <c r="BH19" s="84"/>
      <c r="BI19" s="92"/>
      <c r="BJ19" s="94" t="str">
        <f t="shared" si="8"/>
        <v/>
      </c>
      <c r="BK19" s="95" t="str">
        <f>IF(OR(BG19="P",BI19="P"),"P","")</f>
        <v/>
      </c>
      <c r="BL19" s="219"/>
      <c r="BM19" s="99" t="s">
        <v>402</v>
      </c>
      <c r="BN19" s="83"/>
      <c r="BO19" s="92"/>
      <c r="BP19" s="84"/>
      <c r="BQ19" s="92"/>
      <c r="BR19" s="94" t="str">
        <f t="shared" si="9"/>
        <v/>
      </c>
      <c r="BS19" s="95" t="str">
        <f>IF(OR(BO19="P",BQ19="P"),"P","")</f>
        <v/>
      </c>
      <c r="BT19" s="219"/>
      <c r="BU19" s="99" t="s">
        <v>402</v>
      </c>
      <c r="BV19" s="83"/>
      <c r="BW19" s="92"/>
      <c r="BX19" s="84"/>
      <c r="BY19" s="92"/>
      <c r="BZ19" s="94" t="str">
        <f t="shared" si="10"/>
        <v/>
      </c>
      <c r="CA19" s="95" t="str">
        <f>IF(OR(BW19="P",BY19="P"),"P","")</f>
        <v/>
      </c>
      <c r="CB19" s="219"/>
      <c r="CC19" s="99" t="s">
        <v>402</v>
      </c>
      <c r="CD19" s="83"/>
      <c r="CE19" s="92"/>
      <c r="CF19" s="84"/>
      <c r="CG19" s="92"/>
      <c r="CH19" s="94" t="str">
        <f t="shared" si="11"/>
        <v/>
      </c>
      <c r="CI19" s="95" t="str">
        <f>IF(OR(CE19="P",CG19="P"),"P","")</f>
        <v/>
      </c>
      <c r="CJ19" s="219"/>
      <c r="CK19" s="99" t="s">
        <v>402</v>
      </c>
      <c r="CL19" s="83"/>
      <c r="CM19" s="92"/>
      <c r="CN19" s="84"/>
      <c r="CO19" s="92"/>
      <c r="CP19" s="94" t="str">
        <f t="shared" si="12"/>
        <v/>
      </c>
      <c r="CQ19" s="95" t="str">
        <f>IF(OR(CM19="P",CO19="P"),"P","")</f>
        <v/>
      </c>
      <c r="CR19" s="219"/>
      <c r="CS19" s="99" t="s">
        <v>402</v>
      </c>
      <c r="CT19" s="83"/>
      <c r="CU19" s="92"/>
      <c r="CV19" s="84"/>
      <c r="CW19" s="92"/>
      <c r="CX19" s="94" t="str">
        <f t="shared" si="13"/>
        <v/>
      </c>
      <c r="CY19" s="95" t="str">
        <f>IF(OR(CU19="P",CW19="P"),"P","")</f>
        <v/>
      </c>
      <c r="CZ19" s="219"/>
    </row>
    <row r="20" spans="1:104" ht="30" customHeight="1" x14ac:dyDescent="0.25">
      <c r="A20" s="100" t="s">
        <v>403</v>
      </c>
      <c r="B20" s="480">
        <f t="shared" si="1"/>
        <v>0</v>
      </c>
      <c r="C20" s="469"/>
      <c r="D20" s="479">
        <f t="shared" si="0"/>
        <v>0</v>
      </c>
      <c r="E20" s="476"/>
      <c r="F20" s="479">
        <f t="shared" si="0"/>
        <v>0</v>
      </c>
      <c r="G20" s="478"/>
      <c r="H20" s="219"/>
      <c r="I20" s="100" t="s">
        <v>403</v>
      </c>
      <c r="J20" s="83"/>
      <c r="K20" s="102"/>
      <c r="L20" s="84"/>
      <c r="M20" s="102"/>
      <c r="N20" s="94" t="str">
        <f t="shared" si="2"/>
        <v/>
      </c>
      <c r="O20" s="103"/>
      <c r="P20" s="219"/>
      <c r="Q20" s="100" t="s">
        <v>403</v>
      </c>
      <c r="R20" s="83"/>
      <c r="S20" s="102"/>
      <c r="T20" s="84"/>
      <c r="U20" s="102"/>
      <c r="V20" s="94" t="str">
        <f t="shared" si="3"/>
        <v/>
      </c>
      <c r="W20" s="103"/>
      <c r="X20" s="219"/>
      <c r="Y20" s="100" t="s">
        <v>403</v>
      </c>
      <c r="Z20" s="83"/>
      <c r="AA20" s="102"/>
      <c r="AB20" s="84"/>
      <c r="AC20" s="102"/>
      <c r="AD20" s="94" t="str">
        <f t="shared" si="4"/>
        <v/>
      </c>
      <c r="AE20" s="103"/>
      <c r="AF20" s="219"/>
      <c r="AG20" s="100" t="s">
        <v>403</v>
      </c>
      <c r="AH20" s="83"/>
      <c r="AI20" s="102"/>
      <c r="AJ20" s="84"/>
      <c r="AK20" s="102"/>
      <c r="AL20" s="94" t="str">
        <f t="shared" si="5"/>
        <v/>
      </c>
      <c r="AM20" s="103"/>
      <c r="AN20" s="219"/>
      <c r="AO20" s="100" t="s">
        <v>403</v>
      </c>
      <c r="AP20" s="83"/>
      <c r="AQ20" s="102"/>
      <c r="AR20" s="84"/>
      <c r="AS20" s="102"/>
      <c r="AT20" s="94" t="str">
        <f t="shared" si="6"/>
        <v/>
      </c>
      <c r="AU20" s="103"/>
      <c r="AV20" s="219"/>
      <c r="AW20" s="100" t="s">
        <v>403</v>
      </c>
      <c r="AX20" s="83"/>
      <c r="AY20" s="102"/>
      <c r="AZ20" s="84"/>
      <c r="BA20" s="102"/>
      <c r="BB20" s="94" t="str">
        <f t="shared" si="7"/>
        <v/>
      </c>
      <c r="BC20" s="103"/>
      <c r="BD20" s="219"/>
      <c r="BE20" s="100" t="s">
        <v>403</v>
      </c>
      <c r="BF20" s="83"/>
      <c r="BG20" s="102"/>
      <c r="BH20" s="84"/>
      <c r="BI20" s="102"/>
      <c r="BJ20" s="94" t="str">
        <f t="shared" si="8"/>
        <v/>
      </c>
      <c r="BK20" s="103"/>
      <c r="BL20" s="219"/>
      <c r="BM20" s="100" t="s">
        <v>403</v>
      </c>
      <c r="BN20" s="83"/>
      <c r="BO20" s="102"/>
      <c r="BP20" s="84"/>
      <c r="BQ20" s="102"/>
      <c r="BR20" s="94" t="str">
        <f t="shared" si="9"/>
        <v/>
      </c>
      <c r="BS20" s="103"/>
      <c r="BT20" s="219"/>
      <c r="BU20" s="100" t="s">
        <v>403</v>
      </c>
      <c r="BV20" s="83"/>
      <c r="BW20" s="102"/>
      <c r="BX20" s="84"/>
      <c r="BY20" s="102"/>
      <c r="BZ20" s="94" t="str">
        <f t="shared" si="10"/>
        <v/>
      </c>
      <c r="CA20" s="103"/>
      <c r="CB20" s="219"/>
      <c r="CC20" s="100" t="s">
        <v>403</v>
      </c>
      <c r="CD20" s="83"/>
      <c r="CE20" s="102"/>
      <c r="CF20" s="84"/>
      <c r="CG20" s="102"/>
      <c r="CH20" s="94" t="str">
        <f t="shared" si="11"/>
        <v/>
      </c>
      <c r="CI20" s="103"/>
      <c r="CJ20" s="219"/>
      <c r="CK20" s="100" t="s">
        <v>403</v>
      </c>
      <c r="CL20" s="83"/>
      <c r="CM20" s="102"/>
      <c r="CN20" s="84"/>
      <c r="CO20" s="102"/>
      <c r="CP20" s="94" t="str">
        <f t="shared" si="12"/>
        <v/>
      </c>
      <c r="CQ20" s="103"/>
      <c r="CR20" s="219"/>
      <c r="CS20" s="100" t="s">
        <v>403</v>
      </c>
      <c r="CT20" s="83"/>
      <c r="CU20" s="102"/>
      <c r="CV20" s="84"/>
      <c r="CW20" s="102"/>
      <c r="CX20" s="94" t="str">
        <f t="shared" si="13"/>
        <v/>
      </c>
      <c r="CY20" s="103"/>
      <c r="CZ20" s="219"/>
    </row>
    <row r="21" spans="1:104" ht="30" customHeight="1" x14ac:dyDescent="0.25">
      <c r="A21" s="100" t="s">
        <v>416</v>
      </c>
      <c r="B21" s="480">
        <f t="shared" si="1"/>
        <v>0</v>
      </c>
      <c r="C21" s="469"/>
      <c r="D21" s="479">
        <f t="shared" si="0"/>
        <v>0</v>
      </c>
      <c r="E21" s="476"/>
      <c r="F21" s="479">
        <f t="shared" si="0"/>
        <v>0</v>
      </c>
      <c r="G21" s="478"/>
      <c r="H21" s="219"/>
      <c r="I21" s="100" t="s">
        <v>416</v>
      </c>
      <c r="J21" s="83"/>
      <c r="K21" s="102"/>
      <c r="L21" s="84"/>
      <c r="M21" s="102"/>
      <c r="N21" s="94" t="str">
        <f t="shared" si="2"/>
        <v/>
      </c>
      <c r="O21" s="103"/>
      <c r="P21" s="219"/>
      <c r="Q21" s="100" t="s">
        <v>416</v>
      </c>
      <c r="R21" s="83"/>
      <c r="S21" s="102"/>
      <c r="T21" s="84"/>
      <c r="U21" s="102"/>
      <c r="V21" s="94" t="str">
        <f t="shared" si="3"/>
        <v/>
      </c>
      <c r="W21" s="103"/>
      <c r="X21" s="219"/>
      <c r="Y21" s="100" t="s">
        <v>416</v>
      </c>
      <c r="Z21" s="83"/>
      <c r="AA21" s="102"/>
      <c r="AB21" s="84"/>
      <c r="AC21" s="102"/>
      <c r="AD21" s="94" t="str">
        <f t="shared" si="4"/>
        <v/>
      </c>
      <c r="AE21" s="103"/>
      <c r="AF21" s="219"/>
      <c r="AG21" s="100" t="s">
        <v>416</v>
      </c>
      <c r="AH21" s="83"/>
      <c r="AI21" s="102"/>
      <c r="AJ21" s="84"/>
      <c r="AK21" s="102"/>
      <c r="AL21" s="94" t="str">
        <f t="shared" si="5"/>
        <v/>
      </c>
      <c r="AM21" s="103"/>
      <c r="AN21" s="219"/>
      <c r="AO21" s="100" t="s">
        <v>416</v>
      </c>
      <c r="AP21" s="83"/>
      <c r="AQ21" s="102"/>
      <c r="AR21" s="84"/>
      <c r="AS21" s="102"/>
      <c r="AT21" s="94" t="str">
        <f t="shared" si="6"/>
        <v/>
      </c>
      <c r="AU21" s="103"/>
      <c r="AV21" s="219"/>
      <c r="AW21" s="100" t="s">
        <v>416</v>
      </c>
      <c r="AX21" s="83"/>
      <c r="AY21" s="102"/>
      <c r="AZ21" s="84"/>
      <c r="BA21" s="102"/>
      <c r="BB21" s="94" t="str">
        <f t="shared" si="7"/>
        <v/>
      </c>
      <c r="BC21" s="103"/>
      <c r="BD21" s="219"/>
      <c r="BE21" s="100" t="s">
        <v>416</v>
      </c>
      <c r="BF21" s="83"/>
      <c r="BG21" s="102"/>
      <c r="BH21" s="84"/>
      <c r="BI21" s="102"/>
      <c r="BJ21" s="94" t="str">
        <f t="shared" si="8"/>
        <v/>
      </c>
      <c r="BK21" s="103"/>
      <c r="BL21" s="219"/>
      <c r="BM21" s="100" t="s">
        <v>416</v>
      </c>
      <c r="BN21" s="83"/>
      <c r="BO21" s="102"/>
      <c r="BP21" s="84"/>
      <c r="BQ21" s="102"/>
      <c r="BR21" s="94" t="str">
        <f t="shared" si="9"/>
        <v/>
      </c>
      <c r="BS21" s="103"/>
      <c r="BT21" s="219"/>
      <c r="BU21" s="100" t="s">
        <v>416</v>
      </c>
      <c r="BV21" s="83"/>
      <c r="BW21" s="102"/>
      <c r="BX21" s="84"/>
      <c r="BY21" s="102"/>
      <c r="BZ21" s="94" t="str">
        <f t="shared" si="10"/>
        <v/>
      </c>
      <c r="CA21" s="103"/>
      <c r="CB21" s="219"/>
      <c r="CC21" s="100" t="s">
        <v>416</v>
      </c>
      <c r="CD21" s="83"/>
      <c r="CE21" s="102"/>
      <c r="CF21" s="84"/>
      <c r="CG21" s="102"/>
      <c r="CH21" s="94" t="str">
        <f t="shared" si="11"/>
        <v/>
      </c>
      <c r="CI21" s="103"/>
      <c r="CJ21" s="219"/>
      <c r="CK21" s="100" t="s">
        <v>416</v>
      </c>
      <c r="CL21" s="83"/>
      <c r="CM21" s="102"/>
      <c r="CN21" s="84"/>
      <c r="CO21" s="102"/>
      <c r="CP21" s="94" t="str">
        <f t="shared" si="12"/>
        <v/>
      </c>
      <c r="CQ21" s="103"/>
      <c r="CR21" s="219"/>
      <c r="CS21" s="100" t="s">
        <v>416</v>
      </c>
      <c r="CT21" s="83"/>
      <c r="CU21" s="102"/>
      <c r="CV21" s="84"/>
      <c r="CW21" s="102"/>
      <c r="CX21" s="94" t="str">
        <f t="shared" si="13"/>
        <v/>
      </c>
      <c r="CY21" s="103"/>
      <c r="CZ21" s="219"/>
    </row>
    <row r="22" spans="1:104" ht="30" customHeight="1" x14ac:dyDescent="0.25">
      <c r="A22" s="100" t="s">
        <v>404</v>
      </c>
      <c r="B22" s="480">
        <f t="shared" si="1"/>
        <v>0</v>
      </c>
      <c r="C22" s="469"/>
      <c r="D22" s="479">
        <f t="shared" si="0"/>
        <v>0</v>
      </c>
      <c r="E22" s="476"/>
      <c r="F22" s="479">
        <f t="shared" si="0"/>
        <v>0</v>
      </c>
      <c r="G22" s="478"/>
      <c r="H22" s="219"/>
      <c r="I22" s="100" t="s">
        <v>404</v>
      </c>
      <c r="J22" s="83"/>
      <c r="K22" s="102"/>
      <c r="L22" s="84"/>
      <c r="M22" s="102"/>
      <c r="N22" s="94" t="str">
        <f t="shared" si="2"/>
        <v/>
      </c>
      <c r="O22" s="103"/>
      <c r="P22" s="219"/>
      <c r="Q22" s="100" t="s">
        <v>404</v>
      </c>
      <c r="R22" s="83"/>
      <c r="S22" s="102"/>
      <c r="T22" s="84"/>
      <c r="U22" s="102"/>
      <c r="V22" s="94" t="str">
        <f t="shared" si="3"/>
        <v/>
      </c>
      <c r="W22" s="103"/>
      <c r="X22" s="219"/>
      <c r="Y22" s="100" t="s">
        <v>404</v>
      </c>
      <c r="Z22" s="83"/>
      <c r="AA22" s="102"/>
      <c r="AB22" s="84"/>
      <c r="AC22" s="102"/>
      <c r="AD22" s="94" t="str">
        <f t="shared" si="4"/>
        <v/>
      </c>
      <c r="AE22" s="103"/>
      <c r="AF22" s="219"/>
      <c r="AG22" s="100" t="s">
        <v>404</v>
      </c>
      <c r="AH22" s="83"/>
      <c r="AI22" s="102"/>
      <c r="AJ22" s="84"/>
      <c r="AK22" s="102"/>
      <c r="AL22" s="94" t="str">
        <f t="shared" si="5"/>
        <v/>
      </c>
      <c r="AM22" s="103"/>
      <c r="AN22" s="219"/>
      <c r="AO22" s="100" t="s">
        <v>404</v>
      </c>
      <c r="AP22" s="83"/>
      <c r="AQ22" s="102"/>
      <c r="AR22" s="84"/>
      <c r="AS22" s="102"/>
      <c r="AT22" s="94" t="str">
        <f t="shared" si="6"/>
        <v/>
      </c>
      <c r="AU22" s="103"/>
      <c r="AV22" s="219"/>
      <c r="AW22" s="100" t="s">
        <v>404</v>
      </c>
      <c r="AX22" s="83"/>
      <c r="AY22" s="102"/>
      <c r="AZ22" s="84"/>
      <c r="BA22" s="102"/>
      <c r="BB22" s="94" t="str">
        <f t="shared" si="7"/>
        <v/>
      </c>
      <c r="BC22" s="103"/>
      <c r="BD22" s="219"/>
      <c r="BE22" s="100" t="s">
        <v>404</v>
      </c>
      <c r="BF22" s="83"/>
      <c r="BG22" s="102"/>
      <c r="BH22" s="84"/>
      <c r="BI22" s="102"/>
      <c r="BJ22" s="94" t="str">
        <f t="shared" si="8"/>
        <v/>
      </c>
      <c r="BK22" s="103"/>
      <c r="BL22" s="219"/>
      <c r="BM22" s="100" t="s">
        <v>404</v>
      </c>
      <c r="BN22" s="83"/>
      <c r="BO22" s="102"/>
      <c r="BP22" s="84"/>
      <c r="BQ22" s="102"/>
      <c r="BR22" s="94" t="str">
        <f t="shared" si="9"/>
        <v/>
      </c>
      <c r="BS22" s="103"/>
      <c r="BT22" s="219"/>
      <c r="BU22" s="100" t="s">
        <v>404</v>
      </c>
      <c r="BV22" s="83"/>
      <c r="BW22" s="102"/>
      <c r="BX22" s="84"/>
      <c r="BY22" s="102"/>
      <c r="BZ22" s="94" t="str">
        <f t="shared" si="10"/>
        <v/>
      </c>
      <c r="CA22" s="103"/>
      <c r="CB22" s="219"/>
      <c r="CC22" s="100" t="s">
        <v>404</v>
      </c>
      <c r="CD22" s="83"/>
      <c r="CE22" s="102"/>
      <c r="CF22" s="84"/>
      <c r="CG22" s="102"/>
      <c r="CH22" s="94" t="str">
        <f t="shared" si="11"/>
        <v/>
      </c>
      <c r="CI22" s="103"/>
      <c r="CJ22" s="219"/>
      <c r="CK22" s="100" t="s">
        <v>404</v>
      </c>
      <c r="CL22" s="83"/>
      <c r="CM22" s="102"/>
      <c r="CN22" s="84"/>
      <c r="CO22" s="102"/>
      <c r="CP22" s="94" t="str">
        <f t="shared" si="12"/>
        <v/>
      </c>
      <c r="CQ22" s="103"/>
      <c r="CR22" s="219"/>
      <c r="CS22" s="100" t="s">
        <v>404</v>
      </c>
      <c r="CT22" s="83"/>
      <c r="CU22" s="102"/>
      <c r="CV22" s="84"/>
      <c r="CW22" s="102"/>
      <c r="CX22" s="94" t="str">
        <f t="shared" si="13"/>
        <v/>
      </c>
      <c r="CY22" s="103"/>
      <c r="CZ22" s="219"/>
    </row>
    <row r="23" spans="1:104" ht="30" customHeight="1" x14ac:dyDescent="0.25">
      <c r="A23" s="100" t="s">
        <v>405</v>
      </c>
      <c r="B23" s="480">
        <f t="shared" si="1"/>
        <v>0</v>
      </c>
      <c r="C23" s="483">
        <f t="shared" ref="C23:C25" si="15">COUNTIF(K23,"=P")+COUNTIF(S23,"=P")+COUNTIF(AA23,"=P")+COUNTIF(AI23,"=P")+COUNTIF(AQ23,"=P")+COUNTIF(AY23,"=P")+COUNTIF(BG23,"=P")+COUNTIF(BO23,"=P")+COUNTIF(BW23,"=P")+COUNTIF(CE23,"=P")+COUNTIF(CM23,"=P")+COUNTIF(CU23,"=P")</f>
        <v>0</v>
      </c>
      <c r="D23" s="479">
        <f t="shared" si="0"/>
        <v>0</v>
      </c>
      <c r="E23" s="483">
        <f t="shared" si="0"/>
        <v>0</v>
      </c>
      <c r="F23" s="479">
        <f t="shared" si="0"/>
        <v>0</v>
      </c>
      <c r="G23" s="480">
        <f t="shared" si="0"/>
        <v>0</v>
      </c>
      <c r="H23" s="219"/>
      <c r="I23" s="100" t="s">
        <v>405</v>
      </c>
      <c r="J23" s="83"/>
      <c r="K23" s="92"/>
      <c r="L23" s="84"/>
      <c r="M23" s="92"/>
      <c r="N23" s="94" t="str">
        <f t="shared" si="2"/>
        <v/>
      </c>
      <c r="O23" s="95" t="str">
        <f t="shared" ref="O23:O25" si="16">IF(OR(K23="P",M23="P"),"P","")</f>
        <v/>
      </c>
      <c r="P23" s="219"/>
      <c r="Q23" s="100" t="s">
        <v>405</v>
      </c>
      <c r="R23" s="83"/>
      <c r="S23" s="92"/>
      <c r="T23" s="84"/>
      <c r="U23" s="92"/>
      <c r="V23" s="94" t="str">
        <f t="shared" si="3"/>
        <v/>
      </c>
      <c r="W23" s="95" t="str">
        <f t="shared" ref="W23:W25" si="17">IF(OR(S23="P",U23="P"),"P","")</f>
        <v/>
      </c>
      <c r="X23" s="219"/>
      <c r="Y23" s="100" t="s">
        <v>405</v>
      </c>
      <c r="Z23" s="83"/>
      <c r="AA23" s="92"/>
      <c r="AB23" s="84"/>
      <c r="AC23" s="92"/>
      <c r="AD23" s="94" t="str">
        <f t="shared" si="4"/>
        <v/>
      </c>
      <c r="AE23" s="95" t="str">
        <f t="shared" ref="AE23:AE25" si="18">IF(OR(AA23="P",AC23="P"),"P","")</f>
        <v/>
      </c>
      <c r="AF23" s="219"/>
      <c r="AG23" s="100" t="s">
        <v>405</v>
      </c>
      <c r="AH23" s="83"/>
      <c r="AI23" s="92"/>
      <c r="AJ23" s="84"/>
      <c r="AK23" s="92"/>
      <c r="AL23" s="94" t="str">
        <f t="shared" si="5"/>
        <v/>
      </c>
      <c r="AM23" s="95" t="str">
        <f t="shared" ref="AM23:AM25" si="19">IF(OR(AI23="P",AK23="P"),"P","")</f>
        <v/>
      </c>
      <c r="AN23" s="219"/>
      <c r="AO23" s="100" t="s">
        <v>405</v>
      </c>
      <c r="AP23" s="83"/>
      <c r="AQ23" s="92"/>
      <c r="AR23" s="84"/>
      <c r="AS23" s="92"/>
      <c r="AT23" s="94" t="str">
        <f t="shared" si="6"/>
        <v/>
      </c>
      <c r="AU23" s="95" t="str">
        <f t="shared" ref="AU23:AU25" si="20">IF(OR(AQ23="P",AS23="P"),"P","")</f>
        <v/>
      </c>
      <c r="AV23" s="219"/>
      <c r="AW23" s="100" t="s">
        <v>405</v>
      </c>
      <c r="AX23" s="83"/>
      <c r="AY23" s="92"/>
      <c r="AZ23" s="84"/>
      <c r="BA23" s="92"/>
      <c r="BB23" s="94" t="str">
        <f t="shared" si="7"/>
        <v/>
      </c>
      <c r="BC23" s="95" t="str">
        <f t="shared" ref="BC23:BC25" si="21">IF(OR(AY23="P",BA23="P"),"P","")</f>
        <v/>
      </c>
      <c r="BD23" s="219"/>
      <c r="BE23" s="100" t="s">
        <v>405</v>
      </c>
      <c r="BF23" s="83"/>
      <c r="BG23" s="92"/>
      <c r="BH23" s="84"/>
      <c r="BI23" s="92"/>
      <c r="BJ23" s="94" t="str">
        <f t="shared" si="8"/>
        <v/>
      </c>
      <c r="BK23" s="95" t="str">
        <f t="shared" ref="BK23:BK25" si="22">IF(OR(BG23="P",BI23="P"),"P","")</f>
        <v/>
      </c>
      <c r="BL23" s="219"/>
      <c r="BM23" s="100" t="s">
        <v>405</v>
      </c>
      <c r="BN23" s="83"/>
      <c r="BO23" s="92"/>
      <c r="BP23" s="84"/>
      <c r="BQ23" s="92"/>
      <c r="BR23" s="94" t="str">
        <f t="shared" si="9"/>
        <v/>
      </c>
      <c r="BS23" s="95" t="str">
        <f t="shared" ref="BS23:BS25" si="23">IF(OR(BO23="P",BQ23="P"),"P","")</f>
        <v/>
      </c>
      <c r="BT23" s="219"/>
      <c r="BU23" s="100" t="s">
        <v>405</v>
      </c>
      <c r="BV23" s="83"/>
      <c r="BW23" s="92"/>
      <c r="BX23" s="84"/>
      <c r="BY23" s="92"/>
      <c r="BZ23" s="94" t="str">
        <f t="shared" si="10"/>
        <v/>
      </c>
      <c r="CA23" s="95" t="str">
        <f t="shared" ref="CA23:CA25" si="24">IF(OR(BW23="P",BY23="P"),"P","")</f>
        <v/>
      </c>
      <c r="CB23" s="219"/>
      <c r="CC23" s="100" t="s">
        <v>405</v>
      </c>
      <c r="CD23" s="83"/>
      <c r="CE23" s="92"/>
      <c r="CF23" s="84"/>
      <c r="CG23" s="92"/>
      <c r="CH23" s="94" t="str">
        <f t="shared" si="11"/>
        <v/>
      </c>
      <c r="CI23" s="95" t="str">
        <f t="shared" ref="CI23:CI25" si="25">IF(OR(CE23="P",CG23="P"),"P","")</f>
        <v/>
      </c>
      <c r="CJ23" s="219"/>
      <c r="CK23" s="100" t="s">
        <v>405</v>
      </c>
      <c r="CL23" s="83"/>
      <c r="CM23" s="92"/>
      <c r="CN23" s="84"/>
      <c r="CO23" s="92"/>
      <c r="CP23" s="94" t="str">
        <f t="shared" si="12"/>
        <v/>
      </c>
      <c r="CQ23" s="95" t="str">
        <f t="shared" ref="CQ23:CQ25" si="26">IF(OR(CM23="P",CO23="P"),"P","")</f>
        <v/>
      </c>
      <c r="CR23" s="219"/>
      <c r="CS23" s="100" t="s">
        <v>405</v>
      </c>
      <c r="CT23" s="83"/>
      <c r="CU23" s="92"/>
      <c r="CV23" s="84"/>
      <c r="CW23" s="92"/>
      <c r="CX23" s="94" t="str">
        <f t="shared" si="13"/>
        <v/>
      </c>
      <c r="CY23" s="95" t="str">
        <f t="shared" ref="CY23:CY25" si="27">IF(OR(CU23="P",CW23="P"),"P","")</f>
        <v/>
      </c>
      <c r="CZ23" s="219"/>
    </row>
    <row r="24" spans="1:104" ht="30" customHeight="1" x14ac:dyDescent="0.25">
      <c r="A24" s="100" t="s">
        <v>406</v>
      </c>
      <c r="B24" s="480">
        <f t="shared" si="1"/>
        <v>0</v>
      </c>
      <c r="C24" s="483">
        <f t="shared" si="15"/>
        <v>0</v>
      </c>
      <c r="D24" s="479">
        <f t="shared" si="0"/>
        <v>0</v>
      </c>
      <c r="E24" s="483">
        <f t="shared" si="0"/>
        <v>0</v>
      </c>
      <c r="F24" s="479">
        <f t="shared" si="0"/>
        <v>0</v>
      </c>
      <c r="G24" s="480">
        <f t="shared" si="0"/>
        <v>0</v>
      </c>
      <c r="H24" s="219"/>
      <c r="I24" s="100" t="s">
        <v>406</v>
      </c>
      <c r="J24" s="83"/>
      <c r="K24" s="92"/>
      <c r="L24" s="84"/>
      <c r="M24" s="92"/>
      <c r="N24" s="94" t="str">
        <f t="shared" si="2"/>
        <v/>
      </c>
      <c r="O24" s="95" t="str">
        <f t="shared" si="16"/>
        <v/>
      </c>
      <c r="P24" s="219"/>
      <c r="Q24" s="100" t="s">
        <v>406</v>
      </c>
      <c r="R24" s="83"/>
      <c r="S24" s="92"/>
      <c r="T24" s="84"/>
      <c r="U24" s="92"/>
      <c r="V24" s="94" t="str">
        <f t="shared" si="3"/>
        <v/>
      </c>
      <c r="W24" s="95" t="str">
        <f t="shared" si="17"/>
        <v/>
      </c>
      <c r="X24" s="219"/>
      <c r="Y24" s="100" t="s">
        <v>406</v>
      </c>
      <c r="Z24" s="83"/>
      <c r="AA24" s="92"/>
      <c r="AB24" s="84"/>
      <c r="AC24" s="92"/>
      <c r="AD24" s="94" t="str">
        <f t="shared" si="4"/>
        <v/>
      </c>
      <c r="AE24" s="95" t="str">
        <f t="shared" si="18"/>
        <v/>
      </c>
      <c r="AF24" s="219"/>
      <c r="AG24" s="100" t="s">
        <v>406</v>
      </c>
      <c r="AH24" s="83"/>
      <c r="AI24" s="92"/>
      <c r="AJ24" s="84"/>
      <c r="AK24" s="92"/>
      <c r="AL24" s="94" t="str">
        <f t="shared" si="5"/>
        <v/>
      </c>
      <c r="AM24" s="95" t="str">
        <f t="shared" si="19"/>
        <v/>
      </c>
      <c r="AN24" s="219"/>
      <c r="AO24" s="100" t="s">
        <v>406</v>
      </c>
      <c r="AP24" s="83"/>
      <c r="AQ24" s="92"/>
      <c r="AR24" s="84"/>
      <c r="AS24" s="92"/>
      <c r="AT24" s="94" t="str">
        <f t="shared" si="6"/>
        <v/>
      </c>
      <c r="AU24" s="95" t="str">
        <f t="shared" si="20"/>
        <v/>
      </c>
      <c r="AV24" s="219"/>
      <c r="AW24" s="100" t="s">
        <v>406</v>
      </c>
      <c r="AX24" s="83"/>
      <c r="AY24" s="92"/>
      <c r="AZ24" s="84"/>
      <c r="BA24" s="92"/>
      <c r="BB24" s="94" t="str">
        <f t="shared" si="7"/>
        <v/>
      </c>
      <c r="BC24" s="95" t="str">
        <f t="shared" si="21"/>
        <v/>
      </c>
      <c r="BD24" s="219"/>
      <c r="BE24" s="100" t="s">
        <v>406</v>
      </c>
      <c r="BF24" s="83"/>
      <c r="BG24" s="92"/>
      <c r="BH24" s="84"/>
      <c r="BI24" s="92"/>
      <c r="BJ24" s="94" t="str">
        <f t="shared" si="8"/>
        <v/>
      </c>
      <c r="BK24" s="95" t="str">
        <f t="shared" si="22"/>
        <v/>
      </c>
      <c r="BL24" s="219"/>
      <c r="BM24" s="100" t="s">
        <v>406</v>
      </c>
      <c r="BN24" s="83"/>
      <c r="BO24" s="92"/>
      <c r="BP24" s="84"/>
      <c r="BQ24" s="92"/>
      <c r="BR24" s="94" t="str">
        <f t="shared" si="9"/>
        <v/>
      </c>
      <c r="BS24" s="95" t="str">
        <f t="shared" si="23"/>
        <v/>
      </c>
      <c r="BT24" s="219"/>
      <c r="BU24" s="100" t="s">
        <v>406</v>
      </c>
      <c r="BV24" s="83"/>
      <c r="BW24" s="92"/>
      <c r="BX24" s="84"/>
      <c r="BY24" s="92"/>
      <c r="BZ24" s="94" t="str">
        <f t="shared" si="10"/>
        <v/>
      </c>
      <c r="CA24" s="95" t="str">
        <f t="shared" si="24"/>
        <v/>
      </c>
      <c r="CB24" s="219"/>
      <c r="CC24" s="100" t="s">
        <v>406</v>
      </c>
      <c r="CD24" s="83"/>
      <c r="CE24" s="92"/>
      <c r="CF24" s="84"/>
      <c r="CG24" s="92"/>
      <c r="CH24" s="94" t="str">
        <f t="shared" si="11"/>
        <v/>
      </c>
      <c r="CI24" s="95" t="str">
        <f t="shared" si="25"/>
        <v/>
      </c>
      <c r="CJ24" s="219"/>
      <c r="CK24" s="100" t="s">
        <v>406</v>
      </c>
      <c r="CL24" s="83"/>
      <c r="CM24" s="92"/>
      <c r="CN24" s="84"/>
      <c r="CO24" s="92"/>
      <c r="CP24" s="94" t="str">
        <f t="shared" si="12"/>
        <v/>
      </c>
      <c r="CQ24" s="95" t="str">
        <f t="shared" si="26"/>
        <v/>
      </c>
      <c r="CR24" s="219"/>
      <c r="CS24" s="100" t="s">
        <v>406</v>
      </c>
      <c r="CT24" s="83"/>
      <c r="CU24" s="92"/>
      <c r="CV24" s="84"/>
      <c r="CW24" s="92"/>
      <c r="CX24" s="94" t="str">
        <f t="shared" si="13"/>
        <v/>
      </c>
      <c r="CY24" s="95" t="str">
        <f t="shared" si="27"/>
        <v/>
      </c>
      <c r="CZ24" s="219"/>
    </row>
    <row r="25" spans="1:104" ht="30" customHeight="1" x14ac:dyDescent="0.25">
      <c r="A25" s="100" t="s">
        <v>407</v>
      </c>
      <c r="B25" s="480">
        <f t="shared" si="1"/>
        <v>0</v>
      </c>
      <c r="C25" s="483">
        <f t="shared" si="15"/>
        <v>0</v>
      </c>
      <c r="D25" s="479">
        <f t="shared" si="0"/>
        <v>0</v>
      </c>
      <c r="E25" s="483">
        <f t="shared" si="0"/>
        <v>0</v>
      </c>
      <c r="F25" s="479">
        <f t="shared" si="0"/>
        <v>0</v>
      </c>
      <c r="G25" s="480">
        <f t="shared" si="0"/>
        <v>0</v>
      </c>
      <c r="H25" s="219"/>
      <c r="I25" s="100" t="s">
        <v>407</v>
      </c>
      <c r="J25" s="83"/>
      <c r="K25" s="92"/>
      <c r="L25" s="84"/>
      <c r="M25" s="92"/>
      <c r="N25" s="94" t="str">
        <f t="shared" si="2"/>
        <v/>
      </c>
      <c r="O25" s="95" t="str">
        <f t="shared" si="16"/>
        <v/>
      </c>
      <c r="P25" s="219"/>
      <c r="Q25" s="100" t="s">
        <v>407</v>
      </c>
      <c r="R25" s="83"/>
      <c r="S25" s="92"/>
      <c r="T25" s="84"/>
      <c r="U25" s="92"/>
      <c r="V25" s="94" t="str">
        <f t="shared" si="3"/>
        <v/>
      </c>
      <c r="W25" s="95" t="str">
        <f t="shared" si="17"/>
        <v/>
      </c>
      <c r="X25" s="219"/>
      <c r="Y25" s="100" t="s">
        <v>407</v>
      </c>
      <c r="Z25" s="83"/>
      <c r="AA25" s="92"/>
      <c r="AB25" s="84"/>
      <c r="AC25" s="92"/>
      <c r="AD25" s="94" t="str">
        <f t="shared" si="4"/>
        <v/>
      </c>
      <c r="AE25" s="95" t="str">
        <f t="shared" si="18"/>
        <v/>
      </c>
      <c r="AF25" s="219"/>
      <c r="AG25" s="100" t="s">
        <v>407</v>
      </c>
      <c r="AH25" s="83"/>
      <c r="AI25" s="92"/>
      <c r="AJ25" s="84"/>
      <c r="AK25" s="92"/>
      <c r="AL25" s="94" t="str">
        <f t="shared" si="5"/>
        <v/>
      </c>
      <c r="AM25" s="95" t="str">
        <f t="shared" si="19"/>
        <v/>
      </c>
      <c r="AN25" s="219"/>
      <c r="AO25" s="100" t="s">
        <v>407</v>
      </c>
      <c r="AP25" s="83"/>
      <c r="AQ25" s="92"/>
      <c r="AR25" s="84"/>
      <c r="AS25" s="92"/>
      <c r="AT25" s="94" t="str">
        <f t="shared" si="6"/>
        <v/>
      </c>
      <c r="AU25" s="95" t="str">
        <f t="shared" si="20"/>
        <v/>
      </c>
      <c r="AV25" s="219"/>
      <c r="AW25" s="100" t="s">
        <v>407</v>
      </c>
      <c r="AX25" s="83"/>
      <c r="AY25" s="92"/>
      <c r="AZ25" s="84"/>
      <c r="BA25" s="92"/>
      <c r="BB25" s="94" t="str">
        <f t="shared" si="7"/>
        <v/>
      </c>
      <c r="BC25" s="95" t="str">
        <f t="shared" si="21"/>
        <v/>
      </c>
      <c r="BD25" s="219"/>
      <c r="BE25" s="100" t="s">
        <v>407</v>
      </c>
      <c r="BF25" s="83"/>
      <c r="BG25" s="92"/>
      <c r="BH25" s="84"/>
      <c r="BI25" s="92"/>
      <c r="BJ25" s="94" t="str">
        <f t="shared" si="8"/>
        <v/>
      </c>
      <c r="BK25" s="95" t="str">
        <f t="shared" si="22"/>
        <v/>
      </c>
      <c r="BL25" s="219"/>
      <c r="BM25" s="100" t="s">
        <v>407</v>
      </c>
      <c r="BN25" s="83"/>
      <c r="BO25" s="92"/>
      <c r="BP25" s="84"/>
      <c r="BQ25" s="92"/>
      <c r="BR25" s="94" t="str">
        <f t="shared" si="9"/>
        <v/>
      </c>
      <c r="BS25" s="95" t="str">
        <f t="shared" si="23"/>
        <v/>
      </c>
      <c r="BT25" s="219"/>
      <c r="BU25" s="100" t="s">
        <v>407</v>
      </c>
      <c r="BV25" s="83"/>
      <c r="BW25" s="92"/>
      <c r="BX25" s="84"/>
      <c r="BY25" s="92"/>
      <c r="BZ25" s="94" t="str">
        <f t="shared" si="10"/>
        <v/>
      </c>
      <c r="CA25" s="95" t="str">
        <f t="shared" si="24"/>
        <v/>
      </c>
      <c r="CB25" s="219"/>
      <c r="CC25" s="100" t="s">
        <v>407</v>
      </c>
      <c r="CD25" s="83"/>
      <c r="CE25" s="92"/>
      <c r="CF25" s="84"/>
      <c r="CG25" s="92"/>
      <c r="CH25" s="94" t="str">
        <f t="shared" si="11"/>
        <v/>
      </c>
      <c r="CI25" s="95" t="str">
        <f t="shared" si="25"/>
        <v/>
      </c>
      <c r="CJ25" s="219"/>
      <c r="CK25" s="100" t="s">
        <v>407</v>
      </c>
      <c r="CL25" s="83"/>
      <c r="CM25" s="92"/>
      <c r="CN25" s="84"/>
      <c r="CO25" s="92"/>
      <c r="CP25" s="94" t="str">
        <f t="shared" si="12"/>
        <v/>
      </c>
      <c r="CQ25" s="95" t="str">
        <f t="shared" si="26"/>
        <v/>
      </c>
      <c r="CR25" s="219"/>
      <c r="CS25" s="100" t="s">
        <v>407</v>
      </c>
      <c r="CT25" s="83"/>
      <c r="CU25" s="92"/>
      <c r="CV25" s="84"/>
      <c r="CW25" s="92"/>
      <c r="CX25" s="94" t="str">
        <f t="shared" si="13"/>
        <v/>
      </c>
      <c r="CY25" s="95" t="str">
        <f t="shared" si="27"/>
        <v/>
      </c>
      <c r="CZ25" s="219"/>
    </row>
    <row r="26" spans="1:104" ht="30" customHeight="1" x14ac:dyDescent="0.25">
      <c r="A26" s="334" t="s">
        <v>408</v>
      </c>
      <c r="B26" s="480">
        <f t="shared" si="1"/>
        <v>0</v>
      </c>
      <c r="C26" s="469"/>
      <c r="D26" s="479">
        <f t="shared" si="0"/>
        <v>0</v>
      </c>
      <c r="E26" s="476"/>
      <c r="F26" s="479">
        <f t="shared" si="0"/>
        <v>0</v>
      </c>
      <c r="G26" s="478"/>
      <c r="H26" s="219"/>
      <c r="I26" s="334" t="s">
        <v>408</v>
      </c>
      <c r="J26" s="83"/>
      <c r="K26" s="102"/>
      <c r="L26" s="84"/>
      <c r="M26" s="102"/>
      <c r="N26" s="94" t="str">
        <f t="shared" si="2"/>
        <v/>
      </c>
      <c r="O26" s="103"/>
      <c r="P26" s="219"/>
      <c r="Q26" s="334" t="s">
        <v>408</v>
      </c>
      <c r="R26" s="83"/>
      <c r="S26" s="102"/>
      <c r="T26" s="84"/>
      <c r="U26" s="102"/>
      <c r="V26" s="94" t="str">
        <f t="shared" si="3"/>
        <v/>
      </c>
      <c r="W26" s="103"/>
      <c r="X26" s="219"/>
      <c r="Y26" s="334" t="s">
        <v>408</v>
      </c>
      <c r="Z26" s="83"/>
      <c r="AA26" s="102"/>
      <c r="AB26" s="84"/>
      <c r="AC26" s="102"/>
      <c r="AD26" s="94" t="str">
        <f t="shared" si="4"/>
        <v/>
      </c>
      <c r="AE26" s="103"/>
      <c r="AF26" s="219"/>
      <c r="AG26" s="334" t="s">
        <v>408</v>
      </c>
      <c r="AH26" s="83"/>
      <c r="AI26" s="102"/>
      <c r="AJ26" s="84"/>
      <c r="AK26" s="102"/>
      <c r="AL26" s="94" t="str">
        <f t="shared" si="5"/>
        <v/>
      </c>
      <c r="AM26" s="103"/>
      <c r="AN26" s="219"/>
      <c r="AO26" s="334" t="s">
        <v>408</v>
      </c>
      <c r="AP26" s="83"/>
      <c r="AQ26" s="102"/>
      <c r="AR26" s="84"/>
      <c r="AS26" s="102"/>
      <c r="AT26" s="94" t="str">
        <f t="shared" si="6"/>
        <v/>
      </c>
      <c r="AU26" s="103"/>
      <c r="AV26" s="219"/>
      <c r="AW26" s="334" t="s">
        <v>408</v>
      </c>
      <c r="AX26" s="83"/>
      <c r="AY26" s="102"/>
      <c r="AZ26" s="84"/>
      <c r="BA26" s="102"/>
      <c r="BB26" s="94" t="str">
        <f t="shared" si="7"/>
        <v/>
      </c>
      <c r="BC26" s="103"/>
      <c r="BD26" s="219"/>
      <c r="BE26" s="334" t="s">
        <v>408</v>
      </c>
      <c r="BF26" s="83"/>
      <c r="BG26" s="102"/>
      <c r="BH26" s="84"/>
      <c r="BI26" s="102"/>
      <c r="BJ26" s="94" t="str">
        <f t="shared" si="8"/>
        <v/>
      </c>
      <c r="BK26" s="103"/>
      <c r="BL26" s="219"/>
      <c r="BM26" s="334" t="s">
        <v>408</v>
      </c>
      <c r="BN26" s="83"/>
      <c r="BO26" s="102"/>
      <c r="BP26" s="84"/>
      <c r="BQ26" s="102"/>
      <c r="BR26" s="94" t="str">
        <f t="shared" si="9"/>
        <v/>
      </c>
      <c r="BS26" s="103"/>
      <c r="BT26" s="219"/>
      <c r="BU26" s="334" t="s">
        <v>408</v>
      </c>
      <c r="BV26" s="83"/>
      <c r="BW26" s="102"/>
      <c r="BX26" s="84"/>
      <c r="BY26" s="102"/>
      <c r="BZ26" s="94" t="str">
        <f t="shared" si="10"/>
        <v/>
      </c>
      <c r="CA26" s="103"/>
      <c r="CB26" s="219"/>
      <c r="CC26" s="334" t="s">
        <v>408</v>
      </c>
      <c r="CD26" s="83"/>
      <c r="CE26" s="102"/>
      <c r="CF26" s="84"/>
      <c r="CG26" s="102"/>
      <c r="CH26" s="94" t="str">
        <f t="shared" si="11"/>
        <v/>
      </c>
      <c r="CI26" s="103"/>
      <c r="CJ26" s="219"/>
      <c r="CK26" s="334" t="s">
        <v>408</v>
      </c>
      <c r="CL26" s="83"/>
      <c r="CM26" s="102"/>
      <c r="CN26" s="84"/>
      <c r="CO26" s="102"/>
      <c r="CP26" s="94" t="str">
        <f t="shared" si="12"/>
        <v/>
      </c>
      <c r="CQ26" s="103"/>
      <c r="CR26" s="219"/>
      <c r="CS26" s="334" t="s">
        <v>408</v>
      </c>
      <c r="CT26" s="83"/>
      <c r="CU26" s="102"/>
      <c r="CV26" s="84"/>
      <c r="CW26" s="102"/>
      <c r="CX26" s="94" t="str">
        <f t="shared" si="13"/>
        <v/>
      </c>
      <c r="CY26" s="103"/>
      <c r="CZ26" s="219"/>
    </row>
    <row r="27" spans="1:104" ht="30" customHeight="1" x14ac:dyDescent="0.25">
      <c r="A27" s="100" t="s">
        <v>409</v>
      </c>
      <c r="B27" s="480">
        <f t="shared" si="1"/>
        <v>0</v>
      </c>
      <c r="C27" s="483">
        <f t="shared" ref="C27:C31" si="28">COUNTIF(K27,"=P")+COUNTIF(S27,"=P")+COUNTIF(AA27,"=P")+COUNTIF(AI27,"=P")+COUNTIF(AQ27,"=P")+COUNTIF(AY27,"=P")+COUNTIF(BG27,"=P")+COUNTIF(BO27,"=P")+COUNTIF(BW27,"=P")+COUNTIF(CE27,"=P")+COUNTIF(CM27,"=P")+COUNTIF(CU27,"=P")</f>
        <v>0</v>
      </c>
      <c r="D27" s="479">
        <f t="shared" si="0"/>
        <v>0</v>
      </c>
      <c r="E27" s="483">
        <f t="shared" si="0"/>
        <v>0</v>
      </c>
      <c r="F27" s="479">
        <f t="shared" si="0"/>
        <v>0</v>
      </c>
      <c r="G27" s="480">
        <f t="shared" si="0"/>
        <v>0</v>
      </c>
      <c r="H27" s="219"/>
      <c r="I27" s="100" t="s">
        <v>409</v>
      </c>
      <c r="J27" s="83"/>
      <c r="K27" s="92"/>
      <c r="L27" s="84"/>
      <c r="M27" s="92"/>
      <c r="N27" s="94" t="str">
        <f t="shared" si="2"/>
        <v/>
      </c>
      <c r="O27" s="95" t="str">
        <f t="shared" ref="O27:O31" si="29">IF(OR(K27="P",M27="P"),"P","")</f>
        <v/>
      </c>
      <c r="P27" s="219"/>
      <c r="Q27" s="100" t="s">
        <v>409</v>
      </c>
      <c r="R27" s="83"/>
      <c r="S27" s="92"/>
      <c r="T27" s="84"/>
      <c r="U27" s="92"/>
      <c r="V27" s="94" t="str">
        <f t="shared" si="3"/>
        <v/>
      </c>
      <c r="W27" s="95" t="str">
        <f t="shared" ref="W27:W31" si="30">IF(OR(S27="P",U27="P"),"P","")</f>
        <v/>
      </c>
      <c r="X27" s="219"/>
      <c r="Y27" s="100" t="s">
        <v>409</v>
      </c>
      <c r="Z27" s="83"/>
      <c r="AA27" s="92"/>
      <c r="AB27" s="84"/>
      <c r="AC27" s="92"/>
      <c r="AD27" s="94" t="str">
        <f t="shared" si="4"/>
        <v/>
      </c>
      <c r="AE27" s="95" t="str">
        <f t="shared" ref="AE27:AE31" si="31">IF(OR(AA27="P",AC27="P"),"P","")</f>
        <v/>
      </c>
      <c r="AF27" s="219"/>
      <c r="AG27" s="100" t="s">
        <v>409</v>
      </c>
      <c r="AH27" s="83"/>
      <c r="AI27" s="92"/>
      <c r="AJ27" s="84"/>
      <c r="AK27" s="92"/>
      <c r="AL27" s="94" t="str">
        <f t="shared" si="5"/>
        <v/>
      </c>
      <c r="AM27" s="95" t="str">
        <f t="shared" ref="AM27:AM31" si="32">IF(OR(AI27="P",AK27="P"),"P","")</f>
        <v/>
      </c>
      <c r="AN27" s="219"/>
      <c r="AO27" s="100" t="s">
        <v>409</v>
      </c>
      <c r="AP27" s="83"/>
      <c r="AQ27" s="92"/>
      <c r="AR27" s="84"/>
      <c r="AS27" s="92"/>
      <c r="AT27" s="94" t="str">
        <f t="shared" si="6"/>
        <v/>
      </c>
      <c r="AU27" s="95" t="str">
        <f t="shared" ref="AU27:AU31" si="33">IF(OR(AQ27="P",AS27="P"),"P","")</f>
        <v/>
      </c>
      <c r="AV27" s="219"/>
      <c r="AW27" s="100" t="s">
        <v>409</v>
      </c>
      <c r="AX27" s="83"/>
      <c r="AY27" s="92"/>
      <c r="AZ27" s="84"/>
      <c r="BA27" s="92"/>
      <c r="BB27" s="94" t="str">
        <f t="shared" si="7"/>
        <v/>
      </c>
      <c r="BC27" s="95" t="str">
        <f t="shared" ref="BC27:BC31" si="34">IF(OR(AY27="P",BA27="P"),"P","")</f>
        <v/>
      </c>
      <c r="BD27" s="219"/>
      <c r="BE27" s="100" t="s">
        <v>409</v>
      </c>
      <c r="BF27" s="83"/>
      <c r="BG27" s="92"/>
      <c r="BH27" s="84"/>
      <c r="BI27" s="92"/>
      <c r="BJ27" s="94" t="str">
        <f t="shared" si="8"/>
        <v/>
      </c>
      <c r="BK27" s="95" t="str">
        <f t="shared" ref="BK27:BK31" si="35">IF(OR(BG27="P",BI27="P"),"P","")</f>
        <v/>
      </c>
      <c r="BL27" s="219"/>
      <c r="BM27" s="100" t="s">
        <v>409</v>
      </c>
      <c r="BN27" s="83"/>
      <c r="BO27" s="92"/>
      <c r="BP27" s="84"/>
      <c r="BQ27" s="92"/>
      <c r="BR27" s="94" t="str">
        <f t="shared" si="9"/>
        <v/>
      </c>
      <c r="BS27" s="95" t="str">
        <f t="shared" ref="BS27:BS31" si="36">IF(OR(BO27="P",BQ27="P"),"P","")</f>
        <v/>
      </c>
      <c r="BT27" s="219"/>
      <c r="BU27" s="100" t="s">
        <v>409</v>
      </c>
      <c r="BV27" s="83"/>
      <c r="BW27" s="92"/>
      <c r="BX27" s="84"/>
      <c r="BY27" s="92"/>
      <c r="BZ27" s="94" t="str">
        <f t="shared" si="10"/>
        <v/>
      </c>
      <c r="CA27" s="95" t="str">
        <f t="shared" ref="CA27:CA31" si="37">IF(OR(BW27="P",BY27="P"),"P","")</f>
        <v/>
      </c>
      <c r="CB27" s="219"/>
      <c r="CC27" s="100" t="s">
        <v>409</v>
      </c>
      <c r="CD27" s="83"/>
      <c r="CE27" s="92"/>
      <c r="CF27" s="84"/>
      <c r="CG27" s="92"/>
      <c r="CH27" s="94" t="str">
        <f t="shared" si="11"/>
        <v/>
      </c>
      <c r="CI27" s="95" t="str">
        <f t="shared" ref="CI27:CI31" si="38">IF(OR(CE27="P",CG27="P"),"P","")</f>
        <v/>
      </c>
      <c r="CJ27" s="219"/>
      <c r="CK27" s="100" t="s">
        <v>409</v>
      </c>
      <c r="CL27" s="83"/>
      <c r="CM27" s="92"/>
      <c r="CN27" s="84"/>
      <c r="CO27" s="92"/>
      <c r="CP27" s="94" t="str">
        <f t="shared" si="12"/>
        <v/>
      </c>
      <c r="CQ27" s="95" t="str">
        <f t="shared" ref="CQ27:CQ31" si="39">IF(OR(CM27="P",CO27="P"),"P","")</f>
        <v/>
      </c>
      <c r="CR27" s="219"/>
      <c r="CS27" s="100" t="s">
        <v>409</v>
      </c>
      <c r="CT27" s="83"/>
      <c r="CU27" s="92"/>
      <c r="CV27" s="84"/>
      <c r="CW27" s="92"/>
      <c r="CX27" s="94" t="str">
        <f t="shared" si="13"/>
        <v/>
      </c>
      <c r="CY27" s="95" t="str">
        <f t="shared" ref="CY27:CY31" si="40">IF(OR(CU27="P",CW27="P"),"P","")</f>
        <v/>
      </c>
      <c r="CZ27" s="219"/>
    </row>
    <row r="28" spans="1:104" ht="30" customHeight="1" x14ac:dyDescent="0.25">
      <c r="A28" s="335" t="s">
        <v>410</v>
      </c>
      <c r="B28" s="475"/>
      <c r="C28" s="484">
        <f t="shared" si="28"/>
        <v>0</v>
      </c>
      <c r="D28" s="475"/>
      <c r="E28" s="483">
        <f t="shared" si="0"/>
        <v>0</v>
      </c>
      <c r="F28" s="475"/>
      <c r="G28" s="480">
        <f t="shared" si="0"/>
        <v>0</v>
      </c>
      <c r="H28" s="219"/>
      <c r="I28" s="335" t="s">
        <v>410</v>
      </c>
      <c r="J28" s="382"/>
      <c r="K28" s="343"/>
      <c r="L28" s="382"/>
      <c r="M28" s="92"/>
      <c r="N28" s="382"/>
      <c r="O28" s="95" t="str">
        <f t="shared" si="29"/>
        <v/>
      </c>
      <c r="P28" s="219"/>
      <c r="Q28" s="335" t="s">
        <v>410</v>
      </c>
      <c r="R28" s="382"/>
      <c r="S28" s="343"/>
      <c r="T28" s="382"/>
      <c r="U28" s="92"/>
      <c r="V28" s="382"/>
      <c r="W28" s="95" t="str">
        <f t="shared" si="30"/>
        <v/>
      </c>
      <c r="X28" s="219"/>
      <c r="Y28" s="335" t="s">
        <v>410</v>
      </c>
      <c r="Z28" s="382"/>
      <c r="AA28" s="343"/>
      <c r="AB28" s="382"/>
      <c r="AC28" s="92"/>
      <c r="AD28" s="382"/>
      <c r="AE28" s="95" t="str">
        <f t="shared" si="31"/>
        <v/>
      </c>
      <c r="AF28" s="219"/>
      <c r="AG28" s="335" t="s">
        <v>410</v>
      </c>
      <c r="AH28" s="382"/>
      <c r="AI28" s="343"/>
      <c r="AJ28" s="382"/>
      <c r="AK28" s="92"/>
      <c r="AL28" s="382"/>
      <c r="AM28" s="95" t="str">
        <f t="shared" si="32"/>
        <v/>
      </c>
      <c r="AN28" s="219"/>
      <c r="AO28" s="335" t="s">
        <v>410</v>
      </c>
      <c r="AP28" s="382"/>
      <c r="AQ28" s="343"/>
      <c r="AR28" s="382"/>
      <c r="AS28" s="92"/>
      <c r="AT28" s="382"/>
      <c r="AU28" s="95" t="str">
        <f t="shared" si="33"/>
        <v/>
      </c>
      <c r="AV28" s="219"/>
      <c r="AW28" s="335" t="s">
        <v>410</v>
      </c>
      <c r="AX28" s="382"/>
      <c r="AY28" s="343"/>
      <c r="AZ28" s="382"/>
      <c r="BA28" s="92"/>
      <c r="BB28" s="382"/>
      <c r="BC28" s="95" t="str">
        <f t="shared" si="34"/>
        <v/>
      </c>
      <c r="BD28" s="219"/>
      <c r="BE28" s="335" t="s">
        <v>410</v>
      </c>
      <c r="BF28" s="382"/>
      <c r="BG28" s="343"/>
      <c r="BH28" s="382"/>
      <c r="BI28" s="92"/>
      <c r="BJ28" s="382"/>
      <c r="BK28" s="95" t="str">
        <f t="shared" si="35"/>
        <v/>
      </c>
      <c r="BL28" s="219"/>
      <c r="BM28" s="335" t="s">
        <v>410</v>
      </c>
      <c r="BN28" s="382"/>
      <c r="BO28" s="343"/>
      <c r="BP28" s="382"/>
      <c r="BQ28" s="92"/>
      <c r="BR28" s="382"/>
      <c r="BS28" s="95" t="str">
        <f t="shared" si="36"/>
        <v/>
      </c>
      <c r="BT28" s="219"/>
      <c r="BU28" s="335" t="s">
        <v>410</v>
      </c>
      <c r="BV28" s="382"/>
      <c r="BW28" s="343"/>
      <c r="BX28" s="382"/>
      <c r="BY28" s="92"/>
      <c r="BZ28" s="382"/>
      <c r="CA28" s="95" t="str">
        <f t="shared" si="37"/>
        <v/>
      </c>
      <c r="CB28" s="219"/>
      <c r="CC28" s="335" t="s">
        <v>410</v>
      </c>
      <c r="CD28" s="382"/>
      <c r="CE28" s="343"/>
      <c r="CF28" s="382"/>
      <c r="CG28" s="92"/>
      <c r="CH28" s="382"/>
      <c r="CI28" s="95" t="str">
        <f t="shared" si="38"/>
        <v/>
      </c>
      <c r="CJ28" s="219"/>
      <c r="CK28" s="335" t="s">
        <v>410</v>
      </c>
      <c r="CL28" s="382"/>
      <c r="CM28" s="343"/>
      <c r="CN28" s="382"/>
      <c r="CO28" s="92"/>
      <c r="CP28" s="382"/>
      <c r="CQ28" s="95" t="str">
        <f t="shared" si="39"/>
        <v/>
      </c>
      <c r="CR28" s="219"/>
      <c r="CS28" s="335" t="s">
        <v>410</v>
      </c>
      <c r="CT28" s="382"/>
      <c r="CU28" s="343"/>
      <c r="CV28" s="382"/>
      <c r="CW28" s="92"/>
      <c r="CX28" s="382"/>
      <c r="CY28" s="95" t="str">
        <f t="shared" si="40"/>
        <v/>
      </c>
      <c r="CZ28" s="219"/>
    </row>
    <row r="29" spans="1:104" ht="30" customHeight="1" x14ac:dyDescent="0.25">
      <c r="A29" s="335" t="s">
        <v>411</v>
      </c>
      <c r="B29" s="480">
        <f t="shared" ref="B29:B31" si="41">COUNTIF(J29,"=P")+COUNTIF(R29,"=P")+COUNTIF(Z29,"=P")+COUNTIF(AH29,"=P")+COUNTIF(AP29,"=P")+COUNTIF(AX29,"=P")+COUNTIF(BF29,"=P")+COUNTIF(BN29,"=P")+COUNTIF(BV29,"=P")+COUNTIF(CD29,"=P")+COUNTIF(CL29,"=P")+COUNTIF(CT29,"=P")</f>
        <v>0</v>
      </c>
      <c r="C29" s="483">
        <f t="shared" si="28"/>
        <v>0</v>
      </c>
      <c r="D29" s="479">
        <f t="shared" ref="D29:G31" si="42">COUNTIF(L29,"=P")+COUNTIF(T29,"=P")+COUNTIF(AB29,"=P")+COUNTIF(AJ29,"=P")+COUNTIF(AR29,"=P")+COUNTIF(AZ29,"=P")+COUNTIF(BH29,"=P")+COUNTIF(BP29,"=P")+COUNTIF(BX29,"=P")+COUNTIF(CF29,"=P")+COUNTIF(CN29,"=P")+COUNTIF(CV29,"=P")</f>
        <v>0</v>
      </c>
      <c r="E29" s="483">
        <f t="shared" si="0"/>
        <v>0</v>
      </c>
      <c r="F29" s="479">
        <f t="shared" si="0"/>
        <v>0</v>
      </c>
      <c r="G29" s="480">
        <f t="shared" si="0"/>
        <v>0</v>
      </c>
      <c r="H29" s="219"/>
      <c r="I29" s="335" t="s">
        <v>411</v>
      </c>
      <c r="J29" s="83"/>
      <c r="K29" s="92"/>
      <c r="L29" s="84"/>
      <c r="M29" s="92"/>
      <c r="N29" s="94" t="str">
        <f t="shared" ref="N29:N31" si="43">IF(OR(J29="P",L29="P"),"P","")</f>
        <v/>
      </c>
      <c r="O29" s="95" t="str">
        <f t="shared" si="29"/>
        <v/>
      </c>
      <c r="P29" s="219"/>
      <c r="Q29" s="335" t="s">
        <v>411</v>
      </c>
      <c r="R29" s="83"/>
      <c r="S29" s="92"/>
      <c r="T29" s="84"/>
      <c r="U29" s="92"/>
      <c r="V29" s="94" t="str">
        <f t="shared" ref="V29:V31" si="44">IF(OR(R29="P",T29="P"),"P","")</f>
        <v/>
      </c>
      <c r="W29" s="95" t="str">
        <f t="shared" si="30"/>
        <v/>
      </c>
      <c r="X29" s="219"/>
      <c r="Y29" s="335" t="s">
        <v>411</v>
      </c>
      <c r="Z29" s="83"/>
      <c r="AA29" s="92"/>
      <c r="AB29" s="84"/>
      <c r="AC29" s="92"/>
      <c r="AD29" s="94" t="str">
        <f t="shared" ref="AD29:AD31" si="45">IF(OR(Z29="P",AB29="P"),"P","")</f>
        <v/>
      </c>
      <c r="AE29" s="95" t="str">
        <f t="shared" si="31"/>
        <v/>
      </c>
      <c r="AF29" s="219"/>
      <c r="AG29" s="335" t="s">
        <v>411</v>
      </c>
      <c r="AH29" s="83"/>
      <c r="AI29" s="92"/>
      <c r="AJ29" s="84"/>
      <c r="AK29" s="92"/>
      <c r="AL29" s="94" t="str">
        <f t="shared" ref="AL29:AL31" si="46">IF(OR(AH29="P",AJ29="P"),"P","")</f>
        <v/>
      </c>
      <c r="AM29" s="95" t="str">
        <f t="shared" si="32"/>
        <v/>
      </c>
      <c r="AN29" s="219"/>
      <c r="AO29" s="335" t="s">
        <v>411</v>
      </c>
      <c r="AP29" s="83"/>
      <c r="AQ29" s="92"/>
      <c r="AR29" s="84"/>
      <c r="AS29" s="92"/>
      <c r="AT29" s="94" t="str">
        <f t="shared" ref="AT29:AT31" si="47">IF(OR(AP29="P",AR29="P"),"P","")</f>
        <v/>
      </c>
      <c r="AU29" s="95" t="str">
        <f t="shared" si="33"/>
        <v/>
      </c>
      <c r="AV29" s="219"/>
      <c r="AW29" s="335" t="s">
        <v>411</v>
      </c>
      <c r="AX29" s="83"/>
      <c r="AY29" s="92"/>
      <c r="AZ29" s="84"/>
      <c r="BA29" s="92"/>
      <c r="BB29" s="94" t="str">
        <f t="shared" ref="BB29:BB31" si="48">IF(OR(AX29="P",AZ29="P"),"P","")</f>
        <v/>
      </c>
      <c r="BC29" s="95" t="str">
        <f t="shared" si="34"/>
        <v/>
      </c>
      <c r="BD29" s="219"/>
      <c r="BE29" s="335" t="s">
        <v>411</v>
      </c>
      <c r="BF29" s="83"/>
      <c r="BG29" s="92"/>
      <c r="BH29" s="84"/>
      <c r="BI29" s="92"/>
      <c r="BJ29" s="94" t="str">
        <f t="shared" ref="BJ29:BJ31" si="49">IF(OR(BF29="P",BH29="P"),"P","")</f>
        <v/>
      </c>
      <c r="BK29" s="95" t="str">
        <f t="shared" si="35"/>
        <v/>
      </c>
      <c r="BL29" s="219"/>
      <c r="BM29" s="335" t="s">
        <v>411</v>
      </c>
      <c r="BN29" s="83"/>
      <c r="BO29" s="92"/>
      <c r="BP29" s="84"/>
      <c r="BQ29" s="92"/>
      <c r="BR29" s="94" t="str">
        <f t="shared" ref="BR29:BR31" si="50">IF(OR(BN29="P",BP29="P"),"P","")</f>
        <v/>
      </c>
      <c r="BS29" s="95" t="str">
        <f t="shared" si="36"/>
        <v/>
      </c>
      <c r="BT29" s="219"/>
      <c r="BU29" s="335" t="s">
        <v>411</v>
      </c>
      <c r="BV29" s="83"/>
      <c r="BW29" s="92"/>
      <c r="BX29" s="84"/>
      <c r="BY29" s="92"/>
      <c r="BZ29" s="94" t="str">
        <f t="shared" ref="BZ29:BZ31" si="51">IF(OR(BV29="P",BX29="P"),"P","")</f>
        <v/>
      </c>
      <c r="CA29" s="95" t="str">
        <f t="shared" si="37"/>
        <v/>
      </c>
      <c r="CB29" s="219"/>
      <c r="CC29" s="335" t="s">
        <v>411</v>
      </c>
      <c r="CD29" s="83"/>
      <c r="CE29" s="92"/>
      <c r="CF29" s="84"/>
      <c r="CG29" s="92"/>
      <c r="CH29" s="94" t="str">
        <f t="shared" ref="CH29:CH31" si="52">IF(OR(CD29="P",CF29="P"),"P","")</f>
        <v/>
      </c>
      <c r="CI29" s="95" t="str">
        <f t="shared" si="38"/>
        <v/>
      </c>
      <c r="CJ29" s="219"/>
      <c r="CK29" s="335" t="s">
        <v>411</v>
      </c>
      <c r="CL29" s="83"/>
      <c r="CM29" s="92"/>
      <c r="CN29" s="84"/>
      <c r="CO29" s="92"/>
      <c r="CP29" s="94" t="str">
        <f t="shared" ref="CP29:CP31" si="53">IF(OR(CL29="P",CN29="P"),"P","")</f>
        <v/>
      </c>
      <c r="CQ29" s="95" t="str">
        <f t="shared" si="39"/>
        <v/>
      </c>
      <c r="CR29" s="219"/>
      <c r="CS29" s="335" t="s">
        <v>411</v>
      </c>
      <c r="CT29" s="83"/>
      <c r="CU29" s="92"/>
      <c r="CV29" s="84"/>
      <c r="CW29" s="92"/>
      <c r="CX29" s="94" t="str">
        <f t="shared" ref="CX29:CX31" si="54">IF(OR(CT29="P",CV29="P"),"P","")</f>
        <v/>
      </c>
      <c r="CY29" s="95" t="str">
        <f t="shared" si="40"/>
        <v/>
      </c>
      <c r="CZ29" s="219"/>
    </row>
    <row r="30" spans="1:104" ht="30" customHeight="1" x14ac:dyDescent="0.25">
      <c r="A30" s="336" t="s">
        <v>412</v>
      </c>
      <c r="B30" s="480">
        <f t="shared" si="41"/>
        <v>0</v>
      </c>
      <c r="C30" s="483">
        <f t="shared" si="28"/>
        <v>0</v>
      </c>
      <c r="D30" s="479">
        <f t="shared" si="42"/>
        <v>0</v>
      </c>
      <c r="E30" s="483">
        <f t="shared" si="0"/>
        <v>0</v>
      </c>
      <c r="F30" s="479">
        <f t="shared" si="0"/>
        <v>0</v>
      </c>
      <c r="G30" s="480">
        <f t="shared" si="0"/>
        <v>0</v>
      </c>
      <c r="H30" s="219"/>
      <c r="I30" s="336" t="s">
        <v>412</v>
      </c>
      <c r="J30" s="83"/>
      <c r="K30" s="92"/>
      <c r="L30" s="84"/>
      <c r="M30" s="92"/>
      <c r="N30" s="94" t="str">
        <f t="shared" si="43"/>
        <v/>
      </c>
      <c r="O30" s="95" t="str">
        <f t="shared" si="29"/>
        <v/>
      </c>
      <c r="P30" s="219"/>
      <c r="Q30" s="336" t="s">
        <v>412</v>
      </c>
      <c r="R30" s="83"/>
      <c r="S30" s="92"/>
      <c r="T30" s="84"/>
      <c r="U30" s="92"/>
      <c r="V30" s="94" t="str">
        <f t="shared" si="44"/>
        <v/>
      </c>
      <c r="W30" s="95" t="str">
        <f t="shared" si="30"/>
        <v/>
      </c>
      <c r="X30" s="219"/>
      <c r="Y30" s="336" t="s">
        <v>412</v>
      </c>
      <c r="Z30" s="83"/>
      <c r="AA30" s="92"/>
      <c r="AB30" s="84"/>
      <c r="AC30" s="92"/>
      <c r="AD30" s="94" t="str">
        <f t="shared" si="45"/>
        <v/>
      </c>
      <c r="AE30" s="95" t="str">
        <f t="shared" si="31"/>
        <v/>
      </c>
      <c r="AF30" s="219"/>
      <c r="AG30" s="336" t="s">
        <v>412</v>
      </c>
      <c r="AH30" s="83"/>
      <c r="AI30" s="92"/>
      <c r="AJ30" s="84"/>
      <c r="AK30" s="92"/>
      <c r="AL30" s="94" t="str">
        <f t="shared" si="46"/>
        <v/>
      </c>
      <c r="AM30" s="95" t="str">
        <f t="shared" si="32"/>
        <v/>
      </c>
      <c r="AN30" s="219"/>
      <c r="AO30" s="336" t="s">
        <v>412</v>
      </c>
      <c r="AP30" s="83"/>
      <c r="AQ30" s="92"/>
      <c r="AR30" s="84"/>
      <c r="AS30" s="92"/>
      <c r="AT30" s="94" t="str">
        <f t="shared" si="47"/>
        <v/>
      </c>
      <c r="AU30" s="95" t="str">
        <f t="shared" si="33"/>
        <v/>
      </c>
      <c r="AV30" s="219"/>
      <c r="AW30" s="336" t="s">
        <v>412</v>
      </c>
      <c r="AX30" s="83"/>
      <c r="AY30" s="92"/>
      <c r="AZ30" s="84"/>
      <c r="BA30" s="92"/>
      <c r="BB30" s="94" t="str">
        <f t="shared" si="48"/>
        <v/>
      </c>
      <c r="BC30" s="95" t="str">
        <f t="shared" si="34"/>
        <v/>
      </c>
      <c r="BD30" s="219"/>
      <c r="BE30" s="336" t="s">
        <v>412</v>
      </c>
      <c r="BF30" s="83"/>
      <c r="BG30" s="92"/>
      <c r="BH30" s="84"/>
      <c r="BI30" s="92"/>
      <c r="BJ30" s="94" t="str">
        <f t="shared" si="49"/>
        <v/>
      </c>
      <c r="BK30" s="95" t="str">
        <f t="shared" si="35"/>
        <v/>
      </c>
      <c r="BL30" s="219"/>
      <c r="BM30" s="336" t="s">
        <v>412</v>
      </c>
      <c r="BN30" s="83"/>
      <c r="BO30" s="92"/>
      <c r="BP30" s="84"/>
      <c r="BQ30" s="92"/>
      <c r="BR30" s="94" t="str">
        <f t="shared" si="50"/>
        <v/>
      </c>
      <c r="BS30" s="95" t="str">
        <f t="shared" si="36"/>
        <v/>
      </c>
      <c r="BT30" s="219"/>
      <c r="BU30" s="336" t="s">
        <v>412</v>
      </c>
      <c r="BV30" s="83"/>
      <c r="BW30" s="92"/>
      <c r="BX30" s="84"/>
      <c r="BY30" s="92"/>
      <c r="BZ30" s="94" t="str">
        <f t="shared" si="51"/>
        <v/>
      </c>
      <c r="CA30" s="95" t="str">
        <f t="shared" si="37"/>
        <v/>
      </c>
      <c r="CB30" s="219"/>
      <c r="CC30" s="336" t="s">
        <v>412</v>
      </c>
      <c r="CD30" s="83"/>
      <c r="CE30" s="92"/>
      <c r="CF30" s="84"/>
      <c r="CG30" s="92"/>
      <c r="CH30" s="94" t="str">
        <f t="shared" si="52"/>
        <v/>
      </c>
      <c r="CI30" s="95" t="str">
        <f t="shared" si="38"/>
        <v/>
      </c>
      <c r="CJ30" s="219"/>
      <c r="CK30" s="336" t="s">
        <v>412</v>
      </c>
      <c r="CL30" s="83"/>
      <c r="CM30" s="92"/>
      <c r="CN30" s="84"/>
      <c r="CO30" s="92"/>
      <c r="CP30" s="94" t="str">
        <f t="shared" si="53"/>
        <v/>
      </c>
      <c r="CQ30" s="95" t="str">
        <f t="shared" si="39"/>
        <v/>
      </c>
      <c r="CR30" s="219"/>
      <c r="CS30" s="336" t="s">
        <v>412</v>
      </c>
      <c r="CT30" s="83"/>
      <c r="CU30" s="92"/>
      <c r="CV30" s="84"/>
      <c r="CW30" s="92"/>
      <c r="CX30" s="94" t="str">
        <f t="shared" si="54"/>
        <v/>
      </c>
      <c r="CY30" s="95" t="str">
        <f t="shared" si="40"/>
        <v/>
      </c>
      <c r="CZ30" s="219"/>
    </row>
    <row r="31" spans="1:104" ht="30" customHeight="1" thickBot="1" x14ac:dyDescent="0.3">
      <c r="A31" s="337" t="s">
        <v>413</v>
      </c>
      <c r="B31" s="482">
        <f t="shared" si="41"/>
        <v>0</v>
      </c>
      <c r="C31" s="485">
        <f t="shared" si="28"/>
        <v>0</v>
      </c>
      <c r="D31" s="481">
        <f t="shared" si="42"/>
        <v>0</v>
      </c>
      <c r="E31" s="485">
        <f t="shared" si="42"/>
        <v>0</v>
      </c>
      <c r="F31" s="481">
        <f t="shared" si="42"/>
        <v>0</v>
      </c>
      <c r="G31" s="482">
        <f t="shared" si="42"/>
        <v>0</v>
      </c>
      <c r="H31" s="219"/>
      <c r="I31" s="337" t="s">
        <v>413</v>
      </c>
      <c r="J31" s="338"/>
      <c r="K31" s="339"/>
      <c r="L31" s="340"/>
      <c r="M31" s="339"/>
      <c r="N31" s="341" t="str">
        <f t="shared" si="43"/>
        <v/>
      </c>
      <c r="O31" s="342" t="str">
        <f t="shared" si="29"/>
        <v/>
      </c>
      <c r="P31" s="219"/>
      <c r="Q31" s="337" t="s">
        <v>413</v>
      </c>
      <c r="R31" s="338"/>
      <c r="S31" s="339"/>
      <c r="T31" s="340"/>
      <c r="U31" s="339"/>
      <c r="V31" s="341" t="str">
        <f t="shared" si="44"/>
        <v/>
      </c>
      <c r="W31" s="342" t="str">
        <f t="shared" si="30"/>
        <v/>
      </c>
      <c r="X31" s="219"/>
      <c r="Y31" s="337" t="s">
        <v>413</v>
      </c>
      <c r="Z31" s="338"/>
      <c r="AA31" s="339"/>
      <c r="AB31" s="340"/>
      <c r="AC31" s="339"/>
      <c r="AD31" s="341" t="str">
        <f t="shared" si="45"/>
        <v/>
      </c>
      <c r="AE31" s="342" t="str">
        <f t="shared" si="31"/>
        <v/>
      </c>
      <c r="AF31" s="219"/>
      <c r="AG31" s="337" t="s">
        <v>413</v>
      </c>
      <c r="AH31" s="338"/>
      <c r="AI31" s="339"/>
      <c r="AJ31" s="340"/>
      <c r="AK31" s="339"/>
      <c r="AL31" s="341" t="str">
        <f t="shared" si="46"/>
        <v/>
      </c>
      <c r="AM31" s="342" t="str">
        <f t="shared" si="32"/>
        <v/>
      </c>
      <c r="AN31" s="219"/>
      <c r="AO31" s="337" t="s">
        <v>413</v>
      </c>
      <c r="AP31" s="338"/>
      <c r="AQ31" s="339"/>
      <c r="AR31" s="340"/>
      <c r="AS31" s="339"/>
      <c r="AT31" s="341" t="str">
        <f t="shared" si="47"/>
        <v/>
      </c>
      <c r="AU31" s="342" t="str">
        <f t="shared" si="33"/>
        <v/>
      </c>
      <c r="AV31" s="219"/>
      <c r="AW31" s="337" t="s">
        <v>413</v>
      </c>
      <c r="AX31" s="338"/>
      <c r="AY31" s="339"/>
      <c r="AZ31" s="340"/>
      <c r="BA31" s="339"/>
      <c r="BB31" s="341" t="str">
        <f t="shared" si="48"/>
        <v/>
      </c>
      <c r="BC31" s="342" t="str">
        <f t="shared" si="34"/>
        <v/>
      </c>
      <c r="BD31" s="219"/>
      <c r="BE31" s="337" t="s">
        <v>413</v>
      </c>
      <c r="BF31" s="338"/>
      <c r="BG31" s="339"/>
      <c r="BH31" s="340"/>
      <c r="BI31" s="339"/>
      <c r="BJ31" s="341" t="str">
        <f t="shared" si="49"/>
        <v/>
      </c>
      <c r="BK31" s="342" t="str">
        <f t="shared" si="35"/>
        <v/>
      </c>
      <c r="BL31" s="219"/>
      <c r="BM31" s="337" t="s">
        <v>413</v>
      </c>
      <c r="BN31" s="338"/>
      <c r="BO31" s="339"/>
      <c r="BP31" s="340"/>
      <c r="BQ31" s="339"/>
      <c r="BR31" s="341" t="str">
        <f t="shared" si="50"/>
        <v/>
      </c>
      <c r="BS31" s="342" t="str">
        <f t="shared" si="36"/>
        <v/>
      </c>
      <c r="BT31" s="219"/>
      <c r="BU31" s="337" t="s">
        <v>413</v>
      </c>
      <c r="BV31" s="338"/>
      <c r="BW31" s="339"/>
      <c r="BX31" s="340"/>
      <c r="BY31" s="339"/>
      <c r="BZ31" s="341" t="str">
        <f t="shared" si="51"/>
        <v/>
      </c>
      <c r="CA31" s="342" t="str">
        <f t="shared" si="37"/>
        <v/>
      </c>
      <c r="CB31" s="219"/>
      <c r="CC31" s="337" t="s">
        <v>413</v>
      </c>
      <c r="CD31" s="338"/>
      <c r="CE31" s="339"/>
      <c r="CF31" s="340"/>
      <c r="CG31" s="339"/>
      <c r="CH31" s="341" t="str">
        <f t="shared" si="52"/>
        <v/>
      </c>
      <c r="CI31" s="342" t="str">
        <f t="shared" si="38"/>
        <v/>
      </c>
      <c r="CJ31" s="219"/>
      <c r="CK31" s="337" t="s">
        <v>413</v>
      </c>
      <c r="CL31" s="338"/>
      <c r="CM31" s="339"/>
      <c r="CN31" s="340"/>
      <c r="CO31" s="339"/>
      <c r="CP31" s="341" t="str">
        <f t="shared" si="53"/>
        <v/>
      </c>
      <c r="CQ31" s="342" t="str">
        <f t="shared" si="39"/>
        <v/>
      </c>
      <c r="CR31" s="219"/>
      <c r="CS31" s="337" t="s">
        <v>413</v>
      </c>
      <c r="CT31" s="338"/>
      <c r="CU31" s="339"/>
      <c r="CV31" s="340"/>
      <c r="CW31" s="339"/>
      <c r="CX31" s="341" t="str">
        <f t="shared" si="54"/>
        <v/>
      </c>
      <c r="CY31" s="342" t="str">
        <f t="shared" si="40"/>
        <v/>
      </c>
      <c r="CZ31" s="219"/>
    </row>
    <row r="32" spans="1:104" ht="30" customHeight="1" thickTop="1" x14ac:dyDescent="0.25">
      <c r="A32" s="101" t="s">
        <v>84</v>
      </c>
      <c r="B32" s="470">
        <f>COUNTIF(B15:B31,"&gt;0")</f>
        <v>0</v>
      </c>
      <c r="C32" s="471">
        <f t="shared" ref="C32:G32" si="55">COUNTIF(C15:C31,"&gt;0")</f>
        <v>0</v>
      </c>
      <c r="D32" s="472">
        <f t="shared" si="55"/>
        <v>0</v>
      </c>
      <c r="E32" s="471">
        <f t="shared" si="55"/>
        <v>0</v>
      </c>
      <c r="F32" s="473">
        <f t="shared" si="55"/>
        <v>0</v>
      </c>
      <c r="G32" s="474">
        <f t="shared" si="55"/>
        <v>0</v>
      </c>
      <c r="H32" s="219"/>
      <c r="I32" s="101" t="s">
        <v>84</v>
      </c>
      <c r="J32" s="85">
        <f>COUNTA(J15:J31)</f>
        <v>0</v>
      </c>
      <c r="K32" s="93">
        <f>COUNTA(K15:K31)</f>
        <v>0</v>
      </c>
      <c r="L32" s="90">
        <f>COUNTA(L15:L31)</f>
        <v>0</v>
      </c>
      <c r="M32" s="93">
        <f>COUNTA(M15:M31)</f>
        <v>0</v>
      </c>
      <c r="N32" s="96">
        <f>COUNTIF(N15:N31,"=P")</f>
        <v>0</v>
      </c>
      <c r="O32" s="97">
        <f>COUNTIF(O15:O31,"=P")</f>
        <v>0</v>
      </c>
      <c r="P32" s="219"/>
      <c r="Q32" s="101" t="s">
        <v>84</v>
      </c>
      <c r="R32" s="85">
        <f>COUNTA(R15:R31)</f>
        <v>0</v>
      </c>
      <c r="S32" s="93">
        <f>COUNTA(S15:S31)</f>
        <v>0</v>
      </c>
      <c r="T32" s="90">
        <f>COUNTA(T15:T31)</f>
        <v>0</v>
      </c>
      <c r="U32" s="93">
        <f>COUNTA(U15:U31)</f>
        <v>0</v>
      </c>
      <c r="V32" s="96">
        <f>COUNTIF(V15:V31,"=P")</f>
        <v>0</v>
      </c>
      <c r="W32" s="97">
        <f>COUNTIF(W15:W31,"=P")</f>
        <v>0</v>
      </c>
      <c r="X32" s="219"/>
      <c r="Y32" s="101" t="s">
        <v>84</v>
      </c>
      <c r="Z32" s="85">
        <f>COUNTA(Z15:Z31)</f>
        <v>0</v>
      </c>
      <c r="AA32" s="93">
        <f>COUNTA(AA15:AA31)</f>
        <v>0</v>
      </c>
      <c r="AB32" s="90">
        <f>COUNTA(AB15:AB31)</f>
        <v>0</v>
      </c>
      <c r="AC32" s="93">
        <f>COUNTA(AC15:AC31)</f>
        <v>0</v>
      </c>
      <c r="AD32" s="96">
        <f>COUNTIF(AD15:AD31,"=P")</f>
        <v>0</v>
      </c>
      <c r="AE32" s="97">
        <f>COUNTIF(AE15:AE31,"=P")</f>
        <v>0</v>
      </c>
      <c r="AF32" s="219"/>
      <c r="AG32" s="101" t="s">
        <v>84</v>
      </c>
      <c r="AH32" s="85">
        <f>COUNTA(AH15:AH31)</f>
        <v>0</v>
      </c>
      <c r="AI32" s="93">
        <f>COUNTA(AI15:AI31)</f>
        <v>0</v>
      </c>
      <c r="AJ32" s="90">
        <f>COUNTA(AJ15:AJ31)</f>
        <v>0</v>
      </c>
      <c r="AK32" s="93">
        <f>COUNTA(AK15:AK31)</f>
        <v>0</v>
      </c>
      <c r="AL32" s="96">
        <f>COUNTIF(AL15:AL31,"=P")</f>
        <v>0</v>
      </c>
      <c r="AM32" s="97">
        <f>COUNTIF(AM15:AM31,"=P")</f>
        <v>0</v>
      </c>
      <c r="AN32" s="219"/>
      <c r="AO32" s="101" t="s">
        <v>84</v>
      </c>
      <c r="AP32" s="85">
        <f>COUNTA(AP15:AP31)</f>
        <v>0</v>
      </c>
      <c r="AQ32" s="93">
        <f>COUNTA(AQ15:AQ31)</f>
        <v>0</v>
      </c>
      <c r="AR32" s="90">
        <f>COUNTA(AR15:AR31)</f>
        <v>0</v>
      </c>
      <c r="AS32" s="93">
        <f>COUNTA(AS15:AS31)</f>
        <v>0</v>
      </c>
      <c r="AT32" s="96">
        <f>COUNTIF(AT15:AT31,"=P")</f>
        <v>0</v>
      </c>
      <c r="AU32" s="97">
        <f>COUNTIF(AU15:AU31,"=P")</f>
        <v>0</v>
      </c>
      <c r="AV32" s="219"/>
      <c r="AW32" s="101" t="s">
        <v>84</v>
      </c>
      <c r="AX32" s="85">
        <f>COUNTA(AX15:AX31)</f>
        <v>0</v>
      </c>
      <c r="AY32" s="93">
        <f>COUNTA(AY15:AY31)</f>
        <v>0</v>
      </c>
      <c r="AZ32" s="90">
        <f>COUNTA(AZ15:AZ31)</f>
        <v>0</v>
      </c>
      <c r="BA32" s="93">
        <f>COUNTA(BA15:BA31)</f>
        <v>0</v>
      </c>
      <c r="BB32" s="96">
        <f>COUNTIF(BB15:BB31,"=P")</f>
        <v>0</v>
      </c>
      <c r="BC32" s="97">
        <f>COUNTIF(BC15:BC31,"=P")</f>
        <v>0</v>
      </c>
      <c r="BD32" s="219"/>
      <c r="BE32" s="101" t="s">
        <v>84</v>
      </c>
      <c r="BF32" s="85">
        <f>COUNTA(BF15:BF31)</f>
        <v>0</v>
      </c>
      <c r="BG32" s="93">
        <f>COUNTA(BG15:BG31)</f>
        <v>0</v>
      </c>
      <c r="BH32" s="90">
        <f>COUNTA(BH15:BH31)</f>
        <v>0</v>
      </c>
      <c r="BI32" s="93">
        <f>COUNTA(BI15:BI31)</f>
        <v>0</v>
      </c>
      <c r="BJ32" s="96">
        <f>COUNTIF(BJ15:BJ31,"=P")</f>
        <v>0</v>
      </c>
      <c r="BK32" s="97">
        <f>COUNTIF(BK15:BK31,"=P")</f>
        <v>0</v>
      </c>
      <c r="BL32" s="219"/>
      <c r="BM32" s="101" t="s">
        <v>84</v>
      </c>
      <c r="BN32" s="85">
        <f>COUNTA(BN15:BN31)</f>
        <v>0</v>
      </c>
      <c r="BO32" s="93">
        <f>COUNTA(BO15:BO31)</f>
        <v>0</v>
      </c>
      <c r="BP32" s="90">
        <f>COUNTA(BP15:BP31)</f>
        <v>0</v>
      </c>
      <c r="BQ32" s="93">
        <f>COUNTA(BQ15:BQ31)</f>
        <v>0</v>
      </c>
      <c r="BR32" s="96">
        <f>COUNTIF(BR15:BR31,"=P")</f>
        <v>0</v>
      </c>
      <c r="BS32" s="97">
        <f>COUNTIF(BS15:BS31,"=P")</f>
        <v>0</v>
      </c>
      <c r="BT32" s="219"/>
      <c r="BU32" s="101" t="s">
        <v>84</v>
      </c>
      <c r="BV32" s="85">
        <f>COUNTA(BV15:BV31)</f>
        <v>0</v>
      </c>
      <c r="BW32" s="93">
        <f>COUNTA(BW15:BW31)</f>
        <v>0</v>
      </c>
      <c r="BX32" s="90">
        <f>COUNTA(BX15:BX31)</f>
        <v>0</v>
      </c>
      <c r="BY32" s="93">
        <f>COUNTA(BY15:BY31)</f>
        <v>0</v>
      </c>
      <c r="BZ32" s="96">
        <f>COUNTIF(BZ15:BZ31,"=P")</f>
        <v>0</v>
      </c>
      <c r="CA32" s="97">
        <f>COUNTIF(CA15:CA31,"=P")</f>
        <v>0</v>
      </c>
      <c r="CB32" s="219"/>
      <c r="CC32" s="101" t="s">
        <v>84</v>
      </c>
      <c r="CD32" s="85">
        <f>COUNTA(CD15:CD31)</f>
        <v>0</v>
      </c>
      <c r="CE32" s="93">
        <f>COUNTA(CE15:CE31)</f>
        <v>0</v>
      </c>
      <c r="CF32" s="90">
        <f>COUNTA(CF15:CF31)</f>
        <v>0</v>
      </c>
      <c r="CG32" s="93">
        <f>COUNTA(CG15:CG31)</f>
        <v>0</v>
      </c>
      <c r="CH32" s="96">
        <f>COUNTIF(CH15:CH31,"=P")</f>
        <v>0</v>
      </c>
      <c r="CI32" s="97">
        <f>COUNTIF(CI15:CI31,"=P")</f>
        <v>0</v>
      </c>
      <c r="CJ32" s="219"/>
      <c r="CK32" s="101" t="s">
        <v>84</v>
      </c>
      <c r="CL32" s="85">
        <f>COUNTA(CL15:CL31)</f>
        <v>0</v>
      </c>
      <c r="CM32" s="93">
        <f>COUNTA(CM15:CM31)</f>
        <v>0</v>
      </c>
      <c r="CN32" s="90">
        <f>COUNTA(CN15:CN31)</f>
        <v>0</v>
      </c>
      <c r="CO32" s="93">
        <f>COUNTA(CO15:CO31)</f>
        <v>0</v>
      </c>
      <c r="CP32" s="96">
        <f>COUNTIF(CP15:CP31,"=P")</f>
        <v>0</v>
      </c>
      <c r="CQ32" s="97">
        <f>COUNTIF(CQ15:CQ31,"=P")</f>
        <v>0</v>
      </c>
      <c r="CR32" s="219"/>
      <c r="CS32" s="101" t="s">
        <v>84</v>
      </c>
      <c r="CT32" s="85">
        <f>COUNTA(CT15:CT31)</f>
        <v>0</v>
      </c>
      <c r="CU32" s="93">
        <f>COUNTA(CU15:CU31)</f>
        <v>0</v>
      </c>
      <c r="CV32" s="90">
        <f>COUNTA(CV15:CV31)</f>
        <v>0</v>
      </c>
      <c r="CW32" s="93">
        <f>COUNTA(CW15:CW31)</f>
        <v>0</v>
      </c>
      <c r="CX32" s="96">
        <f>COUNTIF(CX15:CX31,"=P")</f>
        <v>0</v>
      </c>
      <c r="CY32" s="97">
        <f>COUNTIF(CY15:CY31,"=P")</f>
        <v>0</v>
      </c>
      <c r="CZ32" s="219"/>
    </row>
    <row r="33" spans="1:104" x14ac:dyDescent="0.25">
      <c r="A33" s="219"/>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19"/>
      <c r="CW33" s="219"/>
      <c r="CX33" s="219"/>
      <c r="CY33" s="219"/>
      <c r="CZ33" s="219"/>
    </row>
  </sheetData>
  <sheetProtection sheet="1" objects="1" scenarios="1"/>
  <mergeCells count="26">
    <mergeCell ref="A9:G9"/>
    <mergeCell ref="A10:G10"/>
    <mergeCell ref="I9:O9"/>
    <mergeCell ref="I10:O10"/>
    <mergeCell ref="Q9:W9"/>
    <mergeCell ref="Q10:W10"/>
    <mergeCell ref="Y9:AE9"/>
    <mergeCell ref="Y10:AE10"/>
    <mergeCell ref="AG9:AM9"/>
    <mergeCell ref="AG10:AM10"/>
    <mergeCell ref="AO9:AU9"/>
    <mergeCell ref="AO10:AU10"/>
    <mergeCell ref="AW9:BC9"/>
    <mergeCell ref="AW10:BC10"/>
    <mergeCell ref="BE9:BK9"/>
    <mergeCell ref="BE10:BK10"/>
    <mergeCell ref="BM9:BS9"/>
    <mergeCell ref="BM10:BS10"/>
    <mergeCell ref="CK9:CQ9"/>
    <mergeCell ref="CS9:CY9"/>
    <mergeCell ref="CK10:CQ10"/>
    <mergeCell ref="CS10:CY10"/>
    <mergeCell ref="BU9:CA9"/>
    <mergeCell ref="BU10:CA10"/>
    <mergeCell ref="CC9:CI9"/>
    <mergeCell ref="CC10:CI10"/>
  </mergeCells>
  <conditionalFormatting sqref="A3">
    <cfRule type="cellIs" dxfId="671" priority="57" operator="equal">
      <formula>"LME-MCO Not Entered On Set-Up Worksheet"</formula>
    </cfRule>
  </conditionalFormatting>
  <conditionalFormatting sqref="A2">
    <cfRule type="cellIs" dxfId="670" priority="56" operator="equal">
      <formula>"SFY And/Or Report Period Not Entered On Set-Up Worksheet"</formula>
    </cfRule>
  </conditionalFormatting>
  <conditionalFormatting sqref="I2">
    <cfRule type="cellIs" dxfId="669" priority="54" operator="equal">
      <formula>"SFY And/Or Report Period Not Entered On Set-Up Worksheet"</formula>
    </cfRule>
  </conditionalFormatting>
  <conditionalFormatting sqref="Q2">
    <cfRule type="cellIs" dxfId="668" priority="32" operator="equal">
      <formula>"SFY And/Or Report Period Not Entered On Set-Up Worksheet"</formula>
    </cfRule>
  </conditionalFormatting>
  <conditionalFormatting sqref="Y2">
    <cfRule type="cellIs" dxfId="667" priority="30" operator="equal">
      <formula>"SFY And/Or Report Period Not Entered On Set-Up Worksheet"</formula>
    </cfRule>
  </conditionalFormatting>
  <conditionalFormatting sqref="AG2">
    <cfRule type="cellIs" dxfId="666" priority="28" operator="equal">
      <formula>"SFY And/Or Report Period Not Entered On Set-Up Worksheet"</formula>
    </cfRule>
  </conditionalFormatting>
  <conditionalFormatting sqref="AO2">
    <cfRule type="cellIs" dxfId="665" priority="26" operator="equal">
      <formula>"SFY And/Or Report Period Not Entered On Set-Up Worksheet"</formula>
    </cfRule>
  </conditionalFormatting>
  <conditionalFormatting sqref="AW2">
    <cfRule type="cellIs" dxfId="664" priority="24" operator="equal">
      <formula>"SFY And/Or Report Period Not Entered On Set-Up Worksheet"</formula>
    </cfRule>
  </conditionalFormatting>
  <conditionalFormatting sqref="BE2">
    <cfRule type="cellIs" dxfId="663" priority="22" operator="equal">
      <formula>"SFY And/Or Report Period Not Entered On Set-Up Worksheet"</formula>
    </cfRule>
  </conditionalFormatting>
  <conditionalFormatting sqref="I3">
    <cfRule type="cellIs" dxfId="662" priority="14" operator="equal">
      <formula>"LME-MCO Not Entered On Set-Up Worksheet"</formula>
    </cfRule>
  </conditionalFormatting>
  <conditionalFormatting sqref="BM2">
    <cfRule type="cellIs" dxfId="661" priority="20" operator="equal">
      <formula>"SFY And/Or Report Period Not Entered On Set-Up Worksheet"</formula>
    </cfRule>
  </conditionalFormatting>
  <conditionalFormatting sqref="Q3">
    <cfRule type="cellIs" dxfId="660" priority="13" operator="equal">
      <formula>"LME-MCO Not Entered On Set-Up Worksheet"</formula>
    </cfRule>
  </conditionalFormatting>
  <conditionalFormatting sqref="BU2">
    <cfRule type="cellIs" dxfId="659" priority="18" operator="equal">
      <formula>"SFY And/Or Report Period Not Entered On Set-Up Worksheet"</formula>
    </cfRule>
  </conditionalFormatting>
  <conditionalFormatting sqref="Y3">
    <cfRule type="cellIs" dxfId="658" priority="12" operator="equal">
      <formula>"LME-MCO Not Entered On Set-Up Worksheet"</formula>
    </cfRule>
  </conditionalFormatting>
  <conditionalFormatting sqref="CC2">
    <cfRule type="cellIs" dxfId="657" priority="16" operator="equal">
      <formula>"SFY And/Or Report Period Not Entered On Set-Up Worksheet"</formula>
    </cfRule>
  </conditionalFormatting>
  <conditionalFormatting sqref="B15:G31">
    <cfRule type="cellIs" dxfId="656" priority="15" operator="equal">
      <formula>0</formula>
    </cfRule>
  </conditionalFormatting>
  <conditionalFormatting sqref="AG3">
    <cfRule type="cellIs" dxfId="655" priority="11" operator="equal">
      <formula>"LME-MCO Not Entered On Set-Up Worksheet"</formula>
    </cfRule>
  </conditionalFormatting>
  <conditionalFormatting sqref="AO3">
    <cfRule type="cellIs" dxfId="654" priority="10" operator="equal">
      <formula>"LME-MCO Not Entered On Set-Up Worksheet"</formula>
    </cfRule>
  </conditionalFormatting>
  <conditionalFormatting sqref="AW3">
    <cfRule type="cellIs" dxfId="653" priority="9" operator="equal">
      <formula>"LME-MCO Not Entered On Set-Up Worksheet"</formula>
    </cfRule>
  </conditionalFormatting>
  <conditionalFormatting sqref="BE3">
    <cfRule type="cellIs" dxfId="652" priority="8" operator="equal">
      <formula>"LME-MCO Not Entered On Set-Up Worksheet"</formula>
    </cfRule>
  </conditionalFormatting>
  <conditionalFormatting sqref="BM3">
    <cfRule type="cellIs" dxfId="651" priority="7" operator="equal">
      <formula>"LME-MCO Not Entered On Set-Up Worksheet"</formula>
    </cfRule>
  </conditionalFormatting>
  <conditionalFormatting sqref="BU3">
    <cfRule type="cellIs" dxfId="650" priority="6" operator="equal">
      <formula>"LME-MCO Not Entered On Set-Up Worksheet"</formula>
    </cfRule>
  </conditionalFormatting>
  <conditionalFormatting sqref="CC3">
    <cfRule type="cellIs" dxfId="649" priority="5" operator="equal">
      <formula>"LME-MCO Not Entered On Set-Up Worksheet"</formula>
    </cfRule>
  </conditionalFormatting>
  <conditionalFormatting sqref="CK2">
    <cfRule type="cellIs" dxfId="648" priority="4" operator="equal">
      <formula>"SFY And/Or Report Period Not Entered On Set-Up Worksheet"</formula>
    </cfRule>
  </conditionalFormatting>
  <conditionalFormatting sqref="CS2">
    <cfRule type="cellIs" dxfId="647" priority="3" operator="equal">
      <formula>"SFY And/Or Report Period Not Entered On Set-Up Worksheet"</formula>
    </cfRule>
  </conditionalFormatting>
  <conditionalFormatting sqref="CK3">
    <cfRule type="cellIs" dxfId="646" priority="2" operator="equal">
      <formula>"LME-MCO Not Entered On Set-Up Worksheet"</formula>
    </cfRule>
  </conditionalFormatting>
  <conditionalFormatting sqref="CS3">
    <cfRule type="cellIs" dxfId="645" priority="1" operator="equal">
      <formula>"LME-MCO Not Entered On Set-Up Worksheet"</formula>
    </cfRule>
  </conditionalFormatting>
  <dataValidations xWindow="822" yWindow="808" count="2">
    <dataValidation type="list" allowBlank="1" showInputMessage="1" showErrorMessage="1" promptTitle="To Enter Check Mark:" prompt="Select item from the drop-down list or type a capital &quot;P&quot;." sqref="CE15 CG15 CG23:CG25 CF29:CF31 CE23:CE25 CG18:CG19 CG27:CG31 CE18:CE19 CE27:CE31 CF15:CF27 CD15:CD27 CD29:CD31 K15 M15 M23:M25 L29:L31 K23:K25 M18:M19 M27:M31 K18:K19 K27:K31 L15:L27 J15:J27 J29:J31 S15 U15 U23:U25 T29:T31 S23:S25 U18:U19 U27:U31 S18:S19 S27:S31 T15:T27 R15:R27 R29:R31 AA15 AC15 AC23:AC25 AB29:AB31 AA23:AA25 AC18:AC19 AC27:AC31 AA18:AA19 AA27:AA31 AB15:AB27 Z15:Z27 Z29:Z31 AI15 AK15 AK23:AK25 AJ29:AJ31 AI23:AI25 AK18:AK19 AK27:AK31 AI18:AI19 AI27:AI31 AJ15:AJ27 AH15:AH27 AH29:AH31 AQ15 AS15 AS23:AS25 AR29:AR31 AQ23:AQ25 AS18:AS19 AS27:AS31 AQ18:AQ19 AQ27:AQ31 AR15:AR27 AP15:AP27 AP29:AP31 AY15 BA15 BA23:BA25 AZ29:AZ31 AY23:AY25 BA18:BA19 BA27:BA31 AY18:AY19 AY27:AY31 AZ15:AZ27 AX15:AX27 AX29:AX31 BG15 BI15 BI23:BI25 BH29:BH31 BG23:BG25 BI18:BI19 BI27:BI31 BG18:BG19 BG27:BG31 BH15:BH27 BF15:BF27 BF29:BF31 BO15 BQ15 BQ23:BQ25 BP29:BP31 BO23:BO25 BQ18:BQ19 BQ27:BQ31 BO18:BO19 BO27:BO31 BP15:BP27 BN15:BN27 BN29:BN31 BW15 BY15 BY23:BY25 BX29:BX31 BW23:BW25 BY18:BY19 BY27:BY31 BW18:BW19 BW27:BW31 BX15:BX27 BV15:BV27 BV29:BV31 CU15 CW15 CW23:CW25 CV29:CV31 CU23:CU25 CW18:CW19 CW27:CW31 CU18:CU19 CU27:CU31 CV15:CV27 CT15:CT27 CT29:CT31 CM15 CO15 CO23:CO25 CN29:CN31 CM23:CM25 CO18:CO19 CO27:CO31 CM18:CM19 CM27:CM31 CN15:CN27 CL15:CL27 CL29:CL31">
      <formula1>"P"</formula1>
    </dataValidation>
    <dataValidation allowBlank="1" showInputMessage="1" showErrorMessage="1" prompt="Double-click the cell and enter your risk factor after the :" sqref="A31 I31 Q31 Y31 AG31 AO31 AW31 BE31 BM31 BU31 CC31 CK31 CS31"/>
  </dataValidations>
  <printOptions horizontalCentered="1"/>
  <pageMargins left="0.3" right="0.3" top="0.5" bottom="0.5" header="0.3" footer="0.3"/>
  <pageSetup scale="69" orientation="landscape" r:id="rId1"/>
  <headerFooter>
    <oddFooter>&amp;LNC DMH/DD/SAS QM Section&amp;CPage &amp;P of &amp;N&amp;R&amp;F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44"/>
  <sheetViews>
    <sheetView showGridLines="0" workbookViewId="0">
      <pane ySplit="11" topLeftCell="A12" activePane="bottomLeft" state="frozen"/>
      <selection activeCell="D2" sqref="D2"/>
      <selection pane="bottomLeft" activeCell="B13" sqref="B13"/>
    </sheetView>
  </sheetViews>
  <sheetFormatPr defaultColWidth="9.109375" defaultRowHeight="13.2" x14ac:dyDescent="0.25"/>
  <cols>
    <col min="1" max="1" width="23" style="1" customWidth="1"/>
    <col min="2" max="7" width="18.6640625" style="1" customWidth="1"/>
    <col min="8" max="8" width="9.109375" style="1"/>
    <col min="9" max="9" width="23" style="1" customWidth="1"/>
    <col min="10" max="15" width="18.6640625" style="1" customWidth="1"/>
    <col min="16" max="16" width="9.109375" style="1"/>
    <col min="17" max="17" width="23" style="1" customWidth="1"/>
    <col min="18" max="23" width="18.6640625" style="1" customWidth="1"/>
    <col min="24" max="24" width="9.109375" style="1"/>
    <col min="25" max="25" width="23" style="1" customWidth="1"/>
    <col min="26" max="31" width="18.6640625" style="1" customWidth="1"/>
    <col min="32" max="32" width="9.109375" style="1"/>
    <col min="33" max="33" width="23" style="1" customWidth="1"/>
    <col min="34" max="39" width="18.6640625" style="1" customWidth="1"/>
    <col min="40" max="40" width="9.109375" style="1"/>
    <col min="41" max="41" width="23" style="1" customWidth="1"/>
    <col min="42" max="47" width="18.6640625" style="1" customWidth="1"/>
    <col min="48" max="48" width="9.109375" style="1"/>
    <col min="49" max="49" width="23" style="1" customWidth="1"/>
    <col min="50" max="55" width="18.6640625" style="1" customWidth="1"/>
    <col min="56" max="56" width="9.109375" style="1"/>
    <col min="57" max="57" width="23" style="1" customWidth="1"/>
    <col min="58" max="63" width="18.6640625" style="1" customWidth="1"/>
    <col min="64" max="64" width="9.109375" style="1"/>
    <col min="65" max="65" width="23" style="1" customWidth="1"/>
    <col min="66" max="71" width="18.6640625" style="1" customWidth="1"/>
    <col min="72" max="72" width="9.109375" style="1"/>
    <col min="73" max="73" width="23" style="1" customWidth="1"/>
    <col min="74" max="79" width="18.6640625" style="1" customWidth="1"/>
    <col min="80" max="80" width="9.109375" style="1"/>
    <col min="81" max="81" width="23" style="1" customWidth="1"/>
    <col min="82" max="87" width="18.6640625" style="1" customWidth="1"/>
    <col min="88" max="88" width="9.109375" style="1"/>
    <col min="89" max="89" width="23" style="1" customWidth="1"/>
    <col min="90" max="95" width="18.6640625" style="1" customWidth="1"/>
    <col min="96" max="96" width="9.109375" style="1"/>
    <col min="97" max="97" width="23" style="1" customWidth="1"/>
    <col min="98" max="103" width="18.6640625" style="1" customWidth="1"/>
    <col min="104" max="16384" width="9.109375" style="1"/>
  </cols>
  <sheetData>
    <row r="1" spans="1:113" ht="30" customHeight="1" x14ac:dyDescent="0.25">
      <c r="A1" s="651" t="s">
        <v>519</v>
      </c>
      <c r="B1" s="651"/>
      <c r="C1" s="651"/>
      <c r="D1" s="651"/>
      <c r="E1" s="651"/>
      <c r="F1" s="651"/>
      <c r="G1" s="651"/>
      <c r="H1" s="215"/>
      <c r="I1" s="450" t="s">
        <v>521</v>
      </c>
      <c r="J1" s="214"/>
      <c r="K1" s="214"/>
      <c r="L1" s="214"/>
      <c r="M1" s="214"/>
      <c r="N1" s="214"/>
      <c r="O1" s="214"/>
      <c r="P1" s="219"/>
      <c r="Q1" s="450" t="s">
        <v>500</v>
      </c>
      <c r="R1" s="214"/>
      <c r="S1" s="214"/>
      <c r="T1" s="214"/>
      <c r="U1" s="214"/>
      <c r="V1" s="214"/>
      <c r="W1" s="214"/>
      <c r="X1" s="219"/>
      <c r="Y1" s="450" t="s">
        <v>500</v>
      </c>
      <c r="Z1" s="214"/>
      <c r="AA1" s="214"/>
      <c r="AB1" s="214"/>
      <c r="AC1" s="214"/>
      <c r="AD1" s="214"/>
      <c r="AE1" s="214"/>
      <c r="AF1" s="219"/>
      <c r="AG1" s="450" t="s">
        <v>500</v>
      </c>
      <c r="AH1" s="214"/>
      <c r="AI1" s="214"/>
      <c r="AJ1" s="214"/>
      <c r="AK1" s="214"/>
      <c r="AL1" s="214"/>
      <c r="AM1" s="214"/>
      <c r="AN1" s="219"/>
      <c r="AO1" s="450" t="s">
        <v>500</v>
      </c>
      <c r="AP1" s="214"/>
      <c r="AQ1" s="214"/>
      <c r="AR1" s="214"/>
      <c r="AS1" s="214"/>
      <c r="AT1" s="214"/>
      <c r="AU1" s="214"/>
      <c r="AV1" s="219"/>
      <c r="AW1" s="450" t="s">
        <v>500</v>
      </c>
      <c r="AX1" s="214"/>
      <c r="AY1" s="214"/>
      <c r="AZ1" s="214"/>
      <c r="BA1" s="214"/>
      <c r="BB1" s="214"/>
      <c r="BC1" s="214"/>
      <c r="BD1" s="219"/>
      <c r="BE1" s="450" t="s">
        <v>500</v>
      </c>
      <c r="BF1" s="214"/>
      <c r="BG1" s="214"/>
      <c r="BH1" s="214"/>
      <c r="BI1" s="214"/>
      <c r="BJ1" s="214"/>
      <c r="BK1" s="214"/>
      <c r="BL1" s="219"/>
      <c r="BM1" s="450" t="s">
        <v>500</v>
      </c>
      <c r="BN1" s="214"/>
      <c r="BO1" s="214"/>
      <c r="BP1" s="214"/>
      <c r="BQ1" s="214"/>
      <c r="BR1" s="214"/>
      <c r="BS1" s="214"/>
      <c r="BT1" s="219"/>
      <c r="BU1" s="450" t="s">
        <v>500</v>
      </c>
      <c r="BV1" s="214"/>
      <c r="BW1" s="214"/>
      <c r="BX1" s="214"/>
      <c r="BY1" s="214"/>
      <c r="BZ1" s="214"/>
      <c r="CA1" s="214"/>
      <c r="CB1" s="219"/>
      <c r="CC1" s="450" t="s">
        <v>500</v>
      </c>
      <c r="CD1" s="214"/>
      <c r="CE1" s="214"/>
      <c r="CF1" s="214"/>
      <c r="CG1" s="214"/>
      <c r="CH1" s="214"/>
      <c r="CI1" s="214"/>
      <c r="CJ1" s="219"/>
      <c r="CK1" s="450" t="s">
        <v>500</v>
      </c>
      <c r="CL1" s="214"/>
      <c r="CM1" s="214"/>
      <c r="CN1" s="214"/>
      <c r="CO1" s="214"/>
      <c r="CP1" s="214"/>
      <c r="CQ1" s="214"/>
      <c r="CR1" s="219"/>
      <c r="CS1" s="450" t="s">
        <v>500</v>
      </c>
      <c r="CT1" s="214"/>
      <c r="CU1" s="214"/>
      <c r="CV1" s="214"/>
      <c r="CW1" s="214"/>
      <c r="CX1" s="214"/>
      <c r="CY1" s="214"/>
      <c r="CZ1" s="219"/>
    </row>
    <row r="2" spans="1:113" ht="24.9" customHeight="1" x14ac:dyDescent="0.3">
      <c r="A2" s="203" t="str">
        <f>IF(OR('Set-Up Worksheet'!$B$6="",'Set-Up Worksheet'!$B$8=""),"SFY And/Or Report Period Not Entered On Set-Up Worksheet","SFY"&amp;'Set-Up Worksheet'!$B$6&amp;" LME-MCO Semi-Annual SAPTBG Compliance Report -- "&amp;'Set-Up Worksheet'!$B$8)</f>
        <v>SFY2017 LME-MCO Semi-Annual SAPTBG Compliance Report -- Mid-Year Report</v>
      </c>
      <c r="B2" s="30"/>
      <c r="C2" s="30"/>
      <c r="D2" s="30"/>
      <c r="E2" s="30"/>
      <c r="F2" s="30"/>
      <c r="G2" s="30"/>
      <c r="H2" s="219"/>
      <c r="I2" s="203" t="str">
        <f>IF(OR('Set-Up Worksheet'!$B$6="",'Set-Up Worksheet'!$B$8=""),"SFY And/Or Report Period Not Entered On Set-Up Worksheet","SFY"&amp;'Set-Up Worksheet'!$B$6&amp;" LME-MCO Semi-Annual SAPTBG Compliance Report -- "&amp;'Set-Up Worksheet'!$B$8)</f>
        <v>SFY2017 LME-MCO Semi-Annual SAPTBG Compliance Report -- Mid-Year Report</v>
      </c>
      <c r="J2" s="30"/>
      <c r="K2" s="30"/>
      <c r="L2" s="30"/>
      <c r="M2" s="30"/>
      <c r="N2" s="30"/>
      <c r="O2" s="30"/>
      <c r="P2" s="219"/>
      <c r="Q2" s="203" t="str">
        <f>IF(OR('Set-Up Worksheet'!$B$6="",'Set-Up Worksheet'!$B$8=""),"SFY And/Or Report Period Not Entered On Set-Up Worksheet","SFY"&amp;'Set-Up Worksheet'!$B$6&amp;" LME-MCO Semi-Annual SAPTBG Compliance Report -- "&amp;'Set-Up Worksheet'!$B$8)</f>
        <v>SFY2017 LME-MCO Semi-Annual SAPTBG Compliance Report -- Mid-Year Report</v>
      </c>
      <c r="R2" s="30"/>
      <c r="S2" s="30"/>
      <c r="T2" s="30"/>
      <c r="U2" s="30"/>
      <c r="V2" s="30"/>
      <c r="W2" s="30"/>
      <c r="X2" s="219"/>
      <c r="Y2" s="203" t="str">
        <f>IF(OR('Set-Up Worksheet'!$B$6="",'Set-Up Worksheet'!$B$8=""),"SFY And/Or Report Period Not Entered On Set-Up Worksheet","SFY"&amp;'Set-Up Worksheet'!$B$6&amp;" LME-MCO Semi-Annual SAPTBG Compliance Report -- "&amp;'Set-Up Worksheet'!$B$8)</f>
        <v>SFY2017 LME-MCO Semi-Annual SAPTBG Compliance Report -- Mid-Year Report</v>
      </c>
      <c r="Z2" s="30"/>
      <c r="AA2" s="30"/>
      <c r="AB2" s="30"/>
      <c r="AC2" s="30"/>
      <c r="AD2" s="30"/>
      <c r="AE2" s="30"/>
      <c r="AF2" s="219"/>
      <c r="AG2" s="203" t="str">
        <f>IF(OR('Set-Up Worksheet'!$B$6="",'Set-Up Worksheet'!$B$8=""),"SFY And/Or Report Period Not Entered On Set-Up Worksheet","SFY"&amp;'Set-Up Worksheet'!$B$6&amp;" LME-MCO Semi-Annual SAPTBG Compliance Report -- "&amp;'Set-Up Worksheet'!$B$8)</f>
        <v>SFY2017 LME-MCO Semi-Annual SAPTBG Compliance Report -- Mid-Year Report</v>
      </c>
      <c r="AH2" s="30"/>
      <c r="AI2" s="30"/>
      <c r="AJ2" s="30"/>
      <c r="AK2" s="30"/>
      <c r="AL2" s="30"/>
      <c r="AM2" s="30"/>
      <c r="AN2" s="219"/>
      <c r="AO2" s="203" t="str">
        <f>IF(OR('Set-Up Worksheet'!$B$6="",'Set-Up Worksheet'!$B$8=""),"SFY And/Or Report Period Not Entered On Set-Up Worksheet","SFY"&amp;'Set-Up Worksheet'!$B$6&amp;" LME-MCO Semi-Annual SAPTBG Compliance Report -- "&amp;'Set-Up Worksheet'!$B$8)</f>
        <v>SFY2017 LME-MCO Semi-Annual SAPTBG Compliance Report -- Mid-Year Report</v>
      </c>
      <c r="AP2" s="30"/>
      <c r="AQ2" s="30"/>
      <c r="AR2" s="30"/>
      <c r="AS2" s="30"/>
      <c r="AT2" s="30"/>
      <c r="AU2" s="30"/>
      <c r="AV2" s="219"/>
      <c r="AW2" s="203" t="str">
        <f>IF(OR('Set-Up Worksheet'!$B$6="",'Set-Up Worksheet'!$B$8=""),"SFY And/Or Report Period Not Entered On Set-Up Worksheet","SFY"&amp;'Set-Up Worksheet'!$B$6&amp;" LME-MCO Semi-Annual SAPTBG Compliance Report -- "&amp;'Set-Up Worksheet'!$B$8)</f>
        <v>SFY2017 LME-MCO Semi-Annual SAPTBG Compliance Report -- Mid-Year Report</v>
      </c>
      <c r="AX2" s="30"/>
      <c r="AY2" s="30"/>
      <c r="AZ2" s="30"/>
      <c r="BA2" s="30"/>
      <c r="BB2" s="30"/>
      <c r="BC2" s="30"/>
      <c r="BD2" s="219"/>
      <c r="BE2" s="203" t="str">
        <f>IF(OR('Set-Up Worksheet'!$B$6="",'Set-Up Worksheet'!$B$8=""),"SFY And/Or Report Period Not Entered On Set-Up Worksheet","SFY"&amp;'Set-Up Worksheet'!$B$6&amp;" LME-MCO Semi-Annual SAPTBG Compliance Report -- "&amp;'Set-Up Worksheet'!$B$8)</f>
        <v>SFY2017 LME-MCO Semi-Annual SAPTBG Compliance Report -- Mid-Year Report</v>
      </c>
      <c r="BF2" s="30"/>
      <c r="BG2" s="30"/>
      <c r="BH2" s="30"/>
      <c r="BI2" s="30"/>
      <c r="BJ2" s="30"/>
      <c r="BK2" s="30"/>
      <c r="BL2" s="219"/>
      <c r="BM2" s="203" t="str">
        <f>IF(OR('Set-Up Worksheet'!$B$6="",'Set-Up Worksheet'!$B$8=""),"SFY And/Or Report Period Not Entered On Set-Up Worksheet","SFY"&amp;'Set-Up Worksheet'!$B$6&amp;" LME-MCO Semi-Annual SAPTBG Compliance Report -- "&amp;'Set-Up Worksheet'!$B$8)</f>
        <v>SFY2017 LME-MCO Semi-Annual SAPTBG Compliance Report -- Mid-Year Report</v>
      </c>
      <c r="BN2" s="30"/>
      <c r="BO2" s="30"/>
      <c r="BP2" s="30"/>
      <c r="BQ2" s="30"/>
      <c r="BR2" s="30"/>
      <c r="BS2" s="30"/>
      <c r="BT2" s="219"/>
      <c r="BU2" s="203" t="str">
        <f>IF(OR('Set-Up Worksheet'!$B$6="",'Set-Up Worksheet'!$B$8=""),"SFY And/Or Report Period Not Entered On Set-Up Worksheet","SFY"&amp;'Set-Up Worksheet'!$B$6&amp;" LME-MCO Semi-Annual SAPTBG Compliance Report -- "&amp;'Set-Up Worksheet'!$B$8)</f>
        <v>SFY2017 LME-MCO Semi-Annual SAPTBG Compliance Report -- Mid-Year Report</v>
      </c>
      <c r="BV2" s="30"/>
      <c r="BW2" s="30"/>
      <c r="BX2" s="30"/>
      <c r="BY2" s="30"/>
      <c r="BZ2" s="30"/>
      <c r="CA2" s="30"/>
      <c r="CB2" s="219"/>
      <c r="CC2" s="203" t="str">
        <f>IF(OR('Set-Up Worksheet'!$B$6="",'Set-Up Worksheet'!$B$8=""),"SFY And/Or Report Period Not Entered On Set-Up Worksheet","SFY"&amp;'Set-Up Worksheet'!$B$6&amp;" LME-MCO Semi-Annual SAPTBG Compliance Report -- "&amp;'Set-Up Worksheet'!$B$8)</f>
        <v>SFY2017 LME-MCO Semi-Annual SAPTBG Compliance Report -- Mid-Year Report</v>
      </c>
      <c r="CD2" s="30"/>
      <c r="CE2" s="30"/>
      <c r="CF2" s="30"/>
      <c r="CG2" s="30"/>
      <c r="CH2" s="30"/>
      <c r="CI2" s="30"/>
      <c r="CJ2" s="219"/>
      <c r="CK2" s="203" t="str">
        <f>IF(OR('Set-Up Worksheet'!$B$6="",'Set-Up Worksheet'!$B$8=""),"SFY And/Or Report Period Not Entered On Set-Up Worksheet","SFY"&amp;'Set-Up Worksheet'!$B$6&amp;" LME-MCO Semi-Annual SAPTBG Compliance Report -- "&amp;'Set-Up Worksheet'!$B$8)</f>
        <v>SFY2017 LME-MCO Semi-Annual SAPTBG Compliance Report -- Mid-Year Report</v>
      </c>
      <c r="CL2" s="30"/>
      <c r="CM2" s="30"/>
      <c r="CN2" s="30"/>
      <c r="CO2" s="30"/>
      <c r="CP2" s="30"/>
      <c r="CQ2" s="30"/>
      <c r="CR2" s="219"/>
      <c r="CS2" s="203" t="str">
        <f>IF(OR('Set-Up Worksheet'!$B$6="",'Set-Up Worksheet'!$B$8=""),"SFY And/Or Report Period Not Entered On Set-Up Worksheet","SFY"&amp;'Set-Up Worksheet'!$B$6&amp;" LME-MCO Semi-Annual SAPTBG Compliance Report -- "&amp;'Set-Up Worksheet'!$B$8)</f>
        <v>SFY2017 LME-MCO Semi-Annual SAPTBG Compliance Report -- Mid-Year Report</v>
      </c>
      <c r="CT2" s="30"/>
      <c r="CU2" s="30"/>
      <c r="CV2" s="30"/>
      <c r="CW2" s="30"/>
      <c r="CX2" s="30"/>
      <c r="CY2" s="30"/>
      <c r="CZ2" s="219"/>
    </row>
    <row r="3" spans="1:113" ht="20.100000000000001" customHeight="1" x14ac:dyDescent="0.25">
      <c r="A3" s="38" t="str">
        <f>IF('Set-Up Worksheet'!B4="","LME-MCO Not Entered On Set-Up Worksheet",'Set-Up Worksheet'!B4)</f>
        <v>LME-MCO Not Entered On Set-Up Worksheet</v>
      </c>
      <c r="B3" s="30"/>
      <c r="C3" s="30"/>
      <c r="D3" s="30"/>
      <c r="E3" s="30"/>
      <c r="F3" s="30"/>
      <c r="G3" s="30"/>
      <c r="H3" s="219"/>
      <c r="I3" s="468">
        <f>'Set-Up Worksheet'!$B$24</f>
        <v>0</v>
      </c>
      <c r="J3" s="30"/>
      <c r="K3" s="30"/>
      <c r="L3" s="30"/>
      <c r="M3" s="30"/>
      <c r="N3" s="30"/>
      <c r="O3" s="30"/>
      <c r="P3" s="219"/>
      <c r="Q3" s="468">
        <f>'Set-Up Worksheet'!$B$25</f>
        <v>0</v>
      </c>
      <c r="R3" s="30"/>
      <c r="S3" s="30"/>
      <c r="T3" s="30"/>
      <c r="U3" s="30"/>
      <c r="V3" s="30"/>
      <c r="W3" s="30"/>
      <c r="X3" s="219"/>
      <c r="Y3" s="468">
        <f>'Set-Up Worksheet'!$B$26</f>
        <v>0</v>
      </c>
      <c r="Z3" s="30"/>
      <c r="AA3" s="30"/>
      <c r="AB3" s="30"/>
      <c r="AC3" s="30"/>
      <c r="AD3" s="30"/>
      <c r="AE3" s="30"/>
      <c r="AF3" s="219"/>
      <c r="AG3" s="468">
        <f>'Set-Up Worksheet'!$B$27</f>
        <v>0</v>
      </c>
      <c r="AH3" s="30"/>
      <c r="AI3" s="30"/>
      <c r="AJ3" s="30"/>
      <c r="AK3" s="30"/>
      <c r="AL3" s="30"/>
      <c r="AM3" s="30"/>
      <c r="AN3" s="219"/>
      <c r="AO3" s="468">
        <f>'Set-Up Worksheet'!$B$28</f>
        <v>0</v>
      </c>
      <c r="AP3" s="30"/>
      <c r="AQ3" s="30"/>
      <c r="AR3" s="30"/>
      <c r="AS3" s="30"/>
      <c r="AT3" s="30"/>
      <c r="AU3" s="30"/>
      <c r="AV3" s="219"/>
      <c r="AW3" s="468">
        <f>'Set-Up Worksheet'!$B$29</f>
        <v>0</v>
      </c>
      <c r="AX3" s="30"/>
      <c r="AY3" s="30"/>
      <c r="AZ3" s="30"/>
      <c r="BA3" s="30"/>
      <c r="BB3" s="30"/>
      <c r="BC3" s="30"/>
      <c r="BD3" s="219"/>
      <c r="BE3" s="468">
        <f>'Set-Up Worksheet'!$B$30</f>
        <v>0</v>
      </c>
      <c r="BF3" s="30"/>
      <c r="BG3" s="30"/>
      <c r="BH3" s="30"/>
      <c r="BI3" s="30"/>
      <c r="BJ3" s="30"/>
      <c r="BK3" s="30"/>
      <c r="BL3" s="219"/>
      <c r="BM3" s="468">
        <f>'Set-Up Worksheet'!$B$31</f>
        <v>0</v>
      </c>
      <c r="BN3" s="30"/>
      <c r="BO3" s="30"/>
      <c r="BP3" s="30"/>
      <c r="BQ3" s="30"/>
      <c r="BR3" s="30"/>
      <c r="BS3" s="30"/>
      <c r="BT3" s="219"/>
      <c r="BU3" s="468">
        <f>'Set-Up Worksheet'!$B$32</f>
        <v>0</v>
      </c>
      <c r="BV3" s="30"/>
      <c r="BW3" s="30"/>
      <c r="BX3" s="30"/>
      <c r="BY3" s="30"/>
      <c r="BZ3" s="30"/>
      <c r="CA3" s="30"/>
      <c r="CB3" s="219"/>
      <c r="CC3" s="468">
        <f>'Set-Up Worksheet'!$B$33</f>
        <v>0</v>
      </c>
      <c r="CD3" s="30"/>
      <c r="CE3" s="30"/>
      <c r="CF3" s="30"/>
      <c r="CG3" s="30"/>
      <c r="CH3" s="30"/>
      <c r="CI3" s="30"/>
      <c r="CJ3" s="219"/>
      <c r="CK3" s="468">
        <f>'Set-Up Worksheet'!$B$34</f>
        <v>0</v>
      </c>
      <c r="CL3" s="30"/>
      <c r="CM3" s="30"/>
      <c r="CN3" s="30"/>
      <c r="CO3" s="30"/>
      <c r="CP3" s="30"/>
      <c r="CQ3" s="30"/>
      <c r="CR3" s="219"/>
      <c r="CS3" s="468">
        <f>'Set-Up Worksheet'!$B$35</f>
        <v>0</v>
      </c>
      <c r="CT3" s="30"/>
      <c r="CU3" s="30"/>
      <c r="CV3" s="30"/>
      <c r="CW3" s="30"/>
      <c r="CX3" s="30"/>
      <c r="CY3" s="30"/>
      <c r="CZ3" s="219"/>
    </row>
    <row r="4" spans="1:113" x14ac:dyDescent="0.25">
      <c r="H4" s="219"/>
      <c r="P4" s="219"/>
      <c r="X4" s="219"/>
      <c r="AF4" s="219"/>
      <c r="AN4" s="219"/>
      <c r="AV4" s="219"/>
      <c r="BD4" s="219"/>
      <c r="BL4" s="219"/>
      <c r="BT4" s="219"/>
      <c r="CB4" s="219"/>
      <c r="CJ4" s="219"/>
      <c r="CR4" s="219"/>
      <c r="CZ4" s="219"/>
    </row>
    <row r="5" spans="1:113" ht="30" customHeight="1" x14ac:dyDescent="0.25">
      <c r="A5" s="650" t="s">
        <v>533</v>
      </c>
      <c r="B5" s="650"/>
      <c r="C5" s="650"/>
      <c r="D5" s="650"/>
      <c r="E5" s="650"/>
      <c r="F5" s="650"/>
      <c r="G5" s="650"/>
      <c r="H5" s="219"/>
      <c r="I5" s="650" t="s">
        <v>533</v>
      </c>
      <c r="J5" s="650"/>
      <c r="K5" s="650"/>
      <c r="L5" s="650"/>
      <c r="M5" s="650"/>
      <c r="N5" s="650"/>
      <c r="O5" s="650"/>
      <c r="P5" s="219"/>
      <c r="Q5" s="650" t="s">
        <v>533</v>
      </c>
      <c r="R5" s="650"/>
      <c r="S5" s="650"/>
      <c r="T5" s="650"/>
      <c r="U5" s="650"/>
      <c r="V5" s="650"/>
      <c r="W5" s="650"/>
      <c r="X5" s="219"/>
      <c r="Y5" s="650" t="s">
        <v>533</v>
      </c>
      <c r="Z5" s="650"/>
      <c r="AA5" s="650"/>
      <c r="AB5" s="650"/>
      <c r="AC5" s="650"/>
      <c r="AD5" s="650"/>
      <c r="AE5" s="650"/>
      <c r="AF5" s="219"/>
      <c r="AG5" s="650" t="s">
        <v>533</v>
      </c>
      <c r="AH5" s="650"/>
      <c r="AI5" s="650"/>
      <c r="AJ5" s="650"/>
      <c r="AK5" s="650"/>
      <c r="AL5" s="650"/>
      <c r="AM5" s="650"/>
      <c r="AN5" s="219"/>
      <c r="AO5" s="650" t="s">
        <v>533</v>
      </c>
      <c r="AP5" s="650"/>
      <c r="AQ5" s="650"/>
      <c r="AR5" s="650"/>
      <c r="AS5" s="650"/>
      <c r="AT5" s="650"/>
      <c r="AU5" s="650"/>
      <c r="AV5" s="219"/>
      <c r="AW5" s="650" t="s">
        <v>533</v>
      </c>
      <c r="AX5" s="650"/>
      <c r="AY5" s="650"/>
      <c r="AZ5" s="650"/>
      <c r="BA5" s="650"/>
      <c r="BB5" s="650"/>
      <c r="BC5" s="650"/>
      <c r="BD5" s="219"/>
      <c r="BE5" s="650" t="s">
        <v>533</v>
      </c>
      <c r="BF5" s="650"/>
      <c r="BG5" s="650"/>
      <c r="BH5" s="650"/>
      <c r="BI5" s="650"/>
      <c r="BJ5" s="650"/>
      <c r="BK5" s="650"/>
      <c r="BL5" s="219"/>
      <c r="BM5" s="650" t="s">
        <v>533</v>
      </c>
      <c r="BN5" s="650"/>
      <c r="BO5" s="650"/>
      <c r="BP5" s="650"/>
      <c r="BQ5" s="650"/>
      <c r="BR5" s="650"/>
      <c r="BS5" s="650"/>
      <c r="BT5" s="219"/>
      <c r="BU5" s="650" t="s">
        <v>533</v>
      </c>
      <c r="BV5" s="650"/>
      <c r="BW5" s="650"/>
      <c r="BX5" s="650"/>
      <c r="BY5" s="650"/>
      <c r="BZ5" s="650"/>
      <c r="CA5" s="650"/>
      <c r="CB5" s="219"/>
      <c r="CC5" s="650" t="s">
        <v>533</v>
      </c>
      <c r="CD5" s="650"/>
      <c r="CE5" s="650"/>
      <c r="CF5" s="650"/>
      <c r="CG5" s="650"/>
      <c r="CH5" s="650"/>
      <c r="CI5" s="650"/>
      <c r="CJ5" s="219"/>
      <c r="CK5" s="650" t="s">
        <v>533</v>
      </c>
      <c r="CL5" s="650"/>
      <c r="CM5" s="650"/>
      <c r="CN5" s="650"/>
      <c r="CO5" s="650"/>
      <c r="CP5" s="650"/>
      <c r="CQ5" s="650"/>
      <c r="CR5" s="219"/>
      <c r="CS5" s="650" t="s">
        <v>533</v>
      </c>
      <c r="CT5" s="650"/>
      <c r="CU5" s="650"/>
      <c r="CV5" s="650"/>
      <c r="CW5" s="650"/>
      <c r="CX5" s="650"/>
      <c r="CY5" s="650"/>
      <c r="CZ5" s="219"/>
    </row>
    <row r="6" spans="1:113" x14ac:dyDescent="0.25">
      <c r="H6" s="219"/>
      <c r="P6" s="219"/>
      <c r="X6" s="219"/>
      <c r="AF6" s="219"/>
      <c r="AN6" s="219"/>
      <c r="AV6" s="219"/>
      <c r="BD6" s="219"/>
      <c r="BL6" s="219"/>
      <c r="BT6" s="219"/>
      <c r="CB6" s="219"/>
      <c r="CJ6" s="219"/>
      <c r="CR6" s="219"/>
      <c r="CZ6" s="219"/>
    </row>
    <row r="7" spans="1:113" ht="30" customHeight="1" x14ac:dyDescent="0.25">
      <c r="A7" s="650" t="s">
        <v>578</v>
      </c>
      <c r="B7" s="650"/>
      <c r="C7" s="650"/>
      <c r="D7" s="650"/>
      <c r="E7" s="650"/>
      <c r="F7" s="650"/>
      <c r="G7" s="650"/>
      <c r="H7" s="219"/>
      <c r="I7" s="650" t="s">
        <v>578</v>
      </c>
      <c r="J7" s="650"/>
      <c r="K7" s="650"/>
      <c r="L7" s="650"/>
      <c r="M7" s="650"/>
      <c r="N7" s="650"/>
      <c r="O7" s="650"/>
      <c r="P7" s="219"/>
      <c r="Q7" s="650" t="s">
        <v>578</v>
      </c>
      <c r="R7" s="650"/>
      <c r="S7" s="650"/>
      <c r="T7" s="650"/>
      <c r="U7" s="650"/>
      <c r="V7" s="650"/>
      <c r="W7" s="650"/>
      <c r="X7" s="219"/>
      <c r="Y7" s="650" t="s">
        <v>578</v>
      </c>
      <c r="Z7" s="650"/>
      <c r="AA7" s="650"/>
      <c r="AB7" s="650"/>
      <c r="AC7" s="650"/>
      <c r="AD7" s="650"/>
      <c r="AE7" s="650"/>
      <c r="AF7" s="219"/>
      <c r="AG7" s="650" t="s">
        <v>578</v>
      </c>
      <c r="AH7" s="650"/>
      <c r="AI7" s="650"/>
      <c r="AJ7" s="650"/>
      <c r="AK7" s="650"/>
      <c r="AL7" s="650"/>
      <c r="AM7" s="650"/>
      <c r="AN7" s="219"/>
      <c r="AO7" s="650" t="s">
        <v>578</v>
      </c>
      <c r="AP7" s="650"/>
      <c r="AQ7" s="650"/>
      <c r="AR7" s="650"/>
      <c r="AS7" s="650"/>
      <c r="AT7" s="650"/>
      <c r="AU7" s="650"/>
      <c r="AV7" s="219"/>
      <c r="AW7" s="650" t="s">
        <v>578</v>
      </c>
      <c r="AX7" s="650"/>
      <c r="AY7" s="650"/>
      <c r="AZ7" s="650"/>
      <c r="BA7" s="650"/>
      <c r="BB7" s="650"/>
      <c r="BC7" s="650"/>
      <c r="BD7" s="219"/>
      <c r="BE7" s="650" t="s">
        <v>578</v>
      </c>
      <c r="BF7" s="650"/>
      <c r="BG7" s="650"/>
      <c r="BH7" s="650"/>
      <c r="BI7" s="650"/>
      <c r="BJ7" s="650"/>
      <c r="BK7" s="650"/>
      <c r="BL7" s="219"/>
      <c r="BM7" s="650" t="s">
        <v>578</v>
      </c>
      <c r="BN7" s="650"/>
      <c r="BO7" s="650"/>
      <c r="BP7" s="650"/>
      <c r="BQ7" s="650"/>
      <c r="BR7" s="650"/>
      <c r="BS7" s="650"/>
      <c r="BT7" s="219"/>
      <c r="BU7" s="650" t="s">
        <v>578</v>
      </c>
      <c r="BV7" s="650"/>
      <c r="BW7" s="650"/>
      <c r="BX7" s="650"/>
      <c r="BY7" s="650"/>
      <c r="BZ7" s="650"/>
      <c r="CA7" s="650"/>
      <c r="CB7" s="219"/>
      <c r="CC7" s="650" t="s">
        <v>578</v>
      </c>
      <c r="CD7" s="650"/>
      <c r="CE7" s="650"/>
      <c r="CF7" s="650"/>
      <c r="CG7" s="650"/>
      <c r="CH7" s="650"/>
      <c r="CI7" s="650"/>
      <c r="CJ7" s="219"/>
      <c r="CK7" s="650" t="s">
        <v>578</v>
      </c>
      <c r="CL7" s="650"/>
      <c r="CM7" s="650"/>
      <c r="CN7" s="650"/>
      <c r="CO7" s="650"/>
      <c r="CP7" s="650"/>
      <c r="CQ7" s="650"/>
      <c r="CR7" s="219"/>
      <c r="CS7" s="650" t="s">
        <v>578</v>
      </c>
      <c r="CT7" s="650"/>
      <c r="CU7" s="650"/>
      <c r="CV7" s="650"/>
      <c r="CW7" s="650"/>
      <c r="CX7" s="650"/>
      <c r="CY7" s="650"/>
      <c r="CZ7" s="219"/>
    </row>
    <row r="8" spans="1:113" x14ac:dyDescent="0.25">
      <c r="H8" s="219"/>
      <c r="P8" s="219"/>
      <c r="X8" s="219"/>
      <c r="AF8" s="219"/>
      <c r="AN8" s="219"/>
      <c r="AV8" s="219"/>
      <c r="BD8" s="219"/>
      <c r="BL8" s="219"/>
      <c r="BT8" s="219"/>
      <c r="CB8" s="219"/>
      <c r="CJ8" s="219"/>
      <c r="CR8" s="219"/>
      <c r="CZ8" s="219"/>
    </row>
    <row r="9" spans="1:113" ht="20.100000000000001" customHeight="1" x14ac:dyDescent="0.25">
      <c r="A9" s="67"/>
      <c r="B9" s="5" t="s">
        <v>88</v>
      </c>
      <c r="C9" s="6"/>
      <c r="D9" s="5" t="s">
        <v>89</v>
      </c>
      <c r="E9" s="6"/>
      <c r="F9" s="7" t="s">
        <v>546</v>
      </c>
      <c r="G9" s="5"/>
      <c r="H9" s="219"/>
      <c r="I9" s="67"/>
      <c r="J9" s="5" t="s">
        <v>88</v>
      </c>
      <c r="K9" s="6"/>
      <c r="L9" s="5" t="s">
        <v>89</v>
      </c>
      <c r="M9" s="6"/>
      <c r="N9" s="7" t="s">
        <v>546</v>
      </c>
      <c r="O9" s="5"/>
      <c r="P9" s="219"/>
      <c r="Q9" s="67"/>
      <c r="R9" s="5" t="s">
        <v>88</v>
      </c>
      <c r="S9" s="6"/>
      <c r="T9" s="5" t="s">
        <v>89</v>
      </c>
      <c r="U9" s="6"/>
      <c r="V9" s="7" t="s">
        <v>546</v>
      </c>
      <c r="W9" s="5"/>
      <c r="X9" s="219"/>
      <c r="Y9" s="67"/>
      <c r="Z9" s="5" t="s">
        <v>88</v>
      </c>
      <c r="AA9" s="6"/>
      <c r="AB9" s="5" t="s">
        <v>89</v>
      </c>
      <c r="AC9" s="6"/>
      <c r="AD9" s="7" t="s">
        <v>546</v>
      </c>
      <c r="AE9" s="5"/>
      <c r="AF9" s="219"/>
      <c r="AG9" s="67"/>
      <c r="AH9" s="5" t="s">
        <v>88</v>
      </c>
      <c r="AI9" s="6"/>
      <c r="AJ9" s="5" t="s">
        <v>89</v>
      </c>
      <c r="AK9" s="6"/>
      <c r="AL9" s="7" t="s">
        <v>546</v>
      </c>
      <c r="AM9" s="5"/>
      <c r="AN9" s="219"/>
      <c r="AO9" s="67"/>
      <c r="AP9" s="5" t="s">
        <v>88</v>
      </c>
      <c r="AQ9" s="6"/>
      <c r="AR9" s="5" t="s">
        <v>89</v>
      </c>
      <c r="AS9" s="6"/>
      <c r="AT9" s="7" t="s">
        <v>546</v>
      </c>
      <c r="AU9" s="5"/>
      <c r="AV9" s="219"/>
      <c r="AW9" s="67"/>
      <c r="AX9" s="5" t="s">
        <v>88</v>
      </c>
      <c r="AY9" s="6"/>
      <c r="AZ9" s="5" t="s">
        <v>89</v>
      </c>
      <c r="BA9" s="6"/>
      <c r="BB9" s="7" t="s">
        <v>546</v>
      </c>
      <c r="BC9" s="5"/>
      <c r="BD9" s="219"/>
      <c r="BE9" s="67"/>
      <c r="BF9" s="5" t="s">
        <v>88</v>
      </c>
      <c r="BG9" s="6"/>
      <c r="BH9" s="5" t="s">
        <v>89</v>
      </c>
      <c r="BI9" s="6"/>
      <c r="BJ9" s="7" t="s">
        <v>546</v>
      </c>
      <c r="BK9" s="5"/>
      <c r="BL9" s="219"/>
      <c r="BM9" s="67"/>
      <c r="BN9" s="5" t="s">
        <v>88</v>
      </c>
      <c r="BO9" s="6"/>
      <c r="BP9" s="5" t="s">
        <v>89</v>
      </c>
      <c r="BQ9" s="6"/>
      <c r="BR9" s="7" t="s">
        <v>546</v>
      </c>
      <c r="BS9" s="5"/>
      <c r="BT9" s="219"/>
      <c r="BU9" s="67"/>
      <c r="BV9" s="5" t="s">
        <v>88</v>
      </c>
      <c r="BW9" s="6"/>
      <c r="BX9" s="5" t="s">
        <v>89</v>
      </c>
      <c r="BY9" s="6"/>
      <c r="BZ9" s="7" t="s">
        <v>546</v>
      </c>
      <c r="CA9" s="5"/>
      <c r="CB9" s="219"/>
      <c r="CC9" s="67"/>
      <c r="CD9" s="5" t="s">
        <v>88</v>
      </c>
      <c r="CE9" s="6"/>
      <c r="CF9" s="5" t="s">
        <v>89</v>
      </c>
      <c r="CG9" s="6"/>
      <c r="CH9" s="7" t="s">
        <v>546</v>
      </c>
      <c r="CI9" s="5"/>
      <c r="CJ9" s="219"/>
      <c r="CK9" s="67"/>
      <c r="CL9" s="5" t="s">
        <v>88</v>
      </c>
      <c r="CM9" s="6"/>
      <c r="CN9" s="5" t="s">
        <v>89</v>
      </c>
      <c r="CO9" s="6"/>
      <c r="CP9" s="7" t="s">
        <v>546</v>
      </c>
      <c r="CQ9" s="5"/>
      <c r="CR9" s="219"/>
      <c r="CS9" s="67"/>
      <c r="CT9" s="5" t="s">
        <v>88</v>
      </c>
      <c r="CU9" s="6"/>
      <c r="CV9" s="5" t="s">
        <v>89</v>
      </c>
      <c r="CW9" s="6"/>
      <c r="CX9" s="7" t="s">
        <v>546</v>
      </c>
      <c r="CY9" s="5"/>
      <c r="CZ9" s="219"/>
    </row>
    <row r="10" spans="1:113" ht="20.100000000000001" customHeight="1" x14ac:dyDescent="0.25">
      <c r="A10" s="11"/>
      <c r="B10" s="58" t="str">
        <f>"July 1, "&amp;'Set-Up Worksheet'!$B$6-1&amp;" through December 31, "&amp;'Set-Up Worksheet'!$B$6-1</f>
        <v>July 1, 2016 through December 31, 2016</v>
      </c>
      <c r="C10" s="60"/>
      <c r="D10" s="58" t="str">
        <f>"January 1, "&amp;'Set-Up Worksheet'!$B$6&amp;" through June 30, "&amp;'Set-Up Worksheet'!$B$6</f>
        <v>January 1, 2017 through June 30, 2017</v>
      </c>
      <c r="E10" s="60"/>
      <c r="F10" s="58" t="str">
        <f>"July 1, "&amp;'Set-Up Worksheet'!$B$6-1&amp;" through June 30, "&amp;'Set-Up Worksheet'!$B$6</f>
        <v>July 1, 2016 through June 30, 2017</v>
      </c>
      <c r="G10" s="7"/>
      <c r="H10" s="219"/>
      <c r="I10" s="11"/>
      <c r="J10" s="58" t="str">
        <f>"July 1, "&amp;'Set-Up Worksheet'!$B$6-1&amp;" through December 31, "&amp;'Set-Up Worksheet'!$B$6-1</f>
        <v>July 1, 2016 through December 31, 2016</v>
      </c>
      <c r="K10" s="60"/>
      <c r="L10" s="58" t="str">
        <f>"January 1, "&amp;'Set-Up Worksheet'!$B$6&amp;" through June 30, "&amp;'Set-Up Worksheet'!$B$6</f>
        <v>January 1, 2017 through June 30, 2017</v>
      </c>
      <c r="M10" s="60"/>
      <c r="N10" s="58" t="str">
        <f>"July 1, "&amp;'Set-Up Worksheet'!$B$6-1&amp;" through June 30, "&amp;'Set-Up Worksheet'!$B$6</f>
        <v>July 1, 2016 through June 30, 2017</v>
      </c>
      <c r="O10" s="7"/>
      <c r="P10" s="219"/>
      <c r="Q10" s="11"/>
      <c r="R10" s="58" t="str">
        <f>"July 1, "&amp;'Set-Up Worksheet'!$B$6-1&amp;" through December 31, "&amp;'Set-Up Worksheet'!$B$6-1</f>
        <v>July 1, 2016 through December 31, 2016</v>
      </c>
      <c r="S10" s="60"/>
      <c r="T10" s="58" t="str">
        <f>"January 1, "&amp;'Set-Up Worksheet'!$B$6&amp;" through June 30, "&amp;'Set-Up Worksheet'!$B$6</f>
        <v>January 1, 2017 through June 30, 2017</v>
      </c>
      <c r="U10" s="60"/>
      <c r="V10" s="58" t="str">
        <f>"July 1, "&amp;'Set-Up Worksheet'!$B$6-1&amp;" through June 30, "&amp;'Set-Up Worksheet'!$B$6</f>
        <v>July 1, 2016 through June 30, 2017</v>
      </c>
      <c r="W10" s="7"/>
      <c r="X10" s="219"/>
      <c r="Y10" s="11"/>
      <c r="Z10" s="58" t="str">
        <f>"July 1, "&amp;'Set-Up Worksheet'!$B$6-1&amp;" through December 31, "&amp;'Set-Up Worksheet'!$B$6-1</f>
        <v>July 1, 2016 through December 31, 2016</v>
      </c>
      <c r="AA10" s="60"/>
      <c r="AB10" s="58" t="str">
        <f>"January 1, "&amp;'Set-Up Worksheet'!$B$6&amp;" through June 30, "&amp;'Set-Up Worksheet'!$B$6</f>
        <v>January 1, 2017 through June 30, 2017</v>
      </c>
      <c r="AC10" s="60"/>
      <c r="AD10" s="58" t="str">
        <f>"July 1, "&amp;'Set-Up Worksheet'!$B$6-1&amp;" through June 30, "&amp;'Set-Up Worksheet'!$B$6</f>
        <v>July 1, 2016 through June 30, 2017</v>
      </c>
      <c r="AE10" s="7"/>
      <c r="AF10" s="219"/>
      <c r="AG10" s="11"/>
      <c r="AH10" s="58" t="str">
        <f>"July 1, "&amp;'Set-Up Worksheet'!$B$6-1&amp;" through December 31, "&amp;'Set-Up Worksheet'!$B$6-1</f>
        <v>July 1, 2016 through December 31, 2016</v>
      </c>
      <c r="AI10" s="60"/>
      <c r="AJ10" s="58" t="str">
        <f>"January 1, "&amp;'Set-Up Worksheet'!$B$6&amp;" through June 30, "&amp;'Set-Up Worksheet'!$B$6</f>
        <v>January 1, 2017 through June 30, 2017</v>
      </c>
      <c r="AK10" s="60"/>
      <c r="AL10" s="58" t="str">
        <f>"July 1, "&amp;'Set-Up Worksheet'!$B$6-1&amp;" through June 30, "&amp;'Set-Up Worksheet'!$B$6</f>
        <v>July 1, 2016 through June 30, 2017</v>
      </c>
      <c r="AM10" s="7"/>
      <c r="AN10" s="219"/>
      <c r="AO10" s="11"/>
      <c r="AP10" s="58" t="str">
        <f>"July 1, "&amp;'Set-Up Worksheet'!$B$6-1&amp;" through December 31, "&amp;'Set-Up Worksheet'!$B$6-1</f>
        <v>July 1, 2016 through December 31, 2016</v>
      </c>
      <c r="AQ10" s="60"/>
      <c r="AR10" s="58" t="str">
        <f>"January 1, "&amp;'Set-Up Worksheet'!$B$6&amp;" through June 30, "&amp;'Set-Up Worksheet'!$B$6</f>
        <v>January 1, 2017 through June 30, 2017</v>
      </c>
      <c r="AS10" s="60"/>
      <c r="AT10" s="58" t="str">
        <f>"July 1, "&amp;'Set-Up Worksheet'!$B$6-1&amp;" through June 30, "&amp;'Set-Up Worksheet'!$B$6</f>
        <v>July 1, 2016 through June 30, 2017</v>
      </c>
      <c r="AU10" s="7"/>
      <c r="AV10" s="219"/>
      <c r="AW10" s="11"/>
      <c r="AX10" s="58" t="str">
        <f>"July 1, "&amp;'Set-Up Worksheet'!$B$6-1&amp;" through December 31, "&amp;'Set-Up Worksheet'!$B$6-1</f>
        <v>July 1, 2016 through December 31, 2016</v>
      </c>
      <c r="AY10" s="60"/>
      <c r="AZ10" s="58" t="str">
        <f>"January 1, "&amp;'Set-Up Worksheet'!$B$6&amp;" through June 30, "&amp;'Set-Up Worksheet'!$B$6</f>
        <v>January 1, 2017 through June 30, 2017</v>
      </c>
      <c r="BA10" s="60"/>
      <c r="BB10" s="58" t="str">
        <f>"July 1, "&amp;'Set-Up Worksheet'!$B$6-1&amp;" through June 30, "&amp;'Set-Up Worksheet'!$B$6</f>
        <v>July 1, 2016 through June 30, 2017</v>
      </c>
      <c r="BC10" s="7"/>
      <c r="BD10" s="219"/>
      <c r="BE10" s="11"/>
      <c r="BF10" s="58" t="str">
        <f>"July 1, "&amp;'Set-Up Worksheet'!$B$6-1&amp;" through December 31, "&amp;'Set-Up Worksheet'!$B$6-1</f>
        <v>July 1, 2016 through December 31, 2016</v>
      </c>
      <c r="BG10" s="60"/>
      <c r="BH10" s="58" t="str">
        <f>"January 1, "&amp;'Set-Up Worksheet'!$B$6&amp;" through June 30, "&amp;'Set-Up Worksheet'!$B$6</f>
        <v>January 1, 2017 through June 30, 2017</v>
      </c>
      <c r="BI10" s="60"/>
      <c r="BJ10" s="58" t="str">
        <f>"July 1, "&amp;'Set-Up Worksheet'!$B$6-1&amp;" through June 30, "&amp;'Set-Up Worksheet'!$B$6</f>
        <v>July 1, 2016 through June 30, 2017</v>
      </c>
      <c r="BK10" s="7"/>
      <c r="BL10" s="219"/>
      <c r="BM10" s="11"/>
      <c r="BN10" s="58" t="str">
        <f>"July 1, "&amp;'Set-Up Worksheet'!$B$6-1&amp;" through December 31, "&amp;'Set-Up Worksheet'!$B$6-1</f>
        <v>July 1, 2016 through December 31, 2016</v>
      </c>
      <c r="BO10" s="60"/>
      <c r="BP10" s="58" t="str">
        <f>"January 1, "&amp;'Set-Up Worksheet'!$B$6&amp;" through June 30, "&amp;'Set-Up Worksheet'!$B$6</f>
        <v>January 1, 2017 through June 30, 2017</v>
      </c>
      <c r="BQ10" s="60"/>
      <c r="BR10" s="58" t="str">
        <f>"July 1, "&amp;'Set-Up Worksheet'!$B$6-1&amp;" through June 30, "&amp;'Set-Up Worksheet'!$B$6</f>
        <v>July 1, 2016 through June 30, 2017</v>
      </c>
      <c r="BS10" s="7"/>
      <c r="BT10" s="219"/>
      <c r="BU10" s="11"/>
      <c r="BV10" s="58" t="str">
        <f>"July 1, "&amp;'Set-Up Worksheet'!$B$6-1&amp;" through December 31, "&amp;'Set-Up Worksheet'!$B$6-1</f>
        <v>July 1, 2016 through December 31, 2016</v>
      </c>
      <c r="BW10" s="60"/>
      <c r="BX10" s="58" t="str">
        <f>"January 1, "&amp;'Set-Up Worksheet'!$B$6&amp;" through June 30, "&amp;'Set-Up Worksheet'!$B$6</f>
        <v>January 1, 2017 through June 30, 2017</v>
      </c>
      <c r="BY10" s="60"/>
      <c r="BZ10" s="58" t="str">
        <f>"July 1, "&amp;'Set-Up Worksheet'!$B$6-1&amp;" through June 30, "&amp;'Set-Up Worksheet'!$B$6</f>
        <v>July 1, 2016 through June 30, 2017</v>
      </c>
      <c r="CA10" s="7"/>
      <c r="CB10" s="219"/>
      <c r="CC10" s="11"/>
      <c r="CD10" s="58" t="str">
        <f>"July 1, "&amp;'Set-Up Worksheet'!$B$6-1&amp;" through December 31, "&amp;'Set-Up Worksheet'!$B$6-1</f>
        <v>July 1, 2016 through December 31, 2016</v>
      </c>
      <c r="CE10" s="60"/>
      <c r="CF10" s="58" t="str">
        <f>"January 1, "&amp;'Set-Up Worksheet'!$B$6&amp;" through June 30, "&amp;'Set-Up Worksheet'!$B$6</f>
        <v>January 1, 2017 through June 30, 2017</v>
      </c>
      <c r="CG10" s="60"/>
      <c r="CH10" s="58" t="str">
        <f>"July 1, "&amp;'Set-Up Worksheet'!$B$6-1&amp;" through June 30, "&amp;'Set-Up Worksheet'!$B$6</f>
        <v>July 1, 2016 through June 30, 2017</v>
      </c>
      <c r="CI10" s="7"/>
      <c r="CJ10" s="219"/>
      <c r="CK10" s="11"/>
      <c r="CL10" s="58" t="str">
        <f>"July 1, "&amp;'Set-Up Worksheet'!$B$6-1&amp;" through December 31, "&amp;'Set-Up Worksheet'!$B$6-1</f>
        <v>July 1, 2016 through December 31, 2016</v>
      </c>
      <c r="CM10" s="60"/>
      <c r="CN10" s="58" t="str">
        <f>"January 1, "&amp;'Set-Up Worksheet'!$B$6&amp;" through June 30, "&amp;'Set-Up Worksheet'!$B$6</f>
        <v>January 1, 2017 through June 30, 2017</v>
      </c>
      <c r="CO10" s="60"/>
      <c r="CP10" s="58" t="str">
        <f>"July 1, "&amp;'Set-Up Worksheet'!$B$6-1&amp;" through June 30, "&amp;'Set-Up Worksheet'!$B$6</f>
        <v>July 1, 2016 through June 30, 2017</v>
      </c>
      <c r="CQ10" s="7"/>
      <c r="CR10" s="219"/>
      <c r="CS10" s="11"/>
      <c r="CT10" s="58" t="str">
        <f>"July 1, "&amp;'Set-Up Worksheet'!$B$6-1&amp;" through December 31, "&amp;'Set-Up Worksheet'!$B$6-1</f>
        <v>July 1, 2016 through December 31, 2016</v>
      </c>
      <c r="CU10" s="60"/>
      <c r="CV10" s="58" t="str">
        <f>"January 1, "&amp;'Set-Up Worksheet'!$B$6&amp;" through June 30, "&amp;'Set-Up Worksheet'!$B$6</f>
        <v>January 1, 2017 through June 30, 2017</v>
      </c>
      <c r="CW10" s="60"/>
      <c r="CX10" s="58" t="str">
        <f>"July 1, "&amp;'Set-Up Worksheet'!$B$6-1&amp;" through June 30, "&amp;'Set-Up Worksheet'!$B$6</f>
        <v>July 1, 2016 through June 30, 2017</v>
      </c>
      <c r="CY10" s="7"/>
      <c r="CZ10" s="219"/>
    </row>
    <row r="11" spans="1:113" ht="40.200000000000003" thickBot="1" x14ac:dyDescent="0.3">
      <c r="A11" s="108" t="s">
        <v>113</v>
      </c>
      <c r="B11" s="109" t="s">
        <v>547</v>
      </c>
      <c r="C11" s="110" t="s">
        <v>548</v>
      </c>
      <c r="D11" s="109" t="s">
        <v>547</v>
      </c>
      <c r="E11" s="110" t="s">
        <v>548</v>
      </c>
      <c r="F11" s="109" t="s">
        <v>547</v>
      </c>
      <c r="G11" s="110" t="s">
        <v>548</v>
      </c>
      <c r="H11" s="219"/>
      <c r="I11" s="108" t="s">
        <v>113</v>
      </c>
      <c r="J11" s="109" t="s">
        <v>547</v>
      </c>
      <c r="K11" s="110" t="s">
        <v>548</v>
      </c>
      <c r="L11" s="109" t="s">
        <v>547</v>
      </c>
      <c r="M11" s="110" t="s">
        <v>548</v>
      </c>
      <c r="N11" s="109" t="s">
        <v>547</v>
      </c>
      <c r="O11" s="110" t="s">
        <v>548</v>
      </c>
      <c r="P11" s="219"/>
      <c r="Q11" s="108" t="s">
        <v>113</v>
      </c>
      <c r="R11" s="109" t="s">
        <v>547</v>
      </c>
      <c r="S11" s="110" t="s">
        <v>548</v>
      </c>
      <c r="T11" s="109" t="s">
        <v>547</v>
      </c>
      <c r="U11" s="110" t="s">
        <v>548</v>
      </c>
      <c r="V11" s="109" t="s">
        <v>547</v>
      </c>
      <c r="W11" s="110" t="s">
        <v>548</v>
      </c>
      <c r="X11" s="219"/>
      <c r="Y11" s="108" t="s">
        <v>113</v>
      </c>
      <c r="Z11" s="109" t="s">
        <v>547</v>
      </c>
      <c r="AA11" s="110" t="s">
        <v>548</v>
      </c>
      <c r="AB11" s="109" t="s">
        <v>547</v>
      </c>
      <c r="AC11" s="110" t="s">
        <v>548</v>
      </c>
      <c r="AD11" s="109" t="s">
        <v>547</v>
      </c>
      <c r="AE11" s="110" t="s">
        <v>548</v>
      </c>
      <c r="AF11" s="219"/>
      <c r="AG11" s="108" t="s">
        <v>113</v>
      </c>
      <c r="AH11" s="109" t="s">
        <v>547</v>
      </c>
      <c r="AI11" s="110" t="s">
        <v>548</v>
      </c>
      <c r="AJ11" s="109" t="s">
        <v>547</v>
      </c>
      <c r="AK11" s="110" t="s">
        <v>548</v>
      </c>
      <c r="AL11" s="109" t="s">
        <v>547</v>
      </c>
      <c r="AM11" s="110" t="s">
        <v>548</v>
      </c>
      <c r="AN11" s="219"/>
      <c r="AO11" s="108" t="s">
        <v>113</v>
      </c>
      <c r="AP11" s="109" t="s">
        <v>547</v>
      </c>
      <c r="AQ11" s="110" t="s">
        <v>548</v>
      </c>
      <c r="AR11" s="109" t="s">
        <v>547</v>
      </c>
      <c r="AS11" s="110" t="s">
        <v>548</v>
      </c>
      <c r="AT11" s="109" t="s">
        <v>547</v>
      </c>
      <c r="AU11" s="110" t="s">
        <v>548</v>
      </c>
      <c r="AV11" s="219"/>
      <c r="AW11" s="108" t="s">
        <v>113</v>
      </c>
      <c r="AX11" s="109" t="s">
        <v>547</v>
      </c>
      <c r="AY11" s="110" t="s">
        <v>548</v>
      </c>
      <c r="AZ11" s="109" t="s">
        <v>547</v>
      </c>
      <c r="BA11" s="110" t="s">
        <v>548</v>
      </c>
      <c r="BB11" s="109" t="s">
        <v>547</v>
      </c>
      <c r="BC11" s="110" t="s">
        <v>548</v>
      </c>
      <c r="BD11" s="219"/>
      <c r="BE11" s="108" t="s">
        <v>113</v>
      </c>
      <c r="BF11" s="109" t="s">
        <v>547</v>
      </c>
      <c r="BG11" s="110" t="s">
        <v>548</v>
      </c>
      <c r="BH11" s="109" t="s">
        <v>547</v>
      </c>
      <c r="BI11" s="110" t="s">
        <v>548</v>
      </c>
      <c r="BJ11" s="109" t="s">
        <v>547</v>
      </c>
      <c r="BK11" s="110" t="s">
        <v>548</v>
      </c>
      <c r="BL11" s="219"/>
      <c r="BM11" s="108" t="s">
        <v>113</v>
      </c>
      <c r="BN11" s="109" t="s">
        <v>547</v>
      </c>
      <c r="BO11" s="110" t="s">
        <v>548</v>
      </c>
      <c r="BP11" s="109" t="s">
        <v>547</v>
      </c>
      <c r="BQ11" s="110" t="s">
        <v>548</v>
      </c>
      <c r="BR11" s="109" t="s">
        <v>547</v>
      </c>
      <c r="BS11" s="110" t="s">
        <v>548</v>
      </c>
      <c r="BT11" s="219"/>
      <c r="BU11" s="108" t="s">
        <v>113</v>
      </c>
      <c r="BV11" s="109" t="s">
        <v>547</v>
      </c>
      <c r="BW11" s="110" t="s">
        <v>548</v>
      </c>
      <c r="BX11" s="109" t="s">
        <v>547</v>
      </c>
      <c r="BY11" s="110" t="s">
        <v>548</v>
      </c>
      <c r="BZ11" s="109" t="s">
        <v>547</v>
      </c>
      <c r="CA11" s="110" t="s">
        <v>548</v>
      </c>
      <c r="CB11" s="219"/>
      <c r="CC11" s="108" t="s">
        <v>113</v>
      </c>
      <c r="CD11" s="109" t="s">
        <v>547</v>
      </c>
      <c r="CE11" s="110" t="s">
        <v>548</v>
      </c>
      <c r="CF11" s="109" t="s">
        <v>547</v>
      </c>
      <c r="CG11" s="110" t="s">
        <v>548</v>
      </c>
      <c r="CH11" s="109" t="s">
        <v>547</v>
      </c>
      <c r="CI11" s="110" t="s">
        <v>548</v>
      </c>
      <c r="CJ11" s="219"/>
      <c r="CK11" s="108" t="s">
        <v>113</v>
      </c>
      <c r="CL11" s="109" t="s">
        <v>547</v>
      </c>
      <c r="CM11" s="110" t="s">
        <v>548</v>
      </c>
      <c r="CN11" s="109" t="s">
        <v>547</v>
      </c>
      <c r="CO11" s="110" t="s">
        <v>548</v>
      </c>
      <c r="CP11" s="109" t="s">
        <v>547</v>
      </c>
      <c r="CQ11" s="110" t="s">
        <v>548</v>
      </c>
      <c r="CR11" s="219"/>
      <c r="CS11" s="108" t="s">
        <v>113</v>
      </c>
      <c r="CT11" s="109" t="s">
        <v>547</v>
      </c>
      <c r="CU11" s="110" t="s">
        <v>548</v>
      </c>
      <c r="CV11" s="109" t="s">
        <v>547</v>
      </c>
      <c r="CW11" s="110" t="s">
        <v>548</v>
      </c>
      <c r="CX11" s="109" t="s">
        <v>547</v>
      </c>
      <c r="CY11" s="110" t="s">
        <v>548</v>
      </c>
      <c r="CZ11" s="219"/>
      <c r="DB11" s="132" t="s">
        <v>114</v>
      </c>
      <c r="DC11" s="129"/>
      <c r="DD11" s="129"/>
      <c r="DE11" s="129"/>
      <c r="DF11" s="129"/>
      <c r="DG11" s="129"/>
      <c r="DH11" s="129"/>
      <c r="DI11" s="129"/>
    </row>
    <row r="12" spans="1:113" ht="20.100000000000001" customHeight="1" x14ac:dyDescent="0.25">
      <c r="A12" s="125" t="s">
        <v>91</v>
      </c>
      <c r="B12" s="123"/>
      <c r="C12" s="123"/>
      <c r="D12" s="123"/>
      <c r="E12" s="123"/>
      <c r="F12" s="123"/>
      <c r="G12" s="124"/>
      <c r="H12" s="219"/>
      <c r="I12" s="125" t="s">
        <v>91</v>
      </c>
      <c r="J12" s="123"/>
      <c r="K12" s="123"/>
      <c r="L12" s="123"/>
      <c r="M12" s="123"/>
      <c r="N12" s="123"/>
      <c r="O12" s="124"/>
      <c r="P12" s="219"/>
      <c r="Q12" s="125" t="s">
        <v>91</v>
      </c>
      <c r="R12" s="123"/>
      <c r="S12" s="123"/>
      <c r="T12" s="123"/>
      <c r="U12" s="123"/>
      <c r="V12" s="123"/>
      <c r="W12" s="124"/>
      <c r="X12" s="219"/>
      <c r="Y12" s="125" t="s">
        <v>91</v>
      </c>
      <c r="Z12" s="123"/>
      <c r="AA12" s="123"/>
      <c r="AB12" s="123"/>
      <c r="AC12" s="123"/>
      <c r="AD12" s="123"/>
      <c r="AE12" s="124"/>
      <c r="AF12" s="219"/>
      <c r="AG12" s="125" t="s">
        <v>91</v>
      </c>
      <c r="AH12" s="123"/>
      <c r="AI12" s="123"/>
      <c r="AJ12" s="123"/>
      <c r="AK12" s="123"/>
      <c r="AL12" s="123"/>
      <c r="AM12" s="124"/>
      <c r="AN12" s="219"/>
      <c r="AO12" s="125" t="s">
        <v>91</v>
      </c>
      <c r="AP12" s="123"/>
      <c r="AQ12" s="123"/>
      <c r="AR12" s="123"/>
      <c r="AS12" s="123"/>
      <c r="AT12" s="123"/>
      <c r="AU12" s="124"/>
      <c r="AV12" s="219"/>
      <c r="AW12" s="125" t="s">
        <v>91</v>
      </c>
      <c r="AX12" s="123"/>
      <c r="AY12" s="123"/>
      <c r="AZ12" s="123"/>
      <c r="BA12" s="123"/>
      <c r="BB12" s="123"/>
      <c r="BC12" s="124"/>
      <c r="BD12" s="219"/>
      <c r="BE12" s="125" t="s">
        <v>91</v>
      </c>
      <c r="BF12" s="123"/>
      <c r="BG12" s="123"/>
      <c r="BH12" s="123"/>
      <c r="BI12" s="123"/>
      <c r="BJ12" s="123"/>
      <c r="BK12" s="124"/>
      <c r="BL12" s="219"/>
      <c r="BM12" s="125" t="s">
        <v>91</v>
      </c>
      <c r="BN12" s="123"/>
      <c r="BO12" s="123"/>
      <c r="BP12" s="123"/>
      <c r="BQ12" s="123"/>
      <c r="BR12" s="123"/>
      <c r="BS12" s="124"/>
      <c r="BT12" s="219"/>
      <c r="BU12" s="125" t="s">
        <v>91</v>
      </c>
      <c r="BV12" s="123"/>
      <c r="BW12" s="123"/>
      <c r="BX12" s="123"/>
      <c r="BY12" s="123"/>
      <c r="BZ12" s="123"/>
      <c r="CA12" s="124"/>
      <c r="CB12" s="219"/>
      <c r="CC12" s="125" t="s">
        <v>91</v>
      </c>
      <c r="CD12" s="123"/>
      <c r="CE12" s="123"/>
      <c r="CF12" s="123"/>
      <c r="CG12" s="123"/>
      <c r="CH12" s="123"/>
      <c r="CI12" s="124"/>
      <c r="CJ12" s="219"/>
      <c r="CK12" s="125" t="s">
        <v>91</v>
      </c>
      <c r="CL12" s="123"/>
      <c r="CM12" s="123"/>
      <c r="CN12" s="123"/>
      <c r="CO12" s="123"/>
      <c r="CP12" s="123"/>
      <c r="CQ12" s="124"/>
      <c r="CR12" s="219"/>
      <c r="CS12" s="125" t="s">
        <v>91</v>
      </c>
      <c r="CT12" s="123"/>
      <c r="CU12" s="123"/>
      <c r="CV12" s="123"/>
      <c r="CW12" s="123"/>
      <c r="CX12" s="123"/>
      <c r="CY12" s="124"/>
      <c r="CZ12" s="219"/>
      <c r="DB12" s="133"/>
      <c r="DC12" s="30"/>
      <c r="DD12" s="30"/>
      <c r="DE12" s="30"/>
      <c r="DF12" s="30"/>
      <c r="DG12" s="30"/>
      <c r="DH12" s="30"/>
      <c r="DI12" s="30"/>
    </row>
    <row r="13" spans="1:113" ht="30" customHeight="1" x14ac:dyDescent="0.25">
      <c r="A13" s="111" t="s">
        <v>549</v>
      </c>
      <c r="B13" s="539">
        <f t="shared" ref="B13:B22" si="0">SUM(J13,R13,Z13,AH13,AP13,AX13,BF13,BN13,BV13,CD13,CL13,CT13)</f>
        <v>0</v>
      </c>
      <c r="C13" s="590">
        <f t="shared" ref="C13:C22" si="1">SUM(K13,S13,AA13,AI13,AQ13,AY13,BG13,BO13,BW13,CE13,CM13,CU13)</f>
        <v>0</v>
      </c>
      <c r="D13" s="541">
        <f t="shared" ref="D13:D22" si="2">SUM(L13,T13,AB13,AJ13,AR13,AZ13,BH13,BP13,BX13,CF13,CN13,CV13)</f>
        <v>0</v>
      </c>
      <c r="E13" s="590">
        <f t="shared" ref="E13:E22" si="3">SUM(M13,U13,AC13,AK13,AS13,BA13,BI13,BQ13,BY13,CG13,CO13,CW13)</f>
        <v>0</v>
      </c>
      <c r="F13" s="541">
        <f t="shared" ref="F13:F22" si="4">SUM(N13,V13,AD13,AL13,AT13,BB13,BJ13,BR13,BZ13,CH13,CP13,CX13)</f>
        <v>0</v>
      </c>
      <c r="G13" s="591">
        <f t="shared" ref="G13:G22" si="5">SUM(O13,W13,AE13,AM13,AU13,BC13,BK13,BS13,CA13,CI13,CQ13,CY13)</f>
        <v>0</v>
      </c>
      <c r="H13" s="219"/>
      <c r="I13" s="111" t="s">
        <v>549</v>
      </c>
      <c r="J13" s="269"/>
      <c r="K13" s="593"/>
      <c r="L13" s="271"/>
      <c r="M13" s="593"/>
      <c r="N13" s="271"/>
      <c r="O13" s="594"/>
      <c r="P13" s="219"/>
      <c r="Q13" s="111" t="s">
        <v>549</v>
      </c>
      <c r="R13" s="269"/>
      <c r="S13" s="593"/>
      <c r="T13" s="271"/>
      <c r="U13" s="593"/>
      <c r="V13" s="271"/>
      <c r="W13" s="594"/>
      <c r="X13" s="219"/>
      <c r="Y13" s="111" t="s">
        <v>549</v>
      </c>
      <c r="Z13" s="269"/>
      <c r="AA13" s="593"/>
      <c r="AB13" s="271"/>
      <c r="AC13" s="593"/>
      <c r="AD13" s="271"/>
      <c r="AE13" s="594"/>
      <c r="AF13" s="219"/>
      <c r="AG13" s="111" t="s">
        <v>549</v>
      </c>
      <c r="AH13" s="269"/>
      <c r="AI13" s="593"/>
      <c r="AJ13" s="271"/>
      <c r="AK13" s="593"/>
      <c r="AL13" s="271"/>
      <c r="AM13" s="594"/>
      <c r="AN13" s="219"/>
      <c r="AO13" s="111" t="s">
        <v>549</v>
      </c>
      <c r="AP13" s="269"/>
      <c r="AQ13" s="593"/>
      <c r="AR13" s="271"/>
      <c r="AS13" s="593"/>
      <c r="AT13" s="271"/>
      <c r="AU13" s="594"/>
      <c r="AV13" s="219"/>
      <c r="AW13" s="111" t="s">
        <v>549</v>
      </c>
      <c r="AX13" s="269"/>
      <c r="AY13" s="593"/>
      <c r="AZ13" s="271"/>
      <c r="BA13" s="593"/>
      <c r="BB13" s="271"/>
      <c r="BC13" s="594"/>
      <c r="BD13" s="219"/>
      <c r="BE13" s="111" t="s">
        <v>549</v>
      </c>
      <c r="BF13" s="269"/>
      <c r="BG13" s="593"/>
      <c r="BH13" s="271"/>
      <c r="BI13" s="593"/>
      <c r="BJ13" s="271"/>
      <c r="BK13" s="594"/>
      <c r="BL13" s="219"/>
      <c r="BM13" s="111" t="s">
        <v>549</v>
      </c>
      <c r="BN13" s="269"/>
      <c r="BO13" s="593"/>
      <c r="BP13" s="271"/>
      <c r="BQ13" s="593"/>
      <c r="BR13" s="271"/>
      <c r="BS13" s="594"/>
      <c r="BT13" s="219"/>
      <c r="BU13" s="111" t="s">
        <v>549</v>
      </c>
      <c r="BV13" s="269"/>
      <c r="BW13" s="593"/>
      <c r="BX13" s="271"/>
      <c r="BY13" s="593"/>
      <c r="BZ13" s="271"/>
      <c r="CA13" s="594"/>
      <c r="CB13" s="219"/>
      <c r="CC13" s="111" t="s">
        <v>549</v>
      </c>
      <c r="CD13" s="269"/>
      <c r="CE13" s="593"/>
      <c r="CF13" s="271"/>
      <c r="CG13" s="593"/>
      <c r="CH13" s="271"/>
      <c r="CI13" s="594"/>
      <c r="CJ13" s="219"/>
      <c r="CK13" s="111" t="s">
        <v>549</v>
      </c>
      <c r="CL13" s="269"/>
      <c r="CM13" s="593"/>
      <c r="CN13" s="271"/>
      <c r="CO13" s="593"/>
      <c r="CP13" s="271"/>
      <c r="CQ13" s="594"/>
      <c r="CR13" s="219"/>
      <c r="CS13" s="111" t="s">
        <v>549</v>
      </c>
      <c r="CT13" s="269"/>
      <c r="CU13" s="593"/>
      <c r="CV13" s="271"/>
      <c r="CW13" s="593"/>
      <c r="CX13" s="271"/>
      <c r="CY13" s="594"/>
      <c r="CZ13" s="219"/>
      <c r="DB13" s="652" t="s">
        <v>554</v>
      </c>
      <c r="DC13" s="652"/>
      <c r="DD13" s="652"/>
      <c r="DE13" s="652"/>
      <c r="DF13" s="652"/>
      <c r="DG13" s="652"/>
      <c r="DH13" s="652"/>
      <c r="DI13" s="652"/>
    </row>
    <row r="14" spans="1:113" s="595" customFormat="1" ht="30" customHeight="1" x14ac:dyDescent="0.25">
      <c r="A14" s="598" t="s">
        <v>551</v>
      </c>
      <c r="B14" s="539">
        <f t="shared" si="0"/>
        <v>0</v>
      </c>
      <c r="C14" s="590">
        <f t="shared" si="1"/>
        <v>0</v>
      </c>
      <c r="D14" s="541">
        <f t="shared" si="2"/>
        <v>0</v>
      </c>
      <c r="E14" s="590">
        <f t="shared" si="3"/>
        <v>0</v>
      </c>
      <c r="F14" s="541">
        <f t="shared" si="4"/>
        <v>0</v>
      </c>
      <c r="G14" s="591">
        <f t="shared" si="5"/>
        <v>0</v>
      </c>
      <c r="H14" s="592"/>
      <c r="I14" s="598" t="s">
        <v>551</v>
      </c>
      <c r="J14" s="269"/>
      <c r="K14" s="593"/>
      <c r="L14" s="271"/>
      <c r="M14" s="593"/>
      <c r="N14" s="271"/>
      <c r="O14" s="594"/>
      <c r="P14" s="592"/>
      <c r="Q14" s="598" t="s">
        <v>551</v>
      </c>
      <c r="R14" s="269"/>
      <c r="S14" s="593"/>
      <c r="T14" s="271"/>
      <c r="U14" s="593"/>
      <c r="V14" s="271"/>
      <c r="W14" s="594"/>
      <c r="X14" s="592"/>
      <c r="Y14" s="598" t="s">
        <v>551</v>
      </c>
      <c r="Z14" s="269"/>
      <c r="AA14" s="593"/>
      <c r="AB14" s="271"/>
      <c r="AC14" s="593"/>
      <c r="AD14" s="271"/>
      <c r="AE14" s="594"/>
      <c r="AF14" s="592"/>
      <c r="AG14" s="598" t="s">
        <v>551</v>
      </c>
      <c r="AH14" s="269"/>
      <c r="AI14" s="593"/>
      <c r="AJ14" s="271"/>
      <c r="AK14" s="593"/>
      <c r="AL14" s="271"/>
      <c r="AM14" s="594"/>
      <c r="AN14" s="592"/>
      <c r="AO14" s="598" t="s">
        <v>551</v>
      </c>
      <c r="AP14" s="269"/>
      <c r="AQ14" s="593"/>
      <c r="AR14" s="271"/>
      <c r="AS14" s="593"/>
      <c r="AT14" s="271"/>
      <c r="AU14" s="594"/>
      <c r="AV14" s="592"/>
      <c r="AW14" s="598" t="s">
        <v>551</v>
      </c>
      <c r="AX14" s="269"/>
      <c r="AY14" s="593"/>
      <c r="AZ14" s="271"/>
      <c r="BA14" s="593"/>
      <c r="BB14" s="271"/>
      <c r="BC14" s="594"/>
      <c r="BD14" s="592"/>
      <c r="BE14" s="598" t="s">
        <v>551</v>
      </c>
      <c r="BF14" s="269"/>
      <c r="BG14" s="593"/>
      <c r="BH14" s="271"/>
      <c r="BI14" s="593"/>
      <c r="BJ14" s="271"/>
      <c r="BK14" s="594"/>
      <c r="BL14" s="592"/>
      <c r="BM14" s="598" t="s">
        <v>551</v>
      </c>
      <c r="BN14" s="269"/>
      <c r="BO14" s="593"/>
      <c r="BP14" s="271"/>
      <c r="BQ14" s="593"/>
      <c r="BR14" s="271"/>
      <c r="BS14" s="594"/>
      <c r="BT14" s="592"/>
      <c r="BU14" s="598" t="s">
        <v>551</v>
      </c>
      <c r="BV14" s="269"/>
      <c r="BW14" s="593"/>
      <c r="BX14" s="271"/>
      <c r="BY14" s="593"/>
      <c r="BZ14" s="271"/>
      <c r="CA14" s="594"/>
      <c r="CB14" s="592"/>
      <c r="CC14" s="598" t="s">
        <v>551</v>
      </c>
      <c r="CD14" s="269"/>
      <c r="CE14" s="593"/>
      <c r="CF14" s="271"/>
      <c r="CG14" s="593"/>
      <c r="CH14" s="271"/>
      <c r="CI14" s="594"/>
      <c r="CJ14" s="592"/>
      <c r="CK14" s="598" t="s">
        <v>551</v>
      </c>
      <c r="CL14" s="269"/>
      <c r="CM14" s="593"/>
      <c r="CN14" s="271"/>
      <c r="CO14" s="593"/>
      <c r="CP14" s="271"/>
      <c r="CQ14" s="594"/>
      <c r="CR14" s="592"/>
      <c r="CS14" s="598" t="s">
        <v>551</v>
      </c>
      <c r="CT14" s="269"/>
      <c r="CU14" s="593"/>
      <c r="CV14" s="271"/>
      <c r="CW14" s="593"/>
      <c r="CX14" s="271"/>
      <c r="CY14" s="594"/>
      <c r="CZ14" s="592"/>
      <c r="DB14" s="596" t="s">
        <v>552</v>
      </c>
      <c r="DC14" s="597"/>
      <c r="DD14" s="597"/>
      <c r="DE14" s="597"/>
      <c r="DF14" s="597"/>
      <c r="DG14" s="597"/>
      <c r="DH14" s="597"/>
      <c r="DI14" s="597"/>
    </row>
    <row r="15" spans="1:113" ht="30" customHeight="1" x14ac:dyDescent="0.25">
      <c r="A15" s="111" t="s">
        <v>98</v>
      </c>
      <c r="B15" s="539">
        <f t="shared" si="0"/>
        <v>0</v>
      </c>
      <c r="C15" s="590">
        <f t="shared" si="1"/>
        <v>0</v>
      </c>
      <c r="D15" s="541">
        <f t="shared" si="2"/>
        <v>0</v>
      </c>
      <c r="E15" s="590">
        <f t="shared" si="3"/>
        <v>0</v>
      </c>
      <c r="F15" s="541">
        <f t="shared" si="4"/>
        <v>0</v>
      </c>
      <c r="G15" s="591">
        <f t="shared" si="5"/>
        <v>0</v>
      </c>
      <c r="H15" s="219"/>
      <c r="I15" s="111" t="s">
        <v>98</v>
      </c>
      <c r="J15" s="269"/>
      <c r="K15" s="593"/>
      <c r="L15" s="271"/>
      <c r="M15" s="593"/>
      <c r="N15" s="271"/>
      <c r="O15" s="594"/>
      <c r="P15" s="219"/>
      <c r="Q15" s="111" t="s">
        <v>98</v>
      </c>
      <c r="R15" s="269"/>
      <c r="S15" s="593"/>
      <c r="T15" s="271"/>
      <c r="U15" s="593"/>
      <c r="V15" s="271"/>
      <c r="W15" s="594"/>
      <c r="X15" s="219"/>
      <c r="Y15" s="111" t="s">
        <v>98</v>
      </c>
      <c r="Z15" s="269"/>
      <c r="AA15" s="593"/>
      <c r="AB15" s="271"/>
      <c r="AC15" s="593"/>
      <c r="AD15" s="271"/>
      <c r="AE15" s="594"/>
      <c r="AF15" s="219"/>
      <c r="AG15" s="111" t="s">
        <v>98</v>
      </c>
      <c r="AH15" s="269"/>
      <c r="AI15" s="593"/>
      <c r="AJ15" s="271"/>
      <c r="AK15" s="593"/>
      <c r="AL15" s="271"/>
      <c r="AM15" s="594"/>
      <c r="AN15" s="219"/>
      <c r="AO15" s="111" t="s">
        <v>98</v>
      </c>
      <c r="AP15" s="269"/>
      <c r="AQ15" s="593"/>
      <c r="AR15" s="271"/>
      <c r="AS15" s="593"/>
      <c r="AT15" s="271"/>
      <c r="AU15" s="594"/>
      <c r="AV15" s="219"/>
      <c r="AW15" s="111" t="s">
        <v>98</v>
      </c>
      <c r="AX15" s="269"/>
      <c r="AY15" s="593"/>
      <c r="AZ15" s="271"/>
      <c r="BA15" s="593"/>
      <c r="BB15" s="271"/>
      <c r="BC15" s="594"/>
      <c r="BD15" s="219"/>
      <c r="BE15" s="111" t="s">
        <v>98</v>
      </c>
      <c r="BF15" s="269"/>
      <c r="BG15" s="593"/>
      <c r="BH15" s="271"/>
      <c r="BI15" s="593"/>
      <c r="BJ15" s="271"/>
      <c r="BK15" s="594"/>
      <c r="BL15" s="219"/>
      <c r="BM15" s="111" t="s">
        <v>98</v>
      </c>
      <c r="BN15" s="269"/>
      <c r="BO15" s="593"/>
      <c r="BP15" s="271"/>
      <c r="BQ15" s="593"/>
      <c r="BR15" s="271"/>
      <c r="BS15" s="594"/>
      <c r="BT15" s="219"/>
      <c r="BU15" s="111" t="s">
        <v>98</v>
      </c>
      <c r="BV15" s="269"/>
      <c r="BW15" s="593"/>
      <c r="BX15" s="271"/>
      <c r="BY15" s="593"/>
      <c r="BZ15" s="271"/>
      <c r="CA15" s="594"/>
      <c r="CB15" s="219"/>
      <c r="CC15" s="111" t="s">
        <v>98</v>
      </c>
      <c r="CD15" s="269"/>
      <c r="CE15" s="593"/>
      <c r="CF15" s="271"/>
      <c r="CG15" s="593"/>
      <c r="CH15" s="271"/>
      <c r="CI15" s="594"/>
      <c r="CJ15" s="219"/>
      <c r="CK15" s="111" t="s">
        <v>98</v>
      </c>
      <c r="CL15" s="269"/>
      <c r="CM15" s="593"/>
      <c r="CN15" s="271"/>
      <c r="CO15" s="593"/>
      <c r="CP15" s="271"/>
      <c r="CQ15" s="594"/>
      <c r="CR15" s="219"/>
      <c r="CS15" s="111" t="s">
        <v>98</v>
      </c>
      <c r="CT15" s="269"/>
      <c r="CU15" s="593"/>
      <c r="CV15" s="271"/>
      <c r="CW15" s="593"/>
      <c r="CX15" s="271"/>
      <c r="CY15" s="594"/>
      <c r="CZ15" s="219"/>
      <c r="DB15" s="131" t="s">
        <v>553</v>
      </c>
      <c r="DC15" s="128"/>
      <c r="DD15" s="128"/>
      <c r="DE15" s="128"/>
      <c r="DF15" s="128"/>
      <c r="DG15" s="128"/>
      <c r="DH15" s="128"/>
      <c r="DI15" s="128"/>
    </row>
    <row r="16" spans="1:113" ht="30" customHeight="1" x14ac:dyDescent="0.25">
      <c r="A16" s="111" t="s">
        <v>92</v>
      </c>
      <c r="B16" s="539">
        <f t="shared" si="0"/>
        <v>0</v>
      </c>
      <c r="C16" s="590">
        <f t="shared" si="1"/>
        <v>0</v>
      </c>
      <c r="D16" s="541">
        <f t="shared" si="2"/>
        <v>0</v>
      </c>
      <c r="E16" s="590">
        <f t="shared" si="3"/>
        <v>0</v>
      </c>
      <c r="F16" s="541">
        <f t="shared" si="4"/>
        <v>0</v>
      </c>
      <c r="G16" s="591">
        <f t="shared" si="5"/>
        <v>0</v>
      </c>
      <c r="H16" s="219"/>
      <c r="I16" s="111" t="s">
        <v>92</v>
      </c>
      <c r="J16" s="269"/>
      <c r="K16" s="593"/>
      <c r="L16" s="271"/>
      <c r="M16" s="593"/>
      <c r="N16" s="271"/>
      <c r="O16" s="594"/>
      <c r="P16" s="219"/>
      <c r="Q16" s="111" t="s">
        <v>92</v>
      </c>
      <c r="R16" s="269"/>
      <c r="S16" s="593"/>
      <c r="T16" s="271"/>
      <c r="U16" s="593"/>
      <c r="V16" s="271"/>
      <c r="W16" s="594"/>
      <c r="X16" s="219"/>
      <c r="Y16" s="111" t="s">
        <v>92</v>
      </c>
      <c r="Z16" s="269"/>
      <c r="AA16" s="593"/>
      <c r="AB16" s="271"/>
      <c r="AC16" s="593"/>
      <c r="AD16" s="271"/>
      <c r="AE16" s="594"/>
      <c r="AF16" s="219"/>
      <c r="AG16" s="111" t="s">
        <v>92</v>
      </c>
      <c r="AH16" s="269"/>
      <c r="AI16" s="593"/>
      <c r="AJ16" s="271"/>
      <c r="AK16" s="593"/>
      <c r="AL16" s="271"/>
      <c r="AM16" s="594"/>
      <c r="AN16" s="219"/>
      <c r="AO16" s="111" t="s">
        <v>92</v>
      </c>
      <c r="AP16" s="269"/>
      <c r="AQ16" s="593"/>
      <c r="AR16" s="271"/>
      <c r="AS16" s="593"/>
      <c r="AT16" s="271"/>
      <c r="AU16" s="594"/>
      <c r="AV16" s="219"/>
      <c r="AW16" s="111" t="s">
        <v>92</v>
      </c>
      <c r="AX16" s="269"/>
      <c r="AY16" s="593"/>
      <c r="AZ16" s="271"/>
      <c r="BA16" s="593"/>
      <c r="BB16" s="271"/>
      <c r="BC16" s="594"/>
      <c r="BD16" s="219"/>
      <c r="BE16" s="111" t="s">
        <v>92</v>
      </c>
      <c r="BF16" s="269"/>
      <c r="BG16" s="593"/>
      <c r="BH16" s="271"/>
      <c r="BI16" s="593"/>
      <c r="BJ16" s="271"/>
      <c r="BK16" s="594"/>
      <c r="BL16" s="219"/>
      <c r="BM16" s="111" t="s">
        <v>92</v>
      </c>
      <c r="BN16" s="269"/>
      <c r="BO16" s="593"/>
      <c r="BP16" s="271"/>
      <c r="BQ16" s="593"/>
      <c r="BR16" s="271"/>
      <c r="BS16" s="594"/>
      <c r="BT16" s="219"/>
      <c r="BU16" s="111" t="s">
        <v>92</v>
      </c>
      <c r="BV16" s="269"/>
      <c r="BW16" s="593"/>
      <c r="BX16" s="271"/>
      <c r="BY16" s="593"/>
      <c r="BZ16" s="271"/>
      <c r="CA16" s="594"/>
      <c r="CB16" s="219"/>
      <c r="CC16" s="111" t="s">
        <v>92</v>
      </c>
      <c r="CD16" s="269"/>
      <c r="CE16" s="593"/>
      <c r="CF16" s="271"/>
      <c r="CG16" s="593"/>
      <c r="CH16" s="271"/>
      <c r="CI16" s="594"/>
      <c r="CJ16" s="219"/>
      <c r="CK16" s="111" t="s">
        <v>92</v>
      </c>
      <c r="CL16" s="269"/>
      <c r="CM16" s="593"/>
      <c r="CN16" s="271"/>
      <c r="CO16" s="593"/>
      <c r="CP16" s="271"/>
      <c r="CQ16" s="594"/>
      <c r="CR16" s="219"/>
      <c r="CS16" s="111" t="s">
        <v>92</v>
      </c>
      <c r="CT16" s="269"/>
      <c r="CU16" s="593"/>
      <c r="CV16" s="271"/>
      <c r="CW16" s="593"/>
      <c r="CX16" s="271"/>
      <c r="CY16" s="594"/>
      <c r="CZ16" s="219"/>
    </row>
    <row r="17" spans="1:113" ht="30" customHeight="1" x14ac:dyDescent="0.25">
      <c r="A17" s="112" t="s">
        <v>93</v>
      </c>
      <c r="B17" s="539">
        <f t="shared" si="0"/>
        <v>0</v>
      </c>
      <c r="C17" s="590">
        <f t="shared" si="1"/>
        <v>0</v>
      </c>
      <c r="D17" s="541">
        <f t="shared" si="2"/>
        <v>0</v>
      </c>
      <c r="E17" s="590">
        <f t="shared" si="3"/>
        <v>0</v>
      </c>
      <c r="F17" s="541">
        <f t="shared" si="4"/>
        <v>0</v>
      </c>
      <c r="G17" s="591">
        <f t="shared" si="5"/>
        <v>0</v>
      </c>
      <c r="H17" s="219"/>
      <c r="I17" s="112" t="s">
        <v>93</v>
      </c>
      <c r="J17" s="269"/>
      <c r="K17" s="593"/>
      <c r="L17" s="271"/>
      <c r="M17" s="593"/>
      <c r="N17" s="271"/>
      <c r="O17" s="594"/>
      <c r="P17" s="219"/>
      <c r="Q17" s="112" t="s">
        <v>93</v>
      </c>
      <c r="R17" s="269"/>
      <c r="S17" s="593"/>
      <c r="T17" s="271"/>
      <c r="U17" s="593"/>
      <c r="V17" s="271"/>
      <c r="W17" s="594"/>
      <c r="X17" s="219"/>
      <c r="Y17" s="112" t="s">
        <v>93</v>
      </c>
      <c r="Z17" s="269"/>
      <c r="AA17" s="593"/>
      <c r="AB17" s="271"/>
      <c r="AC17" s="593"/>
      <c r="AD17" s="271"/>
      <c r="AE17" s="594"/>
      <c r="AF17" s="219"/>
      <c r="AG17" s="112" t="s">
        <v>93</v>
      </c>
      <c r="AH17" s="269"/>
      <c r="AI17" s="593"/>
      <c r="AJ17" s="271"/>
      <c r="AK17" s="593"/>
      <c r="AL17" s="271"/>
      <c r="AM17" s="594"/>
      <c r="AN17" s="219"/>
      <c r="AO17" s="112" t="s">
        <v>93</v>
      </c>
      <c r="AP17" s="269"/>
      <c r="AQ17" s="593"/>
      <c r="AR17" s="271"/>
      <c r="AS17" s="593"/>
      <c r="AT17" s="271"/>
      <c r="AU17" s="594"/>
      <c r="AV17" s="219"/>
      <c r="AW17" s="112" t="s">
        <v>93</v>
      </c>
      <c r="AX17" s="269"/>
      <c r="AY17" s="593"/>
      <c r="AZ17" s="271"/>
      <c r="BA17" s="593"/>
      <c r="BB17" s="271"/>
      <c r="BC17" s="594"/>
      <c r="BD17" s="219"/>
      <c r="BE17" s="112" t="s">
        <v>93</v>
      </c>
      <c r="BF17" s="269"/>
      <c r="BG17" s="593"/>
      <c r="BH17" s="271"/>
      <c r="BI17" s="593"/>
      <c r="BJ17" s="271"/>
      <c r="BK17" s="594"/>
      <c r="BL17" s="219"/>
      <c r="BM17" s="112" t="s">
        <v>93</v>
      </c>
      <c r="BN17" s="269"/>
      <c r="BO17" s="593"/>
      <c r="BP17" s="271"/>
      <c r="BQ17" s="593"/>
      <c r="BR17" s="271"/>
      <c r="BS17" s="594"/>
      <c r="BT17" s="219"/>
      <c r="BU17" s="112" t="s">
        <v>93</v>
      </c>
      <c r="BV17" s="269"/>
      <c r="BW17" s="593"/>
      <c r="BX17" s="271"/>
      <c r="BY17" s="593"/>
      <c r="BZ17" s="271"/>
      <c r="CA17" s="594"/>
      <c r="CB17" s="219"/>
      <c r="CC17" s="112" t="s">
        <v>93</v>
      </c>
      <c r="CD17" s="269"/>
      <c r="CE17" s="593"/>
      <c r="CF17" s="271"/>
      <c r="CG17" s="593"/>
      <c r="CH17" s="271"/>
      <c r="CI17" s="594"/>
      <c r="CJ17" s="219"/>
      <c r="CK17" s="112" t="s">
        <v>93</v>
      </c>
      <c r="CL17" s="269"/>
      <c r="CM17" s="593"/>
      <c r="CN17" s="271"/>
      <c r="CO17" s="593"/>
      <c r="CP17" s="271"/>
      <c r="CQ17" s="594"/>
      <c r="CR17" s="219"/>
      <c r="CS17" s="112" t="s">
        <v>93</v>
      </c>
      <c r="CT17" s="269"/>
      <c r="CU17" s="593"/>
      <c r="CV17" s="271"/>
      <c r="CW17" s="593"/>
      <c r="CX17" s="271"/>
      <c r="CY17" s="594"/>
      <c r="CZ17" s="219"/>
      <c r="DB17" s="653" t="s">
        <v>555</v>
      </c>
      <c r="DC17" s="653"/>
      <c r="DD17" s="653"/>
      <c r="DE17" s="653"/>
      <c r="DF17" s="653"/>
      <c r="DG17" s="653"/>
      <c r="DH17" s="653"/>
      <c r="DI17" s="653"/>
    </row>
    <row r="18" spans="1:113" ht="30" customHeight="1" x14ac:dyDescent="0.25">
      <c r="A18" s="113" t="s">
        <v>94</v>
      </c>
      <c r="B18" s="539">
        <f t="shared" si="0"/>
        <v>0</v>
      </c>
      <c r="C18" s="590">
        <f t="shared" si="1"/>
        <v>0</v>
      </c>
      <c r="D18" s="541">
        <f t="shared" si="2"/>
        <v>0</v>
      </c>
      <c r="E18" s="590">
        <f t="shared" si="3"/>
        <v>0</v>
      </c>
      <c r="F18" s="541">
        <f t="shared" si="4"/>
        <v>0</v>
      </c>
      <c r="G18" s="591">
        <f t="shared" si="5"/>
        <v>0</v>
      </c>
      <c r="H18" s="219"/>
      <c r="I18" s="113" t="s">
        <v>94</v>
      </c>
      <c r="J18" s="269"/>
      <c r="K18" s="593"/>
      <c r="L18" s="271"/>
      <c r="M18" s="593"/>
      <c r="N18" s="271"/>
      <c r="O18" s="594"/>
      <c r="P18" s="219"/>
      <c r="Q18" s="113" t="s">
        <v>94</v>
      </c>
      <c r="R18" s="269"/>
      <c r="S18" s="593"/>
      <c r="T18" s="271"/>
      <c r="U18" s="593"/>
      <c r="V18" s="271"/>
      <c r="W18" s="594"/>
      <c r="X18" s="219"/>
      <c r="Y18" s="113" t="s">
        <v>94</v>
      </c>
      <c r="Z18" s="269"/>
      <c r="AA18" s="593"/>
      <c r="AB18" s="271"/>
      <c r="AC18" s="593"/>
      <c r="AD18" s="271"/>
      <c r="AE18" s="594"/>
      <c r="AF18" s="219"/>
      <c r="AG18" s="113" t="s">
        <v>94</v>
      </c>
      <c r="AH18" s="269"/>
      <c r="AI18" s="593"/>
      <c r="AJ18" s="271"/>
      <c r="AK18" s="593"/>
      <c r="AL18" s="271"/>
      <c r="AM18" s="594"/>
      <c r="AN18" s="219"/>
      <c r="AO18" s="113" t="s">
        <v>94</v>
      </c>
      <c r="AP18" s="269"/>
      <c r="AQ18" s="593"/>
      <c r="AR18" s="271"/>
      <c r="AS18" s="593"/>
      <c r="AT18" s="271"/>
      <c r="AU18" s="594"/>
      <c r="AV18" s="219"/>
      <c r="AW18" s="113" t="s">
        <v>94</v>
      </c>
      <c r="AX18" s="269"/>
      <c r="AY18" s="593"/>
      <c r="AZ18" s="271"/>
      <c r="BA18" s="593"/>
      <c r="BB18" s="271"/>
      <c r="BC18" s="594"/>
      <c r="BD18" s="219"/>
      <c r="BE18" s="113" t="s">
        <v>94</v>
      </c>
      <c r="BF18" s="269"/>
      <c r="BG18" s="593"/>
      <c r="BH18" s="271"/>
      <c r="BI18" s="593"/>
      <c r="BJ18" s="271"/>
      <c r="BK18" s="594"/>
      <c r="BL18" s="219"/>
      <c r="BM18" s="113" t="s">
        <v>94</v>
      </c>
      <c r="BN18" s="269"/>
      <c r="BO18" s="593"/>
      <c r="BP18" s="271"/>
      <c r="BQ18" s="593"/>
      <c r="BR18" s="271"/>
      <c r="BS18" s="594"/>
      <c r="BT18" s="219"/>
      <c r="BU18" s="113" t="s">
        <v>94</v>
      </c>
      <c r="BV18" s="269"/>
      <c r="BW18" s="593"/>
      <c r="BX18" s="271"/>
      <c r="BY18" s="593"/>
      <c r="BZ18" s="271"/>
      <c r="CA18" s="594"/>
      <c r="CB18" s="219"/>
      <c r="CC18" s="113" t="s">
        <v>94</v>
      </c>
      <c r="CD18" s="269"/>
      <c r="CE18" s="593"/>
      <c r="CF18" s="271"/>
      <c r="CG18" s="593"/>
      <c r="CH18" s="271"/>
      <c r="CI18" s="594"/>
      <c r="CJ18" s="219"/>
      <c r="CK18" s="113" t="s">
        <v>94</v>
      </c>
      <c r="CL18" s="269"/>
      <c r="CM18" s="593"/>
      <c r="CN18" s="271"/>
      <c r="CO18" s="593"/>
      <c r="CP18" s="271"/>
      <c r="CQ18" s="594"/>
      <c r="CR18" s="219"/>
      <c r="CS18" s="113" t="s">
        <v>94</v>
      </c>
      <c r="CT18" s="269"/>
      <c r="CU18" s="593"/>
      <c r="CV18" s="271"/>
      <c r="CW18" s="593"/>
      <c r="CX18" s="271"/>
      <c r="CY18" s="594"/>
      <c r="CZ18" s="219"/>
      <c r="DB18" s="130" t="s">
        <v>556</v>
      </c>
      <c r="DC18" s="130"/>
      <c r="DD18" s="130"/>
      <c r="DE18" s="561"/>
      <c r="DF18" s="130" t="s">
        <v>557</v>
      </c>
      <c r="DG18" s="130"/>
      <c r="DH18" s="130"/>
      <c r="DI18" s="561"/>
    </row>
    <row r="19" spans="1:113" ht="30" customHeight="1" x14ac:dyDescent="0.25">
      <c r="A19" s="113" t="s">
        <v>95</v>
      </c>
      <c r="B19" s="539">
        <f t="shared" si="0"/>
        <v>0</v>
      </c>
      <c r="C19" s="590">
        <f t="shared" si="1"/>
        <v>0</v>
      </c>
      <c r="D19" s="541">
        <f t="shared" si="2"/>
        <v>0</v>
      </c>
      <c r="E19" s="590">
        <f t="shared" si="3"/>
        <v>0</v>
      </c>
      <c r="F19" s="541">
        <f t="shared" si="4"/>
        <v>0</v>
      </c>
      <c r="G19" s="591">
        <f t="shared" si="5"/>
        <v>0</v>
      </c>
      <c r="H19" s="219"/>
      <c r="I19" s="113" t="s">
        <v>95</v>
      </c>
      <c r="J19" s="269"/>
      <c r="K19" s="593"/>
      <c r="L19" s="271"/>
      <c r="M19" s="593"/>
      <c r="N19" s="271"/>
      <c r="O19" s="594"/>
      <c r="P19" s="219"/>
      <c r="Q19" s="113" t="s">
        <v>95</v>
      </c>
      <c r="R19" s="269"/>
      <c r="S19" s="593"/>
      <c r="T19" s="271"/>
      <c r="U19" s="593"/>
      <c r="V19" s="271"/>
      <c r="W19" s="594"/>
      <c r="X19" s="219"/>
      <c r="Y19" s="113" t="s">
        <v>95</v>
      </c>
      <c r="Z19" s="269"/>
      <c r="AA19" s="593"/>
      <c r="AB19" s="271"/>
      <c r="AC19" s="593"/>
      <c r="AD19" s="271"/>
      <c r="AE19" s="594"/>
      <c r="AF19" s="219"/>
      <c r="AG19" s="113" t="s">
        <v>95</v>
      </c>
      <c r="AH19" s="269"/>
      <c r="AI19" s="593"/>
      <c r="AJ19" s="271"/>
      <c r="AK19" s="593"/>
      <c r="AL19" s="271"/>
      <c r="AM19" s="594"/>
      <c r="AN19" s="219"/>
      <c r="AO19" s="113" t="s">
        <v>95</v>
      </c>
      <c r="AP19" s="269"/>
      <c r="AQ19" s="593"/>
      <c r="AR19" s="271"/>
      <c r="AS19" s="593"/>
      <c r="AT19" s="271"/>
      <c r="AU19" s="594"/>
      <c r="AV19" s="219"/>
      <c r="AW19" s="113" t="s">
        <v>95</v>
      </c>
      <c r="AX19" s="269"/>
      <c r="AY19" s="593"/>
      <c r="AZ19" s="271"/>
      <c r="BA19" s="593"/>
      <c r="BB19" s="271"/>
      <c r="BC19" s="594"/>
      <c r="BD19" s="219"/>
      <c r="BE19" s="113" t="s">
        <v>95</v>
      </c>
      <c r="BF19" s="269"/>
      <c r="BG19" s="593"/>
      <c r="BH19" s="271"/>
      <c r="BI19" s="593"/>
      <c r="BJ19" s="271"/>
      <c r="BK19" s="594"/>
      <c r="BL19" s="219"/>
      <c r="BM19" s="113" t="s">
        <v>95</v>
      </c>
      <c r="BN19" s="269"/>
      <c r="BO19" s="593"/>
      <c r="BP19" s="271"/>
      <c r="BQ19" s="593"/>
      <c r="BR19" s="271"/>
      <c r="BS19" s="594"/>
      <c r="BT19" s="219"/>
      <c r="BU19" s="113" t="s">
        <v>95</v>
      </c>
      <c r="BV19" s="269"/>
      <c r="BW19" s="593"/>
      <c r="BX19" s="271"/>
      <c r="BY19" s="593"/>
      <c r="BZ19" s="271"/>
      <c r="CA19" s="594"/>
      <c r="CB19" s="219"/>
      <c r="CC19" s="113" t="s">
        <v>95</v>
      </c>
      <c r="CD19" s="269"/>
      <c r="CE19" s="593"/>
      <c r="CF19" s="271"/>
      <c r="CG19" s="593"/>
      <c r="CH19" s="271"/>
      <c r="CI19" s="594"/>
      <c r="CJ19" s="219"/>
      <c r="CK19" s="113" t="s">
        <v>95</v>
      </c>
      <c r="CL19" s="269"/>
      <c r="CM19" s="593"/>
      <c r="CN19" s="271"/>
      <c r="CO19" s="593"/>
      <c r="CP19" s="271"/>
      <c r="CQ19" s="594"/>
      <c r="CR19" s="219"/>
      <c r="CS19" s="113" t="s">
        <v>95</v>
      </c>
      <c r="CT19" s="269"/>
      <c r="CU19" s="593"/>
      <c r="CV19" s="271"/>
      <c r="CW19" s="593"/>
      <c r="CX19" s="271"/>
      <c r="CY19" s="594"/>
      <c r="CZ19" s="219"/>
      <c r="DB19" s="130" t="s">
        <v>558</v>
      </c>
      <c r="DC19" s="130"/>
      <c r="DD19" s="130"/>
      <c r="DF19" s="130" t="s">
        <v>559</v>
      </c>
      <c r="DG19" s="130"/>
      <c r="DH19" s="130"/>
    </row>
    <row r="20" spans="1:113" ht="30" customHeight="1" x14ac:dyDescent="0.25">
      <c r="A20" s="113" t="s">
        <v>96</v>
      </c>
      <c r="B20" s="539">
        <f t="shared" si="0"/>
        <v>0</v>
      </c>
      <c r="C20" s="590">
        <f t="shared" si="1"/>
        <v>0</v>
      </c>
      <c r="D20" s="541">
        <f t="shared" si="2"/>
        <v>0</v>
      </c>
      <c r="E20" s="590">
        <f t="shared" si="3"/>
        <v>0</v>
      </c>
      <c r="F20" s="541">
        <f t="shared" si="4"/>
        <v>0</v>
      </c>
      <c r="G20" s="591">
        <f t="shared" si="5"/>
        <v>0</v>
      </c>
      <c r="H20" s="219"/>
      <c r="I20" s="113" t="s">
        <v>96</v>
      </c>
      <c r="J20" s="269"/>
      <c r="K20" s="593"/>
      <c r="L20" s="271"/>
      <c r="M20" s="593"/>
      <c r="N20" s="271"/>
      <c r="O20" s="594"/>
      <c r="P20" s="219"/>
      <c r="Q20" s="113" t="s">
        <v>96</v>
      </c>
      <c r="R20" s="269"/>
      <c r="S20" s="593"/>
      <c r="T20" s="271"/>
      <c r="U20" s="593"/>
      <c r="V20" s="271"/>
      <c r="W20" s="594"/>
      <c r="X20" s="219"/>
      <c r="Y20" s="113" t="s">
        <v>96</v>
      </c>
      <c r="Z20" s="269"/>
      <c r="AA20" s="593"/>
      <c r="AB20" s="271"/>
      <c r="AC20" s="593"/>
      <c r="AD20" s="271"/>
      <c r="AE20" s="594"/>
      <c r="AF20" s="219"/>
      <c r="AG20" s="113" t="s">
        <v>96</v>
      </c>
      <c r="AH20" s="269"/>
      <c r="AI20" s="593"/>
      <c r="AJ20" s="271"/>
      <c r="AK20" s="593"/>
      <c r="AL20" s="271"/>
      <c r="AM20" s="594"/>
      <c r="AN20" s="219"/>
      <c r="AO20" s="113" t="s">
        <v>96</v>
      </c>
      <c r="AP20" s="269"/>
      <c r="AQ20" s="593"/>
      <c r="AR20" s="271"/>
      <c r="AS20" s="593"/>
      <c r="AT20" s="271"/>
      <c r="AU20" s="594"/>
      <c r="AV20" s="219"/>
      <c r="AW20" s="113" t="s">
        <v>96</v>
      </c>
      <c r="AX20" s="269"/>
      <c r="AY20" s="593"/>
      <c r="AZ20" s="271"/>
      <c r="BA20" s="593"/>
      <c r="BB20" s="271"/>
      <c r="BC20" s="594"/>
      <c r="BD20" s="219"/>
      <c r="BE20" s="113" t="s">
        <v>96</v>
      </c>
      <c r="BF20" s="269"/>
      <c r="BG20" s="593"/>
      <c r="BH20" s="271"/>
      <c r="BI20" s="593"/>
      <c r="BJ20" s="271"/>
      <c r="BK20" s="594"/>
      <c r="BL20" s="219"/>
      <c r="BM20" s="113" t="s">
        <v>96</v>
      </c>
      <c r="BN20" s="269"/>
      <c r="BO20" s="593"/>
      <c r="BP20" s="271"/>
      <c r="BQ20" s="593"/>
      <c r="BR20" s="271"/>
      <c r="BS20" s="594"/>
      <c r="BT20" s="219"/>
      <c r="BU20" s="113" t="s">
        <v>96</v>
      </c>
      <c r="BV20" s="269"/>
      <c r="BW20" s="593"/>
      <c r="BX20" s="271"/>
      <c r="BY20" s="593"/>
      <c r="BZ20" s="271"/>
      <c r="CA20" s="594"/>
      <c r="CB20" s="219"/>
      <c r="CC20" s="113" t="s">
        <v>96</v>
      </c>
      <c r="CD20" s="269"/>
      <c r="CE20" s="593"/>
      <c r="CF20" s="271"/>
      <c r="CG20" s="593"/>
      <c r="CH20" s="271"/>
      <c r="CI20" s="594"/>
      <c r="CJ20" s="219"/>
      <c r="CK20" s="113" t="s">
        <v>96</v>
      </c>
      <c r="CL20" s="269"/>
      <c r="CM20" s="593"/>
      <c r="CN20" s="271"/>
      <c r="CO20" s="593"/>
      <c r="CP20" s="271"/>
      <c r="CQ20" s="594"/>
      <c r="CR20" s="219"/>
      <c r="CS20" s="113" t="s">
        <v>96</v>
      </c>
      <c r="CT20" s="269"/>
      <c r="CU20" s="593"/>
      <c r="CV20" s="271"/>
      <c r="CW20" s="593"/>
      <c r="CX20" s="271"/>
      <c r="CY20" s="594"/>
      <c r="CZ20" s="219"/>
      <c r="DB20" s="130" t="s">
        <v>560</v>
      </c>
      <c r="DC20" s="130"/>
      <c r="DD20" s="130"/>
      <c r="DF20" s="130" t="s">
        <v>561</v>
      </c>
      <c r="DG20" s="130"/>
      <c r="DH20" s="130"/>
    </row>
    <row r="21" spans="1:113" ht="30" customHeight="1" x14ac:dyDescent="0.25">
      <c r="A21" s="113" t="s">
        <v>97</v>
      </c>
      <c r="B21" s="539">
        <f t="shared" si="0"/>
        <v>0</v>
      </c>
      <c r="C21" s="590">
        <f t="shared" si="1"/>
        <v>0</v>
      </c>
      <c r="D21" s="541">
        <f t="shared" si="2"/>
        <v>0</v>
      </c>
      <c r="E21" s="590">
        <f t="shared" si="3"/>
        <v>0</v>
      </c>
      <c r="F21" s="541">
        <f t="shared" si="4"/>
        <v>0</v>
      </c>
      <c r="G21" s="591">
        <f t="shared" si="5"/>
        <v>0</v>
      </c>
      <c r="H21" s="219"/>
      <c r="I21" s="113" t="s">
        <v>97</v>
      </c>
      <c r="J21" s="269"/>
      <c r="K21" s="593"/>
      <c r="L21" s="271"/>
      <c r="M21" s="593"/>
      <c r="N21" s="271"/>
      <c r="O21" s="594"/>
      <c r="P21" s="219"/>
      <c r="Q21" s="113" t="s">
        <v>97</v>
      </c>
      <c r="R21" s="269"/>
      <c r="S21" s="593"/>
      <c r="T21" s="271"/>
      <c r="U21" s="593"/>
      <c r="V21" s="271"/>
      <c r="W21" s="594"/>
      <c r="X21" s="219"/>
      <c r="Y21" s="113" t="s">
        <v>97</v>
      </c>
      <c r="Z21" s="269"/>
      <c r="AA21" s="593"/>
      <c r="AB21" s="271"/>
      <c r="AC21" s="593"/>
      <c r="AD21" s="271"/>
      <c r="AE21" s="594"/>
      <c r="AF21" s="219"/>
      <c r="AG21" s="113" t="s">
        <v>97</v>
      </c>
      <c r="AH21" s="269"/>
      <c r="AI21" s="593"/>
      <c r="AJ21" s="271"/>
      <c r="AK21" s="593"/>
      <c r="AL21" s="271"/>
      <c r="AM21" s="594"/>
      <c r="AN21" s="219"/>
      <c r="AO21" s="113" t="s">
        <v>97</v>
      </c>
      <c r="AP21" s="269"/>
      <c r="AQ21" s="593"/>
      <c r="AR21" s="271"/>
      <c r="AS21" s="593"/>
      <c r="AT21" s="271"/>
      <c r="AU21" s="594"/>
      <c r="AV21" s="219"/>
      <c r="AW21" s="113" t="s">
        <v>97</v>
      </c>
      <c r="AX21" s="269"/>
      <c r="AY21" s="593"/>
      <c r="AZ21" s="271"/>
      <c r="BA21" s="593"/>
      <c r="BB21" s="271"/>
      <c r="BC21" s="594"/>
      <c r="BD21" s="219"/>
      <c r="BE21" s="113" t="s">
        <v>97</v>
      </c>
      <c r="BF21" s="269"/>
      <c r="BG21" s="593"/>
      <c r="BH21" s="271"/>
      <c r="BI21" s="593"/>
      <c r="BJ21" s="271"/>
      <c r="BK21" s="594"/>
      <c r="BL21" s="219"/>
      <c r="BM21" s="113" t="s">
        <v>97</v>
      </c>
      <c r="BN21" s="269"/>
      <c r="BO21" s="593"/>
      <c r="BP21" s="271"/>
      <c r="BQ21" s="593"/>
      <c r="BR21" s="271"/>
      <c r="BS21" s="594"/>
      <c r="BT21" s="219"/>
      <c r="BU21" s="113" t="s">
        <v>97</v>
      </c>
      <c r="BV21" s="269"/>
      <c r="BW21" s="593"/>
      <c r="BX21" s="271"/>
      <c r="BY21" s="593"/>
      <c r="BZ21" s="271"/>
      <c r="CA21" s="594"/>
      <c r="CB21" s="219"/>
      <c r="CC21" s="113" t="s">
        <v>97</v>
      </c>
      <c r="CD21" s="269"/>
      <c r="CE21" s="593"/>
      <c r="CF21" s="271"/>
      <c r="CG21" s="593"/>
      <c r="CH21" s="271"/>
      <c r="CI21" s="594"/>
      <c r="CJ21" s="219"/>
      <c r="CK21" s="113" t="s">
        <v>97</v>
      </c>
      <c r="CL21" s="269"/>
      <c r="CM21" s="593"/>
      <c r="CN21" s="271"/>
      <c r="CO21" s="593"/>
      <c r="CP21" s="271"/>
      <c r="CQ21" s="594"/>
      <c r="CR21" s="219"/>
      <c r="CS21" s="113" t="s">
        <v>97</v>
      </c>
      <c r="CT21" s="269"/>
      <c r="CU21" s="593"/>
      <c r="CV21" s="271"/>
      <c r="CW21" s="593"/>
      <c r="CX21" s="271"/>
      <c r="CY21" s="594"/>
      <c r="CZ21" s="219"/>
    </row>
    <row r="22" spans="1:113" ht="30" customHeight="1" thickBot="1" x14ac:dyDescent="0.3">
      <c r="A22" s="579" t="s">
        <v>105</v>
      </c>
      <c r="B22" s="614">
        <f t="shared" si="0"/>
        <v>0</v>
      </c>
      <c r="C22" s="615">
        <f t="shared" si="1"/>
        <v>0</v>
      </c>
      <c r="D22" s="616">
        <f t="shared" si="2"/>
        <v>0</v>
      </c>
      <c r="E22" s="615">
        <f t="shared" si="3"/>
        <v>0</v>
      </c>
      <c r="F22" s="616">
        <f t="shared" si="4"/>
        <v>0</v>
      </c>
      <c r="G22" s="617">
        <f t="shared" si="5"/>
        <v>0</v>
      </c>
      <c r="H22" s="219"/>
      <c r="I22" s="579" t="s">
        <v>105</v>
      </c>
      <c r="J22" s="628"/>
      <c r="K22" s="629"/>
      <c r="L22" s="630"/>
      <c r="M22" s="629"/>
      <c r="N22" s="630"/>
      <c r="O22" s="631"/>
      <c r="P22" s="219"/>
      <c r="Q22" s="579" t="s">
        <v>105</v>
      </c>
      <c r="R22" s="628"/>
      <c r="S22" s="629"/>
      <c r="T22" s="630"/>
      <c r="U22" s="629"/>
      <c r="V22" s="630"/>
      <c r="W22" s="631"/>
      <c r="X22" s="219"/>
      <c r="Y22" s="579" t="s">
        <v>105</v>
      </c>
      <c r="Z22" s="628"/>
      <c r="AA22" s="629"/>
      <c r="AB22" s="630"/>
      <c r="AC22" s="629"/>
      <c r="AD22" s="630"/>
      <c r="AE22" s="631"/>
      <c r="AF22" s="219"/>
      <c r="AG22" s="579" t="s">
        <v>105</v>
      </c>
      <c r="AH22" s="628"/>
      <c r="AI22" s="629"/>
      <c r="AJ22" s="630"/>
      <c r="AK22" s="629"/>
      <c r="AL22" s="630"/>
      <c r="AM22" s="631"/>
      <c r="AN22" s="219"/>
      <c r="AO22" s="579" t="s">
        <v>105</v>
      </c>
      <c r="AP22" s="628"/>
      <c r="AQ22" s="629"/>
      <c r="AR22" s="630"/>
      <c r="AS22" s="629"/>
      <c r="AT22" s="630"/>
      <c r="AU22" s="631"/>
      <c r="AV22" s="219"/>
      <c r="AW22" s="579" t="s">
        <v>105</v>
      </c>
      <c r="AX22" s="628"/>
      <c r="AY22" s="629"/>
      <c r="AZ22" s="630"/>
      <c r="BA22" s="629"/>
      <c r="BB22" s="630"/>
      <c r="BC22" s="631"/>
      <c r="BD22" s="219"/>
      <c r="BE22" s="579" t="s">
        <v>105</v>
      </c>
      <c r="BF22" s="628"/>
      <c r="BG22" s="629"/>
      <c r="BH22" s="630"/>
      <c r="BI22" s="629"/>
      <c r="BJ22" s="630"/>
      <c r="BK22" s="631"/>
      <c r="BL22" s="219"/>
      <c r="BM22" s="579" t="s">
        <v>105</v>
      </c>
      <c r="BN22" s="628"/>
      <c r="BO22" s="629"/>
      <c r="BP22" s="630"/>
      <c r="BQ22" s="629"/>
      <c r="BR22" s="630"/>
      <c r="BS22" s="631"/>
      <c r="BT22" s="219"/>
      <c r="BU22" s="579" t="s">
        <v>105</v>
      </c>
      <c r="BV22" s="628"/>
      <c r="BW22" s="629"/>
      <c r="BX22" s="630"/>
      <c r="BY22" s="629"/>
      <c r="BZ22" s="630"/>
      <c r="CA22" s="631"/>
      <c r="CB22" s="219"/>
      <c r="CC22" s="579" t="s">
        <v>105</v>
      </c>
      <c r="CD22" s="628"/>
      <c r="CE22" s="629"/>
      <c r="CF22" s="630"/>
      <c r="CG22" s="629"/>
      <c r="CH22" s="630"/>
      <c r="CI22" s="631"/>
      <c r="CJ22" s="219"/>
      <c r="CK22" s="579" t="s">
        <v>105</v>
      </c>
      <c r="CL22" s="628"/>
      <c r="CM22" s="629"/>
      <c r="CN22" s="630"/>
      <c r="CO22" s="629"/>
      <c r="CP22" s="630"/>
      <c r="CQ22" s="631"/>
      <c r="CR22" s="219"/>
      <c r="CS22" s="579" t="s">
        <v>105</v>
      </c>
      <c r="CT22" s="628"/>
      <c r="CU22" s="629"/>
      <c r="CV22" s="630"/>
      <c r="CW22" s="629"/>
      <c r="CX22" s="630"/>
      <c r="CY22" s="631"/>
      <c r="CZ22" s="219"/>
    </row>
    <row r="23" spans="1:113" ht="30" customHeight="1" thickTop="1" thickBot="1" x14ac:dyDescent="0.3">
      <c r="A23" s="114" t="s">
        <v>90</v>
      </c>
      <c r="B23" s="618">
        <f t="shared" ref="B23:G23" si="6">SUM(B13:B22)</f>
        <v>0</v>
      </c>
      <c r="C23" s="619">
        <f t="shared" si="6"/>
        <v>0</v>
      </c>
      <c r="D23" s="620">
        <f t="shared" si="6"/>
        <v>0</v>
      </c>
      <c r="E23" s="619">
        <f t="shared" si="6"/>
        <v>0</v>
      </c>
      <c r="F23" s="620">
        <f t="shared" si="6"/>
        <v>0</v>
      </c>
      <c r="G23" s="621">
        <f t="shared" si="6"/>
        <v>0</v>
      </c>
      <c r="H23" s="219"/>
      <c r="I23" s="114" t="s">
        <v>90</v>
      </c>
      <c r="J23" s="618">
        <f t="shared" ref="J23:O23" si="7">SUM(J13:J22)</f>
        <v>0</v>
      </c>
      <c r="K23" s="619">
        <f t="shared" si="7"/>
        <v>0</v>
      </c>
      <c r="L23" s="620">
        <f t="shared" si="7"/>
        <v>0</v>
      </c>
      <c r="M23" s="619">
        <f t="shared" si="7"/>
        <v>0</v>
      </c>
      <c r="N23" s="620">
        <f t="shared" si="7"/>
        <v>0</v>
      </c>
      <c r="O23" s="621">
        <f t="shared" si="7"/>
        <v>0</v>
      </c>
      <c r="P23" s="219"/>
      <c r="Q23" s="114" t="s">
        <v>90</v>
      </c>
      <c r="R23" s="618">
        <f t="shared" ref="R23:W23" si="8">SUM(R13:R22)</f>
        <v>0</v>
      </c>
      <c r="S23" s="619">
        <f t="shared" si="8"/>
        <v>0</v>
      </c>
      <c r="T23" s="620">
        <f t="shared" si="8"/>
        <v>0</v>
      </c>
      <c r="U23" s="619">
        <f t="shared" si="8"/>
        <v>0</v>
      </c>
      <c r="V23" s="620">
        <f t="shared" si="8"/>
        <v>0</v>
      </c>
      <c r="W23" s="621">
        <f t="shared" si="8"/>
        <v>0</v>
      </c>
      <c r="X23" s="219"/>
      <c r="Y23" s="114" t="s">
        <v>90</v>
      </c>
      <c r="Z23" s="618">
        <f t="shared" ref="Z23:AE23" si="9">SUM(Z13:Z22)</f>
        <v>0</v>
      </c>
      <c r="AA23" s="619">
        <f t="shared" si="9"/>
        <v>0</v>
      </c>
      <c r="AB23" s="620">
        <f t="shared" si="9"/>
        <v>0</v>
      </c>
      <c r="AC23" s="619">
        <f t="shared" si="9"/>
        <v>0</v>
      </c>
      <c r="AD23" s="620">
        <f t="shared" si="9"/>
        <v>0</v>
      </c>
      <c r="AE23" s="621">
        <f t="shared" si="9"/>
        <v>0</v>
      </c>
      <c r="AF23" s="219"/>
      <c r="AG23" s="114" t="s">
        <v>90</v>
      </c>
      <c r="AH23" s="618">
        <f t="shared" ref="AH23:AM23" si="10">SUM(AH13:AH22)</f>
        <v>0</v>
      </c>
      <c r="AI23" s="619">
        <f t="shared" si="10"/>
        <v>0</v>
      </c>
      <c r="AJ23" s="620">
        <f t="shared" si="10"/>
        <v>0</v>
      </c>
      <c r="AK23" s="619">
        <f t="shared" si="10"/>
        <v>0</v>
      </c>
      <c r="AL23" s="620">
        <f t="shared" si="10"/>
        <v>0</v>
      </c>
      <c r="AM23" s="621">
        <f t="shared" si="10"/>
        <v>0</v>
      </c>
      <c r="AN23" s="219"/>
      <c r="AO23" s="114" t="s">
        <v>90</v>
      </c>
      <c r="AP23" s="618">
        <f t="shared" ref="AP23:AU23" si="11">SUM(AP13:AP22)</f>
        <v>0</v>
      </c>
      <c r="AQ23" s="619">
        <f t="shared" si="11"/>
        <v>0</v>
      </c>
      <c r="AR23" s="620">
        <f t="shared" si="11"/>
        <v>0</v>
      </c>
      <c r="AS23" s="619">
        <f t="shared" si="11"/>
        <v>0</v>
      </c>
      <c r="AT23" s="620">
        <f t="shared" si="11"/>
        <v>0</v>
      </c>
      <c r="AU23" s="621">
        <f t="shared" si="11"/>
        <v>0</v>
      </c>
      <c r="AV23" s="219"/>
      <c r="AW23" s="114" t="s">
        <v>90</v>
      </c>
      <c r="AX23" s="618">
        <f t="shared" ref="AX23:BC23" si="12">SUM(AX13:AX22)</f>
        <v>0</v>
      </c>
      <c r="AY23" s="619">
        <f t="shared" si="12"/>
        <v>0</v>
      </c>
      <c r="AZ23" s="620">
        <f t="shared" si="12"/>
        <v>0</v>
      </c>
      <c r="BA23" s="619">
        <f t="shared" si="12"/>
        <v>0</v>
      </c>
      <c r="BB23" s="620">
        <f t="shared" si="12"/>
        <v>0</v>
      </c>
      <c r="BC23" s="621">
        <f t="shared" si="12"/>
        <v>0</v>
      </c>
      <c r="BD23" s="219"/>
      <c r="BE23" s="114" t="s">
        <v>90</v>
      </c>
      <c r="BF23" s="618">
        <f t="shared" ref="BF23:BK23" si="13">SUM(BF13:BF22)</f>
        <v>0</v>
      </c>
      <c r="BG23" s="619">
        <f t="shared" si="13"/>
        <v>0</v>
      </c>
      <c r="BH23" s="620">
        <f t="shared" si="13"/>
        <v>0</v>
      </c>
      <c r="BI23" s="619">
        <f t="shared" si="13"/>
        <v>0</v>
      </c>
      <c r="BJ23" s="620">
        <f t="shared" si="13"/>
        <v>0</v>
      </c>
      <c r="BK23" s="621">
        <f t="shared" si="13"/>
        <v>0</v>
      </c>
      <c r="BL23" s="219"/>
      <c r="BM23" s="114" t="s">
        <v>90</v>
      </c>
      <c r="BN23" s="618">
        <f t="shared" ref="BN23:BS23" si="14">SUM(BN13:BN22)</f>
        <v>0</v>
      </c>
      <c r="BO23" s="619">
        <f t="shared" si="14"/>
        <v>0</v>
      </c>
      <c r="BP23" s="620">
        <f t="shared" si="14"/>
        <v>0</v>
      </c>
      <c r="BQ23" s="619">
        <f t="shared" si="14"/>
        <v>0</v>
      </c>
      <c r="BR23" s="620">
        <f t="shared" si="14"/>
        <v>0</v>
      </c>
      <c r="BS23" s="621">
        <f t="shared" si="14"/>
        <v>0</v>
      </c>
      <c r="BT23" s="219"/>
      <c r="BU23" s="114" t="s">
        <v>90</v>
      </c>
      <c r="BV23" s="618">
        <f t="shared" ref="BV23:CA23" si="15">SUM(BV13:BV22)</f>
        <v>0</v>
      </c>
      <c r="BW23" s="619">
        <f t="shared" si="15"/>
        <v>0</v>
      </c>
      <c r="BX23" s="620">
        <f t="shared" si="15"/>
        <v>0</v>
      </c>
      <c r="BY23" s="619">
        <f t="shared" si="15"/>
        <v>0</v>
      </c>
      <c r="BZ23" s="620">
        <f t="shared" si="15"/>
        <v>0</v>
      </c>
      <c r="CA23" s="621">
        <f t="shared" si="15"/>
        <v>0</v>
      </c>
      <c r="CB23" s="219"/>
      <c r="CC23" s="114" t="s">
        <v>90</v>
      </c>
      <c r="CD23" s="618">
        <f t="shared" ref="CD23:CI23" si="16">SUM(CD13:CD22)</f>
        <v>0</v>
      </c>
      <c r="CE23" s="619">
        <f t="shared" si="16"/>
        <v>0</v>
      </c>
      <c r="CF23" s="620">
        <f t="shared" si="16"/>
        <v>0</v>
      </c>
      <c r="CG23" s="619">
        <f t="shared" si="16"/>
        <v>0</v>
      </c>
      <c r="CH23" s="620">
        <f t="shared" si="16"/>
        <v>0</v>
      </c>
      <c r="CI23" s="621">
        <f t="shared" si="16"/>
        <v>0</v>
      </c>
      <c r="CJ23" s="219"/>
      <c r="CK23" s="114" t="s">
        <v>90</v>
      </c>
      <c r="CL23" s="618">
        <f t="shared" ref="CL23:CQ23" si="17">SUM(CL13:CL22)</f>
        <v>0</v>
      </c>
      <c r="CM23" s="619">
        <f t="shared" si="17"/>
        <v>0</v>
      </c>
      <c r="CN23" s="620">
        <f t="shared" si="17"/>
        <v>0</v>
      </c>
      <c r="CO23" s="619">
        <f t="shared" si="17"/>
        <v>0</v>
      </c>
      <c r="CP23" s="620">
        <f t="shared" si="17"/>
        <v>0</v>
      </c>
      <c r="CQ23" s="621">
        <f t="shared" si="17"/>
        <v>0</v>
      </c>
      <c r="CR23" s="219"/>
      <c r="CS23" s="114" t="s">
        <v>90</v>
      </c>
      <c r="CT23" s="618">
        <f t="shared" ref="CT23:CY23" si="18">SUM(CT13:CT22)</f>
        <v>0</v>
      </c>
      <c r="CU23" s="619">
        <f t="shared" si="18"/>
        <v>0</v>
      </c>
      <c r="CV23" s="620">
        <f t="shared" si="18"/>
        <v>0</v>
      </c>
      <c r="CW23" s="619">
        <f t="shared" si="18"/>
        <v>0</v>
      </c>
      <c r="CX23" s="620">
        <f t="shared" si="18"/>
        <v>0</v>
      </c>
      <c r="CY23" s="621">
        <f t="shared" si="18"/>
        <v>0</v>
      </c>
      <c r="CZ23" s="219"/>
    </row>
    <row r="24" spans="1:113" ht="20.100000000000001" customHeight="1" x14ac:dyDescent="0.25">
      <c r="A24" s="125" t="s">
        <v>99</v>
      </c>
      <c r="B24" s="123"/>
      <c r="C24" s="123"/>
      <c r="D24" s="123"/>
      <c r="E24" s="123"/>
      <c r="F24" s="123"/>
      <c r="G24" s="124"/>
      <c r="H24" s="219"/>
      <c r="I24" s="125" t="s">
        <v>99</v>
      </c>
      <c r="J24" s="123"/>
      <c r="K24" s="123"/>
      <c r="L24" s="123"/>
      <c r="M24" s="123"/>
      <c r="N24" s="123"/>
      <c r="O24" s="124"/>
      <c r="P24" s="219"/>
      <c r="Q24" s="125" t="s">
        <v>99</v>
      </c>
      <c r="R24" s="123"/>
      <c r="S24" s="123"/>
      <c r="T24" s="123"/>
      <c r="U24" s="123"/>
      <c r="V24" s="123"/>
      <c r="W24" s="124"/>
      <c r="X24" s="219"/>
      <c r="Y24" s="125" t="s">
        <v>99</v>
      </c>
      <c r="Z24" s="123"/>
      <c r="AA24" s="123"/>
      <c r="AB24" s="123"/>
      <c r="AC24" s="123"/>
      <c r="AD24" s="123"/>
      <c r="AE24" s="124"/>
      <c r="AF24" s="219"/>
      <c r="AG24" s="125" t="s">
        <v>99</v>
      </c>
      <c r="AH24" s="123"/>
      <c r="AI24" s="123"/>
      <c r="AJ24" s="123"/>
      <c r="AK24" s="123"/>
      <c r="AL24" s="123"/>
      <c r="AM24" s="124"/>
      <c r="AN24" s="219"/>
      <c r="AO24" s="125" t="s">
        <v>99</v>
      </c>
      <c r="AP24" s="123"/>
      <c r="AQ24" s="123"/>
      <c r="AR24" s="123"/>
      <c r="AS24" s="123"/>
      <c r="AT24" s="123"/>
      <c r="AU24" s="124"/>
      <c r="AV24" s="219"/>
      <c r="AW24" s="125" t="s">
        <v>99</v>
      </c>
      <c r="AX24" s="123"/>
      <c r="AY24" s="123"/>
      <c r="AZ24" s="123"/>
      <c r="BA24" s="123"/>
      <c r="BB24" s="123"/>
      <c r="BC24" s="124"/>
      <c r="BD24" s="219"/>
      <c r="BE24" s="125" t="s">
        <v>99</v>
      </c>
      <c r="BF24" s="123"/>
      <c r="BG24" s="123"/>
      <c r="BH24" s="123"/>
      <c r="BI24" s="123"/>
      <c r="BJ24" s="123"/>
      <c r="BK24" s="124"/>
      <c r="BL24" s="219"/>
      <c r="BM24" s="125" t="s">
        <v>99</v>
      </c>
      <c r="BN24" s="123"/>
      <c r="BO24" s="123"/>
      <c r="BP24" s="123"/>
      <c r="BQ24" s="123"/>
      <c r="BR24" s="123"/>
      <c r="BS24" s="124"/>
      <c r="BT24" s="219"/>
      <c r="BU24" s="125" t="s">
        <v>99</v>
      </c>
      <c r="BV24" s="123"/>
      <c r="BW24" s="123"/>
      <c r="BX24" s="123"/>
      <c r="BY24" s="123"/>
      <c r="BZ24" s="123"/>
      <c r="CA24" s="124"/>
      <c r="CB24" s="219"/>
      <c r="CC24" s="125" t="s">
        <v>99</v>
      </c>
      <c r="CD24" s="123"/>
      <c r="CE24" s="123"/>
      <c r="CF24" s="123"/>
      <c r="CG24" s="123"/>
      <c r="CH24" s="123"/>
      <c r="CI24" s="124"/>
      <c r="CJ24" s="219"/>
      <c r="CK24" s="125" t="s">
        <v>99</v>
      </c>
      <c r="CL24" s="123"/>
      <c r="CM24" s="123"/>
      <c r="CN24" s="123"/>
      <c r="CO24" s="123"/>
      <c r="CP24" s="123"/>
      <c r="CQ24" s="124"/>
      <c r="CR24" s="219"/>
      <c r="CS24" s="125" t="s">
        <v>99</v>
      </c>
      <c r="CT24" s="123"/>
      <c r="CU24" s="123"/>
      <c r="CV24" s="123"/>
      <c r="CW24" s="123"/>
      <c r="CX24" s="123"/>
      <c r="CY24" s="124"/>
      <c r="CZ24" s="219"/>
    </row>
    <row r="25" spans="1:113" ht="30" customHeight="1" x14ac:dyDescent="0.25">
      <c r="A25" s="115" t="s">
        <v>112</v>
      </c>
      <c r="B25" s="539">
        <f t="shared" ref="B25:G32" si="19">SUM(J25,R25,Z25,AH25,AP25,AX25,BF25,BN25,BV25,CD25,CL25,CT25)</f>
        <v>0</v>
      </c>
      <c r="C25" s="590">
        <f t="shared" si="19"/>
        <v>0</v>
      </c>
      <c r="D25" s="541">
        <f t="shared" si="19"/>
        <v>0</v>
      </c>
      <c r="E25" s="590">
        <f t="shared" si="19"/>
        <v>0</v>
      </c>
      <c r="F25" s="541">
        <f t="shared" si="19"/>
        <v>0</v>
      </c>
      <c r="G25" s="591">
        <f t="shared" si="19"/>
        <v>0</v>
      </c>
      <c r="H25" s="219"/>
      <c r="I25" s="115" t="s">
        <v>112</v>
      </c>
      <c r="J25" s="269"/>
      <c r="K25" s="593"/>
      <c r="L25" s="271"/>
      <c r="M25" s="593"/>
      <c r="N25" s="271"/>
      <c r="O25" s="594"/>
      <c r="P25" s="219"/>
      <c r="Q25" s="115" t="s">
        <v>112</v>
      </c>
      <c r="R25" s="269"/>
      <c r="S25" s="593"/>
      <c r="T25" s="271"/>
      <c r="U25" s="593"/>
      <c r="V25" s="271"/>
      <c r="W25" s="594"/>
      <c r="X25" s="219"/>
      <c r="Y25" s="115" t="s">
        <v>112</v>
      </c>
      <c r="Z25" s="269"/>
      <c r="AA25" s="593"/>
      <c r="AB25" s="271"/>
      <c r="AC25" s="593"/>
      <c r="AD25" s="271"/>
      <c r="AE25" s="594"/>
      <c r="AF25" s="219"/>
      <c r="AG25" s="115" t="s">
        <v>112</v>
      </c>
      <c r="AH25" s="269"/>
      <c r="AI25" s="593"/>
      <c r="AJ25" s="271"/>
      <c r="AK25" s="593"/>
      <c r="AL25" s="271"/>
      <c r="AM25" s="594"/>
      <c r="AN25" s="219"/>
      <c r="AO25" s="115" t="s">
        <v>112</v>
      </c>
      <c r="AP25" s="269"/>
      <c r="AQ25" s="593"/>
      <c r="AR25" s="271"/>
      <c r="AS25" s="593"/>
      <c r="AT25" s="271"/>
      <c r="AU25" s="594"/>
      <c r="AV25" s="219"/>
      <c r="AW25" s="115" t="s">
        <v>112</v>
      </c>
      <c r="AX25" s="269"/>
      <c r="AY25" s="593"/>
      <c r="AZ25" s="271"/>
      <c r="BA25" s="593"/>
      <c r="BB25" s="271"/>
      <c r="BC25" s="594"/>
      <c r="BD25" s="219"/>
      <c r="BE25" s="115" t="s">
        <v>112</v>
      </c>
      <c r="BF25" s="269"/>
      <c r="BG25" s="593"/>
      <c r="BH25" s="271"/>
      <c r="BI25" s="593"/>
      <c r="BJ25" s="271"/>
      <c r="BK25" s="594"/>
      <c r="BL25" s="219"/>
      <c r="BM25" s="115" t="s">
        <v>112</v>
      </c>
      <c r="BN25" s="269"/>
      <c r="BO25" s="593"/>
      <c r="BP25" s="271"/>
      <c r="BQ25" s="593"/>
      <c r="BR25" s="271"/>
      <c r="BS25" s="594"/>
      <c r="BT25" s="219"/>
      <c r="BU25" s="115" t="s">
        <v>112</v>
      </c>
      <c r="BV25" s="269"/>
      <c r="BW25" s="593"/>
      <c r="BX25" s="271"/>
      <c r="BY25" s="593"/>
      <c r="BZ25" s="271"/>
      <c r="CA25" s="594"/>
      <c r="CB25" s="219"/>
      <c r="CC25" s="115" t="s">
        <v>112</v>
      </c>
      <c r="CD25" s="269"/>
      <c r="CE25" s="593"/>
      <c r="CF25" s="271"/>
      <c r="CG25" s="593"/>
      <c r="CH25" s="271"/>
      <c r="CI25" s="594"/>
      <c r="CJ25" s="219"/>
      <c r="CK25" s="115" t="s">
        <v>112</v>
      </c>
      <c r="CL25" s="269"/>
      <c r="CM25" s="593"/>
      <c r="CN25" s="271"/>
      <c r="CO25" s="593"/>
      <c r="CP25" s="271"/>
      <c r="CQ25" s="594"/>
      <c r="CR25" s="219"/>
      <c r="CS25" s="115" t="s">
        <v>112</v>
      </c>
      <c r="CT25" s="269"/>
      <c r="CU25" s="593"/>
      <c r="CV25" s="271"/>
      <c r="CW25" s="593"/>
      <c r="CX25" s="271"/>
      <c r="CY25" s="594"/>
      <c r="CZ25" s="219"/>
      <c r="DB25" s="578"/>
    </row>
    <row r="26" spans="1:113" ht="30" customHeight="1" x14ac:dyDescent="0.25">
      <c r="A26" s="115" t="s">
        <v>100</v>
      </c>
      <c r="B26" s="539">
        <f t="shared" si="19"/>
        <v>0</v>
      </c>
      <c r="C26" s="590">
        <f t="shared" si="19"/>
        <v>0</v>
      </c>
      <c r="D26" s="541">
        <f t="shared" si="19"/>
        <v>0</v>
      </c>
      <c r="E26" s="590">
        <f t="shared" si="19"/>
        <v>0</v>
      </c>
      <c r="F26" s="541">
        <f t="shared" si="19"/>
        <v>0</v>
      </c>
      <c r="G26" s="591">
        <f t="shared" si="19"/>
        <v>0</v>
      </c>
      <c r="H26" s="219"/>
      <c r="I26" s="115" t="s">
        <v>100</v>
      </c>
      <c r="J26" s="269"/>
      <c r="K26" s="593"/>
      <c r="L26" s="271"/>
      <c r="M26" s="593"/>
      <c r="N26" s="271"/>
      <c r="O26" s="594"/>
      <c r="P26" s="219"/>
      <c r="Q26" s="115" t="s">
        <v>100</v>
      </c>
      <c r="R26" s="269"/>
      <c r="S26" s="593"/>
      <c r="T26" s="271"/>
      <c r="U26" s="593"/>
      <c r="V26" s="271"/>
      <c r="W26" s="594"/>
      <c r="X26" s="219"/>
      <c r="Y26" s="115" t="s">
        <v>100</v>
      </c>
      <c r="Z26" s="269"/>
      <c r="AA26" s="593"/>
      <c r="AB26" s="271"/>
      <c r="AC26" s="593"/>
      <c r="AD26" s="271"/>
      <c r="AE26" s="594"/>
      <c r="AF26" s="219"/>
      <c r="AG26" s="115" t="s">
        <v>100</v>
      </c>
      <c r="AH26" s="269"/>
      <c r="AI26" s="593"/>
      <c r="AJ26" s="271"/>
      <c r="AK26" s="593"/>
      <c r="AL26" s="271"/>
      <c r="AM26" s="594"/>
      <c r="AN26" s="219"/>
      <c r="AO26" s="115" t="s">
        <v>100</v>
      </c>
      <c r="AP26" s="269"/>
      <c r="AQ26" s="593"/>
      <c r="AR26" s="271"/>
      <c r="AS26" s="593"/>
      <c r="AT26" s="271"/>
      <c r="AU26" s="594"/>
      <c r="AV26" s="219"/>
      <c r="AW26" s="115" t="s">
        <v>100</v>
      </c>
      <c r="AX26" s="269"/>
      <c r="AY26" s="593"/>
      <c r="AZ26" s="271"/>
      <c r="BA26" s="593"/>
      <c r="BB26" s="271"/>
      <c r="BC26" s="594"/>
      <c r="BD26" s="219"/>
      <c r="BE26" s="115" t="s">
        <v>100</v>
      </c>
      <c r="BF26" s="269"/>
      <c r="BG26" s="593"/>
      <c r="BH26" s="271"/>
      <c r="BI26" s="593"/>
      <c r="BJ26" s="271"/>
      <c r="BK26" s="594"/>
      <c r="BL26" s="219"/>
      <c r="BM26" s="115" t="s">
        <v>100</v>
      </c>
      <c r="BN26" s="269"/>
      <c r="BO26" s="593"/>
      <c r="BP26" s="271"/>
      <c r="BQ26" s="593"/>
      <c r="BR26" s="271"/>
      <c r="BS26" s="594"/>
      <c r="BT26" s="219"/>
      <c r="BU26" s="115" t="s">
        <v>100</v>
      </c>
      <c r="BV26" s="269"/>
      <c r="BW26" s="593"/>
      <c r="BX26" s="271"/>
      <c r="BY26" s="593"/>
      <c r="BZ26" s="271"/>
      <c r="CA26" s="594"/>
      <c r="CB26" s="219"/>
      <c r="CC26" s="115" t="s">
        <v>100</v>
      </c>
      <c r="CD26" s="269"/>
      <c r="CE26" s="593"/>
      <c r="CF26" s="271"/>
      <c r="CG26" s="593"/>
      <c r="CH26" s="271"/>
      <c r="CI26" s="594"/>
      <c r="CJ26" s="219"/>
      <c r="CK26" s="115" t="s">
        <v>100</v>
      </c>
      <c r="CL26" s="269"/>
      <c r="CM26" s="593"/>
      <c r="CN26" s="271"/>
      <c r="CO26" s="593"/>
      <c r="CP26" s="271"/>
      <c r="CQ26" s="594"/>
      <c r="CR26" s="219"/>
      <c r="CS26" s="115" t="s">
        <v>100</v>
      </c>
      <c r="CT26" s="269"/>
      <c r="CU26" s="593"/>
      <c r="CV26" s="271"/>
      <c r="CW26" s="593"/>
      <c r="CX26" s="271"/>
      <c r="CY26" s="594"/>
      <c r="CZ26" s="219"/>
    </row>
    <row r="27" spans="1:113" ht="30" customHeight="1" x14ac:dyDescent="0.25">
      <c r="A27" s="115" t="s">
        <v>101</v>
      </c>
      <c r="B27" s="539">
        <f t="shared" si="19"/>
        <v>0</v>
      </c>
      <c r="C27" s="590">
        <f t="shared" si="19"/>
        <v>0</v>
      </c>
      <c r="D27" s="541">
        <f t="shared" si="19"/>
        <v>0</v>
      </c>
      <c r="E27" s="590">
        <f t="shared" si="19"/>
        <v>0</v>
      </c>
      <c r="F27" s="541">
        <f t="shared" si="19"/>
        <v>0</v>
      </c>
      <c r="G27" s="591">
        <f t="shared" si="19"/>
        <v>0</v>
      </c>
      <c r="H27" s="219"/>
      <c r="I27" s="115" t="s">
        <v>101</v>
      </c>
      <c r="J27" s="269"/>
      <c r="K27" s="593"/>
      <c r="L27" s="271"/>
      <c r="M27" s="593"/>
      <c r="N27" s="271"/>
      <c r="O27" s="594"/>
      <c r="P27" s="219"/>
      <c r="Q27" s="115" t="s">
        <v>101</v>
      </c>
      <c r="R27" s="269"/>
      <c r="S27" s="593"/>
      <c r="T27" s="271"/>
      <c r="U27" s="593"/>
      <c r="V27" s="271"/>
      <c r="W27" s="594"/>
      <c r="X27" s="219"/>
      <c r="Y27" s="115" t="s">
        <v>101</v>
      </c>
      <c r="Z27" s="269"/>
      <c r="AA27" s="593"/>
      <c r="AB27" s="271"/>
      <c r="AC27" s="593"/>
      <c r="AD27" s="271"/>
      <c r="AE27" s="594"/>
      <c r="AF27" s="219"/>
      <c r="AG27" s="115" t="s">
        <v>101</v>
      </c>
      <c r="AH27" s="269"/>
      <c r="AI27" s="593"/>
      <c r="AJ27" s="271"/>
      <c r="AK27" s="593"/>
      <c r="AL27" s="271"/>
      <c r="AM27" s="594"/>
      <c r="AN27" s="219"/>
      <c r="AO27" s="115" t="s">
        <v>101</v>
      </c>
      <c r="AP27" s="269"/>
      <c r="AQ27" s="593"/>
      <c r="AR27" s="271"/>
      <c r="AS27" s="593"/>
      <c r="AT27" s="271"/>
      <c r="AU27" s="594"/>
      <c r="AV27" s="219"/>
      <c r="AW27" s="115" t="s">
        <v>101</v>
      </c>
      <c r="AX27" s="269"/>
      <c r="AY27" s="593"/>
      <c r="AZ27" s="271"/>
      <c r="BA27" s="593"/>
      <c r="BB27" s="271"/>
      <c r="BC27" s="594"/>
      <c r="BD27" s="219"/>
      <c r="BE27" s="115" t="s">
        <v>101</v>
      </c>
      <c r="BF27" s="269"/>
      <c r="BG27" s="593"/>
      <c r="BH27" s="271"/>
      <c r="BI27" s="593"/>
      <c r="BJ27" s="271"/>
      <c r="BK27" s="594"/>
      <c r="BL27" s="219"/>
      <c r="BM27" s="115" t="s">
        <v>101</v>
      </c>
      <c r="BN27" s="269"/>
      <c r="BO27" s="593"/>
      <c r="BP27" s="271"/>
      <c r="BQ27" s="593"/>
      <c r="BR27" s="271"/>
      <c r="BS27" s="594"/>
      <c r="BT27" s="219"/>
      <c r="BU27" s="115" t="s">
        <v>101</v>
      </c>
      <c r="BV27" s="269"/>
      <c r="BW27" s="593"/>
      <c r="BX27" s="271"/>
      <c r="BY27" s="593"/>
      <c r="BZ27" s="271"/>
      <c r="CA27" s="594"/>
      <c r="CB27" s="219"/>
      <c r="CC27" s="115" t="s">
        <v>101</v>
      </c>
      <c r="CD27" s="269"/>
      <c r="CE27" s="593"/>
      <c r="CF27" s="271"/>
      <c r="CG27" s="593"/>
      <c r="CH27" s="271"/>
      <c r="CI27" s="594"/>
      <c r="CJ27" s="219"/>
      <c r="CK27" s="115" t="s">
        <v>101</v>
      </c>
      <c r="CL27" s="269"/>
      <c r="CM27" s="593"/>
      <c r="CN27" s="271"/>
      <c r="CO27" s="593"/>
      <c r="CP27" s="271"/>
      <c r="CQ27" s="594"/>
      <c r="CR27" s="219"/>
      <c r="CS27" s="115" t="s">
        <v>101</v>
      </c>
      <c r="CT27" s="269"/>
      <c r="CU27" s="593"/>
      <c r="CV27" s="271"/>
      <c r="CW27" s="593"/>
      <c r="CX27" s="271"/>
      <c r="CY27" s="594"/>
      <c r="CZ27" s="219"/>
    </row>
    <row r="28" spans="1:113" ht="30" customHeight="1" x14ac:dyDescent="0.25">
      <c r="A28" s="116" t="s">
        <v>102</v>
      </c>
      <c r="B28" s="622">
        <f t="shared" si="19"/>
        <v>0</v>
      </c>
      <c r="C28" s="623">
        <f t="shared" si="19"/>
        <v>0</v>
      </c>
      <c r="D28" s="624">
        <f t="shared" si="19"/>
        <v>0</v>
      </c>
      <c r="E28" s="623">
        <f t="shared" si="19"/>
        <v>0</v>
      </c>
      <c r="F28" s="624">
        <f t="shared" si="19"/>
        <v>0</v>
      </c>
      <c r="G28" s="625">
        <f t="shared" si="19"/>
        <v>0</v>
      </c>
      <c r="H28" s="219"/>
      <c r="I28" s="116" t="s">
        <v>102</v>
      </c>
      <c r="J28" s="632"/>
      <c r="K28" s="633"/>
      <c r="L28" s="634"/>
      <c r="M28" s="633"/>
      <c r="N28" s="634"/>
      <c r="O28" s="635"/>
      <c r="P28" s="219"/>
      <c r="Q28" s="116" t="s">
        <v>102</v>
      </c>
      <c r="R28" s="632"/>
      <c r="S28" s="633"/>
      <c r="T28" s="634"/>
      <c r="U28" s="633"/>
      <c r="V28" s="634"/>
      <c r="W28" s="635"/>
      <c r="X28" s="219"/>
      <c r="Y28" s="116" t="s">
        <v>102</v>
      </c>
      <c r="Z28" s="632"/>
      <c r="AA28" s="633"/>
      <c r="AB28" s="634"/>
      <c r="AC28" s="633"/>
      <c r="AD28" s="634"/>
      <c r="AE28" s="635"/>
      <c r="AF28" s="219"/>
      <c r="AG28" s="116" t="s">
        <v>102</v>
      </c>
      <c r="AH28" s="632"/>
      <c r="AI28" s="633"/>
      <c r="AJ28" s="634"/>
      <c r="AK28" s="633"/>
      <c r="AL28" s="634"/>
      <c r="AM28" s="635"/>
      <c r="AN28" s="219"/>
      <c r="AO28" s="116" t="s">
        <v>102</v>
      </c>
      <c r="AP28" s="632"/>
      <c r="AQ28" s="633"/>
      <c r="AR28" s="634"/>
      <c r="AS28" s="633"/>
      <c r="AT28" s="634"/>
      <c r="AU28" s="635"/>
      <c r="AV28" s="219"/>
      <c r="AW28" s="116" t="s">
        <v>102</v>
      </c>
      <c r="AX28" s="632"/>
      <c r="AY28" s="633"/>
      <c r="AZ28" s="634"/>
      <c r="BA28" s="633"/>
      <c r="BB28" s="634"/>
      <c r="BC28" s="635"/>
      <c r="BD28" s="219"/>
      <c r="BE28" s="116" t="s">
        <v>102</v>
      </c>
      <c r="BF28" s="632"/>
      <c r="BG28" s="633"/>
      <c r="BH28" s="634"/>
      <c r="BI28" s="633"/>
      <c r="BJ28" s="634"/>
      <c r="BK28" s="635"/>
      <c r="BL28" s="219"/>
      <c r="BM28" s="116" t="s">
        <v>102</v>
      </c>
      <c r="BN28" s="632"/>
      <c r="BO28" s="633"/>
      <c r="BP28" s="634"/>
      <c r="BQ28" s="633"/>
      <c r="BR28" s="634"/>
      <c r="BS28" s="635"/>
      <c r="BT28" s="219"/>
      <c r="BU28" s="116" t="s">
        <v>102</v>
      </c>
      <c r="BV28" s="632"/>
      <c r="BW28" s="633"/>
      <c r="BX28" s="634"/>
      <c r="BY28" s="633"/>
      <c r="BZ28" s="634"/>
      <c r="CA28" s="635"/>
      <c r="CB28" s="219"/>
      <c r="CC28" s="116" t="s">
        <v>102</v>
      </c>
      <c r="CD28" s="632"/>
      <c r="CE28" s="633"/>
      <c r="CF28" s="634"/>
      <c r="CG28" s="633"/>
      <c r="CH28" s="634"/>
      <c r="CI28" s="635"/>
      <c r="CJ28" s="219"/>
      <c r="CK28" s="116" t="s">
        <v>102</v>
      </c>
      <c r="CL28" s="632"/>
      <c r="CM28" s="633"/>
      <c r="CN28" s="634"/>
      <c r="CO28" s="633"/>
      <c r="CP28" s="634"/>
      <c r="CQ28" s="635"/>
      <c r="CR28" s="219"/>
      <c r="CS28" s="116" t="s">
        <v>102</v>
      </c>
      <c r="CT28" s="632"/>
      <c r="CU28" s="633"/>
      <c r="CV28" s="634"/>
      <c r="CW28" s="633"/>
      <c r="CX28" s="634"/>
      <c r="CY28" s="635"/>
      <c r="CZ28" s="219"/>
    </row>
    <row r="29" spans="1:113" ht="30" customHeight="1" x14ac:dyDescent="0.25">
      <c r="A29" s="116" t="s">
        <v>103</v>
      </c>
      <c r="B29" s="622">
        <f t="shared" si="19"/>
        <v>0</v>
      </c>
      <c r="C29" s="623">
        <f t="shared" si="19"/>
        <v>0</v>
      </c>
      <c r="D29" s="624">
        <f t="shared" si="19"/>
        <v>0</v>
      </c>
      <c r="E29" s="623">
        <f t="shared" si="19"/>
        <v>0</v>
      </c>
      <c r="F29" s="624">
        <f t="shared" si="19"/>
        <v>0</v>
      </c>
      <c r="G29" s="625">
        <f t="shared" si="19"/>
        <v>0</v>
      </c>
      <c r="H29" s="219"/>
      <c r="I29" s="116" t="s">
        <v>103</v>
      </c>
      <c r="J29" s="632"/>
      <c r="K29" s="633"/>
      <c r="L29" s="634"/>
      <c r="M29" s="633"/>
      <c r="N29" s="634"/>
      <c r="O29" s="635"/>
      <c r="P29" s="219"/>
      <c r="Q29" s="116" t="s">
        <v>103</v>
      </c>
      <c r="R29" s="632"/>
      <c r="S29" s="633"/>
      <c r="T29" s="634"/>
      <c r="U29" s="633"/>
      <c r="V29" s="634"/>
      <c r="W29" s="635"/>
      <c r="X29" s="219"/>
      <c r="Y29" s="116" t="s">
        <v>103</v>
      </c>
      <c r="Z29" s="632"/>
      <c r="AA29" s="633"/>
      <c r="AB29" s="634"/>
      <c r="AC29" s="633"/>
      <c r="AD29" s="634"/>
      <c r="AE29" s="635"/>
      <c r="AF29" s="219"/>
      <c r="AG29" s="116" t="s">
        <v>103</v>
      </c>
      <c r="AH29" s="632"/>
      <c r="AI29" s="633"/>
      <c r="AJ29" s="634"/>
      <c r="AK29" s="633"/>
      <c r="AL29" s="634"/>
      <c r="AM29" s="635"/>
      <c r="AN29" s="219"/>
      <c r="AO29" s="116" t="s">
        <v>103</v>
      </c>
      <c r="AP29" s="632"/>
      <c r="AQ29" s="633"/>
      <c r="AR29" s="634"/>
      <c r="AS29" s="633"/>
      <c r="AT29" s="634"/>
      <c r="AU29" s="635"/>
      <c r="AV29" s="219"/>
      <c r="AW29" s="116" t="s">
        <v>103</v>
      </c>
      <c r="AX29" s="632"/>
      <c r="AY29" s="633"/>
      <c r="AZ29" s="634"/>
      <c r="BA29" s="633"/>
      <c r="BB29" s="634"/>
      <c r="BC29" s="635"/>
      <c r="BD29" s="219"/>
      <c r="BE29" s="116" t="s">
        <v>103</v>
      </c>
      <c r="BF29" s="632"/>
      <c r="BG29" s="633"/>
      <c r="BH29" s="634"/>
      <c r="BI29" s="633"/>
      <c r="BJ29" s="634"/>
      <c r="BK29" s="635"/>
      <c r="BL29" s="219"/>
      <c r="BM29" s="116" t="s">
        <v>103</v>
      </c>
      <c r="BN29" s="632"/>
      <c r="BO29" s="633"/>
      <c r="BP29" s="634"/>
      <c r="BQ29" s="633"/>
      <c r="BR29" s="634"/>
      <c r="BS29" s="635"/>
      <c r="BT29" s="219"/>
      <c r="BU29" s="116" t="s">
        <v>103</v>
      </c>
      <c r="BV29" s="632"/>
      <c r="BW29" s="633"/>
      <c r="BX29" s="634"/>
      <c r="BY29" s="633"/>
      <c r="BZ29" s="634"/>
      <c r="CA29" s="635"/>
      <c r="CB29" s="219"/>
      <c r="CC29" s="116" t="s">
        <v>103</v>
      </c>
      <c r="CD29" s="632"/>
      <c r="CE29" s="633"/>
      <c r="CF29" s="634"/>
      <c r="CG29" s="633"/>
      <c r="CH29" s="634"/>
      <c r="CI29" s="635"/>
      <c r="CJ29" s="219"/>
      <c r="CK29" s="116" t="s">
        <v>103</v>
      </c>
      <c r="CL29" s="632"/>
      <c r="CM29" s="633"/>
      <c r="CN29" s="634"/>
      <c r="CO29" s="633"/>
      <c r="CP29" s="634"/>
      <c r="CQ29" s="635"/>
      <c r="CR29" s="219"/>
      <c r="CS29" s="116" t="s">
        <v>103</v>
      </c>
      <c r="CT29" s="632"/>
      <c r="CU29" s="633"/>
      <c r="CV29" s="634"/>
      <c r="CW29" s="633"/>
      <c r="CX29" s="634"/>
      <c r="CY29" s="635"/>
      <c r="CZ29" s="219"/>
    </row>
    <row r="30" spans="1:113" ht="30" customHeight="1" x14ac:dyDescent="0.25">
      <c r="A30" s="116" t="s">
        <v>104</v>
      </c>
      <c r="B30" s="622">
        <f t="shared" si="19"/>
        <v>0</v>
      </c>
      <c r="C30" s="623">
        <f t="shared" si="19"/>
        <v>0</v>
      </c>
      <c r="D30" s="624">
        <f t="shared" si="19"/>
        <v>0</v>
      </c>
      <c r="E30" s="623">
        <f t="shared" si="19"/>
        <v>0</v>
      </c>
      <c r="F30" s="624">
        <f t="shared" si="19"/>
        <v>0</v>
      </c>
      <c r="G30" s="625">
        <f t="shared" si="19"/>
        <v>0</v>
      </c>
      <c r="H30" s="219"/>
      <c r="I30" s="116" t="s">
        <v>104</v>
      </c>
      <c r="J30" s="632"/>
      <c r="K30" s="633"/>
      <c r="L30" s="634"/>
      <c r="M30" s="633"/>
      <c r="N30" s="634"/>
      <c r="O30" s="635"/>
      <c r="P30" s="219"/>
      <c r="Q30" s="116" t="s">
        <v>104</v>
      </c>
      <c r="R30" s="632"/>
      <c r="S30" s="633"/>
      <c r="T30" s="634"/>
      <c r="U30" s="633"/>
      <c r="V30" s="634"/>
      <c r="W30" s="635"/>
      <c r="X30" s="219"/>
      <c r="Y30" s="116" t="s">
        <v>104</v>
      </c>
      <c r="Z30" s="632"/>
      <c r="AA30" s="633"/>
      <c r="AB30" s="634"/>
      <c r="AC30" s="633"/>
      <c r="AD30" s="634"/>
      <c r="AE30" s="635"/>
      <c r="AF30" s="219"/>
      <c r="AG30" s="116" t="s">
        <v>104</v>
      </c>
      <c r="AH30" s="632"/>
      <c r="AI30" s="633"/>
      <c r="AJ30" s="634"/>
      <c r="AK30" s="633"/>
      <c r="AL30" s="634"/>
      <c r="AM30" s="635"/>
      <c r="AN30" s="219"/>
      <c r="AO30" s="116" t="s">
        <v>104</v>
      </c>
      <c r="AP30" s="632"/>
      <c r="AQ30" s="633"/>
      <c r="AR30" s="634"/>
      <c r="AS30" s="633"/>
      <c r="AT30" s="634"/>
      <c r="AU30" s="635"/>
      <c r="AV30" s="219"/>
      <c r="AW30" s="116" t="s">
        <v>104</v>
      </c>
      <c r="AX30" s="632"/>
      <c r="AY30" s="633"/>
      <c r="AZ30" s="634"/>
      <c r="BA30" s="633"/>
      <c r="BB30" s="634"/>
      <c r="BC30" s="635"/>
      <c r="BD30" s="219"/>
      <c r="BE30" s="116" t="s">
        <v>104</v>
      </c>
      <c r="BF30" s="632"/>
      <c r="BG30" s="633"/>
      <c r="BH30" s="634"/>
      <c r="BI30" s="633"/>
      <c r="BJ30" s="634"/>
      <c r="BK30" s="635"/>
      <c r="BL30" s="219"/>
      <c r="BM30" s="116" t="s">
        <v>104</v>
      </c>
      <c r="BN30" s="632"/>
      <c r="BO30" s="633"/>
      <c r="BP30" s="634"/>
      <c r="BQ30" s="633"/>
      <c r="BR30" s="634"/>
      <c r="BS30" s="635"/>
      <c r="BT30" s="219"/>
      <c r="BU30" s="116" t="s">
        <v>104</v>
      </c>
      <c r="BV30" s="632"/>
      <c r="BW30" s="633"/>
      <c r="BX30" s="634"/>
      <c r="BY30" s="633"/>
      <c r="BZ30" s="634"/>
      <c r="CA30" s="635"/>
      <c r="CB30" s="219"/>
      <c r="CC30" s="116" t="s">
        <v>104</v>
      </c>
      <c r="CD30" s="632"/>
      <c r="CE30" s="633"/>
      <c r="CF30" s="634"/>
      <c r="CG30" s="633"/>
      <c r="CH30" s="634"/>
      <c r="CI30" s="635"/>
      <c r="CJ30" s="219"/>
      <c r="CK30" s="116" t="s">
        <v>104</v>
      </c>
      <c r="CL30" s="632"/>
      <c r="CM30" s="633"/>
      <c r="CN30" s="634"/>
      <c r="CO30" s="633"/>
      <c r="CP30" s="634"/>
      <c r="CQ30" s="635"/>
      <c r="CR30" s="219"/>
      <c r="CS30" s="116" t="s">
        <v>104</v>
      </c>
      <c r="CT30" s="632"/>
      <c r="CU30" s="633"/>
      <c r="CV30" s="634"/>
      <c r="CW30" s="633"/>
      <c r="CX30" s="634"/>
      <c r="CY30" s="635"/>
      <c r="CZ30" s="219"/>
    </row>
    <row r="31" spans="1:113" ht="30" customHeight="1" x14ac:dyDescent="0.25">
      <c r="A31" s="116" t="s">
        <v>83</v>
      </c>
      <c r="B31" s="622">
        <f t="shared" si="19"/>
        <v>0</v>
      </c>
      <c r="C31" s="623">
        <f t="shared" si="19"/>
        <v>0</v>
      </c>
      <c r="D31" s="624">
        <f t="shared" si="19"/>
        <v>0</v>
      </c>
      <c r="E31" s="623">
        <f t="shared" si="19"/>
        <v>0</v>
      </c>
      <c r="F31" s="624">
        <f t="shared" si="19"/>
        <v>0</v>
      </c>
      <c r="G31" s="625">
        <f t="shared" si="19"/>
        <v>0</v>
      </c>
      <c r="H31" s="219"/>
      <c r="I31" s="116" t="s">
        <v>83</v>
      </c>
      <c r="J31" s="632"/>
      <c r="K31" s="633"/>
      <c r="L31" s="634"/>
      <c r="M31" s="633"/>
      <c r="N31" s="634"/>
      <c r="O31" s="635"/>
      <c r="P31" s="219"/>
      <c r="Q31" s="116" t="s">
        <v>83</v>
      </c>
      <c r="R31" s="632"/>
      <c r="S31" s="633"/>
      <c r="T31" s="634"/>
      <c r="U31" s="633"/>
      <c r="V31" s="634"/>
      <c r="W31" s="635"/>
      <c r="X31" s="219"/>
      <c r="Y31" s="116" t="s">
        <v>83</v>
      </c>
      <c r="Z31" s="632"/>
      <c r="AA31" s="633"/>
      <c r="AB31" s="634"/>
      <c r="AC31" s="633"/>
      <c r="AD31" s="634"/>
      <c r="AE31" s="635"/>
      <c r="AF31" s="219"/>
      <c r="AG31" s="116" t="s">
        <v>83</v>
      </c>
      <c r="AH31" s="632"/>
      <c r="AI31" s="633"/>
      <c r="AJ31" s="634"/>
      <c r="AK31" s="633"/>
      <c r="AL31" s="634"/>
      <c r="AM31" s="635"/>
      <c r="AN31" s="219"/>
      <c r="AO31" s="116" t="s">
        <v>83</v>
      </c>
      <c r="AP31" s="632"/>
      <c r="AQ31" s="633"/>
      <c r="AR31" s="634"/>
      <c r="AS31" s="633"/>
      <c r="AT31" s="634"/>
      <c r="AU31" s="635"/>
      <c r="AV31" s="219"/>
      <c r="AW31" s="116" t="s">
        <v>83</v>
      </c>
      <c r="AX31" s="632"/>
      <c r="AY31" s="633"/>
      <c r="AZ31" s="634"/>
      <c r="BA31" s="633"/>
      <c r="BB31" s="634"/>
      <c r="BC31" s="635"/>
      <c r="BD31" s="219"/>
      <c r="BE31" s="116" t="s">
        <v>83</v>
      </c>
      <c r="BF31" s="632"/>
      <c r="BG31" s="633"/>
      <c r="BH31" s="634"/>
      <c r="BI31" s="633"/>
      <c r="BJ31" s="634"/>
      <c r="BK31" s="635"/>
      <c r="BL31" s="219"/>
      <c r="BM31" s="116" t="s">
        <v>83</v>
      </c>
      <c r="BN31" s="632"/>
      <c r="BO31" s="633"/>
      <c r="BP31" s="634"/>
      <c r="BQ31" s="633"/>
      <c r="BR31" s="634"/>
      <c r="BS31" s="635"/>
      <c r="BT31" s="219"/>
      <c r="BU31" s="116" t="s">
        <v>83</v>
      </c>
      <c r="BV31" s="632"/>
      <c r="BW31" s="633"/>
      <c r="BX31" s="634"/>
      <c r="BY31" s="633"/>
      <c r="BZ31" s="634"/>
      <c r="CA31" s="635"/>
      <c r="CB31" s="219"/>
      <c r="CC31" s="116" t="s">
        <v>83</v>
      </c>
      <c r="CD31" s="632"/>
      <c r="CE31" s="633"/>
      <c r="CF31" s="634"/>
      <c r="CG31" s="633"/>
      <c r="CH31" s="634"/>
      <c r="CI31" s="635"/>
      <c r="CJ31" s="219"/>
      <c r="CK31" s="116" t="s">
        <v>83</v>
      </c>
      <c r="CL31" s="632"/>
      <c r="CM31" s="633"/>
      <c r="CN31" s="634"/>
      <c r="CO31" s="633"/>
      <c r="CP31" s="634"/>
      <c r="CQ31" s="635"/>
      <c r="CR31" s="219"/>
      <c r="CS31" s="116" t="s">
        <v>83</v>
      </c>
      <c r="CT31" s="632"/>
      <c r="CU31" s="633"/>
      <c r="CV31" s="634"/>
      <c r="CW31" s="633"/>
      <c r="CX31" s="634"/>
      <c r="CY31" s="635"/>
      <c r="CZ31" s="219"/>
    </row>
    <row r="32" spans="1:113" ht="30" customHeight="1" thickBot="1" x14ac:dyDescent="0.3">
      <c r="A32" s="117" t="s">
        <v>105</v>
      </c>
      <c r="B32" s="544">
        <f t="shared" si="19"/>
        <v>0</v>
      </c>
      <c r="C32" s="626">
        <f t="shared" si="19"/>
        <v>0</v>
      </c>
      <c r="D32" s="546">
        <f t="shared" si="19"/>
        <v>0</v>
      </c>
      <c r="E32" s="626">
        <f t="shared" si="19"/>
        <v>0</v>
      </c>
      <c r="F32" s="546">
        <f t="shared" si="19"/>
        <v>0</v>
      </c>
      <c r="G32" s="627">
        <f t="shared" si="19"/>
        <v>0</v>
      </c>
      <c r="H32" s="219"/>
      <c r="I32" s="117" t="s">
        <v>105</v>
      </c>
      <c r="J32" s="272"/>
      <c r="K32" s="636"/>
      <c r="L32" s="273"/>
      <c r="M32" s="636"/>
      <c r="N32" s="273"/>
      <c r="O32" s="637"/>
      <c r="P32" s="219"/>
      <c r="Q32" s="117" t="s">
        <v>105</v>
      </c>
      <c r="R32" s="272"/>
      <c r="S32" s="636"/>
      <c r="T32" s="273"/>
      <c r="U32" s="636"/>
      <c r="V32" s="273"/>
      <c r="W32" s="637"/>
      <c r="X32" s="219"/>
      <c r="Y32" s="117" t="s">
        <v>105</v>
      </c>
      <c r="Z32" s="272"/>
      <c r="AA32" s="636"/>
      <c r="AB32" s="273"/>
      <c r="AC32" s="636"/>
      <c r="AD32" s="273"/>
      <c r="AE32" s="637"/>
      <c r="AF32" s="219"/>
      <c r="AG32" s="117" t="s">
        <v>105</v>
      </c>
      <c r="AH32" s="272"/>
      <c r="AI32" s="636"/>
      <c r="AJ32" s="273"/>
      <c r="AK32" s="636"/>
      <c r="AL32" s="273"/>
      <c r="AM32" s="637"/>
      <c r="AN32" s="219"/>
      <c r="AO32" s="117" t="s">
        <v>105</v>
      </c>
      <c r="AP32" s="272"/>
      <c r="AQ32" s="636"/>
      <c r="AR32" s="273"/>
      <c r="AS32" s="636"/>
      <c r="AT32" s="273"/>
      <c r="AU32" s="637"/>
      <c r="AV32" s="219"/>
      <c r="AW32" s="117" t="s">
        <v>105</v>
      </c>
      <c r="AX32" s="272"/>
      <c r="AY32" s="636"/>
      <c r="AZ32" s="273"/>
      <c r="BA32" s="636"/>
      <c r="BB32" s="273"/>
      <c r="BC32" s="637"/>
      <c r="BD32" s="219"/>
      <c r="BE32" s="117" t="s">
        <v>105</v>
      </c>
      <c r="BF32" s="272"/>
      <c r="BG32" s="636"/>
      <c r="BH32" s="273"/>
      <c r="BI32" s="636"/>
      <c r="BJ32" s="273"/>
      <c r="BK32" s="637"/>
      <c r="BL32" s="219"/>
      <c r="BM32" s="117" t="s">
        <v>105</v>
      </c>
      <c r="BN32" s="272"/>
      <c r="BO32" s="636"/>
      <c r="BP32" s="273"/>
      <c r="BQ32" s="636"/>
      <c r="BR32" s="273"/>
      <c r="BS32" s="637"/>
      <c r="BT32" s="219"/>
      <c r="BU32" s="117" t="s">
        <v>105</v>
      </c>
      <c r="BV32" s="272"/>
      <c r="BW32" s="636"/>
      <c r="BX32" s="273"/>
      <c r="BY32" s="636"/>
      <c r="BZ32" s="273"/>
      <c r="CA32" s="637"/>
      <c r="CB32" s="219"/>
      <c r="CC32" s="117" t="s">
        <v>105</v>
      </c>
      <c r="CD32" s="272"/>
      <c r="CE32" s="636"/>
      <c r="CF32" s="273"/>
      <c r="CG32" s="636"/>
      <c r="CH32" s="273"/>
      <c r="CI32" s="637"/>
      <c r="CJ32" s="219"/>
      <c r="CK32" s="117" t="s">
        <v>105</v>
      </c>
      <c r="CL32" s="272"/>
      <c r="CM32" s="636"/>
      <c r="CN32" s="273"/>
      <c r="CO32" s="636"/>
      <c r="CP32" s="273"/>
      <c r="CQ32" s="637"/>
      <c r="CR32" s="219"/>
      <c r="CS32" s="117" t="s">
        <v>105</v>
      </c>
      <c r="CT32" s="272"/>
      <c r="CU32" s="636"/>
      <c r="CV32" s="273"/>
      <c r="CW32" s="636"/>
      <c r="CX32" s="273"/>
      <c r="CY32" s="637"/>
      <c r="CZ32" s="219"/>
    </row>
    <row r="33" spans="1:106" ht="30" customHeight="1" thickTop="1" thickBot="1" x14ac:dyDescent="0.3">
      <c r="A33" s="118" t="s">
        <v>90</v>
      </c>
      <c r="B33" s="618">
        <f>SUM(B25:B32)</f>
        <v>0</v>
      </c>
      <c r="C33" s="619">
        <f t="shared" ref="C33:G33" si="20">SUM(C25:C32)</f>
        <v>0</v>
      </c>
      <c r="D33" s="620">
        <f t="shared" si="20"/>
        <v>0</v>
      </c>
      <c r="E33" s="619">
        <f t="shared" si="20"/>
        <v>0</v>
      </c>
      <c r="F33" s="620">
        <f t="shared" si="20"/>
        <v>0</v>
      </c>
      <c r="G33" s="621">
        <f t="shared" si="20"/>
        <v>0</v>
      </c>
      <c r="H33" s="219"/>
      <c r="I33" s="118" t="s">
        <v>90</v>
      </c>
      <c r="J33" s="618">
        <f>SUM(J25:J32)</f>
        <v>0</v>
      </c>
      <c r="K33" s="619">
        <f t="shared" ref="K33:O33" si="21">SUM(K25:K32)</f>
        <v>0</v>
      </c>
      <c r="L33" s="620">
        <f t="shared" si="21"/>
        <v>0</v>
      </c>
      <c r="M33" s="619">
        <f t="shared" si="21"/>
        <v>0</v>
      </c>
      <c r="N33" s="620">
        <f t="shared" si="21"/>
        <v>0</v>
      </c>
      <c r="O33" s="621">
        <f t="shared" si="21"/>
        <v>0</v>
      </c>
      <c r="P33" s="219"/>
      <c r="Q33" s="118" t="s">
        <v>90</v>
      </c>
      <c r="R33" s="618">
        <f>SUM(R25:R32)</f>
        <v>0</v>
      </c>
      <c r="S33" s="619">
        <f t="shared" ref="S33:W33" si="22">SUM(S25:S32)</f>
        <v>0</v>
      </c>
      <c r="T33" s="620">
        <f t="shared" si="22"/>
        <v>0</v>
      </c>
      <c r="U33" s="619">
        <f t="shared" si="22"/>
        <v>0</v>
      </c>
      <c r="V33" s="620">
        <f t="shared" si="22"/>
        <v>0</v>
      </c>
      <c r="W33" s="621">
        <f t="shared" si="22"/>
        <v>0</v>
      </c>
      <c r="X33" s="219"/>
      <c r="Y33" s="118" t="s">
        <v>90</v>
      </c>
      <c r="Z33" s="618">
        <f>SUM(Z25:Z32)</f>
        <v>0</v>
      </c>
      <c r="AA33" s="619">
        <f t="shared" ref="AA33:AE33" si="23">SUM(AA25:AA32)</f>
        <v>0</v>
      </c>
      <c r="AB33" s="620">
        <f t="shared" si="23"/>
        <v>0</v>
      </c>
      <c r="AC33" s="619">
        <f t="shared" si="23"/>
        <v>0</v>
      </c>
      <c r="AD33" s="620">
        <f t="shared" si="23"/>
        <v>0</v>
      </c>
      <c r="AE33" s="621">
        <f t="shared" si="23"/>
        <v>0</v>
      </c>
      <c r="AF33" s="219"/>
      <c r="AG33" s="118" t="s">
        <v>90</v>
      </c>
      <c r="AH33" s="618">
        <f>SUM(AH25:AH32)</f>
        <v>0</v>
      </c>
      <c r="AI33" s="619">
        <f t="shared" ref="AI33:AM33" si="24">SUM(AI25:AI32)</f>
        <v>0</v>
      </c>
      <c r="AJ33" s="620">
        <f t="shared" si="24"/>
        <v>0</v>
      </c>
      <c r="AK33" s="619">
        <f t="shared" si="24"/>
        <v>0</v>
      </c>
      <c r="AL33" s="620">
        <f t="shared" si="24"/>
        <v>0</v>
      </c>
      <c r="AM33" s="621">
        <f t="shared" si="24"/>
        <v>0</v>
      </c>
      <c r="AN33" s="219"/>
      <c r="AO33" s="118" t="s">
        <v>90</v>
      </c>
      <c r="AP33" s="618">
        <f>SUM(AP25:AP32)</f>
        <v>0</v>
      </c>
      <c r="AQ33" s="619">
        <f t="shared" ref="AQ33:AU33" si="25">SUM(AQ25:AQ32)</f>
        <v>0</v>
      </c>
      <c r="AR33" s="620">
        <f t="shared" si="25"/>
        <v>0</v>
      </c>
      <c r="AS33" s="619">
        <f t="shared" si="25"/>
        <v>0</v>
      </c>
      <c r="AT33" s="620">
        <f t="shared" si="25"/>
        <v>0</v>
      </c>
      <c r="AU33" s="621">
        <f t="shared" si="25"/>
        <v>0</v>
      </c>
      <c r="AV33" s="219"/>
      <c r="AW33" s="118" t="s">
        <v>90</v>
      </c>
      <c r="AX33" s="618">
        <f>SUM(AX25:AX32)</f>
        <v>0</v>
      </c>
      <c r="AY33" s="619">
        <f t="shared" ref="AY33:BC33" si="26">SUM(AY25:AY32)</f>
        <v>0</v>
      </c>
      <c r="AZ33" s="620">
        <f t="shared" si="26"/>
        <v>0</v>
      </c>
      <c r="BA33" s="619">
        <f t="shared" si="26"/>
        <v>0</v>
      </c>
      <c r="BB33" s="620">
        <f t="shared" si="26"/>
        <v>0</v>
      </c>
      <c r="BC33" s="621">
        <f t="shared" si="26"/>
        <v>0</v>
      </c>
      <c r="BD33" s="219"/>
      <c r="BE33" s="118" t="s">
        <v>90</v>
      </c>
      <c r="BF33" s="618">
        <f>SUM(BF25:BF32)</f>
        <v>0</v>
      </c>
      <c r="BG33" s="619">
        <f t="shared" ref="BG33:BK33" si="27">SUM(BG25:BG32)</f>
        <v>0</v>
      </c>
      <c r="BH33" s="620">
        <f t="shared" si="27"/>
        <v>0</v>
      </c>
      <c r="BI33" s="619">
        <f t="shared" si="27"/>
        <v>0</v>
      </c>
      <c r="BJ33" s="620">
        <f t="shared" si="27"/>
        <v>0</v>
      </c>
      <c r="BK33" s="621">
        <f t="shared" si="27"/>
        <v>0</v>
      </c>
      <c r="BL33" s="219"/>
      <c r="BM33" s="118" t="s">
        <v>90</v>
      </c>
      <c r="BN33" s="618">
        <f>SUM(BN25:BN32)</f>
        <v>0</v>
      </c>
      <c r="BO33" s="619">
        <f t="shared" ref="BO33:BS33" si="28">SUM(BO25:BO32)</f>
        <v>0</v>
      </c>
      <c r="BP33" s="620">
        <f t="shared" si="28"/>
        <v>0</v>
      </c>
      <c r="BQ33" s="619">
        <f t="shared" si="28"/>
        <v>0</v>
      </c>
      <c r="BR33" s="620">
        <f t="shared" si="28"/>
        <v>0</v>
      </c>
      <c r="BS33" s="621">
        <f t="shared" si="28"/>
        <v>0</v>
      </c>
      <c r="BT33" s="219"/>
      <c r="BU33" s="118" t="s">
        <v>90</v>
      </c>
      <c r="BV33" s="618">
        <f>SUM(BV25:BV32)</f>
        <v>0</v>
      </c>
      <c r="BW33" s="619">
        <f t="shared" ref="BW33:CA33" si="29">SUM(BW25:BW32)</f>
        <v>0</v>
      </c>
      <c r="BX33" s="620">
        <f t="shared" si="29"/>
        <v>0</v>
      </c>
      <c r="BY33" s="619">
        <f t="shared" si="29"/>
        <v>0</v>
      </c>
      <c r="BZ33" s="620">
        <f t="shared" si="29"/>
        <v>0</v>
      </c>
      <c r="CA33" s="621">
        <f t="shared" si="29"/>
        <v>0</v>
      </c>
      <c r="CB33" s="219"/>
      <c r="CC33" s="118" t="s">
        <v>90</v>
      </c>
      <c r="CD33" s="618">
        <f>SUM(CD25:CD32)</f>
        <v>0</v>
      </c>
      <c r="CE33" s="619">
        <f t="shared" ref="CE33:CI33" si="30">SUM(CE25:CE32)</f>
        <v>0</v>
      </c>
      <c r="CF33" s="620">
        <f t="shared" si="30"/>
        <v>0</v>
      </c>
      <c r="CG33" s="619">
        <f t="shared" si="30"/>
        <v>0</v>
      </c>
      <c r="CH33" s="620">
        <f t="shared" si="30"/>
        <v>0</v>
      </c>
      <c r="CI33" s="621">
        <f t="shared" si="30"/>
        <v>0</v>
      </c>
      <c r="CJ33" s="219"/>
      <c r="CK33" s="118" t="s">
        <v>90</v>
      </c>
      <c r="CL33" s="618">
        <f>SUM(CL25:CL32)</f>
        <v>0</v>
      </c>
      <c r="CM33" s="619">
        <f t="shared" ref="CM33:CQ33" si="31">SUM(CM25:CM32)</f>
        <v>0</v>
      </c>
      <c r="CN33" s="620">
        <f t="shared" si="31"/>
        <v>0</v>
      </c>
      <c r="CO33" s="619">
        <f t="shared" si="31"/>
        <v>0</v>
      </c>
      <c r="CP33" s="620">
        <f t="shared" si="31"/>
        <v>0</v>
      </c>
      <c r="CQ33" s="621">
        <f t="shared" si="31"/>
        <v>0</v>
      </c>
      <c r="CR33" s="219"/>
      <c r="CS33" s="118" t="s">
        <v>90</v>
      </c>
      <c r="CT33" s="618">
        <f>SUM(CT25:CT32)</f>
        <v>0</v>
      </c>
      <c r="CU33" s="619">
        <f t="shared" ref="CU33:CY33" si="32">SUM(CU25:CU32)</f>
        <v>0</v>
      </c>
      <c r="CV33" s="620">
        <f t="shared" si="32"/>
        <v>0</v>
      </c>
      <c r="CW33" s="619">
        <f t="shared" si="32"/>
        <v>0</v>
      </c>
      <c r="CX33" s="620">
        <f t="shared" si="32"/>
        <v>0</v>
      </c>
      <c r="CY33" s="621">
        <f t="shared" si="32"/>
        <v>0</v>
      </c>
      <c r="CZ33" s="219"/>
    </row>
    <row r="34" spans="1:106" ht="20.100000000000001" customHeight="1" x14ac:dyDescent="0.25">
      <c r="A34" s="125" t="s">
        <v>106</v>
      </c>
      <c r="B34" s="123"/>
      <c r="C34" s="123"/>
      <c r="D34" s="123"/>
      <c r="E34" s="123"/>
      <c r="F34" s="123"/>
      <c r="G34" s="124"/>
      <c r="H34" s="219"/>
      <c r="I34" s="125" t="s">
        <v>106</v>
      </c>
      <c r="J34" s="123"/>
      <c r="K34" s="123"/>
      <c r="L34" s="123"/>
      <c r="M34" s="123"/>
      <c r="N34" s="123"/>
      <c r="O34" s="124"/>
      <c r="P34" s="219"/>
      <c r="Q34" s="125" t="s">
        <v>106</v>
      </c>
      <c r="R34" s="123"/>
      <c r="S34" s="123"/>
      <c r="T34" s="123"/>
      <c r="U34" s="123"/>
      <c r="V34" s="123"/>
      <c r="W34" s="124"/>
      <c r="X34" s="219"/>
      <c r="Y34" s="125" t="s">
        <v>106</v>
      </c>
      <c r="Z34" s="123"/>
      <c r="AA34" s="123"/>
      <c r="AB34" s="123"/>
      <c r="AC34" s="123"/>
      <c r="AD34" s="123"/>
      <c r="AE34" s="124"/>
      <c r="AF34" s="219"/>
      <c r="AG34" s="125" t="s">
        <v>106</v>
      </c>
      <c r="AH34" s="123"/>
      <c r="AI34" s="123"/>
      <c r="AJ34" s="123"/>
      <c r="AK34" s="123"/>
      <c r="AL34" s="123"/>
      <c r="AM34" s="124"/>
      <c r="AN34" s="219"/>
      <c r="AO34" s="125" t="s">
        <v>106</v>
      </c>
      <c r="AP34" s="123"/>
      <c r="AQ34" s="123"/>
      <c r="AR34" s="123"/>
      <c r="AS34" s="123"/>
      <c r="AT34" s="123"/>
      <c r="AU34" s="124"/>
      <c r="AV34" s="219"/>
      <c r="AW34" s="125" t="s">
        <v>106</v>
      </c>
      <c r="AX34" s="123"/>
      <c r="AY34" s="123"/>
      <c r="AZ34" s="123"/>
      <c r="BA34" s="123"/>
      <c r="BB34" s="123"/>
      <c r="BC34" s="124"/>
      <c r="BD34" s="219"/>
      <c r="BE34" s="125" t="s">
        <v>106</v>
      </c>
      <c r="BF34" s="123"/>
      <c r="BG34" s="123"/>
      <c r="BH34" s="123"/>
      <c r="BI34" s="123"/>
      <c r="BJ34" s="123"/>
      <c r="BK34" s="124"/>
      <c r="BL34" s="219"/>
      <c r="BM34" s="125" t="s">
        <v>106</v>
      </c>
      <c r="BN34" s="123"/>
      <c r="BO34" s="123"/>
      <c r="BP34" s="123"/>
      <c r="BQ34" s="123"/>
      <c r="BR34" s="123"/>
      <c r="BS34" s="124"/>
      <c r="BT34" s="219"/>
      <c r="BU34" s="125" t="s">
        <v>106</v>
      </c>
      <c r="BV34" s="123"/>
      <c r="BW34" s="123"/>
      <c r="BX34" s="123"/>
      <c r="BY34" s="123"/>
      <c r="BZ34" s="123"/>
      <c r="CA34" s="124"/>
      <c r="CB34" s="219"/>
      <c r="CC34" s="125" t="s">
        <v>106</v>
      </c>
      <c r="CD34" s="123"/>
      <c r="CE34" s="123"/>
      <c r="CF34" s="123"/>
      <c r="CG34" s="123"/>
      <c r="CH34" s="123"/>
      <c r="CI34" s="124"/>
      <c r="CJ34" s="219"/>
      <c r="CK34" s="125" t="s">
        <v>106</v>
      </c>
      <c r="CL34" s="123"/>
      <c r="CM34" s="123"/>
      <c r="CN34" s="123"/>
      <c r="CO34" s="123"/>
      <c r="CP34" s="123"/>
      <c r="CQ34" s="124"/>
      <c r="CR34" s="219"/>
      <c r="CS34" s="125" t="s">
        <v>106</v>
      </c>
      <c r="CT34" s="123"/>
      <c r="CU34" s="123"/>
      <c r="CV34" s="123"/>
      <c r="CW34" s="123"/>
      <c r="CX34" s="123"/>
      <c r="CY34" s="124"/>
      <c r="CZ34" s="219"/>
    </row>
    <row r="35" spans="1:106" ht="30" customHeight="1" x14ac:dyDescent="0.25">
      <c r="A35" s="116" t="s">
        <v>107</v>
      </c>
      <c r="B35" s="622">
        <f t="shared" ref="B35:G37" si="33">SUM(J35,R35,Z35,AH35,AP35,AX35,BF35,BN35,BV35,CD35,CL35,CT35)</f>
        <v>0</v>
      </c>
      <c r="C35" s="623">
        <f t="shared" si="33"/>
        <v>0</v>
      </c>
      <c r="D35" s="624">
        <f t="shared" si="33"/>
        <v>0</v>
      </c>
      <c r="E35" s="623">
        <f t="shared" si="33"/>
        <v>0</v>
      </c>
      <c r="F35" s="624">
        <f t="shared" si="33"/>
        <v>0</v>
      </c>
      <c r="G35" s="625">
        <f t="shared" si="33"/>
        <v>0</v>
      </c>
      <c r="H35" s="219"/>
      <c r="I35" s="116" t="s">
        <v>107</v>
      </c>
      <c r="J35" s="632"/>
      <c r="K35" s="633"/>
      <c r="L35" s="634"/>
      <c r="M35" s="633"/>
      <c r="N35" s="634"/>
      <c r="O35" s="635"/>
      <c r="P35" s="219"/>
      <c r="Q35" s="116" t="s">
        <v>107</v>
      </c>
      <c r="R35" s="632"/>
      <c r="S35" s="633"/>
      <c r="T35" s="634"/>
      <c r="U35" s="633"/>
      <c r="V35" s="634"/>
      <c r="W35" s="635"/>
      <c r="X35" s="219"/>
      <c r="Y35" s="116" t="s">
        <v>107</v>
      </c>
      <c r="Z35" s="632"/>
      <c r="AA35" s="633"/>
      <c r="AB35" s="634"/>
      <c r="AC35" s="633"/>
      <c r="AD35" s="634"/>
      <c r="AE35" s="635"/>
      <c r="AF35" s="219"/>
      <c r="AG35" s="116" t="s">
        <v>107</v>
      </c>
      <c r="AH35" s="632"/>
      <c r="AI35" s="633"/>
      <c r="AJ35" s="634"/>
      <c r="AK35" s="633"/>
      <c r="AL35" s="634"/>
      <c r="AM35" s="635"/>
      <c r="AN35" s="219"/>
      <c r="AO35" s="116" t="s">
        <v>107</v>
      </c>
      <c r="AP35" s="632"/>
      <c r="AQ35" s="633"/>
      <c r="AR35" s="634"/>
      <c r="AS35" s="633"/>
      <c r="AT35" s="634"/>
      <c r="AU35" s="635"/>
      <c r="AV35" s="219"/>
      <c r="AW35" s="116" t="s">
        <v>107</v>
      </c>
      <c r="AX35" s="632"/>
      <c r="AY35" s="633"/>
      <c r="AZ35" s="634"/>
      <c r="BA35" s="633"/>
      <c r="BB35" s="634"/>
      <c r="BC35" s="635"/>
      <c r="BD35" s="219"/>
      <c r="BE35" s="116" t="s">
        <v>107</v>
      </c>
      <c r="BF35" s="632"/>
      <c r="BG35" s="633"/>
      <c r="BH35" s="634"/>
      <c r="BI35" s="633"/>
      <c r="BJ35" s="634"/>
      <c r="BK35" s="635"/>
      <c r="BL35" s="219"/>
      <c r="BM35" s="116" t="s">
        <v>107</v>
      </c>
      <c r="BN35" s="632"/>
      <c r="BO35" s="633"/>
      <c r="BP35" s="634"/>
      <c r="BQ35" s="633"/>
      <c r="BR35" s="634"/>
      <c r="BS35" s="635"/>
      <c r="BT35" s="219"/>
      <c r="BU35" s="116" t="s">
        <v>107</v>
      </c>
      <c r="BV35" s="632"/>
      <c r="BW35" s="633"/>
      <c r="BX35" s="634"/>
      <c r="BY35" s="633"/>
      <c r="BZ35" s="634"/>
      <c r="CA35" s="635"/>
      <c r="CB35" s="219"/>
      <c r="CC35" s="116" t="s">
        <v>107</v>
      </c>
      <c r="CD35" s="632"/>
      <c r="CE35" s="633"/>
      <c r="CF35" s="634"/>
      <c r="CG35" s="633"/>
      <c r="CH35" s="634"/>
      <c r="CI35" s="635"/>
      <c r="CJ35" s="219"/>
      <c r="CK35" s="116" t="s">
        <v>107</v>
      </c>
      <c r="CL35" s="632"/>
      <c r="CM35" s="633"/>
      <c r="CN35" s="634"/>
      <c r="CO35" s="633"/>
      <c r="CP35" s="634"/>
      <c r="CQ35" s="635"/>
      <c r="CR35" s="219"/>
      <c r="CS35" s="116" t="s">
        <v>107</v>
      </c>
      <c r="CT35" s="632"/>
      <c r="CU35" s="633"/>
      <c r="CV35" s="634"/>
      <c r="CW35" s="633"/>
      <c r="CX35" s="634"/>
      <c r="CY35" s="635"/>
      <c r="CZ35" s="219"/>
      <c r="DB35" s="578"/>
    </row>
    <row r="36" spans="1:106" ht="30" customHeight="1" x14ac:dyDescent="0.25">
      <c r="A36" s="115" t="s">
        <v>108</v>
      </c>
      <c r="B36" s="539">
        <f t="shared" si="33"/>
        <v>0</v>
      </c>
      <c r="C36" s="590">
        <f t="shared" si="33"/>
        <v>0</v>
      </c>
      <c r="D36" s="541">
        <f t="shared" si="33"/>
        <v>0</v>
      </c>
      <c r="E36" s="590">
        <f t="shared" si="33"/>
        <v>0</v>
      </c>
      <c r="F36" s="541">
        <f t="shared" si="33"/>
        <v>0</v>
      </c>
      <c r="G36" s="591">
        <f t="shared" si="33"/>
        <v>0</v>
      </c>
      <c r="H36" s="219"/>
      <c r="I36" s="115" t="s">
        <v>108</v>
      </c>
      <c r="J36" s="269"/>
      <c r="K36" s="593"/>
      <c r="L36" s="271"/>
      <c r="M36" s="593"/>
      <c r="N36" s="271"/>
      <c r="O36" s="594"/>
      <c r="P36" s="599"/>
      <c r="Q36" s="115" t="s">
        <v>108</v>
      </c>
      <c r="R36" s="269"/>
      <c r="S36" s="593"/>
      <c r="T36" s="271"/>
      <c r="U36" s="593"/>
      <c r="V36" s="271"/>
      <c r="W36" s="594"/>
      <c r="X36" s="599"/>
      <c r="Y36" s="115" t="s">
        <v>108</v>
      </c>
      <c r="Z36" s="269"/>
      <c r="AA36" s="593"/>
      <c r="AB36" s="271"/>
      <c r="AC36" s="593"/>
      <c r="AD36" s="271"/>
      <c r="AE36" s="594"/>
      <c r="AF36" s="599"/>
      <c r="AG36" s="115" t="s">
        <v>108</v>
      </c>
      <c r="AH36" s="269"/>
      <c r="AI36" s="593"/>
      <c r="AJ36" s="271"/>
      <c r="AK36" s="593"/>
      <c r="AL36" s="271"/>
      <c r="AM36" s="594"/>
      <c r="AN36" s="599"/>
      <c r="AO36" s="115" t="s">
        <v>108</v>
      </c>
      <c r="AP36" s="269"/>
      <c r="AQ36" s="593"/>
      <c r="AR36" s="271"/>
      <c r="AS36" s="593"/>
      <c r="AT36" s="271"/>
      <c r="AU36" s="594"/>
      <c r="AV36" s="599"/>
      <c r="AW36" s="115" t="s">
        <v>108</v>
      </c>
      <c r="AX36" s="269"/>
      <c r="AY36" s="593"/>
      <c r="AZ36" s="271"/>
      <c r="BA36" s="593"/>
      <c r="BB36" s="271"/>
      <c r="BC36" s="594"/>
      <c r="BD36" s="599"/>
      <c r="BE36" s="115" t="s">
        <v>108</v>
      </c>
      <c r="BF36" s="269"/>
      <c r="BG36" s="593"/>
      <c r="BH36" s="271"/>
      <c r="BI36" s="593"/>
      <c r="BJ36" s="271"/>
      <c r="BK36" s="594"/>
      <c r="BL36" s="599"/>
      <c r="BM36" s="115" t="s">
        <v>108</v>
      </c>
      <c r="BN36" s="269"/>
      <c r="BO36" s="593"/>
      <c r="BP36" s="271"/>
      <c r="BQ36" s="593"/>
      <c r="BR36" s="271"/>
      <c r="BS36" s="594"/>
      <c r="BT36" s="599"/>
      <c r="BU36" s="115" t="s">
        <v>108</v>
      </c>
      <c r="BV36" s="269"/>
      <c r="BW36" s="593"/>
      <c r="BX36" s="271"/>
      <c r="BY36" s="593"/>
      <c r="BZ36" s="271"/>
      <c r="CA36" s="594"/>
      <c r="CB36" s="599"/>
      <c r="CC36" s="115" t="s">
        <v>108</v>
      </c>
      <c r="CD36" s="269"/>
      <c r="CE36" s="593"/>
      <c r="CF36" s="271"/>
      <c r="CG36" s="593"/>
      <c r="CH36" s="271"/>
      <c r="CI36" s="594"/>
      <c r="CJ36" s="599"/>
      <c r="CK36" s="115" t="s">
        <v>108</v>
      </c>
      <c r="CL36" s="269"/>
      <c r="CM36" s="593"/>
      <c r="CN36" s="271"/>
      <c r="CO36" s="593"/>
      <c r="CP36" s="271"/>
      <c r="CQ36" s="594"/>
      <c r="CR36" s="599"/>
      <c r="CS36" s="115" t="s">
        <v>108</v>
      </c>
      <c r="CT36" s="269"/>
      <c r="CU36" s="593"/>
      <c r="CV36" s="271"/>
      <c r="CW36" s="593"/>
      <c r="CX36" s="271"/>
      <c r="CY36" s="594"/>
      <c r="CZ36" s="219"/>
    </row>
    <row r="37" spans="1:106" ht="30" customHeight="1" thickBot="1" x14ac:dyDescent="0.3">
      <c r="A37" s="579" t="s">
        <v>105</v>
      </c>
      <c r="B37" s="614">
        <f t="shared" si="33"/>
        <v>0</v>
      </c>
      <c r="C37" s="615">
        <f t="shared" si="33"/>
        <v>0</v>
      </c>
      <c r="D37" s="616">
        <f t="shared" si="33"/>
        <v>0</v>
      </c>
      <c r="E37" s="615">
        <f t="shared" si="33"/>
        <v>0</v>
      </c>
      <c r="F37" s="616">
        <f t="shared" si="33"/>
        <v>0</v>
      </c>
      <c r="G37" s="617">
        <f t="shared" si="33"/>
        <v>0</v>
      </c>
      <c r="H37" s="219"/>
      <c r="I37" s="579" t="s">
        <v>105</v>
      </c>
      <c r="J37" s="628"/>
      <c r="K37" s="629"/>
      <c r="L37" s="630"/>
      <c r="M37" s="629"/>
      <c r="N37" s="630"/>
      <c r="O37" s="631"/>
      <c r="P37" s="219"/>
      <c r="Q37" s="579" t="s">
        <v>105</v>
      </c>
      <c r="R37" s="628"/>
      <c r="S37" s="629"/>
      <c r="T37" s="630"/>
      <c r="U37" s="629"/>
      <c r="V37" s="630"/>
      <c r="W37" s="631"/>
      <c r="X37" s="219"/>
      <c r="Y37" s="579" t="s">
        <v>105</v>
      </c>
      <c r="Z37" s="628"/>
      <c r="AA37" s="629"/>
      <c r="AB37" s="630"/>
      <c r="AC37" s="629"/>
      <c r="AD37" s="630"/>
      <c r="AE37" s="631"/>
      <c r="AF37" s="219"/>
      <c r="AG37" s="579" t="s">
        <v>105</v>
      </c>
      <c r="AH37" s="628"/>
      <c r="AI37" s="629"/>
      <c r="AJ37" s="630"/>
      <c r="AK37" s="629"/>
      <c r="AL37" s="630"/>
      <c r="AM37" s="631"/>
      <c r="AN37" s="219"/>
      <c r="AO37" s="579" t="s">
        <v>105</v>
      </c>
      <c r="AP37" s="628"/>
      <c r="AQ37" s="629"/>
      <c r="AR37" s="630"/>
      <c r="AS37" s="629"/>
      <c r="AT37" s="630"/>
      <c r="AU37" s="631"/>
      <c r="AV37" s="219"/>
      <c r="AW37" s="579" t="s">
        <v>105</v>
      </c>
      <c r="AX37" s="628"/>
      <c r="AY37" s="629"/>
      <c r="AZ37" s="630"/>
      <c r="BA37" s="629"/>
      <c r="BB37" s="630"/>
      <c r="BC37" s="631"/>
      <c r="BD37" s="219"/>
      <c r="BE37" s="579" t="s">
        <v>105</v>
      </c>
      <c r="BF37" s="628"/>
      <c r="BG37" s="629"/>
      <c r="BH37" s="630"/>
      <c r="BI37" s="629"/>
      <c r="BJ37" s="630"/>
      <c r="BK37" s="631"/>
      <c r="BL37" s="219"/>
      <c r="BM37" s="579" t="s">
        <v>105</v>
      </c>
      <c r="BN37" s="628"/>
      <c r="BO37" s="629"/>
      <c r="BP37" s="630"/>
      <c r="BQ37" s="629"/>
      <c r="BR37" s="630"/>
      <c r="BS37" s="631"/>
      <c r="BT37" s="219"/>
      <c r="BU37" s="579" t="s">
        <v>105</v>
      </c>
      <c r="BV37" s="628"/>
      <c r="BW37" s="629"/>
      <c r="BX37" s="630"/>
      <c r="BY37" s="629"/>
      <c r="BZ37" s="630"/>
      <c r="CA37" s="631"/>
      <c r="CB37" s="219"/>
      <c r="CC37" s="579" t="s">
        <v>105</v>
      </c>
      <c r="CD37" s="628"/>
      <c r="CE37" s="629"/>
      <c r="CF37" s="630"/>
      <c r="CG37" s="629"/>
      <c r="CH37" s="630"/>
      <c r="CI37" s="631"/>
      <c r="CJ37" s="219"/>
      <c r="CK37" s="579" t="s">
        <v>105</v>
      </c>
      <c r="CL37" s="628"/>
      <c r="CM37" s="629"/>
      <c r="CN37" s="630"/>
      <c r="CO37" s="629"/>
      <c r="CP37" s="630"/>
      <c r="CQ37" s="631"/>
      <c r="CR37" s="219"/>
      <c r="CS37" s="579" t="s">
        <v>105</v>
      </c>
      <c r="CT37" s="628"/>
      <c r="CU37" s="629"/>
      <c r="CV37" s="630"/>
      <c r="CW37" s="629"/>
      <c r="CX37" s="630"/>
      <c r="CY37" s="631"/>
      <c r="CZ37" s="219"/>
    </row>
    <row r="38" spans="1:106" ht="30" customHeight="1" thickTop="1" thickBot="1" x14ac:dyDescent="0.3">
      <c r="A38" s="118" t="s">
        <v>90</v>
      </c>
      <c r="B38" s="618">
        <f t="shared" ref="B38:G38" si="34">SUM(B35:B37)</f>
        <v>0</v>
      </c>
      <c r="C38" s="619">
        <f t="shared" si="34"/>
        <v>0</v>
      </c>
      <c r="D38" s="620">
        <f t="shared" si="34"/>
        <v>0</v>
      </c>
      <c r="E38" s="619">
        <f t="shared" si="34"/>
        <v>0</v>
      </c>
      <c r="F38" s="620">
        <f t="shared" si="34"/>
        <v>0</v>
      </c>
      <c r="G38" s="621">
        <f t="shared" si="34"/>
        <v>0</v>
      </c>
      <c r="H38" s="219"/>
      <c r="I38" s="118" t="s">
        <v>90</v>
      </c>
      <c r="J38" s="618">
        <f t="shared" ref="J38:O38" si="35">SUM(J35:J37)</f>
        <v>0</v>
      </c>
      <c r="K38" s="619">
        <f t="shared" si="35"/>
        <v>0</v>
      </c>
      <c r="L38" s="620">
        <f t="shared" si="35"/>
        <v>0</v>
      </c>
      <c r="M38" s="619">
        <f t="shared" si="35"/>
        <v>0</v>
      </c>
      <c r="N38" s="620">
        <f t="shared" si="35"/>
        <v>0</v>
      </c>
      <c r="O38" s="621">
        <f t="shared" si="35"/>
        <v>0</v>
      </c>
      <c r="P38" s="219"/>
      <c r="Q38" s="118" t="s">
        <v>90</v>
      </c>
      <c r="R38" s="618">
        <f t="shared" ref="R38:W38" si="36">SUM(R35:R37)</f>
        <v>0</v>
      </c>
      <c r="S38" s="619">
        <f t="shared" si="36"/>
        <v>0</v>
      </c>
      <c r="T38" s="620">
        <f t="shared" si="36"/>
        <v>0</v>
      </c>
      <c r="U38" s="619">
        <f t="shared" si="36"/>
        <v>0</v>
      </c>
      <c r="V38" s="620">
        <f t="shared" si="36"/>
        <v>0</v>
      </c>
      <c r="W38" s="621">
        <f t="shared" si="36"/>
        <v>0</v>
      </c>
      <c r="X38" s="219"/>
      <c r="Y38" s="118" t="s">
        <v>90</v>
      </c>
      <c r="Z38" s="618">
        <f t="shared" ref="Z38:AE38" si="37">SUM(Z35:Z37)</f>
        <v>0</v>
      </c>
      <c r="AA38" s="619">
        <f t="shared" si="37"/>
        <v>0</v>
      </c>
      <c r="AB38" s="620">
        <f t="shared" si="37"/>
        <v>0</v>
      </c>
      <c r="AC38" s="619">
        <f t="shared" si="37"/>
        <v>0</v>
      </c>
      <c r="AD38" s="620">
        <f t="shared" si="37"/>
        <v>0</v>
      </c>
      <c r="AE38" s="621">
        <f t="shared" si="37"/>
        <v>0</v>
      </c>
      <c r="AF38" s="219"/>
      <c r="AG38" s="118" t="s">
        <v>90</v>
      </c>
      <c r="AH38" s="618">
        <f t="shared" ref="AH38:AM38" si="38">SUM(AH35:AH37)</f>
        <v>0</v>
      </c>
      <c r="AI38" s="619">
        <f t="shared" si="38"/>
        <v>0</v>
      </c>
      <c r="AJ38" s="620">
        <f t="shared" si="38"/>
        <v>0</v>
      </c>
      <c r="AK38" s="619">
        <f t="shared" si="38"/>
        <v>0</v>
      </c>
      <c r="AL38" s="620">
        <f t="shared" si="38"/>
        <v>0</v>
      </c>
      <c r="AM38" s="621">
        <f t="shared" si="38"/>
        <v>0</v>
      </c>
      <c r="AN38" s="219"/>
      <c r="AO38" s="118" t="s">
        <v>90</v>
      </c>
      <c r="AP38" s="618">
        <f t="shared" ref="AP38:AU38" si="39">SUM(AP35:AP37)</f>
        <v>0</v>
      </c>
      <c r="AQ38" s="619">
        <f t="shared" si="39"/>
        <v>0</v>
      </c>
      <c r="AR38" s="620">
        <f t="shared" si="39"/>
        <v>0</v>
      </c>
      <c r="AS38" s="619">
        <f t="shared" si="39"/>
        <v>0</v>
      </c>
      <c r="AT38" s="620">
        <f t="shared" si="39"/>
        <v>0</v>
      </c>
      <c r="AU38" s="621">
        <f t="shared" si="39"/>
        <v>0</v>
      </c>
      <c r="AV38" s="219"/>
      <c r="AW38" s="118" t="s">
        <v>90</v>
      </c>
      <c r="AX38" s="618">
        <f t="shared" ref="AX38:BC38" si="40">SUM(AX35:AX37)</f>
        <v>0</v>
      </c>
      <c r="AY38" s="619">
        <f t="shared" si="40"/>
        <v>0</v>
      </c>
      <c r="AZ38" s="620">
        <f t="shared" si="40"/>
        <v>0</v>
      </c>
      <c r="BA38" s="619">
        <f t="shared" si="40"/>
        <v>0</v>
      </c>
      <c r="BB38" s="620">
        <f t="shared" si="40"/>
        <v>0</v>
      </c>
      <c r="BC38" s="621">
        <f t="shared" si="40"/>
        <v>0</v>
      </c>
      <c r="BD38" s="219"/>
      <c r="BE38" s="118" t="s">
        <v>90</v>
      </c>
      <c r="BF38" s="618">
        <f t="shared" ref="BF38:BK38" si="41">SUM(BF35:BF37)</f>
        <v>0</v>
      </c>
      <c r="BG38" s="619">
        <f t="shared" si="41"/>
        <v>0</v>
      </c>
      <c r="BH38" s="620">
        <f t="shared" si="41"/>
        <v>0</v>
      </c>
      <c r="BI38" s="619">
        <f t="shared" si="41"/>
        <v>0</v>
      </c>
      <c r="BJ38" s="620">
        <f t="shared" si="41"/>
        <v>0</v>
      </c>
      <c r="BK38" s="621">
        <f t="shared" si="41"/>
        <v>0</v>
      </c>
      <c r="BL38" s="219"/>
      <c r="BM38" s="118" t="s">
        <v>90</v>
      </c>
      <c r="BN38" s="618">
        <f t="shared" ref="BN38:BS38" si="42">SUM(BN35:BN37)</f>
        <v>0</v>
      </c>
      <c r="BO38" s="619">
        <f t="shared" si="42"/>
        <v>0</v>
      </c>
      <c r="BP38" s="620">
        <f t="shared" si="42"/>
        <v>0</v>
      </c>
      <c r="BQ38" s="619">
        <f t="shared" si="42"/>
        <v>0</v>
      </c>
      <c r="BR38" s="620">
        <f t="shared" si="42"/>
        <v>0</v>
      </c>
      <c r="BS38" s="621">
        <f t="shared" si="42"/>
        <v>0</v>
      </c>
      <c r="BT38" s="219"/>
      <c r="BU38" s="118" t="s">
        <v>90</v>
      </c>
      <c r="BV38" s="618">
        <f t="shared" ref="BV38:CA38" si="43">SUM(BV35:BV37)</f>
        <v>0</v>
      </c>
      <c r="BW38" s="619">
        <f t="shared" si="43"/>
        <v>0</v>
      </c>
      <c r="BX38" s="620">
        <f t="shared" si="43"/>
        <v>0</v>
      </c>
      <c r="BY38" s="619">
        <f t="shared" si="43"/>
        <v>0</v>
      </c>
      <c r="BZ38" s="620">
        <f t="shared" si="43"/>
        <v>0</v>
      </c>
      <c r="CA38" s="621">
        <f t="shared" si="43"/>
        <v>0</v>
      </c>
      <c r="CB38" s="219"/>
      <c r="CC38" s="118" t="s">
        <v>90</v>
      </c>
      <c r="CD38" s="618">
        <f t="shared" ref="CD38:CI38" si="44">SUM(CD35:CD37)</f>
        <v>0</v>
      </c>
      <c r="CE38" s="619">
        <f t="shared" si="44"/>
        <v>0</v>
      </c>
      <c r="CF38" s="620">
        <f t="shared" si="44"/>
        <v>0</v>
      </c>
      <c r="CG38" s="619">
        <f t="shared" si="44"/>
        <v>0</v>
      </c>
      <c r="CH38" s="620">
        <f t="shared" si="44"/>
        <v>0</v>
      </c>
      <c r="CI38" s="621">
        <f t="shared" si="44"/>
        <v>0</v>
      </c>
      <c r="CJ38" s="219"/>
      <c r="CK38" s="118" t="s">
        <v>90</v>
      </c>
      <c r="CL38" s="618">
        <f t="shared" ref="CL38:CQ38" si="45">SUM(CL35:CL37)</f>
        <v>0</v>
      </c>
      <c r="CM38" s="619">
        <f t="shared" si="45"/>
        <v>0</v>
      </c>
      <c r="CN38" s="620">
        <f t="shared" si="45"/>
        <v>0</v>
      </c>
      <c r="CO38" s="619">
        <f t="shared" si="45"/>
        <v>0</v>
      </c>
      <c r="CP38" s="620">
        <f t="shared" si="45"/>
        <v>0</v>
      </c>
      <c r="CQ38" s="621">
        <f t="shared" si="45"/>
        <v>0</v>
      </c>
      <c r="CR38" s="219"/>
      <c r="CS38" s="118" t="s">
        <v>90</v>
      </c>
      <c r="CT38" s="618">
        <f t="shared" ref="CT38:CY38" si="46">SUM(CT35:CT37)</f>
        <v>0</v>
      </c>
      <c r="CU38" s="619">
        <f t="shared" si="46"/>
        <v>0</v>
      </c>
      <c r="CV38" s="620">
        <f t="shared" si="46"/>
        <v>0</v>
      </c>
      <c r="CW38" s="619">
        <f t="shared" si="46"/>
        <v>0</v>
      </c>
      <c r="CX38" s="620">
        <f t="shared" si="46"/>
        <v>0</v>
      </c>
      <c r="CY38" s="621">
        <f t="shared" si="46"/>
        <v>0</v>
      </c>
      <c r="CZ38" s="219"/>
    </row>
    <row r="39" spans="1:106" ht="20.100000000000001" customHeight="1" x14ac:dyDescent="0.25">
      <c r="A39" s="125" t="s">
        <v>109</v>
      </c>
      <c r="B39" s="123"/>
      <c r="C39" s="123"/>
      <c r="D39" s="123"/>
      <c r="E39" s="123"/>
      <c r="F39" s="123"/>
      <c r="G39" s="124"/>
      <c r="H39" s="219"/>
      <c r="I39" s="125" t="s">
        <v>109</v>
      </c>
      <c r="J39" s="123"/>
      <c r="K39" s="123"/>
      <c r="L39" s="123"/>
      <c r="M39" s="123"/>
      <c r="N39" s="123"/>
      <c r="O39" s="124"/>
      <c r="P39" s="219"/>
      <c r="Q39" s="125" t="s">
        <v>109</v>
      </c>
      <c r="R39" s="123"/>
      <c r="S39" s="123"/>
      <c r="T39" s="123"/>
      <c r="U39" s="123"/>
      <c r="V39" s="123"/>
      <c r="W39" s="124"/>
      <c r="X39" s="219"/>
      <c r="Y39" s="125" t="s">
        <v>109</v>
      </c>
      <c r="Z39" s="123"/>
      <c r="AA39" s="123"/>
      <c r="AB39" s="123"/>
      <c r="AC39" s="123"/>
      <c r="AD39" s="123"/>
      <c r="AE39" s="124"/>
      <c r="AF39" s="219"/>
      <c r="AG39" s="125" t="s">
        <v>109</v>
      </c>
      <c r="AH39" s="123"/>
      <c r="AI39" s="123"/>
      <c r="AJ39" s="123"/>
      <c r="AK39" s="123"/>
      <c r="AL39" s="123"/>
      <c r="AM39" s="124"/>
      <c r="AN39" s="219"/>
      <c r="AO39" s="125" t="s">
        <v>109</v>
      </c>
      <c r="AP39" s="123"/>
      <c r="AQ39" s="123"/>
      <c r="AR39" s="123"/>
      <c r="AS39" s="123"/>
      <c r="AT39" s="123"/>
      <c r="AU39" s="124"/>
      <c r="AV39" s="219"/>
      <c r="AW39" s="125" t="s">
        <v>109</v>
      </c>
      <c r="AX39" s="123"/>
      <c r="AY39" s="123"/>
      <c r="AZ39" s="123"/>
      <c r="BA39" s="123"/>
      <c r="BB39" s="123"/>
      <c r="BC39" s="124"/>
      <c r="BD39" s="219"/>
      <c r="BE39" s="125" t="s">
        <v>109</v>
      </c>
      <c r="BF39" s="123"/>
      <c r="BG39" s="123"/>
      <c r="BH39" s="123"/>
      <c r="BI39" s="123"/>
      <c r="BJ39" s="123"/>
      <c r="BK39" s="124"/>
      <c r="BL39" s="219"/>
      <c r="BM39" s="125" t="s">
        <v>109</v>
      </c>
      <c r="BN39" s="123"/>
      <c r="BO39" s="123"/>
      <c r="BP39" s="123"/>
      <c r="BQ39" s="123"/>
      <c r="BR39" s="123"/>
      <c r="BS39" s="124"/>
      <c r="BT39" s="219"/>
      <c r="BU39" s="125" t="s">
        <v>109</v>
      </c>
      <c r="BV39" s="123"/>
      <c r="BW39" s="123"/>
      <c r="BX39" s="123"/>
      <c r="BY39" s="123"/>
      <c r="BZ39" s="123"/>
      <c r="CA39" s="124"/>
      <c r="CB39" s="219"/>
      <c r="CC39" s="125" t="s">
        <v>109</v>
      </c>
      <c r="CD39" s="123"/>
      <c r="CE39" s="123"/>
      <c r="CF39" s="123"/>
      <c r="CG39" s="123"/>
      <c r="CH39" s="123"/>
      <c r="CI39" s="124"/>
      <c r="CJ39" s="219"/>
      <c r="CK39" s="125" t="s">
        <v>109</v>
      </c>
      <c r="CL39" s="123"/>
      <c r="CM39" s="123"/>
      <c r="CN39" s="123"/>
      <c r="CO39" s="123"/>
      <c r="CP39" s="123"/>
      <c r="CQ39" s="124"/>
      <c r="CR39" s="219"/>
      <c r="CS39" s="125" t="s">
        <v>109</v>
      </c>
      <c r="CT39" s="123"/>
      <c r="CU39" s="123"/>
      <c r="CV39" s="123"/>
      <c r="CW39" s="123"/>
      <c r="CX39" s="123"/>
      <c r="CY39" s="124"/>
      <c r="CZ39" s="219"/>
    </row>
    <row r="40" spans="1:106" ht="30" customHeight="1" x14ac:dyDescent="0.25">
      <c r="A40" s="116" t="s">
        <v>110</v>
      </c>
      <c r="B40" s="622">
        <f t="shared" ref="B40:G42" si="47">SUM(J40,R40,Z40,AH40,AP40,AX40,BF40,BN40,BV40,CD40,CL40,CT40)</f>
        <v>0</v>
      </c>
      <c r="C40" s="623">
        <f t="shared" si="47"/>
        <v>0</v>
      </c>
      <c r="D40" s="624">
        <f t="shared" si="47"/>
        <v>0</v>
      </c>
      <c r="E40" s="623">
        <f t="shared" si="47"/>
        <v>0</v>
      </c>
      <c r="F40" s="624">
        <f t="shared" si="47"/>
        <v>0</v>
      </c>
      <c r="G40" s="625">
        <f t="shared" si="47"/>
        <v>0</v>
      </c>
      <c r="H40" s="219"/>
      <c r="I40" s="116" t="s">
        <v>110</v>
      </c>
      <c r="J40" s="632"/>
      <c r="K40" s="633"/>
      <c r="L40" s="634"/>
      <c r="M40" s="633"/>
      <c r="N40" s="634"/>
      <c r="O40" s="635"/>
      <c r="P40" s="219"/>
      <c r="Q40" s="116" t="s">
        <v>110</v>
      </c>
      <c r="R40" s="632"/>
      <c r="S40" s="633"/>
      <c r="T40" s="634"/>
      <c r="U40" s="633"/>
      <c r="V40" s="634"/>
      <c r="W40" s="635"/>
      <c r="X40" s="219"/>
      <c r="Y40" s="116" t="s">
        <v>110</v>
      </c>
      <c r="Z40" s="632"/>
      <c r="AA40" s="633"/>
      <c r="AB40" s="634"/>
      <c r="AC40" s="633"/>
      <c r="AD40" s="634"/>
      <c r="AE40" s="635"/>
      <c r="AF40" s="219"/>
      <c r="AG40" s="116" t="s">
        <v>110</v>
      </c>
      <c r="AH40" s="632"/>
      <c r="AI40" s="633"/>
      <c r="AJ40" s="634"/>
      <c r="AK40" s="633"/>
      <c r="AL40" s="634"/>
      <c r="AM40" s="635"/>
      <c r="AN40" s="219"/>
      <c r="AO40" s="116" t="s">
        <v>110</v>
      </c>
      <c r="AP40" s="632"/>
      <c r="AQ40" s="633"/>
      <c r="AR40" s="634"/>
      <c r="AS40" s="633"/>
      <c r="AT40" s="634"/>
      <c r="AU40" s="635"/>
      <c r="AV40" s="219"/>
      <c r="AW40" s="116" t="s">
        <v>110</v>
      </c>
      <c r="AX40" s="632"/>
      <c r="AY40" s="633"/>
      <c r="AZ40" s="634"/>
      <c r="BA40" s="633"/>
      <c r="BB40" s="634"/>
      <c r="BC40" s="635"/>
      <c r="BD40" s="219"/>
      <c r="BE40" s="116" t="s">
        <v>110</v>
      </c>
      <c r="BF40" s="632"/>
      <c r="BG40" s="633"/>
      <c r="BH40" s="634"/>
      <c r="BI40" s="633"/>
      <c r="BJ40" s="634"/>
      <c r="BK40" s="635"/>
      <c r="BL40" s="219"/>
      <c r="BM40" s="116" t="s">
        <v>110</v>
      </c>
      <c r="BN40" s="632"/>
      <c r="BO40" s="633"/>
      <c r="BP40" s="634"/>
      <c r="BQ40" s="633"/>
      <c r="BR40" s="634"/>
      <c r="BS40" s="635"/>
      <c r="BT40" s="219"/>
      <c r="BU40" s="116" t="s">
        <v>110</v>
      </c>
      <c r="BV40" s="632"/>
      <c r="BW40" s="633"/>
      <c r="BX40" s="634"/>
      <c r="BY40" s="633"/>
      <c r="BZ40" s="634"/>
      <c r="CA40" s="635"/>
      <c r="CB40" s="219"/>
      <c r="CC40" s="116" t="s">
        <v>110</v>
      </c>
      <c r="CD40" s="632"/>
      <c r="CE40" s="633"/>
      <c r="CF40" s="634"/>
      <c r="CG40" s="633"/>
      <c r="CH40" s="634"/>
      <c r="CI40" s="635"/>
      <c r="CJ40" s="219"/>
      <c r="CK40" s="116" t="s">
        <v>110</v>
      </c>
      <c r="CL40" s="632"/>
      <c r="CM40" s="633"/>
      <c r="CN40" s="634"/>
      <c r="CO40" s="633"/>
      <c r="CP40" s="634"/>
      <c r="CQ40" s="635"/>
      <c r="CR40" s="219"/>
      <c r="CS40" s="116" t="s">
        <v>110</v>
      </c>
      <c r="CT40" s="632"/>
      <c r="CU40" s="633"/>
      <c r="CV40" s="634"/>
      <c r="CW40" s="633"/>
      <c r="CX40" s="634"/>
      <c r="CY40" s="635"/>
      <c r="CZ40" s="219"/>
    </row>
    <row r="41" spans="1:106" ht="30" customHeight="1" x14ac:dyDescent="0.25">
      <c r="A41" s="116" t="s">
        <v>111</v>
      </c>
      <c r="B41" s="622">
        <f t="shared" si="47"/>
        <v>0</v>
      </c>
      <c r="C41" s="623">
        <f t="shared" si="47"/>
        <v>0</v>
      </c>
      <c r="D41" s="624">
        <f t="shared" si="47"/>
        <v>0</v>
      </c>
      <c r="E41" s="623">
        <f t="shared" si="47"/>
        <v>0</v>
      </c>
      <c r="F41" s="624">
        <f t="shared" si="47"/>
        <v>0</v>
      </c>
      <c r="G41" s="625">
        <f t="shared" si="47"/>
        <v>0</v>
      </c>
      <c r="H41" s="219"/>
      <c r="I41" s="116" t="s">
        <v>111</v>
      </c>
      <c r="J41" s="632"/>
      <c r="K41" s="633"/>
      <c r="L41" s="634"/>
      <c r="M41" s="633"/>
      <c r="N41" s="634"/>
      <c r="O41" s="635"/>
      <c r="P41" s="219"/>
      <c r="Q41" s="116" t="s">
        <v>111</v>
      </c>
      <c r="R41" s="632"/>
      <c r="S41" s="633"/>
      <c r="T41" s="634"/>
      <c r="U41" s="633"/>
      <c r="V41" s="634"/>
      <c r="W41" s="635"/>
      <c r="X41" s="219"/>
      <c r="Y41" s="116" t="s">
        <v>111</v>
      </c>
      <c r="Z41" s="632"/>
      <c r="AA41" s="633"/>
      <c r="AB41" s="634"/>
      <c r="AC41" s="633"/>
      <c r="AD41" s="634"/>
      <c r="AE41" s="635"/>
      <c r="AF41" s="219"/>
      <c r="AG41" s="116" t="s">
        <v>111</v>
      </c>
      <c r="AH41" s="632"/>
      <c r="AI41" s="633"/>
      <c r="AJ41" s="634"/>
      <c r="AK41" s="633"/>
      <c r="AL41" s="634"/>
      <c r="AM41" s="635"/>
      <c r="AN41" s="219"/>
      <c r="AO41" s="116" t="s">
        <v>111</v>
      </c>
      <c r="AP41" s="632"/>
      <c r="AQ41" s="633"/>
      <c r="AR41" s="634"/>
      <c r="AS41" s="633"/>
      <c r="AT41" s="634"/>
      <c r="AU41" s="635"/>
      <c r="AV41" s="219"/>
      <c r="AW41" s="116" t="s">
        <v>111</v>
      </c>
      <c r="AX41" s="632"/>
      <c r="AY41" s="633"/>
      <c r="AZ41" s="634"/>
      <c r="BA41" s="633"/>
      <c r="BB41" s="634"/>
      <c r="BC41" s="635"/>
      <c r="BD41" s="219"/>
      <c r="BE41" s="116" t="s">
        <v>111</v>
      </c>
      <c r="BF41" s="632"/>
      <c r="BG41" s="633"/>
      <c r="BH41" s="634"/>
      <c r="BI41" s="633"/>
      <c r="BJ41" s="634"/>
      <c r="BK41" s="635"/>
      <c r="BL41" s="219"/>
      <c r="BM41" s="116" t="s">
        <v>111</v>
      </c>
      <c r="BN41" s="632"/>
      <c r="BO41" s="633"/>
      <c r="BP41" s="634"/>
      <c r="BQ41" s="633"/>
      <c r="BR41" s="634"/>
      <c r="BS41" s="635"/>
      <c r="BT41" s="219"/>
      <c r="BU41" s="116" t="s">
        <v>111</v>
      </c>
      <c r="BV41" s="632"/>
      <c r="BW41" s="633"/>
      <c r="BX41" s="634"/>
      <c r="BY41" s="633"/>
      <c r="BZ41" s="634"/>
      <c r="CA41" s="635"/>
      <c r="CB41" s="219"/>
      <c r="CC41" s="116" t="s">
        <v>111</v>
      </c>
      <c r="CD41" s="632"/>
      <c r="CE41" s="633"/>
      <c r="CF41" s="634"/>
      <c r="CG41" s="633"/>
      <c r="CH41" s="634"/>
      <c r="CI41" s="635"/>
      <c r="CJ41" s="219"/>
      <c r="CK41" s="116" t="s">
        <v>111</v>
      </c>
      <c r="CL41" s="632"/>
      <c r="CM41" s="633"/>
      <c r="CN41" s="634"/>
      <c r="CO41" s="633"/>
      <c r="CP41" s="634"/>
      <c r="CQ41" s="635"/>
      <c r="CR41" s="219"/>
      <c r="CS41" s="116" t="s">
        <v>111</v>
      </c>
      <c r="CT41" s="632"/>
      <c r="CU41" s="633"/>
      <c r="CV41" s="634"/>
      <c r="CW41" s="633"/>
      <c r="CX41" s="634"/>
      <c r="CY41" s="635"/>
      <c r="CZ41" s="219"/>
    </row>
    <row r="42" spans="1:106" ht="30" customHeight="1" thickBot="1" x14ac:dyDescent="0.3">
      <c r="A42" s="117" t="s">
        <v>105</v>
      </c>
      <c r="B42" s="544">
        <f t="shared" si="47"/>
        <v>0</v>
      </c>
      <c r="C42" s="626">
        <f t="shared" si="47"/>
        <v>0</v>
      </c>
      <c r="D42" s="546">
        <f t="shared" si="47"/>
        <v>0</v>
      </c>
      <c r="E42" s="626">
        <f t="shared" si="47"/>
        <v>0</v>
      </c>
      <c r="F42" s="546">
        <f t="shared" si="47"/>
        <v>0</v>
      </c>
      <c r="G42" s="627">
        <f t="shared" si="47"/>
        <v>0</v>
      </c>
      <c r="H42" s="219"/>
      <c r="I42" s="117" t="s">
        <v>105</v>
      </c>
      <c r="J42" s="272"/>
      <c r="K42" s="636"/>
      <c r="L42" s="273"/>
      <c r="M42" s="636"/>
      <c r="N42" s="273"/>
      <c r="O42" s="637"/>
      <c r="P42" s="219"/>
      <c r="Q42" s="117" t="s">
        <v>105</v>
      </c>
      <c r="R42" s="272"/>
      <c r="S42" s="636"/>
      <c r="T42" s="273"/>
      <c r="U42" s="636"/>
      <c r="V42" s="273"/>
      <c r="W42" s="637"/>
      <c r="X42" s="219"/>
      <c r="Y42" s="117" t="s">
        <v>105</v>
      </c>
      <c r="Z42" s="272"/>
      <c r="AA42" s="636"/>
      <c r="AB42" s="273"/>
      <c r="AC42" s="636"/>
      <c r="AD42" s="273"/>
      <c r="AE42" s="637"/>
      <c r="AF42" s="219"/>
      <c r="AG42" s="117" t="s">
        <v>105</v>
      </c>
      <c r="AH42" s="272"/>
      <c r="AI42" s="636"/>
      <c r="AJ42" s="273"/>
      <c r="AK42" s="636"/>
      <c r="AL42" s="273"/>
      <c r="AM42" s="637"/>
      <c r="AN42" s="219"/>
      <c r="AO42" s="117" t="s">
        <v>105</v>
      </c>
      <c r="AP42" s="272"/>
      <c r="AQ42" s="636"/>
      <c r="AR42" s="273"/>
      <c r="AS42" s="636"/>
      <c r="AT42" s="273"/>
      <c r="AU42" s="637"/>
      <c r="AV42" s="219"/>
      <c r="AW42" s="117" t="s">
        <v>105</v>
      </c>
      <c r="AX42" s="272"/>
      <c r="AY42" s="636"/>
      <c r="AZ42" s="273"/>
      <c r="BA42" s="636"/>
      <c r="BB42" s="273"/>
      <c r="BC42" s="637"/>
      <c r="BD42" s="219"/>
      <c r="BE42" s="117" t="s">
        <v>105</v>
      </c>
      <c r="BF42" s="272"/>
      <c r="BG42" s="636"/>
      <c r="BH42" s="273"/>
      <c r="BI42" s="636"/>
      <c r="BJ42" s="273"/>
      <c r="BK42" s="637"/>
      <c r="BL42" s="219"/>
      <c r="BM42" s="117" t="s">
        <v>105</v>
      </c>
      <c r="BN42" s="272"/>
      <c r="BO42" s="636"/>
      <c r="BP42" s="273"/>
      <c r="BQ42" s="636"/>
      <c r="BR42" s="273"/>
      <c r="BS42" s="637"/>
      <c r="BT42" s="219"/>
      <c r="BU42" s="117" t="s">
        <v>105</v>
      </c>
      <c r="BV42" s="272"/>
      <c r="BW42" s="636"/>
      <c r="BX42" s="273"/>
      <c r="BY42" s="636"/>
      <c r="BZ42" s="273"/>
      <c r="CA42" s="637"/>
      <c r="CB42" s="219"/>
      <c r="CC42" s="117" t="s">
        <v>105</v>
      </c>
      <c r="CD42" s="272"/>
      <c r="CE42" s="636"/>
      <c r="CF42" s="273"/>
      <c r="CG42" s="636"/>
      <c r="CH42" s="273"/>
      <c r="CI42" s="637"/>
      <c r="CJ42" s="219"/>
      <c r="CK42" s="117" t="s">
        <v>105</v>
      </c>
      <c r="CL42" s="272"/>
      <c r="CM42" s="636"/>
      <c r="CN42" s="273"/>
      <c r="CO42" s="636"/>
      <c r="CP42" s="273"/>
      <c r="CQ42" s="637"/>
      <c r="CR42" s="219"/>
      <c r="CS42" s="117" t="s">
        <v>105</v>
      </c>
      <c r="CT42" s="272"/>
      <c r="CU42" s="636"/>
      <c r="CV42" s="273"/>
      <c r="CW42" s="636"/>
      <c r="CX42" s="273"/>
      <c r="CY42" s="637"/>
      <c r="CZ42" s="219"/>
    </row>
    <row r="43" spans="1:106" ht="30" customHeight="1" thickTop="1" thickBot="1" x14ac:dyDescent="0.3">
      <c r="A43" s="119" t="s">
        <v>90</v>
      </c>
      <c r="B43" s="618">
        <f>SUM(B40:B42)</f>
        <v>0</v>
      </c>
      <c r="C43" s="619">
        <f t="shared" ref="C43" si="48">SUM(C40:C42)</f>
        <v>0</v>
      </c>
      <c r="D43" s="620">
        <f t="shared" ref="D43" si="49">SUM(D40:D42)</f>
        <v>0</v>
      </c>
      <c r="E43" s="619">
        <f t="shared" ref="E43" si="50">SUM(E40:E42)</f>
        <v>0</v>
      </c>
      <c r="F43" s="620">
        <f t="shared" ref="F43" si="51">SUM(F40:F42)</f>
        <v>0</v>
      </c>
      <c r="G43" s="621">
        <f t="shared" ref="G43" si="52">SUM(G40:G42)</f>
        <v>0</v>
      </c>
      <c r="H43" s="219"/>
      <c r="I43" s="119" t="s">
        <v>90</v>
      </c>
      <c r="J43" s="618">
        <f t="shared" ref="J43:O43" si="53">SUM(J40:J42)</f>
        <v>0</v>
      </c>
      <c r="K43" s="619">
        <f t="shared" si="53"/>
        <v>0</v>
      </c>
      <c r="L43" s="620">
        <f t="shared" si="53"/>
        <v>0</v>
      </c>
      <c r="M43" s="619">
        <f t="shared" si="53"/>
        <v>0</v>
      </c>
      <c r="N43" s="620">
        <f t="shared" si="53"/>
        <v>0</v>
      </c>
      <c r="O43" s="621">
        <f t="shared" si="53"/>
        <v>0</v>
      </c>
      <c r="P43" s="219"/>
      <c r="Q43" s="119" t="s">
        <v>90</v>
      </c>
      <c r="R43" s="618">
        <f t="shared" ref="R43:W43" si="54">SUM(R40:R42)</f>
        <v>0</v>
      </c>
      <c r="S43" s="619">
        <f t="shared" si="54"/>
        <v>0</v>
      </c>
      <c r="T43" s="620">
        <f t="shared" si="54"/>
        <v>0</v>
      </c>
      <c r="U43" s="619">
        <f t="shared" si="54"/>
        <v>0</v>
      </c>
      <c r="V43" s="620">
        <f t="shared" si="54"/>
        <v>0</v>
      </c>
      <c r="W43" s="621">
        <f t="shared" si="54"/>
        <v>0</v>
      </c>
      <c r="X43" s="219"/>
      <c r="Y43" s="119" t="s">
        <v>90</v>
      </c>
      <c r="Z43" s="618">
        <f t="shared" ref="Z43:AE43" si="55">SUM(Z40:Z42)</f>
        <v>0</v>
      </c>
      <c r="AA43" s="619">
        <f t="shared" si="55"/>
        <v>0</v>
      </c>
      <c r="AB43" s="620">
        <f t="shared" si="55"/>
        <v>0</v>
      </c>
      <c r="AC43" s="619">
        <f t="shared" si="55"/>
        <v>0</v>
      </c>
      <c r="AD43" s="620">
        <f t="shared" si="55"/>
        <v>0</v>
      </c>
      <c r="AE43" s="621">
        <f t="shared" si="55"/>
        <v>0</v>
      </c>
      <c r="AF43" s="219"/>
      <c r="AG43" s="119" t="s">
        <v>90</v>
      </c>
      <c r="AH43" s="618">
        <f t="shared" ref="AH43:AM43" si="56">SUM(AH40:AH42)</f>
        <v>0</v>
      </c>
      <c r="AI43" s="619">
        <f t="shared" si="56"/>
        <v>0</v>
      </c>
      <c r="AJ43" s="620">
        <f t="shared" si="56"/>
        <v>0</v>
      </c>
      <c r="AK43" s="619">
        <f t="shared" si="56"/>
        <v>0</v>
      </c>
      <c r="AL43" s="620">
        <f t="shared" si="56"/>
        <v>0</v>
      </c>
      <c r="AM43" s="621">
        <f t="shared" si="56"/>
        <v>0</v>
      </c>
      <c r="AN43" s="219"/>
      <c r="AO43" s="119" t="s">
        <v>90</v>
      </c>
      <c r="AP43" s="618">
        <f t="shared" ref="AP43:AU43" si="57">SUM(AP40:AP42)</f>
        <v>0</v>
      </c>
      <c r="AQ43" s="619">
        <f t="shared" si="57"/>
        <v>0</v>
      </c>
      <c r="AR43" s="620">
        <f t="shared" si="57"/>
        <v>0</v>
      </c>
      <c r="AS43" s="619">
        <f t="shared" si="57"/>
        <v>0</v>
      </c>
      <c r="AT43" s="620">
        <f t="shared" si="57"/>
        <v>0</v>
      </c>
      <c r="AU43" s="621">
        <f t="shared" si="57"/>
        <v>0</v>
      </c>
      <c r="AV43" s="219"/>
      <c r="AW43" s="119" t="s">
        <v>90</v>
      </c>
      <c r="AX43" s="618">
        <f t="shared" ref="AX43:BC43" si="58">SUM(AX40:AX42)</f>
        <v>0</v>
      </c>
      <c r="AY43" s="619">
        <f t="shared" si="58"/>
        <v>0</v>
      </c>
      <c r="AZ43" s="620">
        <f t="shared" si="58"/>
        <v>0</v>
      </c>
      <c r="BA43" s="619">
        <f t="shared" si="58"/>
        <v>0</v>
      </c>
      <c r="BB43" s="620">
        <f t="shared" si="58"/>
        <v>0</v>
      </c>
      <c r="BC43" s="621">
        <f t="shared" si="58"/>
        <v>0</v>
      </c>
      <c r="BD43" s="219"/>
      <c r="BE43" s="119" t="s">
        <v>90</v>
      </c>
      <c r="BF43" s="618">
        <f t="shared" ref="BF43:BK43" si="59">SUM(BF40:BF42)</f>
        <v>0</v>
      </c>
      <c r="BG43" s="619">
        <f t="shared" si="59"/>
        <v>0</v>
      </c>
      <c r="BH43" s="620">
        <f t="shared" si="59"/>
        <v>0</v>
      </c>
      <c r="BI43" s="619">
        <f t="shared" si="59"/>
        <v>0</v>
      </c>
      <c r="BJ43" s="620">
        <f t="shared" si="59"/>
        <v>0</v>
      </c>
      <c r="BK43" s="621">
        <f t="shared" si="59"/>
        <v>0</v>
      </c>
      <c r="BL43" s="219"/>
      <c r="BM43" s="119" t="s">
        <v>90</v>
      </c>
      <c r="BN43" s="618">
        <f t="shared" ref="BN43:BS43" si="60">SUM(BN40:BN42)</f>
        <v>0</v>
      </c>
      <c r="BO43" s="619">
        <f t="shared" si="60"/>
        <v>0</v>
      </c>
      <c r="BP43" s="620">
        <f t="shared" si="60"/>
        <v>0</v>
      </c>
      <c r="BQ43" s="619">
        <f t="shared" si="60"/>
        <v>0</v>
      </c>
      <c r="BR43" s="620">
        <f t="shared" si="60"/>
        <v>0</v>
      </c>
      <c r="BS43" s="621">
        <f t="shared" si="60"/>
        <v>0</v>
      </c>
      <c r="BT43" s="219"/>
      <c r="BU43" s="119" t="s">
        <v>90</v>
      </c>
      <c r="BV43" s="618">
        <f t="shared" ref="BV43:CA43" si="61">SUM(BV40:BV42)</f>
        <v>0</v>
      </c>
      <c r="BW43" s="619">
        <f t="shared" si="61"/>
        <v>0</v>
      </c>
      <c r="BX43" s="620">
        <f t="shared" si="61"/>
        <v>0</v>
      </c>
      <c r="BY43" s="619">
        <f t="shared" si="61"/>
        <v>0</v>
      </c>
      <c r="BZ43" s="620">
        <f t="shared" si="61"/>
        <v>0</v>
      </c>
      <c r="CA43" s="621">
        <f t="shared" si="61"/>
        <v>0</v>
      </c>
      <c r="CB43" s="219"/>
      <c r="CC43" s="119" t="s">
        <v>90</v>
      </c>
      <c r="CD43" s="618">
        <f t="shared" ref="CD43:CI43" si="62">SUM(CD40:CD42)</f>
        <v>0</v>
      </c>
      <c r="CE43" s="619">
        <f t="shared" si="62"/>
        <v>0</v>
      </c>
      <c r="CF43" s="620">
        <f t="shared" si="62"/>
        <v>0</v>
      </c>
      <c r="CG43" s="619">
        <f t="shared" si="62"/>
        <v>0</v>
      </c>
      <c r="CH43" s="620">
        <f t="shared" si="62"/>
        <v>0</v>
      </c>
      <c r="CI43" s="621">
        <f t="shared" si="62"/>
        <v>0</v>
      </c>
      <c r="CJ43" s="219"/>
      <c r="CK43" s="119" t="s">
        <v>90</v>
      </c>
      <c r="CL43" s="618">
        <f t="shared" ref="CL43:CQ43" si="63">SUM(CL40:CL42)</f>
        <v>0</v>
      </c>
      <c r="CM43" s="619">
        <f t="shared" si="63"/>
        <v>0</v>
      </c>
      <c r="CN43" s="620">
        <f t="shared" si="63"/>
        <v>0</v>
      </c>
      <c r="CO43" s="619">
        <f t="shared" si="63"/>
        <v>0</v>
      </c>
      <c r="CP43" s="620">
        <f t="shared" si="63"/>
        <v>0</v>
      </c>
      <c r="CQ43" s="621">
        <f t="shared" si="63"/>
        <v>0</v>
      </c>
      <c r="CR43" s="219"/>
      <c r="CS43" s="119" t="s">
        <v>90</v>
      </c>
      <c r="CT43" s="618">
        <f t="shared" ref="CT43:CY43" si="64">SUM(CT40:CT42)</f>
        <v>0</v>
      </c>
      <c r="CU43" s="619">
        <f t="shared" si="64"/>
        <v>0</v>
      </c>
      <c r="CV43" s="620">
        <f t="shared" si="64"/>
        <v>0</v>
      </c>
      <c r="CW43" s="619">
        <f t="shared" si="64"/>
        <v>0</v>
      </c>
      <c r="CX43" s="620">
        <f t="shared" si="64"/>
        <v>0</v>
      </c>
      <c r="CY43" s="621">
        <f t="shared" si="64"/>
        <v>0</v>
      </c>
      <c r="CZ43" s="219"/>
    </row>
    <row r="44" spans="1:106" ht="24.9" customHeight="1" x14ac:dyDescent="0.25">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row>
  </sheetData>
  <sheetProtection sheet="1" objects="1" scenarios="1"/>
  <mergeCells count="29">
    <mergeCell ref="DB13:DI13"/>
    <mergeCell ref="DB17:DI17"/>
    <mergeCell ref="BU5:CA5"/>
    <mergeCell ref="BU7:CA7"/>
    <mergeCell ref="CC5:CI5"/>
    <mergeCell ref="CC7:CI7"/>
    <mergeCell ref="CK5:CQ5"/>
    <mergeCell ref="CK7:CQ7"/>
    <mergeCell ref="BE5:BK5"/>
    <mergeCell ref="BE7:BK7"/>
    <mergeCell ref="BM5:BS5"/>
    <mergeCell ref="BM7:BS7"/>
    <mergeCell ref="CS5:CY5"/>
    <mergeCell ref="CS7:CY7"/>
    <mergeCell ref="A1:G1"/>
    <mergeCell ref="A5:G5"/>
    <mergeCell ref="A7:G7"/>
    <mergeCell ref="I5:O5"/>
    <mergeCell ref="I7:O7"/>
    <mergeCell ref="AO5:AU5"/>
    <mergeCell ref="AO7:AU7"/>
    <mergeCell ref="AW5:BC5"/>
    <mergeCell ref="Q5:W5"/>
    <mergeCell ref="Q7:W7"/>
    <mergeCell ref="Y5:AE5"/>
    <mergeCell ref="Y7:AE7"/>
    <mergeCell ref="AG5:AM5"/>
    <mergeCell ref="AG7:AM7"/>
    <mergeCell ref="AW7:BC7"/>
  </mergeCells>
  <conditionalFormatting sqref="A3">
    <cfRule type="cellIs" dxfId="644" priority="132" operator="equal">
      <formula>"LME-MCO Not Entered On Set-Up Worksheet"</formula>
    </cfRule>
  </conditionalFormatting>
  <conditionalFormatting sqref="A2">
    <cfRule type="cellIs" dxfId="643" priority="131" operator="equal">
      <formula>"SFY And/Or Report Period Not Entered On Set-Up Worksheet"</formula>
    </cfRule>
  </conditionalFormatting>
  <conditionalFormatting sqref="J23:O23 J33:O33 J38:O38 J43:O43 B23:G23 B33:G33 B38:G38 B43:G43">
    <cfRule type="expression" dxfId="642" priority="127">
      <formula>OR(B$23&lt;&gt;B$33,B$23&lt;&gt;B$38,B$23&lt;&gt;B$43)</formula>
    </cfRule>
  </conditionalFormatting>
  <conditionalFormatting sqref="I2">
    <cfRule type="cellIs" dxfId="641" priority="125" operator="equal">
      <formula>"SFY And/Or Report Period Not Entered On Set-Up Worksheet"</formula>
    </cfRule>
  </conditionalFormatting>
  <conditionalFormatting sqref="Q2">
    <cfRule type="cellIs" dxfId="640" priority="119" operator="equal">
      <formula>"SFY And/Or Report Period Not Entered On Set-Up Worksheet"</formula>
    </cfRule>
  </conditionalFormatting>
  <conditionalFormatting sqref="Y2">
    <cfRule type="cellIs" dxfId="639" priority="113" operator="equal">
      <formula>"SFY And/Or Report Period Not Entered On Set-Up Worksheet"</formula>
    </cfRule>
  </conditionalFormatting>
  <conditionalFormatting sqref="AG2">
    <cfRule type="cellIs" dxfId="638" priority="107" operator="equal">
      <formula>"SFY And/Or Report Period Not Entered On Set-Up Worksheet"</formula>
    </cfRule>
  </conditionalFormatting>
  <conditionalFormatting sqref="AO2">
    <cfRule type="cellIs" dxfId="637" priority="101" operator="equal">
      <formula>"SFY And/Or Report Period Not Entered On Set-Up Worksheet"</formula>
    </cfRule>
  </conditionalFormatting>
  <conditionalFormatting sqref="AW2">
    <cfRule type="cellIs" dxfId="636" priority="95" operator="equal">
      <formula>"SFY And/Or Report Period Not Entered On Set-Up Worksheet"</formula>
    </cfRule>
  </conditionalFormatting>
  <conditionalFormatting sqref="BE2">
    <cfRule type="cellIs" dxfId="635" priority="89" operator="equal">
      <formula>"SFY And/Or Report Period Not Entered On Set-Up Worksheet"</formula>
    </cfRule>
  </conditionalFormatting>
  <conditionalFormatting sqref="BM2">
    <cfRule type="cellIs" dxfId="634" priority="83" operator="equal">
      <formula>"SFY And/Or Report Period Not Entered On Set-Up Worksheet"</formula>
    </cfRule>
  </conditionalFormatting>
  <conditionalFormatting sqref="BU2">
    <cfRule type="cellIs" dxfId="633" priority="77" operator="equal">
      <formula>"SFY And/Or Report Period Not Entered On Set-Up Worksheet"</formula>
    </cfRule>
  </conditionalFormatting>
  <conditionalFormatting sqref="CC2">
    <cfRule type="cellIs" dxfId="632" priority="71" operator="equal">
      <formula>"SFY And/Or Report Period Not Entered On Set-Up Worksheet"</formula>
    </cfRule>
  </conditionalFormatting>
  <conditionalFormatting sqref="I3">
    <cfRule type="cellIs" dxfId="631" priority="55" operator="equal">
      <formula>"LME-MCO Not Entered On Set-Up Worksheet"</formula>
    </cfRule>
  </conditionalFormatting>
  <conditionalFormatting sqref="Q3">
    <cfRule type="cellIs" dxfId="630" priority="54" operator="equal">
      <formula>"LME-MCO Not Entered On Set-Up Worksheet"</formula>
    </cfRule>
  </conditionalFormatting>
  <conditionalFormatting sqref="Y3">
    <cfRule type="cellIs" dxfId="629" priority="53" operator="equal">
      <formula>"LME-MCO Not Entered On Set-Up Worksheet"</formula>
    </cfRule>
  </conditionalFormatting>
  <conditionalFormatting sqref="AG3">
    <cfRule type="cellIs" dxfId="628" priority="52" operator="equal">
      <formula>"LME-MCO Not Entered On Set-Up Worksheet"</formula>
    </cfRule>
  </conditionalFormatting>
  <conditionalFormatting sqref="AO3">
    <cfRule type="cellIs" dxfId="627" priority="51" operator="equal">
      <formula>"LME-MCO Not Entered On Set-Up Worksheet"</formula>
    </cfRule>
  </conditionalFormatting>
  <conditionalFormatting sqref="AW3">
    <cfRule type="cellIs" dxfId="626" priority="50" operator="equal">
      <formula>"LME-MCO Not Entered On Set-Up Worksheet"</formula>
    </cfRule>
  </conditionalFormatting>
  <conditionalFormatting sqref="BE3">
    <cfRule type="cellIs" dxfId="625" priority="49" operator="equal">
      <formula>"LME-MCO Not Entered On Set-Up Worksheet"</formula>
    </cfRule>
  </conditionalFormatting>
  <conditionalFormatting sqref="BM3">
    <cfRule type="cellIs" dxfId="624" priority="48" operator="equal">
      <formula>"LME-MCO Not Entered On Set-Up Worksheet"</formula>
    </cfRule>
  </conditionalFormatting>
  <conditionalFormatting sqref="BU3">
    <cfRule type="cellIs" dxfId="623" priority="47" operator="equal">
      <formula>"LME-MCO Not Entered On Set-Up Worksheet"</formula>
    </cfRule>
  </conditionalFormatting>
  <conditionalFormatting sqref="CC3">
    <cfRule type="cellIs" dxfId="622" priority="46" operator="equal">
      <formula>"LME-MCO Not Entered On Set-Up Worksheet"</formula>
    </cfRule>
  </conditionalFormatting>
  <conditionalFormatting sqref="CK2">
    <cfRule type="cellIs" dxfId="621" priority="45" operator="equal">
      <formula>"SFY And/Or Report Period Not Entered On Set-Up Worksheet"</formula>
    </cfRule>
  </conditionalFormatting>
  <conditionalFormatting sqref="CS2">
    <cfRule type="cellIs" dxfId="620" priority="40" operator="equal">
      <formula>"SFY And/Or Report Period Not Entered On Set-Up Worksheet"</formula>
    </cfRule>
  </conditionalFormatting>
  <conditionalFormatting sqref="CK3">
    <cfRule type="cellIs" dxfId="619" priority="35" operator="equal">
      <formula>"LME-MCO Not Entered On Set-Up Worksheet"</formula>
    </cfRule>
  </conditionalFormatting>
  <conditionalFormatting sqref="CS3">
    <cfRule type="cellIs" dxfId="618" priority="34" operator="equal">
      <formula>"LME-MCO Not Entered On Set-Up Worksheet"</formula>
    </cfRule>
  </conditionalFormatting>
  <conditionalFormatting sqref="R23:W23 R33:W33 R38:W38 R43:W43">
    <cfRule type="expression" dxfId="617" priority="22">
      <formula>OR(R$23&lt;&gt;R$33,R$23&lt;&gt;R$38,R$23&lt;&gt;R$43)</formula>
    </cfRule>
  </conditionalFormatting>
  <conditionalFormatting sqref="Z23:AE23 Z33:AE33 Z38:AE38 Z43:AE43">
    <cfRule type="expression" dxfId="616" priority="20">
      <formula>OR(Z$23&lt;&gt;Z$33,Z$23&lt;&gt;Z$38,Z$23&lt;&gt;Z$43)</formula>
    </cfRule>
  </conditionalFormatting>
  <conditionalFormatting sqref="AH23:AM23 AH33:AM33 AH38:AM38 AH43:AM43">
    <cfRule type="expression" dxfId="615" priority="18">
      <formula>OR(AH$23&lt;&gt;AH$33,AH$23&lt;&gt;AH$38,AH$23&lt;&gt;AH$43)</formula>
    </cfRule>
  </conditionalFormatting>
  <conditionalFormatting sqref="AP23:AU23 AP33:AU33 AP38:AU38 AP43:AU43">
    <cfRule type="expression" dxfId="614" priority="16">
      <formula>OR(AP$23&lt;&gt;AP$33,AP$23&lt;&gt;AP$38,AP$23&lt;&gt;AP$43)</formula>
    </cfRule>
  </conditionalFormatting>
  <conditionalFormatting sqref="AX23:BC23 AX33:BC33 AX38:BC38 AX43:BC43">
    <cfRule type="expression" dxfId="613" priority="14">
      <formula>OR(AX$23&lt;&gt;AX$33,AX$23&lt;&gt;AX$38,AX$23&lt;&gt;AX$43)</formula>
    </cfRule>
  </conditionalFormatting>
  <conditionalFormatting sqref="BF23:BK23 BF33:BK33 BF38:BK38 BF43:BK43">
    <cfRule type="expression" dxfId="612" priority="12">
      <formula>OR(BF$23&lt;&gt;BF$33,BF$23&lt;&gt;BF$38,BF$23&lt;&gt;BF$43)</formula>
    </cfRule>
  </conditionalFormatting>
  <conditionalFormatting sqref="BN23:BS23 BN33:BS33 BN38:BS38 BN43:BS43">
    <cfRule type="expression" dxfId="611" priority="10">
      <formula>OR(BN$23&lt;&gt;BN$33,BN$23&lt;&gt;BN$38,BN$23&lt;&gt;BN$43)</formula>
    </cfRule>
  </conditionalFormatting>
  <conditionalFormatting sqref="BV23:CA23 BV33:CA33 BV38:CA38 BV43:CA43">
    <cfRule type="expression" dxfId="610" priority="8">
      <formula>OR(BV$23&lt;&gt;BV$33,BV$23&lt;&gt;BV$38,BV$23&lt;&gt;BV$43)</formula>
    </cfRule>
  </conditionalFormatting>
  <conditionalFormatting sqref="CD23:CI23 CD33:CI33 CD38:CI38 CD43:CI43">
    <cfRule type="expression" dxfId="609" priority="6">
      <formula>OR(CD$23&lt;&gt;CD$33,CD$23&lt;&gt;CD$38,CD$23&lt;&gt;CD$43)</formula>
    </cfRule>
  </conditionalFormatting>
  <conditionalFormatting sqref="CL23:CQ23 CL33:CQ33 CL38:CQ38 CL43:CQ43">
    <cfRule type="expression" dxfId="608" priority="4">
      <formula>OR(CL$23&lt;&gt;CL$33,CL$23&lt;&gt;CL$38,CL$23&lt;&gt;CL$43)</formula>
    </cfRule>
  </conditionalFormatting>
  <conditionalFormatting sqref="CT23:CY23 CT33:CY33 CT38:CY38 CT43:CY43">
    <cfRule type="expression" dxfId="607" priority="2">
      <formula>OR(CT$23&lt;&gt;CT$33,CT$23&lt;&gt;CT$38,CT$23&lt;&gt;CT$43)</formula>
    </cfRule>
  </conditionalFormatting>
  <conditionalFormatting sqref="B13:G22 B25:G32 B35:G37 B40:G42">
    <cfRule type="cellIs" dxfId="606" priority="1" operator="equal">
      <formula>0</formula>
    </cfRule>
  </conditionalFormatting>
  <printOptions horizontalCentered="1"/>
  <pageMargins left="0.3" right="0.3" top="0.5" bottom="0.5" header="0.3" footer="0.3"/>
  <pageSetup scale="64" fitToHeight="0" orientation="landscape" r:id="rId1"/>
  <headerFooter>
    <oddFooter>&amp;LNC DMH/DD/SAS QM Section&amp;CPage &amp;P of &amp;N&amp;R&amp;F</oddFooter>
  </headerFooter>
  <rowBreaks count="1" manualBreakCount="1">
    <brk id="33"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45" id="{8CE02DA8-A754-48F5-9F2A-7A7F5A46808E}">
            <xm:f>AND('Set-Up Worksheet'!$B$8="Year-End Report",OR(F13&gt;SUM(B13,D13),F13&lt;MAX(B13,D13)))</xm:f>
            <x14:dxf>
              <fill>
                <patternFill>
                  <bgColor theme="8" tint="0.59996337778862885"/>
                </patternFill>
              </fill>
            </x14:dxf>
          </x14:cfRule>
          <xm:sqref>F13:G22 F25:G32 F35:G37 F40:G42 N13:O22 N25:O32 N35:O37 N40:O42 V13:W22 V25:W32 V35:W37 V40:W42 AD13:AE22 AD25:AE32 AD35:AE37 AD40:AE42 AL13:AM22 AL25:AM32 AL35:AM37 AL40:AM42 AT13:AU22 AT25:AU32 AT35:AU37 AT40:AU42 BB13:BC22 BB25:BC32 BB35:BC37 BB40:BC42 BJ13:BK22 BJ25:BK32 BJ35:BK37 BJ40:BK42 BR13:BS22 BR25:BS32 BR35:BS37 BR40:BS42 BZ13:CA22 BZ25:CA32 BZ35:CA37 BZ40:CA42 CH13:CI22 CH25:CI32 CH35:CI37 CH40:CI42 CP13:CQ22 CP25:CQ32 CP35:CQ37 CP40:CQ42 CX13:CY22 CX25:CY32 CX35:CY37 CX40:CY42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30</vt:i4>
      </vt:variant>
    </vt:vector>
  </HeadingPairs>
  <TitlesOfParts>
    <vt:vector size="55" baseType="lpstr">
      <vt:lpstr>Instructions</vt:lpstr>
      <vt:lpstr>Set-Up Worksheet</vt:lpstr>
      <vt:lpstr>Attestation</vt:lpstr>
      <vt:lpstr>LME-MCO Staff</vt:lpstr>
      <vt:lpstr>Section I-A</vt:lpstr>
      <vt:lpstr>Section I-B</vt:lpstr>
      <vt:lpstr>Section I-C</vt:lpstr>
      <vt:lpstr>Section I-D</vt:lpstr>
      <vt:lpstr>Section I-E</vt:lpstr>
      <vt:lpstr>Section I-F</vt:lpstr>
      <vt:lpstr>Section I-G</vt:lpstr>
      <vt:lpstr>Section II</vt:lpstr>
      <vt:lpstr>Section III-A</vt:lpstr>
      <vt:lpstr>Section III-B</vt:lpstr>
      <vt:lpstr>Section III-C</vt:lpstr>
      <vt:lpstr>Section III-C-Analysis</vt:lpstr>
      <vt:lpstr>Section IV-A</vt:lpstr>
      <vt:lpstr>Section IV-B</vt:lpstr>
      <vt:lpstr>Sections V-A &amp; V-B</vt:lpstr>
      <vt:lpstr>Section VI-A</vt:lpstr>
      <vt:lpstr>Sections VII-A &amp; VII-B</vt:lpstr>
      <vt:lpstr>Section VIII-A </vt:lpstr>
      <vt:lpstr>Section VIII-B</vt:lpstr>
      <vt:lpstr>Section VIII-C</vt:lpstr>
      <vt:lpstr>Data Validation &amp; Lookup Lists</vt:lpstr>
      <vt:lpstr>Counties</vt:lpstr>
      <vt:lpstr>County_Lookup</vt:lpstr>
      <vt:lpstr>Holidays</vt:lpstr>
      <vt:lpstr>LME_MCO</vt:lpstr>
      <vt:lpstr>NREPP</vt:lpstr>
      <vt:lpstr>NREPP_Database</vt:lpstr>
      <vt:lpstr>Attestation!Print_Area</vt:lpstr>
      <vt:lpstr>'LME-MCO Staff'!Print_Area</vt:lpstr>
      <vt:lpstr>'Section I-A'!Print_Area</vt:lpstr>
      <vt:lpstr>'Section I-B'!Print_Area</vt:lpstr>
      <vt:lpstr>'Section I-C'!Print_Area</vt:lpstr>
      <vt:lpstr>'Section I-D'!Print_Area</vt:lpstr>
      <vt:lpstr>'Section I-E'!Print_Area</vt:lpstr>
      <vt:lpstr>'Section I-F'!Print_Area</vt:lpstr>
      <vt:lpstr>'Section I-G'!Print_Area</vt:lpstr>
      <vt:lpstr>'Section II'!Print_Area</vt:lpstr>
      <vt:lpstr>'Section III-C'!Print_Area</vt:lpstr>
      <vt:lpstr>'Section III-C-Analysis'!Print_Area</vt:lpstr>
      <vt:lpstr>'Section IV-A'!Print_Area</vt:lpstr>
      <vt:lpstr>'Section IV-B'!Print_Area</vt:lpstr>
      <vt:lpstr>'Section VIII-B'!Print_Area</vt:lpstr>
      <vt:lpstr>'Set-Up Worksheet'!Print_Area</vt:lpstr>
      <vt:lpstr>'LME-MCO Staff'!Print_Titles</vt:lpstr>
      <vt:lpstr>'Section I-E'!Print_Titles</vt:lpstr>
      <vt:lpstr>'Section I-G'!Print_Titles</vt:lpstr>
      <vt:lpstr>'Section II'!Print_Titles</vt:lpstr>
      <vt:lpstr>'Section III-C'!Print_Titles</vt:lpstr>
      <vt:lpstr>'Section IV-A'!Print_Titles</vt:lpstr>
      <vt:lpstr>'Section IV-B'!Print_Titles</vt:lpstr>
      <vt:lpstr>Synar_Log</vt:lpstr>
    </vt:vector>
  </TitlesOfParts>
  <Company>DMH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DeDe Severino</cp:lastModifiedBy>
  <cp:lastPrinted>2016-10-14T19:10:33Z</cp:lastPrinted>
  <dcterms:created xsi:type="dcterms:W3CDTF">2013-05-31T19:02:50Z</dcterms:created>
  <dcterms:modified xsi:type="dcterms:W3CDTF">2016-10-19T21:03:22Z</dcterms:modified>
</cp:coreProperties>
</file>