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mc:AlternateContent xmlns:mc="http://schemas.openxmlformats.org/markup-compatibility/2006">
    <mc:Choice Requires="x15">
      <x15ac:absPath xmlns:x15ac="http://schemas.microsoft.com/office/spreadsheetml/2010/11/ac" url="S:\Financial Audit Team\2019 LME Systems Review\Web Site\"/>
    </mc:Choice>
  </mc:AlternateContent>
  <xr:revisionPtr revIDLastSave="0" documentId="13_ncr:1_{DD838652-1AB4-4062-8893-B323CDD4AD21}" xr6:coauthVersionLast="36" xr6:coauthVersionMax="36" xr10:uidLastSave="{00000000-0000-0000-0000-000000000000}"/>
  <bookViews>
    <workbookView xWindow="0" yWindow="0" windowWidth="28800" windowHeight="11325" tabRatio="905" activeTab="1" xr2:uid="{00000000-000D-0000-FFFF-FFFF00000000}"/>
  </bookViews>
  <sheets>
    <sheet name="Workbook Set-up" sheetId="3" r:id="rId1"/>
    <sheet name="Guidelines" sheetId="22" r:id="rId2"/>
    <sheet name="Child Mental Health Rec review" sheetId="12" r:id="rId3"/>
    <sheet name="OVERALL SUMMARY" sheetId="19" r:id="rId4"/>
    <sheet name="Data Validation" sheetId="21" state="hidden" r:id="rId5"/>
  </sheets>
  <definedNames>
    <definedName name="__Q4" localSheetId="4" hidden="1">{#N/A,#N/A,FALSE,"Sheet2";#N/A,#N/A,FALSE,"Outcomes";#N/A,#N/A,FALSE,"Outcomes-AP";#N/A,#N/A,FALSE,"Outcomes-AP2";#N/A,#N/A,FALSE,"Outcomes-AP3";#N/A,#N/A,FALSE,"Outcomes-Inst";#N/A,#N/A,FALSE,"Outcomes-Inst2";#N/A,#N/A,FALSE,"Outcomes-Inst3"}</definedName>
    <definedName name="__Q4" localSheetId="3" hidden="1">{#N/A,#N/A,FALSE,"Sheet2";#N/A,#N/A,FALSE,"Outcomes";#N/A,#N/A,FALSE,"Outcomes-AP";#N/A,#N/A,FALSE,"Outcomes-AP2";#N/A,#N/A,FALSE,"Outcomes-AP3";#N/A,#N/A,FALSE,"Outcomes-Inst";#N/A,#N/A,FALSE,"Outcomes-Inst2";#N/A,#N/A,FALSE,"Outcomes-Inst3"}</definedName>
    <definedName name="__Q4" hidden="1">{#N/A,#N/A,FALSE,"Sheet2";#N/A,#N/A,FALSE,"Outcomes";#N/A,#N/A,FALSE,"Outcomes-AP";#N/A,#N/A,FALSE,"Outcomes-AP2";#N/A,#N/A,FALSE,"Outcomes-AP3";#N/A,#N/A,FALSE,"Outcomes-Inst";#N/A,#N/A,FALSE,"Outcomes-Inst2";#N/A,#N/A,FALSE,"Outcomes-Inst3"}</definedName>
    <definedName name="_xlnm._FilterDatabase" localSheetId="3" hidden="1">'OVERALL SUMMARY'!$I$6:$I$22</definedName>
    <definedName name="_Q4" localSheetId="4" hidden="1">{#N/A,#N/A,FALSE,"Sheet2";#N/A,#N/A,FALSE,"Outcomes";#N/A,#N/A,FALSE,"Outcomes-AP";#N/A,#N/A,FALSE,"Outcomes-AP2";#N/A,#N/A,FALSE,"Outcomes-AP3";#N/A,#N/A,FALSE,"Outcomes-Inst";#N/A,#N/A,FALSE,"Outcomes-Inst2";#N/A,#N/A,FALSE,"Outcomes-Inst3"}</definedName>
    <definedName name="_Q4" localSheetId="3" hidden="1">{#N/A,#N/A,FALSE,"Sheet2";#N/A,#N/A,FALSE,"Outcomes";#N/A,#N/A,FALSE,"Outcomes-AP";#N/A,#N/A,FALSE,"Outcomes-AP2";#N/A,#N/A,FALSE,"Outcomes-AP3";#N/A,#N/A,FALSE,"Outcomes-Inst";#N/A,#N/A,FALSE,"Outcomes-Inst2";#N/A,#N/A,FALSE,"Outcomes-Inst3"}</definedName>
    <definedName name="_Q4" hidden="1">{#N/A,#N/A,FALSE,"Sheet2";#N/A,#N/A,FALSE,"Outcomes";#N/A,#N/A,FALSE,"Outcomes-AP";#N/A,#N/A,FALSE,"Outcomes-AP2";#N/A,#N/A,FALSE,"Outcomes-AP3";#N/A,#N/A,FALSE,"Outcomes-Inst";#N/A,#N/A,FALSE,"Outcomes-Inst2";#N/A,#N/A,FALSE,"Outcomes-Inst3"}</definedName>
    <definedName name="LME_MCO">'Data Validation'!$A$5:$A$12</definedName>
    <definedName name="_xlnm.Print_Area" localSheetId="0">'Workbook Set-up'!$A$3:$B$23</definedName>
    <definedName name="_xlnm.Print_Titles" localSheetId="0">'Workbook Set-up'!$4:$16</definedName>
    <definedName name="Reviewers2019">'Data Validation'!$A$19:$A$23</definedName>
    <definedName name="test" localSheetId="4" hidden="1">{#N/A,#N/A,FALSE,"Sheet2";#N/A,#N/A,FALSE,"Outcomes";#N/A,#N/A,FALSE,"Outcomes-AP";#N/A,#N/A,FALSE,"Outcomes-AP2";#N/A,#N/A,FALSE,"Outcomes-AP3";#N/A,#N/A,FALSE,"Outcomes-Inst";#N/A,#N/A,FALSE,"Outcomes-Inst2";#N/A,#N/A,FALSE,"Outcomes-Inst3"}</definedName>
    <definedName name="test" localSheetId="3" hidden="1">{#N/A,#N/A,FALSE,"Sheet2";#N/A,#N/A,FALSE,"Outcomes";#N/A,#N/A,FALSE,"Outcomes-AP";#N/A,#N/A,FALSE,"Outcomes-AP2";#N/A,#N/A,FALSE,"Outcomes-AP3";#N/A,#N/A,FALSE,"Outcomes-Inst";#N/A,#N/A,FALSE,"Outcomes-Inst2";#N/A,#N/A,FALSE,"Outcomes-Inst3"}</definedName>
    <definedName name="test" hidden="1">{#N/A,#N/A,FALSE,"Sheet2";#N/A,#N/A,FALSE,"Outcomes";#N/A,#N/A,FALSE,"Outcomes-AP";#N/A,#N/A,FALSE,"Outcomes-AP2";#N/A,#N/A,FALSE,"Outcomes-AP3";#N/A,#N/A,FALSE,"Outcomes-Inst";#N/A,#N/A,FALSE,"Outcomes-Inst2";#N/A,#N/A,FALSE,"Outcomes-Inst3"}</definedName>
    <definedName name="test2" localSheetId="4" hidden="1">{#N/A,#N/A,FALSE,"Sheet2";#N/A,#N/A,FALSE,"Outcomes";#N/A,#N/A,FALSE,"Outcomes-AP";#N/A,#N/A,FALSE,"Outcomes-AP2";#N/A,#N/A,FALSE,"Outcomes-AP3";#N/A,#N/A,FALSE,"Outcomes-Inst";#N/A,#N/A,FALSE,"Outcomes-Inst2";#N/A,#N/A,FALSE,"Outcomes-Inst3"}</definedName>
    <definedName name="test2" localSheetId="3" hidden="1">{#N/A,#N/A,FALSE,"Sheet2";#N/A,#N/A,FALSE,"Outcomes";#N/A,#N/A,FALSE,"Outcomes-AP";#N/A,#N/A,FALSE,"Outcomes-AP2";#N/A,#N/A,FALSE,"Outcomes-AP3";#N/A,#N/A,FALSE,"Outcomes-Inst";#N/A,#N/A,FALSE,"Outcomes-Inst2";#N/A,#N/A,FALSE,"Outcomes-Inst3"}</definedName>
    <definedName name="test2" hidden="1">{#N/A,#N/A,FALSE,"Sheet2";#N/A,#N/A,FALSE,"Outcomes";#N/A,#N/A,FALSE,"Outcomes-AP";#N/A,#N/A,FALSE,"Outcomes-AP2";#N/A,#N/A,FALSE,"Outcomes-AP3";#N/A,#N/A,FALSE,"Outcomes-Inst";#N/A,#N/A,FALSE,"Outcomes-Inst2";#N/A,#N/A,FALSE,"Outcomes-Inst3"}</definedName>
    <definedName name="test3" localSheetId="4" hidden="1">{#N/A,#N/A,FALSE,"Sheet2";#N/A,#N/A,FALSE,"Outcomes";#N/A,#N/A,FALSE,"Outcomes-AP";#N/A,#N/A,FALSE,"Outcomes-AP2";#N/A,#N/A,FALSE,"Outcomes-AP3";#N/A,#N/A,FALSE,"Outcomes-Inst";#N/A,#N/A,FALSE,"Outcomes-Inst2";#N/A,#N/A,FALSE,"Outcomes-Inst3"}</definedName>
    <definedName name="test3" localSheetId="3" hidden="1">{#N/A,#N/A,FALSE,"Sheet2";#N/A,#N/A,FALSE,"Outcomes";#N/A,#N/A,FALSE,"Outcomes-AP";#N/A,#N/A,FALSE,"Outcomes-AP2";#N/A,#N/A,FALSE,"Outcomes-AP3";#N/A,#N/A,FALSE,"Outcomes-Inst";#N/A,#N/A,FALSE,"Outcomes-Inst2";#N/A,#N/A,FALSE,"Outcomes-Inst3"}</definedName>
    <definedName name="test3" hidden="1">{#N/A,#N/A,FALSE,"Sheet2";#N/A,#N/A,FALSE,"Outcomes";#N/A,#N/A,FALSE,"Outcomes-AP";#N/A,#N/A,FALSE,"Outcomes-AP2";#N/A,#N/A,FALSE,"Outcomes-AP3";#N/A,#N/A,FALSE,"Outcomes-Inst";#N/A,#N/A,FALSE,"Outcomes-Inst2";#N/A,#N/A,FALSE,"Outcomes-Inst3"}</definedName>
    <definedName name="Z_801CCF84_17C4_4B0D_9367_AFC96EC2FF57_.wvu.Cols" localSheetId="0" hidden="1">'Workbook Set-up'!$C:$D</definedName>
    <definedName name="Z_801CCF84_17C4_4B0D_9367_AFC96EC2FF57_.wvu.FilterData" localSheetId="3" hidden="1">'OVERALL SUMMARY'!$I$6:$I$22</definedName>
    <definedName name="Z_801CCF84_17C4_4B0D_9367_AFC96EC2FF57_.wvu.PrintArea" localSheetId="2" hidden="1">'Child Mental Health Rec review'!$A$1:$AA$51</definedName>
    <definedName name="Z_801CCF84_17C4_4B0D_9367_AFC96EC2FF57_.wvu.PrintArea" localSheetId="3" hidden="1">'OVERALL SUMMARY'!$A$1:$H$31</definedName>
    <definedName name="Z_801CCF84_17C4_4B0D_9367_AFC96EC2FF57_.wvu.PrintArea" localSheetId="0" hidden="1">'Workbook Set-up'!$A$3:$B$23</definedName>
    <definedName name="Z_801CCF84_17C4_4B0D_9367_AFC96EC2FF57_.wvu.PrintTitles" localSheetId="2" hidden="1">'Child Mental Health Rec review'!$A:$B,'Child Mental Health Rec review'!$1:$10</definedName>
    <definedName name="Z_801CCF84_17C4_4B0D_9367_AFC96EC2FF57_.wvu.PrintTitles" localSheetId="3" hidden="1">'OVERALL SUMMARY'!$1:$5</definedName>
    <definedName name="Z_801CCF84_17C4_4B0D_9367_AFC96EC2FF57_.wvu.PrintTitles" localSheetId="0" hidden="1">'Workbook Set-up'!$4:$16</definedName>
  </definedNames>
  <calcPr calcId="191029"/>
  <customWorkbookViews>
    <customWorkbookView name="Pei Chi Wu - Personal View" guid="{801CCF84-17C4-4B0D-9367-AFC96EC2FF57}" mergeInterval="0" personalView="1" maximized="1" xWindow="-1928" yWindow="-8" windowWidth="1936" windowHeight="1216" tabRatio="905" activeSheetId="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V24" i="12" l="1"/>
  <c r="U24" i="12"/>
  <c r="T24" i="12"/>
  <c r="S24" i="12"/>
  <c r="R24" i="12"/>
  <c r="Q24" i="12"/>
  <c r="P24" i="12"/>
  <c r="O24" i="12"/>
  <c r="N24" i="12"/>
  <c r="M24" i="12"/>
  <c r="L24" i="12"/>
  <c r="K24" i="12"/>
  <c r="J24" i="12"/>
  <c r="I24" i="12"/>
  <c r="H24" i="12"/>
  <c r="G24" i="12"/>
  <c r="F24" i="12"/>
  <c r="E24" i="12"/>
  <c r="D24" i="12"/>
  <c r="C24" i="12"/>
  <c r="V22" i="12"/>
  <c r="U22" i="12"/>
  <c r="T22" i="12"/>
  <c r="S22" i="12"/>
  <c r="R22" i="12"/>
  <c r="Q22" i="12"/>
  <c r="P22" i="12"/>
  <c r="O22" i="12"/>
  <c r="N22" i="12"/>
  <c r="M22" i="12"/>
  <c r="L22" i="12"/>
  <c r="K22" i="12"/>
  <c r="J22" i="12"/>
  <c r="I22" i="12"/>
  <c r="H22" i="12"/>
  <c r="G22" i="12"/>
  <c r="F22" i="12"/>
  <c r="E22" i="12"/>
  <c r="D22" i="12"/>
  <c r="C22" i="12"/>
  <c r="V20" i="12"/>
  <c r="U20" i="12"/>
  <c r="T20" i="12"/>
  <c r="S20" i="12"/>
  <c r="R20" i="12"/>
  <c r="Q20" i="12"/>
  <c r="P20" i="12"/>
  <c r="O20" i="12"/>
  <c r="N20" i="12"/>
  <c r="M20" i="12"/>
  <c r="L20" i="12"/>
  <c r="K20" i="12"/>
  <c r="J20" i="12"/>
  <c r="I20" i="12"/>
  <c r="H20" i="12"/>
  <c r="G20" i="12"/>
  <c r="F20" i="12"/>
  <c r="E20" i="12"/>
  <c r="D20" i="12"/>
  <c r="C20" i="12"/>
  <c r="W13" i="12" l="1"/>
  <c r="E18" i="19" s="1"/>
  <c r="Y13" i="12"/>
  <c r="F18" i="19" s="1"/>
  <c r="W12" i="12"/>
  <c r="E17" i="19" s="1"/>
  <c r="Y12" i="12"/>
  <c r="F17" i="19" s="1"/>
  <c r="W11" i="12"/>
  <c r="E16" i="19" s="1"/>
  <c r="Y11" i="12"/>
  <c r="F16" i="19" s="1"/>
  <c r="M4" i="12"/>
  <c r="M3" i="12"/>
  <c r="M2" i="12"/>
  <c r="A2" i="19"/>
  <c r="A3" i="19"/>
  <c r="A4" i="19"/>
  <c r="I13" i="19"/>
  <c r="I14" i="19"/>
  <c r="I15" i="19"/>
  <c r="I16" i="19"/>
  <c r="I17" i="19"/>
  <c r="I18" i="19"/>
  <c r="I19" i="19"/>
  <c r="I20" i="19"/>
  <c r="C2" i="12"/>
  <c r="C3" i="12"/>
  <c r="C22" i="3"/>
  <c r="D22" i="3" s="1"/>
  <c r="AA13" i="12"/>
  <c r="D18" i="19" s="1"/>
  <c r="AA12" i="12"/>
  <c r="D17" i="19" s="1"/>
  <c r="C4" i="12"/>
  <c r="AA11" i="12"/>
  <c r="D16" i="19" s="1"/>
  <c r="Z13" i="12" l="1"/>
  <c r="X11" i="12"/>
  <c r="G16" i="19" s="1"/>
  <c r="R23" i="12"/>
  <c r="L21" i="12"/>
  <c r="D21" i="12"/>
  <c r="X12" i="12"/>
  <c r="G17" i="19" s="1"/>
  <c r="Z12" i="12"/>
  <c r="Z11" i="12"/>
  <c r="F21" i="12"/>
  <c r="G23" i="12"/>
  <c r="L23" i="12"/>
  <c r="I21" i="12"/>
  <c r="R21" i="12"/>
  <c r="H21" i="12"/>
  <c r="O21" i="12"/>
  <c r="C23" i="12"/>
  <c r="X13" i="12"/>
  <c r="G18" i="19" s="1"/>
  <c r="C16" i="19"/>
  <c r="F23" i="12"/>
  <c r="H23" i="12"/>
  <c r="G21" i="12"/>
  <c r="O23" i="12"/>
  <c r="Q21" i="12"/>
  <c r="C18" i="19"/>
  <c r="S23" i="12"/>
  <c r="D19" i="19"/>
  <c r="D9" i="19" s="1"/>
  <c r="C21" i="12"/>
  <c r="K21" i="12"/>
  <c r="K23" i="12"/>
  <c r="I23" i="12"/>
  <c r="J21" i="12"/>
  <c r="J23" i="12"/>
  <c r="Q23" i="12"/>
  <c r="N21" i="12"/>
  <c r="C17" i="19"/>
  <c r="H16" i="19" l="1"/>
  <c r="S21" i="12"/>
  <c r="D23" i="12"/>
  <c r="H17" i="19"/>
  <c r="H18" i="19"/>
  <c r="N23" i="12"/>
  <c r="M23" i="12"/>
  <c r="M21" i="12"/>
  <c r="E23" i="12"/>
  <c r="E21" i="12"/>
  <c r="U23" i="12"/>
  <c r="U21" i="12"/>
  <c r="T23" i="12"/>
  <c r="T21" i="12"/>
  <c r="V23" i="12"/>
  <c r="V21" i="12"/>
  <c r="F19" i="19"/>
  <c r="F9" i="19" s="1"/>
  <c r="P23" i="12"/>
  <c r="P21" i="12"/>
  <c r="E19" i="19" l="1"/>
  <c r="G19" i="19" l="1"/>
  <c r="E9" i="19"/>
  <c r="C19" i="19"/>
  <c r="H19" i="19" l="1"/>
  <c r="C9" i="19"/>
  <c r="G9" i="19"/>
  <c r="H9" i="19" l="1"/>
</calcChain>
</file>

<file path=xl/sharedStrings.xml><?xml version="1.0" encoding="utf-8"?>
<sst xmlns="http://schemas.openxmlformats.org/spreadsheetml/2006/main" count="113" uniqueCount="98">
  <si>
    <t>Enter the information requested in the yellow highlighted cells in Column B.  
Information entered here will automatically be entered in all applicable worksheets in this workbook.</t>
  </si>
  <si>
    <t>Workbook Set-up Information</t>
  </si>
  <si>
    <t>Alliance Behavioral Healthcare</t>
  </si>
  <si>
    <t>NAME OF REVIEWER(S):</t>
  </si>
  <si>
    <t>BEGIN REVIEW DATE:</t>
  </si>
  <si>
    <t>END REVIEW DATE:</t>
  </si>
  <si>
    <t>Indicate in Column B the tools that are applicable for this review.</t>
  </si>
  <si>
    <t>Tools in this Workbook</t>
  </si>
  <si>
    <t>Applicable
(Yes/No)</t>
  </si>
  <si>
    <t>Yes</t>
  </si>
  <si>
    <t>REVIEW DATE(S):</t>
  </si>
  <si>
    <t>SCORE</t>
  </si>
  <si>
    <t>ITEM:</t>
  </si>
  <si>
    <t>REVIEW  ITEM:</t>
  </si>
  <si>
    <t># MET</t>
  </si>
  <si>
    <t>% MET</t>
  </si>
  <si>
    <t># NOT MET</t>
  </si>
  <si>
    <t>% NOT MET</t>
  </si>
  <si>
    <t># N/A</t>
  </si>
  <si>
    <t>1.</t>
  </si>
  <si>
    <t>2.</t>
  </si>
  <si>
    <t>3.</t>
  </si>
  <si>
    <t>4.</t>
  </si>
  <si>
    <t>5.</t>
  </si>
  <si>
    <t>6.</t>
  </si>
  <si>
    <t>REVIEWER'S INITIALS:</t>
  </si>
  <si>
    <t>Total Met:</t>
  </si>
  <si>
    <t>% Met:</t>
  </si>
  <si>
    <t>Total Not Met:</t>
  </si>
  <si>
    <t>% Not Met:</t>
  </si>
  <si>
    <t>Total N/A</t>
  </si>
  <si>
    <t># Met</t>
  </si>
  <si>
    <t># Not Met</t>
  </si>
  <si>
    <t>Include</t>
  </si>
  <si>
    <t>Results?</t>
  </si>
  <si>
    <t># Scorable Items</t>
  </si>
  <si>
    <t>% Met</t>
  </si>
  <si>
    <t># Scorable Records / Items</t>
  </si>
  <si>
    <t>This list used in the Workbook Set-Up worksheet LME-MCO drop-down box.</t>
  </si>
  <si>
    <t>Range Name = LME_MCO</t>
  </si>
  <si>
    <t>LME-MCOs</t>
  </si>
  <si>
    <t>Cardinal Innovations Healthcare Solutions</t>
  </si>
  <si>
    <t>EastPointe</t>
  </si>
  <si>
    <t>Partners Behavioral Health Management</t>
  </si>
  <si>
    <t>Sandhills Center</t>
  </si>
  <si>
    <t>Summary Results For All Items Reviewed</t>
  </si>
  <si>
    <t>GENDER:</t>
  </si>
  <si>
    <t>NAME OF REVIEWER #2:</t>
  </si>
  <si>
    <t>NAME OF REVIEWER #3:</t>
  </si>
  <si>
    <t>NAME OF REVIEWER #4:</t>
  </si>
  <si>
    <t>NAME OF REVIEWER #5:</t>
  </si>
  <si>
    <t>NAME OF TEAM LEADER:</t>
  </si>
  <si>
    <t>LME-MCO:</t>
  </si>
  <si>
    <t>NAME OF REVIEWER #6:</t>
  </si>
  <si>
    <t>NAME OF REVIEWER #7:</t>
  </si>
  <si>
    <t>NAME OF REVIEWER #8:</t>
  </si>
  <si>
    <t>DUNS #:</t>
  </si>
  <si>
    <t>Total</t>
  </si>
  <si>
    <t>N/A</t>
  </si>
  <si>
    <t>NAME OF REVIEWER #9:</t>
  </si>
  <si>
    <t>Trillium</t>
  </si>
  <si>
    <t>POC</t>
  </si>
  <si>
    <t>RECORD #:</t>
  </si>
  <si>
    <t>NAME OF PERSON INTERVIEWED/TITLE:</t>
  </si>
  <si>
    <t>Vaya Health</t>
  </si>
  <si>
    <r>
      <rPr>
        <b/>
        <sz val="14"/>
        <rFont val="Arial Narrow"/>
        <family val="2"/>
      </rPr>
      <t>Record Review Comments</t>
    </r>
    <r>
      <rPr>
        <sz val="14"/>
        <rFont val="Arial Narrow"/>
        <family val="2"/>
      </rPr>
      <t xml:space="preserve">:  </t>
    </r>
    <r>
      <rPr>
        <sz val="10"/>
        <rFont val="Arial Narrow"/>
        <family val="2"/>
      </rPr>
      <t xml:space="preserve">
</t>
    </r>
  </si>
  <si>
    <r>
      <rPr>
        <b/>
        <sz val="14"/>
        <rFont val="Arial Narrow"/>
        <family val="2"/>
      </rPr>
      <t>Recommendations</t>
    </r>
    <r>
      <rPr>
        <sz val="14"/>
        <rFont val="Arial Narrow"/>
        <family val="2"/>
      </rPr>
      <t>:</t>
    </r>
  </si>
  <si>
    <t>2019 Reviewers</t>
  </si>
  <si>
    <t>Range Name =Reviewers2019</t>
  </si>
  <si>
    <t>For non-Medicaid children, there is evidence the LME-MCO followed their procedure for providing information about providers and community resources.</t>
  </si>
  <si>
    <t>For non-Medicaid children, there is evidence the LME-MCO followed their procedure for accepting complaints.</t>
  </si>
  <si>
    <t>For non-Medicaid children, there is evidence the LME-MCO followed their procedure for performing screening, triage, and referrals, indluding telephonic crisis intervention</t>
  </si>
  <si>
    <t>How is your LME-MCO preparing for the impact of the JJ Raise the Age Legislation on your child service system?</t>
  </si>
  <si>
    <t>Lisa Lackmann</t>
  </si>
  <si>
    <t>Petra Mozzetti</t>
  </si>
  <si>
    <t>Eric Harbour</t>
  </si>
  <si>
    <t>Nicole Cole</t>
  </si>
  <si>
    <t>Staci Forrest</t>
  </si>
  <si>
    <t>CHILD MENTAL HEALTH CLINICAL MONITORING</t>
  </si>
  <si>
    <t>DMH/DD/SAS Child Mental Health Clinical Review Overall Summary of Results</t>
  </si>
  <si>
    <t>Child Mental Health Clinical Review Overall Results</t>
  </si>
  <si>
    <t>Child Mental Health Clinical Review</t>
  </si>
  <si>
    <t>During the STR process for non-Medicaid children, there is evidence the LME-MCO followed their procedure for providing information about providers and community resources.</t>
  </si>
  <si>
    <t>During the STR process for non-Medicaid children, there is evidence the LME-MCO followed the procedure for accepting complaints.</t>
  </si>
  <si>
    <t xml:space="preserve">For non-Medicaid children, there is evidence the LME-MCO followed their procedure for performing screening, triage, and referrals, including telephonic crisis intervention.  </t>
  </si>
  <si>
    <t>The following questions are for informational Purposes Only:</t>
  </si>
  <si>
    <t>How is your LME-MCO preparing for the impact of the DSS Families First Federal Legislation on your child service system?</t>
  </si>
  <si>
    <t>How are you progressing with the planning for the transition of child clients to the Standard Plan (collaboration wth the SP/AMHs as well as DSS, schools, and juvenile justice?</t>
  </si>
  <si>
    <t>STR INTAKE DATE:</t>
  </si>
  <si>
    <t>Guidelines for LME/MCO Child Mental Health Clinical Monitoring</t>
  </si>
  <si>
    <t>Sample</t>
  </si>
  <si>
    <t>The Division will generate a sample of eight STR encounters from the list previously supplied by the LME-MCO. Up to three of the STR encounters in the sample will come from the LME-MCO list of STR encounters that involved consumer complaints. If there were no consumer complaints made to the LME-MCO, we will select all eight encounters from the list of all STR encounters during the period 7/1/2018-3/30/2019.</t>
  </si>
  <si>
    <t>The LME-MCO will be notified ten business days in advance of the review of the eight STR encounters to have available.</t>
  </si>
  <si>
    <r>
      <t>T</t>
    </r>
    <r>
      <rPr>
        <sz val="11"/>
        <rFont val="Calibri"/>
        <family val="2"/>
      </rPr>
      <t>he LME-MCO must ensure that sufficient documentation of the STR encounter is available to adequately respond to the questions on the LME Clinical Monitoring tool. Documentation could include but is not limited to reviewable electronic case notes, summaries, and dispositions for the uninsured child/youth consumer encounters with STR.</t>
    </r>
  </si>
  <si>
    <t>Additionally, at the site visit the LME-MCO must have available their current written policy and procedures related to access, screening, triage, and referral for non-Medicaid children. The policy must include procedures for:  a) providing information about providers and community resources, b) accepting complaints, and c) performing screening, triage, and referrals, including telephonic crisis intervention.</t>
  </si>
  <si>
    <t>Please have a knowledgeable MCO staff person available from 11:30-12 noon the day of the review to discuss the informational questions with our child clinical monitoring team. This meeting can be in person or by phone.</t>
  </si>
  <si>
    <t>Informational Questions (Questions 4-6)</t>
  </si>
  <si>
    <t xml:space="preserve"> Child Mental Health Clinical Monitoring tool (Questions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</si>
</sst>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mm/dd/yy;@"/>
  </numFmts>
  <fonts count="30">
    <font>
      <sz val="10"/>
      <name val="Arial"/>
    </font>
    <font>
      <b/>
      <sz val="11"/>
      <color indexed="12"/>
      <name val="Arial"/>
      <family val="2"/>
    </font>
    <font>
      <sz val="10"/>
      <name val="Arial"/>
      <family val="2"/>
    </font>
    <font>
      <b/>
      <sz val="14"/>
      <color indexed="9"/>
      <name val="Arial"/>
      <family val="2"/>
    </font>
    <font>
      <sz val="10"/>
      <color indexed="9"/>
      <name val="Arial"/>
      <family val="2"/>
    </font>
    <font>
      <b/>
      <sz val="10"/>
      <name val="Arial"/>
      <family val="2"/>
    </font>
    <font>
      <b/>
      <sz val="12"/>
      <name val="Arial"/>
      <family val="2"/>
    </font>
    <font>
      <b/>
      <sz val="14"/>
      <color indexed="9"/>
      <name val="Arial Narrow"/>
      <family val="2"/>
    </font>
    <font>
      <sz val="11"/>
      <color indexed="9"/>
      <name val="Arial Narrow"/>
      <family val="2"/>
    </font>
    <font>
      <b/>
      <sz val="10"/>
      <name val="Arial Narrow"/>
      <family val="2"/>
    </font>
    <font>
      <b/>
      <sz val="9"/>
      <name val="Arial Narrow"/>
      <family val="2"/>
    </font>
    <font>
      <sz val="10"/>
      <name val="Arial Narrow"/>
      <family val="2"/>
    </font>
    <font>
      <sz val="11"/>
      <color indexed="9"/>
      <name val="Arial"/>
      <family val="2"/>
    </font>
    <font>
      <b/>
      <sz val="12"/>
      <color indexed="9"/>
      <name val="Arial"/>
      <family val="2"/>
    </font>
    <font>
      <sz val="26"/>
      <name val="Arial"/>
      <family val="2"/>
    </font>
    <font>
      <sz val="30"/>
      <name val="Arial"/>
      <family val="2"/>
    </font>
    <font>
      <sz val="48"/>
      <name val="Arial"/>
      <family val="2"/>
    </font>
    <font>
      <sz val="24"/>
      <name val="Arial"/>
      <family val="2"/>
    </font>
    <font>
      <b/>
      <sz val="100"/>
      <name val="Arial"/>
      <family val="2"/>
    </font>
    <font>
      <sz val="10"/>
      <color theme="3" tint="-0.249977111117893"/>
      <name val="Arial"/>
      <family val="2"/>
    </font>
    <font>
      <sz val="11"/>
      <color indexed="8"/>
      <name val="Helvetica Neue"/>
    </font>
    <font>
      <b/>
      <sz val="12"/>
      <color indexed="9"/>
      <name val="Arial Narrow"/>
      <family val="2"/>
    </font>
    <font>
      <sz val="11"/>
      <name val="Consolas"/>
      <family val="3"/>
    </font>
    <font>
      <sz val="10"/>
      <color theme="3"/>
      <name val="Arial"/>
      <family val="2"/>
    </font>
    <font>
      <b/>
      <sz val="8"/>
      <name val="Arial Narrow"/>
      <family val="2"/>
    </font>
    <font>
      <sz val="8"/>
      <name val="Arial"/>
      <family val="2"/>
    </font>
    <font>
      <b/>
      <sz val="14"/>
      <name val="Arial Narrow"/>
      <family val="2"/>
    </font>
    <font>
      <sz val="14"/>
      <name val="Arial Narrow"/>
      <family val="2"/>
    </font>
    <font>
      <sz val="11"/>
      <name val="Calibri"/>
      <family val="2"/>
    </font>
    <font>
      <b/>
      <sz val="11"/>
      <name val="Calibri"/>
      <family val="2"/>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indexed="22"/>
        <bgColor indexed="64"/>
      </patternFill>
    </fill>
    <fill>
      <patternFill patternType="solid">
        <fgColor theme="8" tint="0.59999389629810485"/>
        <bgColor indexed="64"/>
      </patternFill>
    </fill>
    <fill>
      <patternFill patternType="solid">
        <fgColor indexed="47"/>
        <bgColor indexed="64"/>
      </patternFill>
    </fill>
    <fill>
      <patternFill patternType="solid">
        <fgColor theme="5" tint="-0.499984740745262"/>
        <bgColor indexed="64"/>
      </patternFill>
    </fill>
    <fill>
      <patternFill patternType="solid">
        <fgColor rgb="FFFFFF00"/>
        <bgColor indexed="64"/>
      </patternFill>
    </fill>
    <fill>
      <patternFill patternType="solid">
        <fgColor rgb="FFC0C0C0"/>
        <bgColor indexed="64"/>
      </patternFill>
    </fill>
    <fill>
      <patternFill patternType="solid">
        <fgColor theme="2"/>
        <bgColor indexed="64"/>
      </patternFill>
    </fill>
  </fills>
  <borders count="6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11">
    <xf numFmtId="0" fontId="0" fillId="0" borderId="0"/>
    <xf numFmtId="0" fontId="2"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 fillId="0" borderId="0"/>
    <xf numFmtId="0" fontId="20" fillId="0" borderId="0" applyNumberFormat="0" applyFill="0" applyBorder="0" applyProtection="0">
      <alignment vertical="top"/>
    </xf>
    <xf numFmtId="9" fontId="2" fillId="0" borderId="0" applyFont="0" applyFill="0" applyBorder="0" applyAlignment="0" applyProtection="0"/>
  </cellStyleXfs>
  <cellXfs count="285">
    <xf numFmtId="0" fontId="0" fillId="0" borderId="0" xfId="0"/>
    <xf numFmtId="0" fontId="1" fillId="2" borderId="0" xfId="0" applyFont="1" applyFill="1" applyAlignment="1">
      <alignment horizontal="centerContinuous" vertical="center" wrapText="1"/>
    </xf>
    <xf numFmtId="0" fontId="2" fillId="2" borderId="0" xfId="0" applyFont="1" applyFill="1" applyAlignment="1">
      <alignment horizontal="centerContinuous" vertical="top" wrapText="1"/>
    </xf>
    <xf numFmtId="0" fontId="2" fillId="0" borderId="0" xfId="0" applyFont="1" applyFill="1" applyAlignment="1">
      <alignment wrapText="1"/>
    </xf>
    <xf numFmtId="49" fontId="2" fillId="0" borderId="0" xfId="0" applyNumberFormat="1" applyFont="1" applyFill="1" applyAlignment="1">
      <alignment horizontal="center" vertical="center" wrapText="1"/>
    </xf>
    <xf numFmtId="0" fontId="2" fillId="0" borderId="0" xfId="0" applyFont="1" applyFill="1" applyAlignment="1">
      <alignment horizontal="center" vertical="top" wrapText="1"/>
    </xf>
    <xf numFmtId="0" fontId="5" fillId="3" borderId="3" xfId="0" applyFont="1" applyFill="1" applyBorder="1" applyAlignment="1" applyProtection="1">
      <alignment horizontal="right" vertical="center" wrapText="1" indent="1"/>
    </xf>
    <xf numFmtId="0" fontId="0" fillId="0" borderId="4" xfId="0" applyFill="1" applyBorder="1" applyAlignment="1" applyProtection="1">
      <alignment horizontal="center" vertical="center" wrapText="1"/>
      <protection locked="0"/>
    </xf>
    <xf numFmtId="0" fontId="2" fillId="0" borderId="0" xfId="0" applyFont="1" applyAlignment="1">
      <alignment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6" fillId="0" borderId="5" xfId="0" applyFont="1" applyFill="1" applyBorder="1" applyAlignment="1">
      <alignment horizontal="center" vertical="center" wrapText="1"/>
    </xf>
    <xf numFmtId="0" fontId="6" fillId="0" borderId="5" xfId="0" applyFont="1" applyFill="1" applyBorder="1" applyAlignment="1" applyProtection="1">
      <alignment horizontal="center" vertical="center" wrapText="1"/>
      <protection locked="0"/>
    </xf>
    <xf numFmtId="49" fontId="10" fillId="0" borderId="18" xfId="0" applyNumberFormat="1" applyFont="1" applyBorder="1" applyAlignment="1" applyProtection="1">
      <alignment horizontal="center" vertical="center" textRotation="90" wrapText="1"/>
      <protection locked="0"/>
    </xf>
    <xf numFmtId="0" fontId="10" fillId="0" borderId="3" xfId="0"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10" fillId="0" borderId="20" xfId="0" applyNumberFormat="1" applyFont="1" applyFill="1" applyBorder="1" applyAlignment="1">
      <alignment horizontal="center" vertical="center" wrapText="1"/>
    </xf>
    <xf numFmtId="0" fontId="10" fillId="0" borderId="22" xfId="0" applyNumberFormat="1"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1" fillId="0" borderId="30" xfId="0" applyFont="1" applyFill="1" applyBorder="1" applyAlignment="1">
      <alignment horizontal="left" vertical="center" wrapText="1"/>
    </xf>
    <xf numFmtId="0" fontId="2" fillId="0" borderId="0" xfId="0" applyFont="1" applyFill="1" applyBorder="1" applyAlignment="1">
      <alignment vertical="center" wrapText="1"/>
    </xf>
    <xf numFmtId="0" fontId="9" fillId="0" borderId="5" xfId="0" applyNumberFormat="1" applyFont="1" applyFill="1" applyBorder="1" applyAlignment="1" applyProtection="1">
      <alignment horizontal="center" vertical="center"/>
      <protection locked="0"/>
    </xf>
    <xf numFmtId="0" fontId="9" fillId="0" borderId="0" xfId="0" applyFont="1" applyFill="1" applyBorder="1" applyAlignment="1">
      <alignment horizontal="right" vertical="center" wrapText="1"/>
    </xf>
    <xf numFmtId="43" fontId="11" fillId="0" borderId="0" xfId="0" applyNumberFormat="1" applyFont="1" applyFill="1" applyAlignment="1">
      <alignment horizontal="center" vertical="center" wrapText="1"/>
    </xf>
    <xf numFmtId="12" fontId="9" fillId="0" borderId="0" xfId="0" applyNumberFormat="1" applyFont="1" applyFill="1" applyBorder="1" applyAlignment="1">
      <alignment horizontal="center" vertical="center" wrapText="1"/>
    </xf>
    <xf numFmtId="0" fontId="9" fillId="0" borderId="14" xfId="0" applyFont="1" applyFill="1" applyBorder="1" applyAlignment="1">
      <alignment horizontal="right" vertical="center" wrapText="1"/>
    </xf>
    <xf numFmtId="12" fontId="9" fillId="0" borderId="24" xfId="0" applyNumberFormat="1" applyFont="1" applyBorder="1" applyAlignment="1">
      <alignment horizontal="center" vertical="center" wrapText="1"/>
    </xf>
    <xf numFmtId="12" fontId="9" fillId="0" borderId="26" xfId="0" applyNumberFormat="1" applyFont="1" applyBorder="1" applyAlignment="1">
      <alignment horizontal="center" vertical="center" wrapText="1"/>
    </xf>
    <xf numFmtId="9" fontId="11" fillId="0" borderId="13" xfId="0" applyNumberFormat="1" applyFont="1" applyBorder="1" applyAlignment="1">
      <alignment horizontal="center" vertical="center" wrapText="1"/>
    </xf>
    <xf numFmtId="9" fontId="11" fillId="0" borderId="0" xfId="0" applyNumberFormat="1" applyFont="1" applyBorder="1" applyAlignment="1">
      <alignment horizontal="center" vertical="center" wrapText="1"/>
    </xf>
    <xf numFmtId="9" fontId="9" fillId="0" borderId="29" xfId="0" applyNumberFormat="1" applyFont="1" applyBorder="1" applyAlignment="1">
      <alignment horizontal="center" vertical="center" wrapText="1"/>
    </xf>
    <xf numFmtId="9" fontId="9" fillId="0" borderId="5" xfId="0" applyNumberFormat="1" applyFont="1" applyBorder="1" applyAlignment="1">
      <alignment horizontal="center" vertical="center" wrapText="1"/>
    </xf>
    <xf numFmtId="12" fontId="9" fillId="0" borderId="29" xfId="0" applyNumberFormat="1" applyFont="1" applyBorder="1" applyAlignment="1">
      <alignment horizontal="center" vertical="center" wrapText="1"/>
    </xf>
    <xf numFmtId="12" fontId="9" fillId="0" borderId="5" xfId="0" applyNumberFormat="1" applyFont="1" applyBorder="1" applyAlignment="1">
      <alignment horizontal="center" vertical="center" wrapText="1"/>
    </xf>
    <xf numFmtId="12" fontId="9" fillId="0" borderId="32" xfId="0" applyNumberFormat="1" applyFont="1" applyFill="1" applyBorder="1" applyAlignment="1">
      <alignment horizontal="center" vertical="center" wrapText="1"/>
    </xf>
    <xf numFmtId="12" fontId="9" fillId="0" borderId="33" xfId="0" applyNumberFormat="1" applyFont="1" applyFill="1" applyBorder="1" applyAlignment="1">
      <alignment horizontal="center" vertical="center" wrapText="1"/>
    </xf>
    <xf numFmtId="39" fontId="9" fillId="0" borderId="13" xfId="0" applyNumberFormat="1" applyFont="1" applyFill="1" applyBorder="1" applyAlignment="1">
      <alignment horizontal="center" vertical="center" wrapText="1"/>
    </xf>
    <xf numFmtId="39" fontId="9" fillId="0" borderId="0" xfId="0" applyNumberFormat="1" applyFont="1" applyFill="1" applyBorder="1" applyAlignment="1">
      <alignment horizontal="center" vertical="center" wrapText="1"/>
    </xf>
    <xf numFmtId="0" fontId="11" fillId="0" borderId="0" xfId="0" applyFont="1" applyFill="1" applyAlignment="1">
      <alignment horizontal="center" vertical="top" wrapText="1"/>
    </xf>
    <xf numFmtId="12" fontId="9" fillId="0" borderId="0" xfId="0" applyNumberFormat="1" applyFont="1" applyFill="1" applyAlignment="1">
      <alignment horizontal="center" vertical="top" wrapText="1"/>
    </xf>
    <xf numFmtId="0" fontId="9" fillId="0" borderId="0" xfId="0" applyFont="1" applyFill="1" applyAlignment="1">
      <alignment horizontal="center" vertical="top" wrapText="1"/>
    </xf>
    <xf numFmtId="0" fontId="2" fillId="0" borderId="0" xfId="0" applyFont="1"/>
    <xf numFmtId="0" fontId="2" fillId="0" borderId="0" xfId="1" applyFont="1"/>
    <xf numFmtId="0" fontId="2" fillId="0" borderId="0" xfId="1"/>
    <xf numFmtId="0" fontId="19" fillId="0" borderId="0" xfId="1" applyFont="1"/>
    <xf numFmtId="0" fontId="11" fillId="0" borderId="0" xfId="1" applyFont="1" applyFill="1" applyBorder="1"/>
    <xf numFmtId="0" fontId="5" fillId="0" borderId="0" xfId="1" applyFont="1"/>
    <xf numFmtId="0" fontId="11" fillId="0" borderId="36" xfId="0" applyFont="1" applyFill="1" applyBorder="1" applyAlignment="1" applyProtection="1">
      <alignment vertical="center" wrapText="1"/>
    </xf>
    <xf numFmtId="0" fontId="7" fillId="7" borderId="1" xfId="0" applyFont="1" applyFill="1" applyBorder="1" applyAlignment="1">
      <alignment horizontal="left" wrapText="1"/>
    </xf>
    <xf numFmtId="0" fontId="7" fillId="7" borderId="6" xfId="0" applyFont="1" applyFill="1" applyBorder="1" applyAlignment="1">
      <alignment horizontal="centerContinuous" wrapText="1"/>
    </xf>
    <xf numFmtId="0" fontId="7" fillId="7" borderId="13" xfId="0" applyFont="1" applyFill="1" applyBorder="1" applyAlignment="1">
      <alignment horizontal="left" wrapText="1"/>
    </xf>
    <xf numFmtId="0" fontId="7" fillId="7" borderId="0" xfId="0" applyFont="1" applyFill="1" applyBorder="1" applyAlignment="1">
      <alignment horizontal="centerContinuous" wrapText="1"/>
    </xf>
    <xf numFmtId="0" fontId="8" fillId="7" borderId="7" xfId="0" applyFont="1" applyFill="1" applyBorder="1" applyAlignment="1">
      <alignment horizontal="centerContinuous" vertical="center" wrapText="1"/>
    </xf>
    <xf numFmtId="0" fontId="8" fillId="7" borderId="8" xfId="0" applyFont="1" applyFill="1" applyBorder="1" applyAlignment="1">
      <alignment horizontal="left" vertical="center" wrapText="1"/>
    </xf>
    <xf numFmtId="0" fontId="3" fillId="7" borderId="1" xfId="0" applyFont="1" applyFill="1" applyBorder="1" applyAlignment="1">
      <alignment horizontal="centerContinuous" vertical="center" wrapText="1"/>
    </xf>
    <xf numFmtId="0" fontId="4" fillId="7" borderId="2" xfId="0" applyFont="1" applyFill="1" applyBorder="1" applyAlignment="1">
      <alignment horizontal="centerContinuous" vertical="center" wrapText="1"/>
    </xf>
    <xf numFmtId="0" fontId="7" fillId="7" borderId="14" xfId="0" applyFont="1" applyFill="1" applyBorder="1" applyAlignment="1">
      <alignment horizontal="centerContinuous" wrapText="1"/>
    </xf>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3" xfId="0" applyFont="1" applyFill="1" applyBorder="1" applyAlignment="1">
      <alignment horizontal="centerContinuous" vertical="center" wrapText="1"/>
    </xf>
    <xf numFmtId="0" fontId="21" fillId="7" borderId="0" xfId="0" applyFont="1" applyFill="1" applyBorder="1" applyAlignment="1">
      <alignment horizontal="right" vertical="center" wrapText="1" indent="1"/>
    </xf>
    <xf numFmtId="0" fontId="21" fillId="7" borderId="8" xfId="0" applyFont="1" applyFill="1" applyBorder="1" applyAlignment="1">
      <alignment horizontal="right" vertical="center" wrapText="1" indent="1"/>
    </xf>
    <xf numFmtId="0" fontId="2" fillId="0" borderId="0" xfId="0" applyFont="1" applyFill="1" applyAlignment="1"/>
    <xf numFmtId="49" fontId="11" fillId="0" borderId="0" xfId="0" applyNumberFormat="1" applyFont="1" applyFill="1" applyAlignment="1">
      <alignment horizontal="center" vertical="center" wrapText="1"/>
    </xf>
    <xf numFmtId="12" fontId="9" fillId="0" borderId="51" xfId="0" applyNumberFormat="1" applyFont="1" applyFill="1" applyBorder="1" applyAlignment="1" applyProtection="1">
      <alignment horizontal="center" vertical="center" wrapText="1"/>
      <protection locked="0"/>
    </xf>
    <xf numFmtId="12" fontId="9" fillId="0" borderId="52" xfId="0" applyNumberFormat="1" applyFont="1" applyFill="1" applyBorder="1" applyAlignment="1" applyProtection="1">
      <alignment horizontal="center" vertical="center" wrapText="1"/>
      <protection locked="0"/>
    </xf>
    <xf numFmtId="12" fontId="9" fillId="0" borderId="53" xfId="0" applyNumberFormat="1" applyFont="1" applyFill="1" applyBorder="1" applyAlignment="1" applyProtection="1">
      <alignment horizontal="center" vertical="center" wrapText="1"/>
      <protection locked="0"/>
    </xf>
    <xf numFmtId="12" fontId="9" fillId="0" borderId="54" xfId="0" applyNumberFormat="1" applyFont="1" applyFill="1" applyBorder="1" applyAlignment="1" applyProtection="1">
      <alignment horizontal="center" vertical="center" wrapText="1"/>
      <protection locked="0"/>
    </xf>
    <xf numFmtId="0" fontId="11" fillId="0" borderId="40" xfId="0" applyFont="1" applyFill="1" applyBorder="1" applyAlignment="1">
      <alignment horizontal="left" vertical="center" wrapText="1"/>
    </xf>
    <xf numFmtId="0" fontId="9" fillId="0" borderId="33" xfId="0" applyNumberFormat="1" applyFont="1" applyFill="1" applyBorder="1" applyAlignment="1" applyProtection="1">
      <alignment horizontal="center" vertical="center"/>
      <protection locked="0"/>
    </xf>
    <xf numFmtId="0" fontId="9" fillId="0" borderId="25" xfId="0" applyNumberFormat="1" applyFont="1" applyFill="1" applyBorder="1" applyAlignment="1" applyProtection="1">
      <alignment horizontal="center" vertical="center"/>
      <protection locked="0"/>
    </xf>
    <xf numFmtId="0" fontId="22" fillId="0" borderId="0" xfId="0" applyFont="1" applyFill="1" applyAlignment="1">
      <alignment horizontal="left" vertical="center"/>
    </xf>
    <xf numFmtId="0" fontId="2" fillId="0" borderId="0" xfId="1" applyAlignment="1">
      <alignment vertical="center"/>
    </xf>
    <xf numFmtId="0" fontId="2" fillId="0" borderId="0" xfId="1" applyAlignment="1">
      <alignment horizontal="center" vertical="center"/>
    </xf>
    <xf numFmtId="0" fontId="9" fillId="0" borderId="15" xfId="0" applyNumberFormat="1" applyFont="1" applyFill="1" applyBorder="1" applyAlignment="1" applyProtection="1">
      <alignment horizontal="center" vertical="center"/>
      <protection locked="0"/>
    </xf>
    <xf numFmtId="0" fontId="9" fillId="0" borderId="30" xfId="0" applyNumberFormat="1" applyFont="1" applyFill="1" applyBorder="1" applyAlignment="1" applyProtection="1">
      <alignment horizontal="center" vertical="center"/>
      <protection locked="0"/>
    </xf>
    <xf numFmtId="0" fontId="9" fillId="0" borderId="16" xfId="0" applyNumberFormat="1" applyFont="1" applyFill="1" applyBorder="1" applyAlignment="1" applyProtection="1">
      <alignment horizontal="center" vertical="center"/>
      <protection locked="0"/>
    </xf>
    <xf numFmtId="0" fontId="5" fillId="3" borderId="10" xfId="0" applyFont="1" applyFill="1" applyBorder="1" applyAlignment="1" applyProtection="1">
      <alignment horizontal="right" vertical="center" wrapText="1" indent="1"/>
    </xf>
    <xf numFmtId="0" fontId="2" fillId="0" borderId="11" xfId="0" applyFont="1" applyFill="1" applyBorder="1" applyAlignment="1" applyProtection="1">
      <alignment horizontal="center" vertical="center" wrapText="1"/>
      <protection locked="0"/>
    </xf>
    <xf numFmtId="0" fontId="5" fillId="3" borderId="15" xfId="0" applyFont="1" applyFill="1" applyBorder="1" applyAlignment="1" applyProtection="1">
      <alignment horizontal="right" vertical="center" wrapText="1" indent="1"/>
    </xf>
    <xf numFmtId="0" fontId="2" fillId="0" borderId="16"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right" vertical="center" wrapText="1" indent="1"/>
    </xf>
    <xf numFmtId="14" fontId="2" fillId="0" borderId="9" xfId="0" applyNumberFormat="1" applyFont="1" applyFill="1" applyBorder="1" applyAlignment="1" applyProtection="1">
      <alignment horizontal="center" vertical="center" wrapText="1"/>
      <protection locked="0"/>
    </xf>
    <xf numFmtId="0" fontId="8" fillId="7" borderId="0" xfId="0" applyFont="1" applyFill="1" applyBorder="1" applyAlignment="1">
      <alignment horizontal="centerContinuous" vertical="center" wrapText="1"/>
    </xf>
    <xf numFmtId="0" fontId="8" fillId="7" borderId="14" xfId="0" applyFont="1" applyFill="1" applyBorder="1" applyAlignment="1">
      <alignment horizontal="centerContinuous" vertical="center" wrapText="1"/>
    </xf>
    <xf numFmtId="0" fontId="7" fillId="7" borderId="6" xfId="0" applyFont="1" applyFill="1" applyBorder="1" applyAlignment="1">
      <alignment horizontal="centerContinuous" vertical="center" wrapText="1"/>
    </xf>
    <xf numFmtId="0" fontId="7" fillId="7" borderId="1" xfId="0" applyFont="1" applyFill="1" applyBorder="1" applyAlignment="1">
      <alignment horizontal="centerContinuous" vertical="center" wrapText="1"/>
    </xf>
    <xf numFmtId="0" fontId="23" fillId="0" borderId="0" xfId="1" applyFont="1"/>
    <xf numFmtId="0" fontId="8" fillId="7" borderId="0" xfId="0" applyFont="1" applyFill="1" applyBorder="1" applyAlignment="1">
      <alignment vertical="center"/>
    </xf>
    <xf numFmtId="0" fontId="8" fillId="7" borderId="14" xfId="0" applyFont="1" applyFill="1" applyBorder="1" applyAlignment="1">
      <alignment vertical="center"/>
    </xf>
    <xf numFmtId="0" fontId="2" fillId="0" borderId="0" xfId="1" applyFont="1" applyAlignment="1">
      <alignment horizontal="center"/>
    </xf>
    <xf numFmtId="0" fontId="2" fillId="0" borderId="0" xfId="1" applyFont="1" applyAlignment="1">
      <alignment vertical="center"/>
    </xf>
    <xf numFmtId="0" fontId="2" fillId="0" borderId="0" xfId="1" applyFont="1" applyAlignment="1">
      <alignment horizontal="center" vertical="center"/>
    </xf>
    <xf numFmtId="0" fontId="6" fillId="0" borderId="0" xfId="1" applyFont="1" applyBorder="1" applyAlignment="1">
      <alignment horizontal="right" vertical="center" indent="1"/>
    </xf>
    <xf numFmtId="0" fontId="2" fillId="0" borderId="35" xfId="1" applyFont="1" applyFill="1" applyBorder="1" applyAlignment="1">
      <alignment horizontal="center" vertical="center"/>
    </xf>
    <xf numFmtId="0" fontId="5" fillId="0" borderId="49" xfId="1" applyFont="1" applyFill="1" applyBorder="1" applyAlignment="1">
      <alignment horizontal="center" vertical="center"/>
    </xf>
    <xf numFmtId="0" fontId="5" fillId="0" borderId="49" xfId="1" applyFont="1" applyFill="1" applyBorder="1" applyAlignment="1">
      <alignment horizontal="center" vertical="center" wrapText="1"/>
    </xf>
    <xf numFmtId="0" fontId="5" fillId="0" borderId="0" xfId="1" applyFont="1" applyBorder="1" applyAlignment="1">
      <alignment vertical="center"/>
    </xf>
    <xf numFmtId="0" fontId="2" fillId="0" borderId="0" xfId="1" applyFont="1" applyBorder="1" applyAlignment="1">
      <alignment vertical="center"/>
    </xf>
    <xf numFmtId="0" fontId="13" fillId="7" borderId="17" xfId="1" applyFont="1" applyFill="1" applyBorder="1" applyAlignment="1">
      <alignment horizontal="centerContinuous" vertical="center"/>
    </xf>
    <xf numFmtId="0" fontId="3" fillId="7" borderId="17" xfId="1" applyFont="1" applyFill="1" applyBorder="1" applyAlignment="1">
      <alignment horizontal="centerContinuous" vertical="center"/>
    </xf>
    <xf numFmtId="0" fontId="11" fillId="0" borderId="43" xfId="1" applyFont="1" applyBorder="1" applyAlignment="1">
      <alignment vertical="center"/>
    </xf>
    <xf numFmtId="0" fontId="2" fillId="0" borderId="0" xfId="1" applyFont="1" applyFill="1" applyBorder="1" applyAlignment="1" applyProtection="1">
      <alignment vertical="center" wrapText="1"/>
      <protection locked="0"/>
    </xf>
    <xf numFmtId="0" fontId="2" fillId="0" borderId="0" xfId="1" applyFont="1" applyFill="1" applyBorder="1" applyAlignment="1" applyProtection="1">
      <alignment horizontal="center" vertical="center" wrapText="1"/>
      <protection locked="0"/>
    </xf>
    <xf numFmtId="0" fontId="12" fillId="7" borderId="0" xfId="1" applyFont="1" applyFill="1" applyBorder="1" applyAlignment="1">
      <alignment horizontal="centerContinuous" vertical="center"/>
    </xf>
    <xf numFmtId="0" fontId="4" fillId="7" borderId="0" xfId="1" applyFont="1" applyFill="1" applyBorder="1" applyAlignment="1">
      <alignment horizontal="centerContinuous" vertical="center" wrapText="1"/>
    </xf>
    <xf numFmtId="0" fontId="7" fillId="7" borderId="2" xfId="0" applyFont="1" applyFill="1" applyBorder="1" applyAlignment="1">
      <alignment horizontal="centerContinuous" vertical="center" wrapText="1"/>
    </xf>
    <xf numFmtId="0" fontId="11" fillId="0" borderId="29" xfId="0" applyFont="1" applyFill="1" applyBorder="1" applyAlignment="1" applyProtection="1">
      <alignment horizontal="center" vertical="center" wrapText="1"/>
    </xf>
    <xf numFmtId="9" fontId="11" fillId="0" borderId="5" xfId="0" applyNumberFormat="1"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xf>
    <xf numFmtId="0" fontId="11" fillId="0" borderId="25" xfId="0" applyFont="1" applyFill="1" applyBorder="1" applyAlignment="1" applyProtection="1">
      <alignment horizontal="center" vertical="center" wrapText="1"/>
    </xf>
    <xf numFmtId="0" fontId="7" fillId="7" borderId="6" xfId="0" applyFont="1" applyFill="1" applyBorder="1" applyAlignment="1">
      <alignment vertical="center" wrapText="1"/>
    </xf>
    <xf numFmtId="0" fontId="7" fillId="7" borderId="2" xfId="0" applyFont="1" applyFill="1" applyBorder="1" applyAlignment="1">
      <alignment vertical="center" wrapText="1"/>
    </xf>
    <xf numFmtId="0" fontId="11" fillId="0" borderId="34" xfId="0" applyFont="1" applyFill="1" applyBorder="1" applyAlignment="1" applyProtection="1">
      <alignment horizontal="center" vertical="center" wrapText="1"/>
    </xf>
    <xf numFmtId="9" fontId="11" fillId="0" borderId="35" xfId="0" applyNumberFormat="1" applyFont="1" applyFill="1" applyBorder="1" applyAlignment="1" applyProtection="1">
      <alignment horizontal="center" vertical="center" wrapText="1"/>
    </xf>
    <xf numFmtId="0" fontId="11" fillId="0" borderId="35" xfId="0" applyFont="1" applyFill="1" applyBorder="1" applyAlignment="1" applyProtection="1">
      <alignment horizontal="center" vertical="center" wrapText="1"/>
    </xf>
    <xf numFmtId="0" fontId="11" fillId="0" borderId="38" xfId="0" applyFont="1" applyFill="1" applyBorder="1" applyAlignment="1" applyProtection="1">
      <alignment horizontal="center" vertical="center" wrapText="1"/>
    </xf>
    <xf numFmtId="0" fontId="5" fillId="3" borderId="50" xfId="0" applyFont="1" applyFill="1" applyBorder="1" applyAlignment="1" applyProtection="1">
      <alignment horizontal="right" vertical="center" wrapText="1" indent="1"/>
    </xf>
    <xf numFmtId="0" fontId="5" fillId="3" borderId="30" xfId="0" applyFont="1" applyFill="1" applyBorder="1" applyAlignment="1" applyProtection="1">
      <alignment horizontal="right" vertical="center" wrapText="1" indent="1"/>
    </xf>
    <xf numFmtId="14" fontId="2" fillId="0" borderId="56" xfId="0" applyNumberFormat="1" applyFont="1" applyFill="1" applyBorder="1" applyAlignment="1" applyProtection="1">
      <alignment horizontal="center" vertical="center" wrapText="1"/>
      <protection locked="0"/>
    </xf>
    <xf numFmtId="12" fontId="9" fillId="0" borderId="27" xfId="0" applyNumberFormat="1" applyFont="1" applyBorder="1" applyAlignment="1">
      <alignment horizontal="center" vertical="center" wrapText="1"/>
    </xf>
    <xf numFmtId="9" fontId="9" fillId="0" borderId="25" xfId="0" applyNumberFormat="1" applyFont="1" applyBorder="1" applyAlignment="1">
      <alignment horizontal="center" vertical="center" wrapText="1"/>
    </xf>
    <xf numFmtId="12" fontId="9" fillId="0" borderId="25" xfId="0" applyNumberFormat="1" applyFont="1" applyBorder="1" applyAlignment="1">
      <alignment horizontal="center" vertical="center" wrapText="1"/>
    </xf>
    <xf numFmtId="0" fontId="11" fillId="0" borderId="5" xfId="1" applyFont="1" applyFill="1" applyBorder="1" applyAlignment="1">
      <alignment horizontal="left" vertical="center" wrapText="1"/>
    </xf>
    <xf numFmtId="0" fontId="5" fillId="0" borderId="20" xfId="1" applyFont="1" applyFill="1" applyBorder="1" applyAlignment="1">
      <alignment horizontal="center" vertical="center"/>
    </xf>
    <xf numFmtId="0" fontId="5" fillId="0" borderId="19" xfId="1" applyFont="1" applyFill="1" applyBorder="1" applyAlignment="1">
      <alignment horizontal="center" vertical="center"/>
    </xf>
    <xf numFmtId="0" fontId="5" fillId="0" borderId="48" xfId="1" applyFont="1" applyFill="1" applyBorder="1" applyAlignment="1">
      <alignment horizontal="center" vertical="center" wrapText="1"/>
    </xf>
    <xf numFmtId="0" fontId="5" fillId="0" borderId="48" xfId="1" applyFont="1" applyFill="1" applyBorder="1" applyAlignment="1">
      <alignment horizontal="center" vertical="center"/>
    </xf>
    <xf numFmtId="0" fontId="5" fillId="0" borderId="18" xfId="1" applyFont="1" applyFill="1" applyBorder="1" applyAlignment="1">
      <alignment horizontal="center" vertical="center" wrapText="1"/>
    </xf>
    <xf numFmtId="0" fontId="5" fillId="0" borderId="18" xfId="1" applyFont="1" applyFill="1" applyBorder="1" applyAlignment="1">
      <alignment horizontal="center" vertical="center"/>
    </xf>
    <xf numFmtId="0" fontId="5" fillId="0" borderId="45" xfId="1" applyFont="1" applyFill="1" applyBorder="1" applyAlignment="1">
      <alignment horizontal="center" vertical="center"/>
    </xf>
    <xf numFmtId="164" fontId="5" fillId="0" borderId="3" xfId="1" applyNumberFormat="1" applyFont="1" applyFill="1" applyBorder="1" applyAlignment="1">
      <alignment horizontal="center" vertical="center"/>
    </xf>
    <xf numFmtId="9" fontId="5" fillId="0" borderId="21" xfId="1" applyNumberFormat="1" applyFont="1" applyFill="1" applyBorder="1" applyAlignment="1">
      <alignment horizontal="center" vertical="center"/>
    </xf>
    <xf numFmtId="9" fontId="2" fillId="0" borderId="37" xfId="1" applyNumberFormat="1" applyFont="1" applyFill="1" applyBorder="1" applyAlignment="1">
      <alignment horizontal="center" vertical="center"/>
    </xf>
    <xf numFmtId="0" fontId="5" fillId="0" borderId="59" xfId="1" applyFont="1" applyFill="1" applyBorder="1" applyAlignment="1">
      <alignment horizontal="center" vertical="center"/>
    </xf>
    <xf numFmtId="9" fontId="2" fillId="0" borderId="22" xfId="1" applyNumberFormat="1" applyFont="1" applyFill="1" applyBorder="1" applyAlignment="1">
      <alignment horizontal="center" vertical="center" wrapText="1"/>
    </xf>
    <xf numFmtId="0" fontId="2" fillId="0" borderId="8" xfId="1" applyFont="1" applyBorder="1" applyAlignment="1">
      <alignment vertical="center"/>
    </xf>
    <xf numFmtId="0" fontId="2" fillId="0" borderId="9" xfId="1" applyFont="1" applyBorder="1" applyAlignment="1">
      <alignment vertical="center"/>
    </xf>
    <xf numFmtId="0" fontId="2" fillId="5" borderId="47" xfId="1" applyFont="1" applyFill="1" applyBorder="1" applyAlignment="1">
      <alignment horizontal="center" vertical="center"/>
    </xf>
    <xf numFmtId="0" fontId="2" fillId="5" borderId="44" xfId="1" applyFont="1" applyFill="1" applyBorder="1" applyAlignment="1">
      <alignment horizontal="center" vertical="center"/>
    </xf>
    <xf numFmtId="0" fontId="4" fillId="7" borderId="14" xfId="1" applyFont="1" applyFill="1" applyBorder="1" applyAlignment="1">
      <alignment horizontal="centerContinuous" vertical="center" wrapText="1"/>
    </xf>
    <xf numFmtId="0" fontId="2" fillId="0" borderId="14" xfId="1" applyFont="1" applyBorder="1" applyAlignment="1">
      <alignment vertical="center"/>
    </xf>
    <xf numFmtId="0" fontId="5" fillId="0" borderId="57" xfId="1" applyFont="1" applyFill="1" applyBorder="1" applyAlignment="1">
      <alignment horizontal="center" vertical="center"/>
    </xf>
    <xf numFmtId="0" fontId="5" fillId="0" borderId="60" xfId="1" applyFont="1" applyFill="1" applyBorder="1" applyAlignment="1">
      <alignment horizontal="center" vertical="center" wrapText="1"/>
    </xf>
    <xf numFmtId="9" fontId="2" fillId="0" borderId="57" xfId="1" applyNumberFormat="1" applyFont="1" applyFill="1" applyBorder="1" applyAlignment="1">
      <alignment horizontal="center" vertical="center" wrapText="1"/>
    </xf>
    <xf numFmtId="0" fontId="9" fillId="0" borderId="40" xfId="0" applyNumberFormat="1" applyFont="1" applyFill="1" applyBorder="1" applyAlignment="1" applyProtection="1">
      <alignment horizontal="center" vertical="center"/>
      <protection locked="0"/>
    </xf>
    <xf numFmtId="0" fontId="9" fillId="0" borderId="10" xfId="0" applyNumberFormat="1" applyFont="1" applyFill="1" applyBorder="1" applyAlignment="1" applyProtection="1">
      <alignment horizontal="center" vertical="center"/>
      <protection locked="0"/>
    </xf>
    <xf numFmtId="0" fontId="9" fillId="0" borderId="26" xfId="0" applyNumberFormat="1" applyFont="1" applyFill="1" applyBorder="1" applyAlignment="1" applyProtection="1">
      <alignment horizontal="center" vertical="center"/>
      <protection locked="0"/>
    </xf>
    <xf numFmtId="0" fontId="9" fillId="0" borderId="56" xfId="0" applyNumberFormat="1" applyFont="1" applyFill="1" applyBorder="1" applyAlignment="1" applyProtection="1">
      <alignment horizontal="center" vertical="center"/>
      <protection locked="0"/>
    </xf>
    <xf numFmtId="0" fontId="9" fillId="0" borderId="42" xfId="0" applyNumberFormat="1" applyFont="1" applyFill="1" applyBorder="1" applyAlignment="1" applyProtection="1">
      <alignment horizontal="center" vertical="center"/>
      <protection locked="0"/>
    </xf>
    <xf numFmtId="0" fontId="24" fillId="4" borderId="13" xfId="0" applyFont="1" applyFill="1" applyBorder="1" applyAlignment="1" applyProtection="1">
      <alignment horizontal="center" vertical="center"/>
      <protection locked="0"/>
    </xf>
    <xf numFmtId="0" fontId="24" fillId="4" borderId="0" xfId="0" applyFont="1" applyFill="1" applyBorder="1" applyAlignment="1" applyProtection="1">
      <alignment horizontal="center" vertical="center"/>
      <protection locked="0"/>
    </xf>
    <xf numFmtId="0" fontId="24" fillId="4" borderId="14" xfId="0" applyFont="1" applyFill="1" applyBorder="1" applyAlignment="1" applyProtection="1">
      <alignment horizontal="center" vertical="center"/>
      <protection locked="0"/>
    </xf>
    <xf numFmtId="0" fontId="25" fillId="0" borderId="0" xfId="0" applyFont="1" applyAlignment="1">
      <alignment horizontal="center" vertical="center"/>
    </xf>
    <xf numFmtId="0" fontId="24" fillId="4" borderId="15" xfId="0" applyFont="1" applyFill="1" applyBorder="1" applyAlignment="1" applyProtection="1">
      <alignment horizontal="center" vertical="center" wrapText="1"/>
      <protection locked="0"/>
    </xf>
    <xf numFmtId="0" fontId="25" fillId="0" borderId="0" xfId="0" applyFont="1" applyAlignment="1" applyProtection="1">
      <alignment horizontal="center" vertical="center"/>
      <protection locked="0"/>
    </xf>
    <xf numFmtId="0" fontId="24" fillId="4" borderId="40" xfId="0" applyFont="1" applyFill="1" applyBorder="1" applyAlignment="1" applyProtection="1">
      <alignment horizontal="center" vertical="center" wrapText="1"/>
      <protection locked="0"/>
    </xf>
    <xf numFmtId="0" fontId="9" fillId="4" borderId="16" xfId="0" applyFont="1" applyFill="1" applyBorder="1" applyAlignment="1">
      <alignment horizontal="right" vertical="center" wrapText="1"/>
    </xf>
    <xf numFmtId="165" fontId="24" fillId="4" borderId="13" xfId="0" applyNumberFormat="1" applyFont="1" applyFill="1" applyBorder="1" applyAlignment="1" applyProtection="1">
      <alignment horizontal="center" vertical="center"/>
      <protection locked="0"/>
    </xf>
    <xf numFmtId="165" fontId="24" fillId="4" borderId="0" xfId="0" applyNumberFormat="1" applyFont="1" applyFill="1" applyBorder="1" applyAlignment="1" applyProtection="1">
      <alignment horizontal="center" vertical="center"/>
      <protection locked="0"/>
    </xf>
    <xf numFmtId="165" fontId="24" fillId="4" borderId="14" xfId="0" applyNumberFormat="1" applyFont="1" applyFill="1" applyBorder="1" applyAlignment="1" applyProtection="1">
      <alignment horizontal="center" vertical="center"/>
      <protection locked="0"/>
    </xf>
    <xf numFmtId="165" fontId="25" fillId="0" borderId="0" xfId="0" applyNumberFormat="1" applyFont="1" applyAlignment="1">
      <alignment horizontal="center" vertical="center"/>
    </xf>
    <xf numFmtId="165" fontId="24" fillId="4" borderId="15" xfId="0" applyNumberFormat="1" applyFont="1" applyFill="1" applyBorder="1" applyAlignment="1" applyProtection="1">
      <alignment horizontal="center" vertical="center"/>
      <protection locked="0"/>
    </xf>
    <xf numFmtId="165" fontId="24" fillId="4" borderId="16" xfId="0" applyNumberFormat="1" applyFont="1" applyFill="1" applyBorder="1" applyAlignment="1" applyProtection="1">
      <alignment horizontal="center" vertical="center"/>
      <protection locked="0"/>
    </xf>
    <xf numFmtId="0" fontId="24" fillId="4" borderId="13" xfId="0" applyFont="1" applyFill="1" applyBorder="1" applyAlignment="1" applyProtection="1">
      <alignment horizontal="center" vertical="center" wrapText="1"/>
      <protection locked="0"/>
    </xf>
    <xf numFmtId="165" fontId="24" fillId="4" borderId="15" xfId="0" applyNumberFormat="1" applyFont="1" applyFill="1" applyBorder="1" applyAlignment="1" applyProtection="1">
      <alignment horizontal="center" vertical="center" wrapText="1"/>
      <protection locked="0"/>
    </xf>
    <xf numFmtId="165" fontId="24" fillId="4" borderId="5" xfId="0" applyNumberFormat="1" applyFont="1" applyFill="1" applyBorder="1" applyAlignment="1" applyProtection="1">
      <alignment horizontal="center" vertical="center"/>
      <protection locked="0"/>
    </xf>
    <xf numFmtId="0" fontId="24" fillId="4" borderId="40" xfId="0" applyFont="1" applyFill="1" applyBorder="1" applyAlignment="1" applyProtection="1">
      <alignment horizontal="center" vertical="center"/>
      <protection locked="0"/>
    </xf>
    <xf numFmtId="0" fontId="24" fillId="4" borderId="33" xfId="0" applyFont="1" applyFill="1" applyBorder="1" applyAlignment="1" applyProtection="1">
      <alignment horizontal="center" vertical="center"/>
      <protection locked="0"/>
    </xf>
    <xf numFmtId="0" fontId="9" fillId="4" borderId="14" xfId="0" applyFont="1" applyFill="1" applyBorder="1" applyAlignment="1">
      <alignment horizontal="right" vertical="center" wrapText="1"/>
    </xf>
    <xf numFmtId="165" fontId="9" fillId="4" borderId="16" xfId="0" applyNumberFormat="1" applyFont="1" applyFill="1" applyBorder="1" applyAlignment="1">
      <alignment horizontal="right" vertical="center" wrapText="1"/>
    </xf>
    <xf numFmtId="0" fontId="24" fillId="4" borderId="55" xfId="0" applyFont="1" applyFill="1" applyBorder="1" applyAlignment="1" applyProtection="1">
      <alignment horizontal="center" vertical="center"/>
      <protection locked="0"/>
    </xf>
    <xf numFmtId="0" fontId="24" fillId="4" borderId="42" xfId="0" applyFont="1" applyFill="1" applyBorder="1" applyAlignment="1" applyProtection="1">
      <alignment horizontal="center" vertical="center"/>
      <protection locked="0"/>
    </xf>
    <xf numFmtId="0" fontId="9" fillId="4" borderId="41" xfId="0" applyFont="1" applyFill="1" applyBorder="1" applyAlignment="1">
      <alignment horizontal="right" vertical="center" wrapText="1"/>
    </xf>
    <xf numFmtId="0" fontId="24" fillId="4" borderId="30" xfId="0" applyFont="1" applyFill="1" applyBorder="1" applyAlignment="1" applyProtection="1">
      <alignment horizontal="center" vertical="center" wrapText="1"/>
      <protection locked="0"/>
    </xf>
    <xf numFmtId="0" fontId="9" fillId="4" borderId="56" xfId="0" applyFont="1" applyFill="1" applyBorder="1" applyAlignment="1" applyProtection="1">
      <alignment horizontal="right" vertical="center" wrapText="1"/>
      <protection locked="0"/>
    </xf>
    <xf numFmtId="12" fontId="9" fillId="0" borderId="39" xfId="0" applyNumberFormat="1" applyFont="1" applyFill="1" applyBorder="1" applyAlignment="1">
      <alignment horizontal="center" vertical="center" wrapText="1"/>
    </xf>
    <xf numFmtId="49" fontId="2" fillId="3" borderId="5" xfId="0" applyNumberFormat="1" applyFont="1" applyFill="1" applyBorder="1" applyAlignment="1">
      <alignment horizontal="left" vertical="center" wrapText="1" readingOrder="1"/>
    </xf>
    <xf numFmtId="0" fontId="9" fillId="4" borderId="7" xfId="0" applyFont="1" applyFill="1" applyBorder="1" applyAlignment="1" applyProtection="1">
      <alignment horizontal="centerContinuous" vertical="center"/>
      <protection locked="0"/>
    </xf>
    <xf numFmtId="0" fontId="24" fillId="4" borderId="8" xfId="0" applyFont="1" applyFill="1" applyBorder="1" applyAlignment="1" applyProtection="1">
      <alignment horizontal="centerContinuous" vertical="center"/>
      <protection locked="0"/>
    </xf>
    <xf numFmtId="0" fontId="24" fillId="4" borderId="9" xfId="0" applyFont="1" applyFill="1" applyBorder="1" applyAlignment="1" applyProtection="1">
      <alignment horizontal="centerContinuous" vertical="center"/>
      <protection locked="0"/>
    </xf>
    <xf numFmtId="49" fontId="11" fillId="8" borderId="36" xfId="0" applyNumberFormat="1" applyFont="1" applyFill="1" applyBorder="1" applyAlignment="1">
      <alignment horizontal="center" vertical="center" wrapText="1"/>
    </xf>
    <xf numFmtId="49" fontId="11" fillId="8" borderId="28" xfId="0" applyNumberFormat="1" applyFont="1" applyFill="1" applyBorder="1" applyAlignment="1">
      <alignment horizontal="center" vertical="center" wrapText="1"/>
    </xf>
    <xf numFmtId="0" fontId="2" fillId="0" borderId="56" xfId="0" applyFont="1" applyFill="1" applyBorder="1" applyAlignment="1" applyProtection="1">
      <alignment horizontal="center" vertical="center" wrapText="1"/>
      <protection locked="0"/>
    </xf>
    <xf numFmtId="9" fontId="2" fillId="0" borderId="18" xfId="1" applyNumberFormat="1" applyFont="1" applyFill="1" applyBorder="1" applyAlignment="1">
      <alignment horizontal="center" vertical="center" wrapText="1"/>
    </xf>
    <xf numFmtId="0" fontId="2" fillId="0" borderId="13" xfId="1" applyFont="1" applyBorder="1" applyAlignment="1">
      <alignment vertical="center"/>
    </xf>
    <xf numFmtId="0" fontId="2" fillId="0" borderId="29" xfId="1" applyFont="1" applyBorder="1" applyAlignment="1">
      <alignment horizontal="center" vertical="center"/>
    </xf>
    <xf numFmtId="0" fontId="2" fillId="0" borderId="7" xfId="1" applyFont="1" applyBorder="1" applyAlignment="1">
      <alignment vertical="center"/>
    </xf>
    <xf numFmtId="0" fontId="2" fillId="0" borderId="4" xfId="1" applyFont="1" applyBorder="1" applyAlignment="1">
      <alignment vertical="center"/>
    </xf>
    <xf numFmtId="0" fontId="2" fillId="0" borderId="58" xfId="1" applyFont="1" applyBorder="1" applyAlignment="1">
      <alignment vertical="center"/>
    </xf>
    <xf numFmtId="0" fontId="11" fillId="0" borderId="56" xfId="1" applyFont="1" applyBorder="1" applyAlignment="1">
      <alignment vertical="center"/>
    </xf>
    <xf numFmtId="0" fontId="3" fillId="7" borderId="1" xfId="1" applyFont="1" applyFill="1" applyBorder="1" applyAlignment="1" applyProtection="1">
      <alignment horizontal="centerContinuous" wrapText="1"/>
      <protection locked="0"/>
    </xf>
    <xf numFmtId="0" fontId="4" fillId="7" borderId="6" xfId="1" applyFont="1" applyFill="1" applyBorder="1" applyAlignment="1">
      <alignment horizontal="centerContinuous" wrapText="1"/>
    </xf>
    <xf numFmtId="0" fontId="3" fillId="7" borderId="6" xfId="1" applyFont="1" applyFill="1" applyBorder="1" applyAlignment="1">
      <alignment horizontal="centerContinuous"/>
    </xf>
    <xf numFmtId="0" fontId="4" fillId="7" borderId="61" xfId="1" applyFont="1" applyFill="1" applyBorder="1" applyAlignment="1">
      <alignment horizontal="centerContinuous" wrapText="1"/>
    </xf>
    <xf numFmtId="0" fontId="4" fillId="7" borderId="2" xfId="1" applyFont="1" applyFill="1" applyBorder="1" applyAlignment="1">
      <alignment horizontal="centerContinuous" wrapText="1"/>
    </xf>
    <xf numFmtId="0" fontId="12" fillId="7" borderId="13" xfId="1" applyFont="1" applyFill="1" applyBorder="1" applyAlignment="1" applyProtection="1">
      <alignment horizontal="centerContinuous" vertical="center" wrapText="1"/>
    </xf>
    <xf numFmtId="0" fontId="12" fillId="7" borderId="7" xfId="1" applyFont="1" applyFill="1" applyBorder="1" applyAlignment="1" applyProtection="1">
      <alignment horizontal="centerContinuous" vertical="center" wrapText="1"/>
    </xf>
    <xf numFmtId="0" fontId="4" fillId="7" borderId="8" xfId="1" applyFont="1" applyFill="1" applyBorder="1" applyAlignment="1">
      <alignment horizontal="centerContinuous" vertical="center" wrapText="1"/>
    </xf>
    <xf numFmtId="0" fontId="12" fillId="7" borderId="8" xfId="1" applyFont="1" applyFill="1" applyBorder="1" applyAlignment="1">
      <alignment horizontal="centerContinuous" vertical="center"/>
    </xf>
    <xf numFmtId="0" fontId="4" fillId="7" borderId="9" xfId="1" applyFont="1" applyFill="1" applyBorder="1" applyAlignment="1">
      <alignment horizontal="centerContinuous" vertical="center" wrapText="1"/>
    </xf>
    <xf numFmtId="0" fontId="3" fillId="7" borderId="28" xfId="1" applyFont="1" applyFill="1" applyBorder="1" applyAlignment="1">
      <alignment horizontal="centerContinuous" vertical="center"/>
    </xf>
    <xf numFmtId="0" fontId="4" fillId="7" borderId="15" xfId="1" applyFont="1" applyFill="1" applyBorder="1" applyAlignment="1">
      <alignment vertical="center"/>
    </xf>
    <xf numFmtId="0" fontId="13" fillId="7" borderId="16" xfId="1" applyFont="1" applyFill="1" applyBorder="1" applyAlignment="1">
      <alignment horizontal="centerContinuous" vertical="center"/>
    </xf>
    <xf numFmtId="0" fontId="11" fillId="0" borderId="30" xfId="1" applyFont="1" applyBorder="1" applyAlignment="1">
      <alignment vertical="center"/>
    </xf>
    <xf numFmtId="49" fontId="11" fillId="8" borderId="31" xfId="0" applyNumberFormat="1" applyFont="1" applyFill="1" applyBorder="1" applyAlignment="1">
      <alignment horizontal="center" vertical="center" wrapText="1"/>
    </xf>
    <xf numFmtId="0" fontId="9" fillId="9" borderId="15" xfId="0" applyNumberFormat="1" applyFont="1" applyFill="1" applyBorder="1" applyAlignment="1" applyProtection="1">
      <alignment horizontal="center" vertical="center"/>
    </xf>
    <xf numFmtId="0" fontId="9" fillId="9" borderId="5" xfId="0" applyNumberFormat="1" applyFont="1" applyFill="1" applyBorder="1" applyAlignment="1" applyProtection="1">
      <alignment horizontal="center" vertical="center"/>
    </xf>
    <xf numFmtId="0" fontId="9" fillId="9" borderId="16" xfId="0" applyNumberFormat="1" applyFont="1" applyFill="1" applyBorder="1" applyAlignment="1" applyProtection="1">
      <alignment horizontal="center" vertical="center"/>
    </xf>
    <xf numFmtId="0" fontId="11" fillId="9" borderId="29" xfId="0" applyFont="1" applyFill="1" applyBorder="1" applyAlignment="1" applyProtection="1">
      <alignment horizontal="center" vertical="center" wrapText="1"/>
    </xf>
    <xf numFmtId="9" fontId="11" fillId="9" borderId="5" xfId="0" applyNumberFormat="1" applyFont="1" applyFill="1" applyBorder="1" applyAlignment="1" applyProtection="1">
      <alignment horizontal="center" vertical="center" wrapText="1"/>
    </xf>
    <xf numFmtId="0" fontId="11" fillId="9" borderId="5" xfId="0" applyFont="1" applyFill="1" applyBorder="1" applyAlignment="1" applyProtection="1">
      <alignment horizontal="center" vertical="center" wrapText="1"/>
    </xf>
    <xf numFmtId="0" fontId="11" fillId="9" borderId="25" xfId="0" applyFont="1" applyFill="1" applyBorder="1" applyAlignment="1" applyProtection="1">
      <alignment horizontal="center" vertical="center" wrapText="1"/>
    </xf>
    <xf numFmtId="0" fontId="11" fillId="9" borderId="34" xfId="0" applyFont="1" applyFill="1" applyBorder="1" applyAlignment="1" applyProtection="1">
      <alignment horizontal="center" vertical="center" wrapText="1"/>
    </xf>
    <xf numFmtId="9" fontId="11" fillId="9" borderId="35" xfId="0" applyNumberFormat="1" applyFont="1" applyFill="1" applyBorder="1" applyAlignment="1" applyProtection="1">
      <alignment horizontal="center" vertical="center" wrapText="1"/>
    </xf>
    <xf numFmtId="0" fontId="11" fillId="9" borderId="35" xfId="0" applyFont="1" applyFill="1" applyBorder="1" applyAlignment="1" applyProtection="1">
      <alignment horizontal="center" vertical="center" wrapText="1"/>
    </xf>
    <xf numFmtId="0" fontId="11" fillId="9" borderId="38" xfId="0" applyFont="1" applyFill="1" applyBorder="1" applyAlignment="1" applyProtection="1">
      <alignment horizontal="center" vertical="center" wrapText="1"/>
    </xf>
    <xf numFmtId="0" fontId="11" fillId="9" borderId="32" xfId="0" applyFont="1" applyFill="1" applyBorder="1" applyAlignment="1" applyProtection="1">
      <alignment horizontal="center" vertical="center" wrapText="1"/>
    </xf>
    <xf numFmtId="9" fontId="11" fillId="9" borderId="33" xfId="0" applyNumberFormat="1" applyFont="1" applyFill="1" applyBorder="1" applyAlignment="1" applyProtection="1">
      <alignment horizontal="center" vertical="center" wrapText="1"/>
    </xf>
    <xf numFmtId="0" fontId="11" fillId="9" borderId="33" xfId="0" applyFont="1" applyFill="1" applyBorder="1" applyAlignment="1" applyProtection="1">
      <alignment horizontal="center" vertical="center" wrapText="1"/>
    </xf>
    <xf numFmtId="0" fontId="11" fillId="9" borderId="39" xfId="0" applyFont="1" applyFill="1" applyBorder="1" applyAlignment="1" applyProtection="1">
      <alignment horizontal="center" vertical="center" wrapText="1"/>
    </xf>
    <xf numFmtId="49" fontId="11" fillId="10" borderId="10" xfId="0" applyNumberFormat="1" applyFont="1" applyFill="1" applyBorder="1" applyAlignment="1" applyProtection="1">
      <alignment horizontal="left" vertical="center"/>
    </xf>
    <xf numFmtId="49" fontId="11" fillId="10" borderId="12" xfId="0" applyNumberFormat="1" applyFont="1" applyFill="1" applyBorder="1" applyAlignment="1" applyProtection="1">
      <alignment horizontal="left" vertical="center"/>
    </xf>
    <xf numFmtId="49" fontId="11" fillId="10" borderId="11" xfId="0" applyNumberFormat="1" applyFont="1" applyFill="1" applyBorder="1" applyAlignment="1" applyProtection="1">
      <alignment horizontal="left" vertical="center"/>
    </xf>
    <xf numFmtId="49" fontId="11" fillId="10" borderId="50" xfId="0" applyNumberFormat="1" applyFont="1" applyFill="1" applyBorder="1" applyAlignment="1" applyProtection="1">
      <alignment horizontal="left" vertical="top" wrapText="1"/>
      <protection locked="0"/>
    </xf>
    <xf numFmtId="49" fontId="11" fillId="10" borderId="45" xfId="0" applyNumberFormat="1" applyFont="1" applyFill="1" applyBorder="1" applyAlignment="1" applyProtection="1">
      <alignment horizontal="left" vertical="top" wrapText="1"/>
      <protection locked="0"/>
    </xf>
    <xf numFmtId="49" fontId="11" fillId="10" borderId="46" xfId="0" applyNumberFormat="1" applyFont="1" applyFill="1" applyBorder="1" applyAlignment="1" applyProtection="1">
      <alignment horizontal="left" vertical="top" wrapText="1"/>
      <protection locked="0"/>
    </xf>
    <xf numFmtId="49" fontId="11" fillId="10" borderId="13" xfId="0" applyNumberFormat="1" applyFont="1" applyFill="1" applyBorder="1" applyAlignment="1" applyProtection="1">
      <alignment horizontal="left" vertical="top" wrapText="1"/>
      <protection locked="0"/>
    </xf>
    <xf numFmtId="49" fontId="11" fillId="10" borderId="0" xfId="0" applyNumberFormat="1" applyFont="1" applyFill="1" applyBorder="1" applyAlignment="1" applyProtection="1">
      <alignment horizontal="left" vertical="top" wrapText="1"/>
      <protection locked="0"/>
    </xf>
    <xf numFmtId="49" fontId="11" fillId="10" borderId="14" xfId="0" applyNumberFormat="1" applyFont="1" applyFill="1" applyBorder="1" applyAlignment="1" applyProtection="1">
      <alignment horizontal="left" vertical="top" wrapText="1"/>
      <protection locked="0"/>
    </xf>
    <xf numFmtId="49" fontId="11" fillId="10" borderId="7" xfId="0" applyNumberFormat="1" applyFont="1" applyFill="1" applyBorder="1" applyAlignment="1" applyProtection="1">
      <alignment horizontal="left" vertical="top" wrapText="1"/>
      <protection locked="0"/>
    </xf>
    <xf numFmtId="49" fontId="11" fillId="10" borderId="8" xfId="0" applyNumberFormat="1" applyFont="1" applyFill="1" applyBorder="1" applyAlignment="1" applyProtection="1">
      <alignment horizontal="left" vertical="top" wrapText="1"/>
      <protection locked="0"/>
    </xf>
    <xf numFmtId="49" fontId="11" fillId="10" borderId="9" xfId="0" applyNumberFormat="1" applyFont="1" applyFill="1" applyBorder="1" applyAlignment="1" applyProtection="1">
      <alignment horizontal="left" vertical="top" wrapText="1"/>
      <protection locked="0"/>
    </xf>
    <xf numFmtId="0" fontId="8" fillId="7" borderId="13" xfId="0" applyFont="1" applyFill="1" applyBorder="1" applyAlignment="1">
      <alignment horizontal="center" vertical="center" wrapText="1"/>
    </xf>
    <xf numFmtId="0" fontId="8" fillId="7" borderId="0"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24" fillId="4" borderId="15" xfId="0" applyFont="1" applyFill="1" applyBorder="1" applyAlignment="1" applyProtection="1">
      <alignment horizontal="center" vertical="center"/>
      <protection locked="0"/>
    </xf>
    <xf numFmtId="0" fontId="24" fillId="4" borderId="17" xfId="0" applyFont="1" applyFill="1" applyBorder="1" applyAlignment="1" applyProtection="1">
      <alignment horizontal="center" vertical="center"/>
      <protection locked="0"/>
    </xf>
    <xf numFmtId="0" fontId="24" fillId="4" borderId="16" xfId="0" applyFont="1" applyFill="1" applyBorder="1" applyAlignment="1" applyProtection="1">
      <alignment horizontal="center" vertical="center"/>
      <protection locked="0"/>
    </xf>
    <xf numFmtId="49" fontId="11" fillId="0" borderId="0" xfId="0" applyNumberFormat="1" applyFont="1" applyFill="1" applyAlignment="1">
      <alignment horizontal="center" vertical="center" wrapText="1"/>
    </xf>
    <xf numFmtId="0" fontId="27" fillId="10" borderId="10" xfId="0" applyNumberFormat="1" applyFont="1" applyFill="1" applyBorder="1" applyAlignment="1" applyProtection="1">
      <alignment horizontal="left" vertical="center" wrapText="1"/>
    </xf>
    <xf numFmtId="0" fontId="27" fillId="10" borderId="12" xfId="0" applyNumberFormat="1" applyFont="1" applyFill="1" applyBorder="1" applyAlignment="1" applyProtection="1">
      <alignment horizontal="left" vertical="center" wrapText="1"/>
    </xf>
    <xf numFmtId="0" fontId="27" fillId="10" borderId="11" xfId="0" applyNumberFormat="1" applyFont="1" applyFill="1" applyBorder="1" applyAlignment="1" applyProtection="1">
      <alignment horizontal="left" vertical="center" wrapText="1"/>
    </xf>
    <xf numFmtId="0" fontId="11" fillId="10" borderId="50" xfId="0" applyNumberFormat="1" applyFont="1" applyFill="1" applyBorder="1" applyAlignment="1" applyProtection="1">
      <alignment horizontal="left" vertical="top" wrapText="1"/>
      <protection locked="0"/>
    </xf>
    <xf numFmtId="0" fontId="11" fillId="10" borderId="45" xfId="0" applyNumberFormat="1" applyFont="1" applyFill="1" applyBorder="1" applyAlignment="1" applyProtection="1">
      <alignment horizontal="left" vertical="top" wrapText="1"/>
      <protection locked="0"/>
    </xf>
    <xf numFmtId="0" fontId="11" fillId="10" borderId="46" xfId="0" applyNumberFormat="1" applyFont="1" applyFill="1" applyBorder="1" applyAlignment="1" applyProtection="1">
      <alignment horizontal="left" vertical="top" wrapText="1"/>
      <protection locked="0"/>
    </xf>
    <xf numFmtId="0" fontId="11" fillId="10" borderId="13" xfId="0" applyNumberFormat="1" applyFont="1" applyFill="1" applyBorder="1" applyAlignment="1" applyProtection="1">
      <alignment horizontal="left" vertical="top" wrapText="1"/>
      <protection locked="0"/>
    </xf>
    <xf numFmtId="0" fontId="11" fillId="10" borderId="0" xfId="0" applyNumberFormat="1" applyFont="1" applyFill="1" applyBorder="1" applyAlignment="1" applyProtection="1">
      <alignment horizontal="left" vertical="top" wrapText="1"/>
      <protection locked="0"/>
    </xf>
    <xf numFmtId="0" fontId="11" fillId="10" borderId="14" xfId="0" applyNumberFormat="1" applyFont="1" applyFill="1" applyBorder="1" applyAlignment="1" applyProtection="1">
      <alignment horizontal="left" vertical="top" wrapText="1"/>
      <protection locked="0"/>
    </xf>
    <xf numFmtId="0" fontId="11" fillId="10" borderId="7" xfId="0" applyNumberFormat="1" applyFont="1" applyFill="1" applyBorder="1" applyAlignment="1" applyProtection="1">
      <alignment horizontal="left" vertical="top" wrapText="1"/>
      <protection locked="0"/>
    </xf>
    <xf numFmtId="0" fontId="11" fillId="10" borderId="8" xfId="0" applyNumberFormat="1" applyFont="1" applyFill="1" applyBorder="1" applyAlignment="1" applyProtection="1">
      <alignment horizontal="left" vertical="top" wrapText="1"/>
      <protection locked="0"/>
    </xf>
    <xf numFmtId="0" fontId="11" fillId="10" borderId="9" xfId="0" applyNumberFormat="1" applyFont="1" applyFill="1" applyBorder="1" applyAlignment="1" applyProtection="1">
      <alignment horizontal="left" vertical="top" wrapText="1"/>
      <protection locked="0"/>
    </xf>
    <xf numFmtId="0" fontId="6" fillId="6" borderId="3" xfId="1" applyFont="1" applyFill="1" applyBorder="1" applyAlignment="1">
      <alignment horizontal="center" vertical="center"/>
    </xf>
    <xf numFmtId="0" fontId="6" fillId="6" borderId="58" xfId="1" applyFont="1" applyFill="1" applyBorder="1" applyAlignment="1">
      <alignment horizontal="center" vertical="center"/>
    </xf>
    <xf numFmtId="0" fontId="6" fillId="6" borderId="4" xfId="1" applyFont="1" applyFill="1" applyBorder="1" applyAlignment="1">
      <alignment horizontal="center" vertical="center"/>
    </xf>
    <xf numFmtId="0" fontId="0" fillId="0" borderId="0" xfId="0" applyBorder="1"/>
    <xf numFmtId="0" fontId="0" fillId="0" borderId="64" xfId="0" applyBorder="1"/>
    <xf numFmtId="0" fontId="0" fillId="0" borderId="63" xfId="0" applyBorder="1"/>
    <xf numFmtId="0" fontId="0" fillId="0" borderId="37" xfId="0" applyBorder="1"/>
    <xf numFmtId="0" fontId="0" fillId="0" borderId="43" xfId="0" applyBorder="1"/>
    <xf numFmtId="0" fontId="0" fillId="0" borderId="44" xfId="0" applyBorder="1"/>
    <xf numFmtId="0" fontId="0" fillId="0" borderId="63" xfId="0" applyBorder="1" applyAlignment="1">
      <alignment wrapText="1"/>
    </xf>
    <xf numFmtId="0" fontId="0" fillId="0" borderId="0" xfId="0" applyBorder="1" applyAlignment="1">
      <alignment wrapText="1"/>
    </xf>
    <xf numFmtId="0" fontId="0" fillId="0" borderId="64" xfId="0" applyBorder="1" applyAlignment="1">
      <alignment wrapText="1"/>
    </xf>
    <xf numFmtId="0" fontId="5" fillId="0" borderId="62" xfId="0" applyFont="1" applyBorder="1" applyAlignment="1"/>
    <xf numFmtId="0" fontId="5" fillId="0" borderId="45" xfId="0" applyFont="1" applyBorder="1" applyAlignment="1"/>
    <xf numFmtId="0" fontId="0" fillId="0" borderId="43" xfId="0" applyBorder="1" applyAlignment="1">
      <alignment wrapText="1"/>
    </xf>
    <xf numFmtId="0" fontId="0" fillId="0" borderId="63" xfId="0" applyBorder="1" applyAlignment="1"/>
    <xf numFmtId="0" fontId="0" fillId="0" borderId="0" xfId="0" applyBorder="1" applyAlignment="1"/>
    <xf numFmtId="0" fontId="0" fillId="0" borderId="37" xfId="0" applyBorder="1" applyAlignment="1"/>
    <xf numFmtId="0" fontId="29" fillId="0" borderId="48" xfId="0" applyFont="1" applyBorder="1" applyAlignment="1">
      <alignment vertical="center"/>
    </xf>
    <xf numFmtId="0" fontId="28" fillId="0" borderId="55" xfId="0" applyFont="1" applyBorder="1" applyAlignment="1">
      <alignment vertical="top" wrapText="1"/>
    </xf>
    <xf numFmtId="0" fontId="29" fillId="0" borderId="55" xfId="0" applyFont="1" applyBorder="1" applyAlignment="1">
      <alignment vertical="center"/>
    </xf>
    <xf numFmtId="0" fontId="29" fillId="0" borderId="55" xfId="0" applyFont="1" applyBorder="1" applyAlignment="1">
      <alignment vertical="center" wrapText="1"/>
    </xf>
    <xf numFmtId="0" fontId="28" fillId="0" borderId="55" xfId="0" applyFont="1" applyBorder="1" applyAlignment="1">
      <alignment vertical="center" wrapText="1"/>
    </xf>
    <xf numFmtId="0" fontId="28" fillId="0" borderId="35" xfId="0" applyFont="1" applyBorder="1" applyAlignment="1">
      <alignment vertical="center" wrapText="1"/>
    </xf>
    <xf numFmtId="0" fontId="28" fillId="0" borderId="55" xfId="0" applyFont="1" applyBorder="1" applyAlignment="1">
      <alignment vertical="center"/>
    </xf>
    <xf numFmtId="0" fontId="0" fillId="0" borderId="55" xfId="0" applyBorder="1" applyAlignment="1">
      <alignment vertical="center"/>
    </xf>
  </cellXfs>
  <cellStyles count="11">
    <cellStyle name="Map Data Values" xfId="2" xr:uid="{00000000-0005-0000-0000-000000000000}"/>
    <cellStyle name="Map Distance" xfId="3" xr:uid="{00000000-0005-0000-0000-000001000000}"/>
    <cellStyle name="Map Labels" xfId="4" xr:uid="{00000000-0005-0000-0000-000002000000}"/>
    <cellStyle name="Map Legend" xfId="5" xr:uid="{00000000-0005-0000-0000-000003000000}"/>
    <cellStyle name="Map Object Names" xfId="6" xr:uid="{00000000-0005-0000-0000-000004000000}"/>
    <cellStyle name="Map Title" xfId="7" xr:uid="{00000000-0005-0000-0000-000005000000}"/>
    <cellStyle name="Normal" xfId="0" builtinId="0"/>
    <cellStyle name="Normal 2" xfId="1" xr:uid="{00000000-0005-0000-0000-000007000000}"/>
    <cellStyle name="Normal 3" xfId="8" xr:uid="{00000000-0005-0000-0000-000008000000}"/>
    <cellStyle name="Normal 4" xfId="9" xr:uid="{00000000-0005-0000-0000-000009000000}"/>
    <cellStyle name="Percent 2" xfId="10" xr:uid="{00000000-0005-0000-0000-00000B000000}"/>
  </cellStyles>
  <dxfs count="63">
    <dxf>
      <font>
        <b/>
        <i val="0"/>
        <color rgb="FFFF0000"/>
      </font>
      <fill>
        <patternFill>
          <bgColor rgb="FFFF99CC"/>
        </patternFill>
      </fill>
    </dxf>
    <dxf>
      <font>
        <b/>
        <i val="0"/>
      </font>
      <fill>
        <patternFill>
          <bgColor theme="0" tint="-0.24994659260841701"/>
        </patternFill>
      </fill>
    </dxf>
    <dxf>
      <fill>
        <patternFill>
          <bgColor indexed="22"/>
        </patternFill>
      </fill>
    </dxf>
    <dxf>
      <font>
        <condense val="0"/>
        <extend val="0"/>
        <color indexed="10"/>
      </font>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theme="7" tint="-0.749961851863155"/>
      </font>
      <fill>
        <patternFill>
          <bgColor rgb="FFCCFFCC"/>
        </patternFill>
      </fill>
    </dxf>
    <dxf>
      <font>
        <b val="0"/>
        <i val="0"/>
        <color auto="1"/>
      </font>
      <fill>
        <patternFill patternType="solid">
          <bgColor theme="0"/>
        </patternFill>
      </fill>
    </dxf>
    <dxf>
      <font>
        <b/>
        <i val="0"/>
        <color rgb="FFFF0000"/>
      </font>
      <fill>
        <patternFill>
          <bgColor rgb="FFFF99CC"/>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theme="7" tint="-0.749961851863155"/>
      </font>
      <fill>
        <patternFill>
          <bgColor rgb="FFCCFFCC"/>
        </patternFill>
      </fill>
    </dxf>
    <dxf>
      <font>
        <b/>
        <i val="0"/>
        <color rgb="FFFF0000"/>
      </font>
      <fill>
        <patternFill>
          <bgColor rgb="FFFF99CC"/>
        </patternFill>
      </fill>
    </dxf>
    <dxf>
      <font>
        <b/>
        <i val="0"/>
      </font>
      <fill>
        <patternFill>
          <bgColor theme="0" tint="-0.24994659260841701"/>
        </patternFill>
      </fill>
    </dxf>
    <dxf>
      <font>
        <b val="0"/>
        <i val="0"/>
        <color auto="1"/>
      </font>
      <fill>
        <patternFill patternType="solid">
          <bgColor theme="0"/>
        </patternFill>
      </fill>
    </dxf>
    <dxf>
      <font>
        <b/>
        <i val="0"/>
        <color rgb="FFFF0000"/>
      </font>
      <fill>
        <patternFill>
          <bgColor rgb="FFFF99CC"/>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rgb="FFFF0000"/>
      </font>
      <fill>
        <patternFill>
          <bgColor rgb="FFFF99CC"/>
        </patternFill>
      </fill>
    </dxf>
    <dxf>
      <font>
        <b/>
        <i val="0"/>
        <color theme="7" tint="-0.749961851863155"/>
      </font>
      <fill>
        <patternFill>
          <bgColor theme="7"/>
        </patternFill>
      </fill>
    </dxf>
    <dxf>
      <font>
        <b/>
        <i val="0"/>
        <color rgb="FFFF0000"/>
      </font>
      <fill>
        <patternFill>
          <bgColor rgb="FFFF99CC"/>
        </patternFill>
      </fill>
    </dxf>
    <dxf>
      <font>
        <b/>
        <i val="0"/>
        <color theme="7" tint="-0.749961851863155"/>
      </font>
      <fill>
        <patternFill>
          <bgColor theme="7"/>
        </patternFill>
      </fill>
    </dxf>
    <dxf>
      <fill>
        <patternFill>
          <bgColor theme="0" tint="-0.24994659260841701"/>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theme="7" tint="-0.749961851863155"/>
      </font>
    </dxf>
    <dxf>
      <font>
        <b/>
        <i val="0"/>
        <color rgb="FFFF0000"/>
      </font>
    </dxf>
    <dxf>
      <fill>
        <patternFill>
          <bgColor indexed="22"/>
        </patternFill>
      </fill>
    </dxf>
    <dxf>
      <font>
        <condense val="0"/>
        <extend val="0"/>
        <color indexed="10"/>
      </font>
    </dxf>
    <dxf>
      <font>
        <b/>
        <i val="0"/>
        <color theme="7" tint="-0.749961851863155"/>
      </font>
    </dxf>
    <dxf>
      <font>
        <b/>
        <i val="0"/>
        <color rgb="FFFF0000"/>
      </font>
    </dxf>
    <dxf>
      <fill>
        <patternFill>
          <bgColor indexed="22"/>
        </patternFill>
      </fill>
    </dxf>
    <dxf>
      <font>
        <condense val="0"/>
        <extend val="0"/>
        <color indexed="10"/>
      </font>
    </dxf>
    <dxf>
      <font>
        <b/>
        <i val="0"/>
        <color theme="7" tint="-0.749961851863155"/>
      </font>
      <fill>
        <patternFill patternType="none">
          <bgColor auto="1"/>
        </patternFill>
      </fill>
    </dxf>
    <dxf>
      <font>
        <b/>
        <i val="0"/>
        <color theme="7" tint="-0.749961851863155"/>
      </font>
      <fill>
        <patternFill patternType="none">
          <bgColor auto="1"/>
        </patternFill>
      </fill>
    </dxf>
    <dxf>
      <font>
        <b/>
        <i val="0"/>
        <color theme="7" tint="-0.749961851863155"/>
      </font>
    </dxf>
    <dxf>
      <font>
        <b/>
        <i val="0"/>
        <color rgb="FFFF0000"/>
      </font>
    </dxf>
    <dxf>
      <font>
        <b/>
        <i val="0"/>
        <color theme="7" tint="-0.749961851863155"/>
      </font>
    </dxf>
    <dxf>
      <font>
        <b/>
        <i val="0"/>
        <color rgb="FFFF0000"/>
      </font>
    </dxf>
    <dxf>
      <font>
        <b/>
        <i val="0"/>
        <color theme="7" tint="-0.749961851863155"/>
      </font>
    </dxf>
    <dxf>
      <font>
        <b/>
        <i val="0"/>
        <color rgb="FFFF0000"/>
      </font>
    </dxf>
    <dxf>
      <font>
        <b/>
        <i val="0"/>
        <color theme="7" tint="-0.749961851863155"/>
      </font>
    </dxf>
    <dxf>
      <font>
        <b/>
        <i val="0"/>
        <color rgb="FFFF0000"/>
      </font>
    </dxf>
    <dxf>
      <font>
        <b/>
        <i val="0"/>
        <color theme="7" tint="-0.749961851863155"/>
      </font>
    </dxf>
    <dxf>
      <font>
        <b/>
        <i val="0"/>
        <color rgb="FFFF0000"/>
      </font>
    </dxf>
    <dxf>
      <fill>
        <patternFill>
          <bgColor indexed="22"/>
        </patternFill>
      </fill>
    </dxf>
    <dxf>
      <font>
        <condense val="0"/>
        <extend val="0"/>
        <color indexed="10"/>
      </font>
    </dxf>
    <dxf>
      <font>
        <b/>
        <i val="0"/>
        <color theme="7" tint="-0.749961851863155"/>
      </font>
    </dxf>
    <dxf>
      <font>
        <b/>
        <i val="0"/>
        <color rgb="FFFF0000"/>
      </font>
    </dxf>
    <dxf>
      <fill>
        <patternFill>
          <bgColor indexed="22"/>
        </patternFill>
      </fill>
    </dxf>
    <dxf>
      <font>
        <condense val="0"/>
        <extend val="0"/>
        <color indexed="10"/>
      </font>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C0C0C0"/>
      <color rgb="FFFF00FF"/>
      <color rgb="FF0C789C"/>
      <color rgb="FFFFFFCC"/>
      <color rgb="FFCCFFCC"/>
      <color rgb="FFFF99CC"/>
      <color rgb="FFB3E9B9"/>
      <color rgb="FFFF33CC"/>
      <color rgb="FFD6009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152400</xdr:colOff>
      <xdr:row>11</xdr:row>
      <xdr:rowOff>66675</xdr:rowOff>
    </xdr:from>
    <xdr:to>
      <xdr:col>8</xdr:col>
      <xdr:colOff>57150</xdr:colOff>
      <xdr:row>16</xdr:row>
      <xdr:rowOff>57150</xdr:rowOff>
    </xdr:to>
    <xdr:sp macro="" textlink="">
      <xdr:nvSpPr>
        <xdr:cNvPr id="3" name="Left Arrow Callout 2">
          <a:extLst>
            <a:ext uri="{FF2B5EF4-FFF2-40B4-BE49-F238E27FC236}">
              <a16:creationId xmlns:a16="http://schemas.microsoft.com/office/drawing/2014/main" id="{00000000-0008-0000-0200-000003000000}"/>
            </a:ext>
          </a:extLst>
        </xdr:cNvPr>
        <xdr:cNvSpPr/>
      </xdr:nvSpPr>
      <xdr:spPr>
        <a:xfrm>
          <a:off x="9182100" y="3781425"/>
          <a:ext cx="2266950" cy="1009650"/>
        </a:xfrm>
        <a:prstGeom prst="leftArrowCallout">
          <a:avLst>
            <a:gd name="adj1" fmla="val 25000"/>
            <a:gd name="adj2" fmla="val 25000"/>
            <a:gd name="adj3" fmla="val 25000"/>
            <a:gd name="adj4" fmla="val 89420"/>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l"/>
          <a:r>
            <a:rPr lang="en-US" sz="1100" b="1">
              <a:solidFill>
                <a:sysClr val="windowText" lastClr="000000"/>
              </a:solidFill>
            </a:rPr>
            <a:t>Do not leave either date blank.  If the review was</a:t>
          </a:r>
          <a:r>
            <a:rPr lang="en-US" sz="1100" b="1" baseline="0">
              <a:solidFill>
                <a:sysClr val="windowText" lastClr="000000"/>
              </a:solidFill>
            </a:rPr>
            <a:t> conducted in a single day, make both dates the same date.</a:t>
          </a:r>
          <a:r>
            <a:rPr lang="en-US" sz="1100" b="1">
              <a:solidFill>
                <a:sysClr val="windowText" lastClr="000000"/>
              </a:solidFill>
            </a:rPr>
            <a:t> </a:t>
          </a:r>
        </a:p>
      </xdr:txBody>
    </xdr:sp>
    <xdr:clientData/>
  </xdr:twoCellAnchor>
  <xdr:twoCellAnchor>
    <xdr:from>
      <xdr:col>4</xdr:col>
      <xdr:colOff>161925</xdr:colOff>
      <xdr:row>20</xdr:row>
      <xdr:rowOff>104775</xdr:rowOff>
    </xdr:from>
    <xdr:to>
      <xdr:col>8</xdr:col>
      <xdr:colOff>57150</xdr:colOff>
      <xdr:row>21</xdr:row>
      <xdr:rowOff>0</xdr:rowOff>
    </xdr:to>
    <xdr:sp macro="" textlink="">
      <xdr:nvSpPr>
        <xdr:cNvPr id="4" name="Left Arrow Callout 3">
          <a:extLst>
            <a:ext uri="{FF2B5EF4-FFF2-40B4-BE49-F238E27FC236}">
              <a16:creationId xmlns:a16="http://schemas.microsoft.com/office/drawing/2014/main" id="{00000000-0008-0000-0200-000004000000}"/>
            </a:ext>
          </a:extLst>
        </xdr:cNvPr>
        <xdr:cNvSpPr/>
      </xdr:nvSpPr>
      <xdr:spPr>
        <a:xfrm>
          <a:off x="9191625" y="5705475"/>
          <a:ext cx="2257425" cy="1085850"/>
        </a:xfrm>
        <a:prstGeom prst="leftArrowCallout">
          <a:avLst>
            <a:gd name="adj1" fmla="val 25000"/>
            <a:gd name="adj2" fmla="val 25000"/>
            <a:gd name="adj3" fmla="val 16824"/>
            <a:gd name="adj4" fmla="val 86453"/>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Indicate which tools are applicable for this review</a:t>
          </a:r>
          <a:r>
            <a:rPr lang="en-US" sz="1100" baseline="0"/>
            <a:t> by entering "</a:t>
          </a:r>
          <a:r>
            <a:rPr lang="en-US" sz="1100" b="1" baseline="0"/>
            <a:t>Yes</a:t>
          </a:r>
          <a:r>
            <a:rPr lang="en-US" sz="1100" baseline="0"/>
            <a:t>" next to those that are applicable.  Enter "</a:t>
          </a:r>
          <a:r>
            <a:rPr lang="en-US" sz="1100" b="1" baseline="0"/>
            <a:t>No</a:t>
          </a:r>
          <a:r>
            <a:rPr lang="en-US" sz="1100" baseline="0"/>
            <a:t>" or leave </a:t>
          </a:r>
          <a:r>
            <a:rPr lang="en-US" sz="1100" b="1" baseline="0"/>
            <a:t>blank</a:t>
          </a:r>
          <a:r>
            <a:rPr lang="en-US" sz="1100" baseline="0"/>
            <a:t> those that are not applicable.</a:t>
          </a:r>
        </a:p>
        <a:p>
          <a:pPr algn="l"/>
          <a:endParaRPr lang="en-US" sz="1100" baseline="0"/>
        </a:p>
        <a:p>
          <a:pPr algn="l"/>
          <a:r>
            <a:rPr lang="en-US" sz="1100" baseline="0"/>
            <a:t>This information will be transferred to the </a:t>
          </a:r>
          <a:r>
            <a:rPr lang="en-US" sz="1100" b="1" baseline="0"/>
            <a:t>Overall Summary </a:t>
          </a:r>
          <a:r>
            <a:rPr lang="en-US" sz="1100" baseline="0"/>
            <a:t>worksheet and used to filter the </a:t>
          </a:r>
          <a:r>
            <a:rPr lang="en-US" sz="1100" b="1" baseline="0"/>
            <a:t>Overall Summary Of Results</a:t>
          </a:r>
          <a:r>
            <a:rPr lang="en-US" sz="1100" baseline="0"/>
            <a:t> to show only the results for applicable tools.</a:t>
          </a:r>
          <a:endParaRPr lang="en-US" sz="1100"/>
        </a:p>
      </xdr:txBody>
    </xdr:sp>
    <xdr:clientData/>
  </xdr:twoCellAnchor>
  <xdr:twoCellAnchor editAs="oneCell">
    <xdr:from>
      <xdr:col>0</xdr:col>
      <xdr:colOff>28575</xdr:colOff>
      <xdr:row>2</xdr:row>
      <xdr:rowOff>19050</xdr:rowOff>
    </xdr:from>
    <xdr:to>
      <xdr:col>0</xdr:col>
      <xdr:colOff>781050</xdr:colOff>
      <xdr:row>3</xdr:row>
      <xdr:rowOff>9525</xdr:rowOff>
    </xdr:to>
    <xdr:pic>
      <xdr:nvPicPr>
        <xdr:cNvPr id="6" name="Picture 5" descr="http://www.veteransfocus.org/wp-content/uploads/2009/04/MHDDSAS_logo.pn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685800"/>
          <a:ext cx="75247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914400</xdr:colOff>
      <xdr:row>2</xdr:row>
      <xdr:rowOff>447675</xdr:rowOff>
    </xdr:to>
    <xdr:pic>
      <xdr:nvPicPr>
        <xdr:cNvPr id="2" name="Picture 1" descr="http://www.veteransfocus.org/wp-content/uploads/2009/04/MHDDSAS_logo.pn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33475"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38100</xdr:colOff>
      <xdr:row>0</xdr:row>
      <xdr:rowOff>123825</xdr:rowOff>
    </xdr:from>
    <xdr:to>
      <xdr:col>9</xdr:col>
      <xdr:colOff>581025</xdr:colOff>
      <xdr:row>4</xdr:row>
      <xdr:rowOff>0</xdr:rowOff>
    </xdr:to>
    <xdr:sp macro="" textlink="">
      <xdr:nvSpPr>
        <xdr:cNvPr id="2" name="Down Arrow Callout 1">
          <a:extLst>
            <a:ext uri="{FF2B5EF4-FFF2-40B4-BE49-F238E27FC236}">
              <a16:creationId xmlns:a16="http://schemas.microsoft.com/office/drawing/2014/main" id="{00000000-0008-0000-1100-000002000000}"/>
            </a:ext>
          </a:extLst>
        </xdr:cNvPr>
        <xdr:cNvSpPr/>
      </xdr:nvSpPr>
      <xdr:spPr>
        <a:xfrm>
          <a:off x="4305300" y="123825"/>
          <a:ext cx="1152525" cy="523875"/>
        </a:xfrm>
        <a:prstGeom prst="downArrowCallout">
          <a:avLst>
            <a:gd name="adj1" fmla="val 23182"/>
            <a:gd name="adj2" fmla="val 25000"/>
            <a:gd name="adj3" fmla="val 16818"/>
            <a:gd name="adj4" fmla="val 75886"/>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Set filter to "</a:t>
          </a:r>
          <a:r>
            <a:rPr lang="en-US" sz="1100" b="1"/>
            <a:t>Yes</a:t>
          </a:r>
          <a:r>
            <a:rPr lang="en-US" sz="1100"/>
            <a:t>" to show only the results for the applicable tools selected in the </a:t>
          </a:r>
          <a:r>
            <a:rPr lang="en-US" sz="1100" b="1"/>
            <a:t>Workbook Set-Up</a:t>
          </a:r>
          <a:r>
            <a:rPr lang="en-US" sz="1100"/>
            <a:t> worksheet.</a:t>
          </a:r>
        </a:p>
      </xdr:txBody>
    </xdr:sp>
    <xdr:clientData/>
  </xdr:twoCellAnchor>
  <xdr:oneCellAnchor>
    <xdr:from>
      <xdr:col>0</xdr:col>
      <xdr:colOff>28576</xdr:colOff>
      <xdr:row>0</xdr:row>
      <xdr:rowOff>19051</xdr:rowOff>
    </xdr:from>
    <xdr:ext cx="971550" cy="971550"/>
    <xdr:pic>
      <xdr:nvPicPr>
        <xdr:cNvPr id="3" name="Picture 2" descr="http://www.veteransfocus.org/wp-content/uploads/2009/04/MHDDSAS_logo.png">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6" y="19051"/>
          <a:ext cx="971550" cy="971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57"/>
  </sheetPr>
  <dimension ref="A1:D24"/>
  <sheetViews>
    <sheetView zoomScaleNormal="100" zoomScaleSheetLayoutView="85" workbookViewId="0">
      <pane ySplit="1" topLeftCell="A2" activePane="bottomLeft" state="frozen"/>
      <selection activeCell="D43" sqref="D43"/>
      <selection pane="bottomLeft" activeCell="B7" sqref="B7"/>
    </sheetView>
  </sheetViews>
  <sheetFormatPr defaultColWidth="8.85546875" defaultRowHeight="12.75"/>
  <cols>
    <col min="1" max="1" width="68.85546875" style="4" customWidth="1"/>
    <col min="2" max="2" width="67.7109375" style="5" customWidth="1"/>
    <col min="3" max="4" width="8.85546875" style="3" hidden="1" customWidth="1"/>
    <col min="5" max="16384" width="8.85546875" style="3"/>
  </cols>
  <sheetData>
    <row r="1" spans="1:4" ht="40.15" customHeight="1">
      <c r="A1" s="1" t="s">
        <v>0</v>
      </c>
      <c r="B1" s="2"/>
    </row>
    <row r="2" spans="1:4" ht="12.95" customHeight="1" thickBot="1"/>
    <row r="3" spans="1:4" ht="60" customHeight="1" thickBot="1">
      <c r="A3" s="58" t="s">
        <v>1</v>
      </c>
      <c r="B3" s="59"/>
      <c r="D3" s="66"/>
    </row>
    <row r="4" spans="1:4" s="8" customFormat="1" ht="23.1" customHeight="1" thickBot="1">
      <c r="A4" s="6" t="s">
        <v>52</v>
      </c>
      <c r="B4" s="7"/>
    </row>
    <row r="5" spans="1:4" s="8" customFormat="1" ht="23.1" customHeight="1">
      <c r="A5" s="81" t="s">
        <v>51</v>
      </c>
      <c r="B5" s="82"/>
    </row>
    <row r="6" spans="1:4" s="8" customFormat="1" ht="23.1" customHeight="1">
      <c r="A6" s="83" t="s">
        <v>47</v>
      </c>
      <c r="B6" s="84"/>
    </row>
    <row r="7" spans="1:4" s="8" customFormat="1" ht="23.1" customHeight="1">
      <c r="A7" s="83" t="s">
        <v>48</v>
      </c>
      <c r="B7" s="84"/>
    </row>
    <row r="8" spans="1:4" s="8" customFormat="1" ht="23.1" customHeight="1">
      <c r="A8" s="83" t="s">
        <v>49</v>
      </c>
      <c r="B8" s="84"/>
    </row>
    <row r="9" spans="1:4" s="8" customFormat="1" ht="23.1" customHeight="1">
      <c r="A9" s="83" t="s">
        <v>50</v>
      </c>
      <c r="B9" s="84"/>
    </row>
    <row r="10" spans="1:4" s="8" customFormat="1" ht="23.1" customHeight="1">
      <c r="A10" s="83" t="s">
        <v>53</v>
      </c>
      <c r="B10" s="84"/>
    </row>
    <row r="11" spans="1:4" s="8" customFormat="1" ht="23.1" customHeight="1">
      <c r="A11" s="83" t="s">
        <v>54</v>
      </c>
      <c r="B11" s="84"/>
    </row>
    <row r="12" spans="1:4" s="8" customFormat="1" ht="23.1" customHeight="1">
      <c r="A12" s="121" t="s">
        <v>55</v>
      </c>
      <c r="B12" s="84"/>
    </row>
    <row r="13" spans="1:4" s="8" customFormat="1" ht="23.1" customHeight="1">
      <c r="A13" s="83" t="s">
        <v>59</v>
      </c>
      <c r="B13" s="187"/>
    </row>
    <row r="14" spans="1:4" s="8" customFormat="1" ht="23.1" customHeight="1">
      <c r="A14" s="122" t="s">
        <v>4</v>
      </c>
      <c r="B14" s="123"/>
    </row>
    <row r="15" spans="1:4" s="8" customFormat="1" ht="23.1" customHeight="1" thickBot="1">
      <c r="A15" s="85" t="s">
        <v>5</v>
      </c>
      <c r="B15" s="86"/>
    </row>
    <row r="16" spans="1:4" s="10" customFormat="1">
      <c r="A16" s="4"/>
      <c r="B16" s="9"/>
    </row>
    <row r="17" spans="1:4" s="10" customFormat="1">
      <c r="A17" s="4"/>
      <c r="B17" s="9"/>
    </row>
    <row r="18" spans="1:4" s="10" customFormat="1">
      <c r="A18" s="4"/>
      <c r="B18" s="9"/>
    </row>
    <row r="19" spans="1:4" s="10" customFormat="1">
      <c r="A19" s="4"/>
      <c r="B19" s="9"/>
    </row>
    <row r="20" spans="1:4" s="10" customFormat="1" ht="30" customHeight="1">
      <c r="A20" s="1" t="s">
        <v>6</v>
      </c>
      <c r="B20" s="2"/>
    </row>
    <row r="21" spans="1:4" s="10" customFormat="1" ht="31.5">
      <c r="A21" s="11" t="s">
        <v>7</v>
      </c>
      <c r="B21" s="11" t="s">
        <v>8</v>
      </c>
    </row>
    <row r="22" spans="1:4" s="10" customFormat="1" ht="20.100000000000001" customHeight="1">
      <c r="A22" s="181" t="s">
        <v>81</v>
      </c>
      <c r="B22" s="12"/>
      <c r="C22" s="75" t="str">
        <f t="shared" ref="C22" si="0">IF(B22="Yes",ROW(),"")</f>
        <v/>
      </c>
      <c r="D22" s="75" t="str">
        <f>IF(C22="","",RANK(C22,$C$22:$C$22,-1))</f>
        <v/>
      </c>
    </row>
    <row r="23" spans="1:4" s="10" customFormat="1">
      <c r="A23" s="4"/>
      <c r="B23" s="9"/>
    </row>
    <row r="24" spans="1:4" s="10" customFormat="1">
      <c r="A24" s="4"/>
      <c r="B24" s="9"/>
    </row>
  </sheetData>
  <sheetProtection sheet="1" objects="1" scenarios="1"/>
  <customSheetViews>
    <customSheetView guid="{801CCF84-17C4-4B0D-9367-AFC96EC2FF57}" hiddenColumns="1">
      <pane ySplit="1" topLeftCell="A2" activePane="bottomLeft" state="frozen"/>
      <selection pane="bottomLeft" activeCell="B4" sqref="B4"/>
      <rowBreaks count="1" manualBreakCount="1">
        <brk id="19" max="16383" man="1"/>
      </rowBreaks>
      <pageMargins left="0.2" right="0.2" top="0.3" bottom="0.3" header="0.25" footer="0"/>
      <printOptions horizontalCentered="1"/>
      <pageSetup orientation="landscape" r:id="rId1"/>
      <headerFooter alignWithMargins="0">
        <oddFooter>&amp;L&amp;8Agency Information</oddFooter>
      </headerFooter>
    </customSheetView>
  </customSheetViews>
  <conditionalFormatting sqref="B4:B15">
    <cfRule type="expression" dxfId="62" priority="46" stopIfTrue="1">
      <formula>B4=""</formula>
    </cfRule>
  </conditionalFormatting>
  <conditionalFormatting sqref="B22">
    <cfRule type="cellIs" dxfId="61" priority="45" operator="equal">
      <formula>""</formula>
    </cfRule>
  </conditionalFormatting>
  <dataValidations count="3">
    <dataValidation type="list" allowBlank="1" showInputMessage="1" showErrorMessage="1" prompt="Select the appropriate LME-MCO from the drop-down box choices." sqref="B4" xr:uid="{00000000-0002-0000-0200-000000000000}">
      <formula1>LME_MCO</formula1>
    </dataValidation>
    <dataValidation type="list" allowBlank="1" showInputMessage="1" showErrorMessage="1" sqref="B5:B13" xr:uid="{00000000-0002-0000-0200-000002000000}">
      <formula1>Reviewers2019</formula1>
    </dataValidation>
    <dataValidation type="list" allowBlank="1" showInputMessage="1" showErrorMessage="1" sqref="B22" xr:uid="{00000000-0002-0000-0200-000001000000}">
      <formula1>"Yes,No"</formula1>
    </dataValidation>
  </dataValidations>
  <printOptions horizontalCentered="1"/>
  <pageMargins left="0.2" right="0.2" top="0.3" bottom="0.3" header="0.25" footer="0"/>
  <pageSetup orientation="landscape" r:id="rId2"/>
  <headerFooter alignWithMargins="0">
    <oddFooter>&amp;L&amp;8Agency Information</oddFooter>
  </headerFooter>
  <rowBreaks count="1" manualBreakCount="1">
    <brk id="1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29D4E-D197-4F57-A89B-DE5F944D99A8}">
  <dimension ref="A1:K49"/>
  <sheetViews>
    <sheetView tabSelected="1" workbookViewId="0">
      <selection activeCell="B9" sqref="B9"/>
    </sheetView>
  </sheetViews>
  <sheetFormatPr defaultRowHeight="12.75"/>
  <cols>
    <col min="1" max="1" width="0.85546875" customWidth="1"/>
    <col min="2" max="2" width="95" customWidth="1"/>
    <col min="3" max="3" width="0.140625" customWidth="1"/>
    <col min="4" max="4" width="9.140625" hidden="1" customWidth="1"/>
  </cols>
  <sheetData>
    <row r="1" spans="1:11">
      <c r="A1" s="271" t="s">
        <v>89</v>
      </c>
      <c r="B1" s="272"/>
      <c r="C1" s="272"/>
      <c r="D1" s="272"/>
      <c r="E1" s="262"/>
      <c r="F1" s="262"/>
      <c r="G1" s="262"/>
      <c r="H1" s="262"/>
      <c r="I1" s="262"/>
      <c r="J1" s="262"/>
      <c r="K1" s="263"/>
    </row>
    <row r="2" spans="1:11" ht="15">
      <c r="A2" s="274"/>
      <c r="B2" s="277" t="s">
        <v>90</v>
      </c>
      <c r="C2" s="275"/>
      <c r="D2" s="275"/>
      <c r="E2" s="262"/>
      <c r="F2" s="262"/>
      <c r="G2" s="262"/>
      <c r="H2" s="262"/>
      <c r="I2" s="262"/>
      <c r="J2" s="262"/>
      <c r="K2" s="263"/>
    </row>
    <row r="3" spans="1:11" ht="75">
      <c r="A3" s="268"/>
      <c r="B3" s="278" t="s">
        <v>91</v>
      </c>
      <c r="C3" s="269"/>
      <c r="D3" s="269"/>
      <c r="E3" s="269"/>
      <c r="F3" s="269"/>
      <c r="G3" s="269"/>
      <c r="H3" s="269"/>
      <c r="I3" s="269"/>
      <c r="J3" s="269"/>
      <c r="K3" s="270"/>
    </row>
    <row r="4" spans="1:11">
      <c r="A4" s="274"/>
      <c r="B4" s="283" t="s">
        <v>92</v>
      </c>
      <c r="C4" s="275"/>
      <c r="D4" s="275"/>
      <c r="E4" s="262"/>
      <c r="F4" s="262"/>
      <c r="G4" s="262"/>
      <c r="H4" s="262"/>
      <c r="I4" s="262"/>
      <c r="J4" s="262"/>
      <c r="K4" s="263"/>
    </row>
    <row r="5" spans="1:11">
      <c r="A5" s="274"/>
      <c r="B5" s="284"/>
      <c r="C5" s="269"/>
      <c r="D5" s="269"/>
      <c r="E5" s="269"/>
      <c r="F5" s="262"/>
      <c r="G5" s="262"/>
      <c r="H5" s="262"/>
      <c r="I5" s="262"/>
      <c r="J5" s="262"/>
      <c r="K5" s="263"/>
    </row>
    <row r="6" spans="1:11" ht="15">
      <c r="A6" s="274"/>
      <c r="B6" s="279"/>
      <c r="C6" s="275"/>
      <c r="D6" s="275"/>
      <c r="E6" s="262"/>
      <c r="F6" s="262"/>
      <c r="G6" s="262"/>
      <c r="H6" s="262"/>
      <c r="I6" s="262"/>
      <c r="J6" s="262"/>
      <c r="K6" s="263"/>
    </row>
    <row r="7" spans="1:11" ht="15">
      <c r="A7" s="274"/>
      <c r="B7" s="279" t="s">
        <v>97</v>
      </c>
      <c r="C7" s="275"/>
      <c r="D7" s="275"/>
      <c r="E7" s="262"/>
      <c r="F7" s="262"/>
      <c r="G7" s="262"/>
      <c r="H7" s="262"/>
      <c r="I7" s="262"/>
      <c r="J7" s="262"/>
      <c r="K7" s="263"/>
    </row>
    <row r="8" spans="1:11" ht="60">
      <c r="A8" s="274"/>
      <c r="B8" s="280" t="s">
        <v>93</v>
      </c>
      <c r="C8" s="269"/>
      <c r="D8" s="269"/>
      <c r="E8" s="262"/>
      <c r="F8" s="262"/>
      <c r="G8" s="262"/>
      <c r="H8" s="262"/>
      <c r="I8" s="262"/>
      <c r="J8" s="262"/>
      <c r="K8" s="263"/>
    </row>
    <row r="9" spans="1:11" ht="75">
      <c r="A9" s="274"/>
      <c r="B9" s="281" t="s">
        <v>94</v>
      </c>
      <c r="C9" s="269"/>
      <c r="D9" s="269"/>
      <c r="E9" s="262"/>
      <c r="F9" s="262"/>
      <c r="G9" s="262"/>
      <c r="H9" s="262"/>
      <c r="I9" s="262"/>
      <c r="J9" s="262"/>
      <c r="K9" s="263"/>
    </row>
    <row r="10" spans="1:11" ht="15">
      <c r="A10" s="274"/>
      <c r="B10" s="280" t="s">
        <v>96</v>
      </c>
      <c r="C10" s="269"/>
      <c r="D10" s="269"/>
      <c r="E10" s="262"/>
      <c r="F10" s="262"/>
      <c r="G10" s="262"/>
      <c r="H10" s="262"/>
      <c r="I10" s="262"/>
      <c r="J10" s="262"/>
      <c r="K10" s="263"/>
    </row>
    <row r="11" spans="1:11" ht="45">
      <c r="A11" s="276"/>
      <c r="B11" s="282" t="s">
        <v>95</v>
      </c>
      <c r="C11" s="273"/>
      <c r="D11" s="273"/>
      <c r="E11" s="262"/>
      <c r="F11" s="262"/>
      <c r="G11" s="262"/>
      <c r="H11" s="262"/>
      <c r="I11" s="262"/>
      <c r="J11" s="262"/>
      <c r="K11" s="263"/>
    </row>
    <row r="12" spans="1:11">
      <c r="A12" s="264"/>
      <c r="B12" s="262"/>
      <c r="C12" s="262"/>
      <c r="D12" s="262"/>
      <c r="E12" s="262"/>
      <c r="F12" s="262"/>
      <c r="G12" s="262"/>
      <c r="H12" s="262"/>
      <c r="I12" s="262"/>
      <c r="J12" s="262"/>
      <c r="K12" s="263"/>
    </row>
    <row r="13" spans="1:11">
      <c r="A13" s="264"/>
      <c r="B13" s="262"/>
      <c r="C13" s="262"/>
      <c r="D13" s="262"/>
      <c r="E13" s="262"/>
      <c r="F13" s="262"/>
      <c r="G13" s="262"/>
      <c r="H13" s="262"/>
      <c r="I13" s="262"/>
      <c r="J13" s="262"/>
      <c r="K13" s="263"/>
    </row>
    <row r="14" spans="1:11">
      <c r="A14" s="264"/>
      <c r="B14" s="262"/>
      <c r="C14" s="262"/>
      <c r="D14" s="262"/>
      <c r="E14" s="262"/>
      <c r="F14" s="262"/>
      <c r="G14" s="262"/>
      <c r="H14" s="262"/>
      <c r="I14" s="262"/>
      <c r="J14" s="262"/>
      <c r="K14" s="263"/>
    </row>
    <row r="15" spans="1:11">
      <c r="A15" s="264"/>
      <c r="B15" s="262"/>
      <c r="C15" s="262"/>
      <c r="D15" s="262"/>
      <c r="E15" s="262"/>
      <c r="F15" s="262"/>
      <c r="G15" s="262"/>
      <c r="H15" s="262"/>
      <c r="I15" s="262"/>
      <c r="J15" s="262"/>
      <c r="K15" s="263"/>
    </row>
    <row r="16" spans="1:11">
      <c r="A16" s="264"/>
      <c r="B16" s="262"/>
      <c r="C16" s="262"/>
      <c r="D16" s="262"/>
      <c r="E16" s="262"/>
      <c r="F16" s="262"/>
      <c r="G16" s="262"/>
      <c r="H16" s="262"/>
      <c r="I16" s="262"/>
      <c r="J16" s="262"/>
      <c r="K16" s="263"/>
    </row>
    <row r="17" spans="1:11">
      <c r="A17" s="264"/>
      <c r="B17" s="262"/>
      <c r="C17" s="262"/>
      <c r="D17" s="262"/>
      <c r="E17" s="262"/>
      <c r="F17" s="262"/>
      <c r="G17" s="262"/>
      <c r="H17" s="262"/>
      <c r="I17" s="262"/>
      <c r="J17" s="262"/>
      <c r="K17" s="263"/>
    </row>
    <row r="18" spans="1:11">
      <c r="A18" s="264"/>
      <c r="B18" s="262"/>
      <c r="C18" s="262"/>
      <c r="D18" s="262"/>
      <c r="E18" s="262"/>
      <c r="F18" s="262"/>
      <c r="G18" s="262"/>
      <c r="H18" s="262"/>
      <c r="I18" s="262"/>
      <c r="J18" s="262"/>
      <c r="K18" s="263"/>
    </row>
    <row r="19" spans="1:11">
      <c r="A19" s="264"/>
      <c r="B19" s="262"/>
      <c r="C19" s="262"/>
      <c r="D19" s="262"/>
      <c r="E19" s="262"/>
      <c r="F19" s="262"/>
      <c r="G19" s="262"/>
      <c r="H19" s="262"/>
      <c r="I19" s="262"/>
      <c r="J19" s="262"/>
      <c r="K19" s="263"/>
    </row>
    <row r="20" spans="1:11">
      <c r="A20" s="264"/>
      <c r="B20" s="262"/>
      <c r="C20" s="262"/>
      <c r="D20" s="262"/>
      <c r="E20" s="262"/>
      <c r="F20" s="262"/>
      <c r="G20" s="262"/>
      <c r="H20" s="262"/>
      <c r="I20" s="262"/>
      <c r="J20" s="262"/>
      <c r="K20" s="263"/>
    </row>
    <row r="21" spans="1:11">
      <c r="A21" s="264"/>
      <c r="B21" s="262"/>
      <c r="C21" s="262"/>
      <c r="D21" s="262"/>
      <c r="E21" s="262"/>
      <c r="F21" s="262"/>
      <c r="G21" s="262"/>
      <c r="H21" s="262"/>
      <c r="I21" s="262"/>
      <c r="J21" s="262"/>
      <c r="K21" s="263"/>
    </row>
    <row r="22" spans="1:11">
      <c r="A22" s="264"/>
      <c r="B22" s="262"/>
      <c r="C22" s="262"/>
      <c r="D22" s="262"/>
      <c r="E22" s="262"/>
      <c r="F22" s="262"/>
      <c r="G22" s="262"/>
      <c r="H22" s="262"/>
      <c r="I22" s="262"/>
      <c r="J22" s="262"/>
      <c r="K22" s="263"/>
    </row>
    <row r="23" spans="1:11">
      <c r="A23" s="264"/>
      <c r="B23" s="262"/>
      <c r="C23" s="262"/>
      <c r="D23" s="262"/>
      <c r="E23" s="262"/>
      <c r="F23" s="262"/>
      <c r="G23" s="262"/>
      <c r="H23" s="262"/>
      <c r="I23" s="262"/>
      <c r="J23" s="262"/>
      <c r="K23" s="263"/>
    </row>
    <row r="24" spans="1:11">
      <c r="A24" s="264"/>
      <c r="B24" s="262"/>
      <c r="C24" s="262"/>
      <c r="D24" s="262"/>
      <c r="E24" s="262"/>
      <c r="F24" s="262"/>
      <c r="G24" s="262"/>
      <c r="H24" s="262"/>
      <c r="I24" s="262"/>
      <c r="J24" s="262"/>
      <c r="K24" s="263"/>
    </row>
    <row r="25" spans="1:11">
      <c r="A25" s="264"/>
      <c r="B25" s="262"/>
      <c r="C25" s="262"/>
      <c r="D25" s="262"/>
      <c r="E25" s="262"/>
      <c r="F25" s="262"/>
      <c r="G25" s="262"/>
      <c r="H25" s="262"/>
      <c r="I25" s="262"/>
      <c r="J25" s="262"/>
      <c r="K25" s="263"/>
    </row>
    <row r="26" spans="1:11">
      <c r="A26" s="264"/>
      <c r="B26" s="262"/>
      <c r="C26" s="262"/>
      <c r="D26" s="262"/>
      <c r="E26" s="262"/>
      <c r="F26" s="262"/>
      <c r="G26" s="262"/>
      <c r="H26" s="262"/>
      <c r="I26" s="262"/>
      <c r="J26" s="262"/>
      <c r="K26" s="263"/>
    </row>
    <row r="27" spans="1:11">
      <c r="A27" s="264"/>
      <c r="B27" s="262"/>
      <c r="C27" s="262"/>
      <c r="D27" s="262"/>
      <c r="E27" s="262"/>
      <c r="F27" s="262"/>
      <c r="G27" s="262"/>
      <c r="H27" s="262"/>
      <c r="I27" s="262"/>
      <c r="J27" s="262"/>
      <c r="K27" s="263"/>
    </row>
    <row r="28" spans="1:11">
      <c r="A28" s="264"/>
      <c r="B28" s="262"/>
      <c r="C28" s="262"/>
      <c r="D28" s="262"/>
      <c r="E28" s="262"/>
      <c r="F28" s="262"/>
      <c r="G28" s="262"/>
      <c r="H28" s="262"/>
      <c r="I28" s="262"/>
      <c r="J28" s="262"/>
      <c r="K28" s="263"/>
    </row>
    <row r="29" spans="1:11">
      <c r="A29" s="264"/>
      <c r="B29" s="262"/>
      <c r="C29" s="262"/>
      <c r="D29" s="262"/>
      <c r="E29" s="262"/>
      <c r="F29" s="262"/>
      <c r="G29" s="262"/>
      <c r="H29" s="262"/>
      <c r="I29" s="262"/>
      <c r="J29" s="262"/>
      <c r="K29" s="263"/>
    </row>
    <row r="30" spans="1:11">
      <c r="A30" s="264"/>
      <c r="B30" s="262"/>
      <c r="C30" s="262"/>
      <c r="D30" s="262"/>
      <c r="E30" s="262"/>
      <c r="F30" s="262"/>
      <c r="G30" s="262"/>
      <c r="H30" s="262"/>
      <c r="I30" s="262"/>
      <c r="J30" s="262"/>
      <c r="K30" s="263"/>
    </row>
    <row r="31" spans="1:11">
      <c r="A31" s="264"/>
      <c r="B31" s="262"/>
      <c r="C31" s="262"/>
      <c r="D31" s="262"/>
      <c r="E31" s="262"/>
      <c r="F31" s="262"/>
      <c r="G31" s="262"/>
      <c r="H31" s="262"/>
      <c r="I31" s="262"/>
      <c r="J31" s="262"/>
      <c r="K31" s="263"/>
    </row>
    <row r="32" spans="1:11">
      <c r="A32" s="264"/>
      <c r="B32" s="262"/>
      <c r="C32" s="262"/>
      <c r="D32" s="262"/>
      <c r="E32" s="262"/>
      <c r="F32" s="262"/>
      <c r="G32" s="262"/>
      <c r="H32" s="262"/>
      <c r="I32" s="262"/>
      <c r="J32" s="262"/>
      <c r="K32" s="263"/>
    </row>
    <row r="33" spans="1:11">
      <c r="A33" s="264"/>
      <c r="B33" s="262"/>
      <c r="C33" s="262"/>
      <c r="D33" s="262"/>
      <c r="E33" s="262"/>
      <c r="F33" s="262"/>
      <c r="G33" s="262"/>
      <c r="H33" s="262"/>
      <c r="I33" s="262"/>
      <c r="J33" s="262"/>
      <c r="K33" s="263"/>
    </row>
    <row r="34" spans="1:11">
      <c r="A34" s="264"/>
      <c r="B34" s="262"/>
      <c r="C34" s="262"/>
      <c r="D34" s="262"/>
      <c r="E34" s="262"/>
      <c r="F34" s="262"/>
      <c r="G34" s="262"/>
      <c r="H34" s="262"/>
      <c r="I34" s="262"/>
      <c r="J34" s="262"/>
      <c r="K34" s="263"/>
    </row>
    <row r="35" spans="1:11">
      <c r="A35" s="264"/>
      <c r="B35" s="262"/>
      <c r="C35" s="262"/>
      <c r="D35" s="262"/>
      <c r="E35" s="262"/>
      <c r="F35" s="262"/>
      <c r="G35" s="262"/>
      <c r="H35" s="262"/>
      <c r="I35" s="262"/>
      <c r="J35" s="262"/>
      <c r="K35" s="263"/>
    </row>
    <row r="36" spans="1:11">
      <c r="A36" s="264"/>
      <c r="B36" s="262"/>
      <c r="C36" s="262"/>
      <c r="D36" s="262"/>
      <c r="E36" s="262"/>
      <c r="F36" s="262"/>
      <c r="G36" s="262"/>
      <c r="H36" s="262"/>
      <c r="I36" s="262"/>
      <c r="J36" s="262"/>
      <c r="K36" s="263"/>
    </row>
    <row r="37" spans="1:11">
      <c r="A37" s="264"/>
      <c r="B37" s="262"/>
      <c r="C37" s="262"/>
      <c r="D37" s="262"/>
      <c r="E37" s="262"/>
      <c r="F37" s="262"/>
      <c r="G37" s="262"/>
      <c r="H37" s="262"/>
      <c r="I37" s="262"/>
      <c r="J37" s="262"/>
      <c r="K37" s="263"/>
    </row>
    <row r="38" spans="1:11">
      <c r="A38" s="264"/>
      <c r="B38" s="262"/>
      <c r="C38" s="262"/>
      <c r="D38" s="262"/>
      <c r="E38" s="262"/>
      <c r="F38" s="262"/>
      <c r="G38" s="262"/>
      <c r="H38" s="262"/>
      <c r="I38" s="262"/>
      <c r="J38" s="262"/>
      <c r="K38" s="263"/>
    </row>
    <row r="39" spans="1:11">
      <c r="A39" s="264"/>
      <c r="B39" s="262"/>
      <c r="C39" s="262"/>
      <c r="D39" s="262"/>
      <c r="E39" s="262"/>
      <c r="F39" s="262"/>
      <c r="G39" s="262"/>
      <c r="H39" s="262"/>
      <c r="I39" s="262"/>
      <c r="J39" s="262"/>
      <c r="K39" s="263"/>
    </row>
    <row r="40" spans="1:11">
      <c r="A40" s="264"/>
      <c r="B40" s="262"/>
      <c r="C40" s="262"/>
      <c r="D40" s="262"/>
      <c r="E40" s="262"/>
      <c r="F40" s="262"/>
      <c r="G40" s="262"/>
      <c r="H40" s="262"/>
      <c r="I40" s="262"/>
      <c r="J40" s="262"/>
      <c r="K40" s="263"/>
    </row>
    <row r="41" spans="1:11">
      <c r="A41" s="264"/>
      <c r="B41" s="262"/>
      <c r="C41" s="262"/>
      <c r="D41" s="262"/>
      <c r="E41" s="262"/>
      <c r="F41" s="262"/>
      <c r="G41" s="262"/>
      <c r="H41" s="262"/>
      <c r="I41" s="262"/>
      <c r="J41" s="262"/>
      <c r="K41" s="263"/>
    </row>
    <row r="42" spans="1:11">
      <c r="A42" s="264"/>
      <c r="B42" s="262"/>
      <c r="C42" s="262"/>
      <c r="D42" s="262"/>
      <c r="E42" s="262"/>
      <c r="F42" s="262"/>
      <c r="G42" s="262"/>
      <c r="H42" s="262"/>
      <c r="I42" s="262"/>
      <c r="J42" s="262"/>
      <c r="K42" s="263"/>
    </row>
    <row r="43" spans="1:11">
      <c r="A43" s="264"/>
      <c r="B43" s="262"/>
      <c r="C43" s="262"/>
      <c r="D43" s="262"/>
      <c r="E43" s="262"/>
      <c r="F43" s="262"/>
      <c r="G43" s="262"/>
      <c r="H43" s="262"/>
      <c r="I43" s="262"/>
      <c r="J43" s="262"/>
      <c r="K43" s="263"/>
    </row>
    <row r="44" spans="1:11">
      <c r="A44" s="264"/>
      <c r="B44" s="262"/>
      <c r="C44" s="262"/>
      <c r="D44" s="262"/>
      <c r="E44" s="262"/>
      <c r="F44" s="262"/>
      <c r="G44" s="262"/>
      <c r="H44" s="262"/>
      <c r="I44" s="262"/>
      <c r="J44" s="262"/>
      <c r="K44" s="263"/>
    </row>
    <row r="45" spans="1:11">
      <c r="A45" s="264"/>
      <c r="B45" s="262"/>
      <c r="C45" s="262"/>
      <c r="D45" s="262"/>
      <c r="E45" s="262"/>
      <c r="F45" s="262"/>
      <c r="G45" s="262"/>
      <c r="H45" s="262"/>
      <c r="I45" s="262"/>
      <c r="J45" s="262"/>
      <c r="K45" s="263"/>
    </row>
    <row r="46" spans="1:11">
      <c r="A46" s="264"/>
      <c r="B46" s="262"/>
      <c r="C46" s="262"/>
      <c r="D46" s="262"/>
      <c r="E46" s="262"/>
      <c r="F46" s="262"/>
      <c r="G46" s="262"/>
      <c r="H46" s="262"/>
      <c r="I46" s="262"/>
      <c r="J46" s="262"/>
      <c r="K46" s="263"/>
    </row>
    <row r="47" spans="1:11">
      <c r="A47" s="264"/>
      <c r="B47" s="262"/>
      <c r="C47" s="262"/>
      <c r="D47" s="262"/>
      <c r="E47" s="262"/>
      <c r="F47" s="262"/>
      <c r="G47" s="262"/>
      <c r="H47" s="262"/>
      <c r="I47" s="262"/>
      <c r="J47" s="262"/>
      <c r="K47" s="263"/>
    </row>
    <row r="48" spans="1:11">
      <c r="A48" s="264"/>
      <c r="B48" s="262"/>
      <c r="C48" s="262"/>
      <c r="D48" s="262"/>
      <c r="E48" s="262"/>
      <c r="F48" s="262"/>
      <c r="G48" s="262"/>
      <c r="H48" s="262"/>
      <c r="I48" s="262"/>
      <c r="J48" s="262"/>
      <c r="K48" s="263"/>
    </row>
    <row r="49" spans="1:11">
      <c r="A49" s="265"/>
      <c r="B49" s="266"/>
      <c r="C49" s="266"/>
      <c r="D49" s="266"/>
      <c r="E49" s="266"/>
      <c r="F49" s="266"/>
      <c r="G49" s="266"/>
      <c r="H49" s="266"/>
      <c r="I49" s="266"/>
      <c r="J49" s="266"/>
      <c r="K49" s="267"/>
    </row>
  </sheetData>
  <mergeCells count="2">
    <mergeCell ref="A1:D1"/>
    <mergeCell ref="B4:B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theme="8" tint="-0.249977111117893"/>
  </sheetPr>
  <dimension ref="A1:AA35"/>
  <sheetViews>
    <sheetView zoomScaleNormal="100" zoomScaleSheetLayoutView="50" workbookViewId="0">
      <pane xSplit="2" ySplit="10" topLeftCell="C11" activePane="bottomRight" state="frozen"/>
      <selection activeCell="D27" sqref="D27"/>
      <selection pane="topRight" activeCell="D27" sqref="D27"/>
      <selection pane="bottomLeft" activeCell="D27" sqref="D27"/>
      <selection pane="bottomRight" activeCell="C15" sqref="C15"/>
    </sheetView>
  </sheetViews>
  <sheetFormatPr defaultColWidth="8.85546875" defaultRowHeight="12.75"/>
  <cols>
    <col min="1" max="1" width="3.28515625" style="67" customWidth="1"/>
    <col min="2" max="2" width="75.7109375" style="42" customWidth="1"/>
    <col min="3" max="22" width="7.7109375" style="43" customWidth="1"/>
    <col min="23" max="27" width="7.7109375" style="44" customWidth="1"/>
    <col min="28" max="16384" width="8.85546875" style="3"/>
  </cols>
  <sheetData>
    <row r="1" spans="1:27" ht="36" customHeight="1">
      <c r="A1" s="52"/>
      <c r="B1" s="53"/>
      <c r="C1" s="90" t="s">
        <v>78</v>
      </c>
      <c r="D1" s="89"/>
      <c r="E1" s="89"/>
      <c r="F1" s="89"/>
      <c r="G1" s="89"/>
      <c r="H1" s="89"/>
      <c r="I1" s="89"/>
      <c r="J1" s="89"/>
      <c r="K1" s="89"/>
      <c r="L1" s="110"/>
      <c r="M1" s="90" t="s">
        <v>78</v>
      </c>
      <c r="N1" s="89"/>
      <c r="O1" s="89"/>
      <c r="P1" s="89"/>
      <c r="Q1" s="89"/>
      <c r="R1" s="89"/>
      <c r="S1" s="89"/>
      <c r="T1" s="89"/>
      <c r="U1" s="89"/>
      <c r="V1" s="110"/>
      <c r="W1" s="115"/>
      <c r="X1" s="115"/>
      <c r="Y1" s="115"/>
      <c r="Z1" s="115"/>
      <c r="AA1" s="116"/>
    </row>
    <row r="2" spans="1:27" ht="18" customHeight="1">
      <c r="A2" s="54"/>
      <c r="B2" s="64" t="s">
        <v>52</v>
      </c>
      <c r="C2" s="237" t="str">
        <f>IF('Workbook Set-up'!$B$4="","[Name of LME-MCO]",'Workbook Set-up'!$B$4)</f>
        <v>[Name of LME-MCO]</v>
      </c>
      <c r="D2" s="238"/>
      <c r="E2" s="238"/>
      <c r="F2" s="238"/>
      <c r="G2" s="238"/>
      <c r="H2" s="238"/>
      <c r="I2" s="238"/>
      <c r="J2" s="238"/>
      <c r="K2" s="238"/>
      <c r="L2" s="239"/>
      <c r="M2" s="237" t="str">
        <f>IF('Workbook Set-up'!$B$4="","[Name of LME-MCO]",'Workbook Set-up'!$B$4)</f>
        <v>[Name of LME-MCO]</v>
      </c>
      <c r="N2" s="238"/>
      <c r="O2" s="238"/>
      <c r="P2" s="238"/>
      <c r="Q2" s="238"/>
      <c r="R2" s="238"/>
      <c r="S2" s="238"/>
      <c r="T2" s="238"/>
      <c r="U2" s="238"/>
      <c r="V2" s="239"/>
      <c r="W2" s="55"/>
      <c r="X2" s="55"/>
      <c r="Y2" s="55"/>
      <c r="Z2" s="55"/>
      <c r="AA2" s="60"/>
    </row>
    <row r="3" spans="1:27" ht="36" customHeight="1">
      <c r="A3" s="54"/>
      <c r="B3" s="64" t="s">
        <v>3</v>
      </c>
      <c r="C3" s="63"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87"/>
      <c r="E3" s="87"/>
      <c r="F3" s="87"/>
      <c r="G3" s="87"/>
      <c r="H3" s="87"/>
      <c r="I3" s="87"/>
      <c r="J3" s="87"/>
      <c r="K3" s="87"/>
      <c r="L3" s="88"/>
      <c r="M3" s="63"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N3" s="87"/>
      <c r="O3" s="87"/>
      <c r="P3" s="87"/>
      <c r="Q3" s="87"/>
      <c r="R3" s="87"/>
      <c r="S3" s="87"/>
      <c r="T3" s="87"/>
      <c r="U3" s="87"/>
      <c r="V3" s="88"/>
      <c r="W3" s="92"/>
      <c r="X3" s="92"/>
      <c r="Y3" s="92"/>
      <c r="Z3" s="92"/>
      <c r="AA3" s="93"/>
    </row>
    <row r="4" spans="1:27" ht="17.25" customHeight="1" thickBot="1">
      <c r="A4" s="56"/>
      <c r="B4" s="65" t="s">
        <v>10</v>
      </c>
      <c r="C4" s="240" t="str">
        <f>IF(AND('Workbook Set-up'!$B$14="",'Workbook Set-up'!$B$15=""),"",IF('Workbook Set-up'!$B$14='Workbook Set-up'!$B$15,TEXT('Workbook Set-up'!$B$14,"m/d/yyyy"),IF('Workbook Set-up'!$B$14&lt;&gt;'Workbook Set-up'!$B$15,TEXT('Workbook Set-up'!$B$14,"m/d/yyyy")&amp;" to "&amp;TEXT('Workbook Set-up'!$B$15,"m/d/yyyy"),"")))</f>
        <v/>
      </c>
      <c r="D4" s="241"/>
      <c r="E4" s="241"/>
      <c r="F4" s="241"/>
      <c r="G4" s="241"/>
      <c r="H4" s="241"/>
      <c r="I4" s="241"/>
      <c r="J4" s="241"/>
      <c r="K4" s="241"/>
      <c r="L4" s="242"/>
      <c r="M4" s="240" t="str">
        <f>IF(AND('Workbook Set-up'!$B$14="",'Workbook Set-up'!$B$15=""),"",IF('Workbook Set-up'!$B$14='Workbook Set-up'!$B$15,TEXT('Workbook Set-up'!$B$14,"m/d/yyyy"),IF('Workbook Set-up'!$B$14&lt;&gt;'Workbook Set-up'!$B$15,TEXT('Workbook Set-up'!$B$14,"m/d/yyyy")&amp;" to "&amp;TEXT('Workbook Set-up'!$B$15,"m/d/yyyy"),"")))</f>
        <v/>
      </c>
      <c r="N4" s="241"/>
      <c r="O4" s="241"/>
      <c r="P4" s="241"/>
      <c r="Q4" s="241"/>
      <c r="R4" s="241"/>
      <c r="S4" s="241"/>
      <c r="T4" s="241"/>
      <c r="U4" s="241"/>
      <c r="V4" s="242"/>
      <c r="W4" s="57"/>
      <c r="X4" s="61"/>
      <c r="Y4" s="61"/>
      <c r="Z4" s="61"/>
      <c r="AA4" s="62"/>
    </row>
    <row r="5" spans="1:27" s="159" customFormat="1" ht="15" customHeight="1">
      <c r="A5" s="178"/>
      <c r="B5" s="179" t="s">
        <v>63</v>
      </c>
      <c r="C5" s="243"/>
      <c r="D5" s="244"/>
      <c r="E5" s="244"/>
      <c r="F5" s="244"/>
      <c r="G5" s="244"/>
      <c r="H5" s="244"/>
      <c r="I5" s="244"/>
      <c r="J5" s="244"/>
      <c r="K5" s="244"/>
      <c r="L5" s="245"/>
      <c r="M5" s="243"/>
      <c r="N5" s="244"/>
      <c r="O5" s="244"/>
      <c r="P5" s="244"/>
      <c r="Q5" s="244"/>
      <c r="R5" s="244"/>
      <c r="S5" s="244"/>
      <c r="T5" s="244"/>
      <c r="U5" s="244"/>
      <c r="V5" s="245"/>
      <c r="W5" s="154"/>
      <c r="X5" s="155"/>
      <c r="Y5" s="155"/>
      <c r="Z5" s="155"/>
      <c r="AA5" s="156"/>
    </row>
    <row r="6" spans="1:27" s="157" customFormat="1" ht="15" customHeight="1">
      <c r="A6" s="158"/>
      <c r="B6" s="161" t="s">
        <v>56</v>
      </c>
      <c r="C6" s="243"/>
      <c r="D6" s="244"/>
      <c r="E6" s="244"/>
      <c r="F6" s="244"/>
      <c r="G6" s="244"/>
      <c r="H6" s="244"/>
      <c r="I6" s="244"/>
      <c r="J6" s="244"/>
      <c r="K6" s="244"/>
      <c r="L6" s="245"/>
      <c r="M6" s="243"/>
      <c r="N6" s="244"/>
      <c r="O6" s="244"/>
      <c r="P6" s="244"/>
      <c r="Q6" s="244"/>
      <c r="R6" s="244"/>
      <c r="S6" s="244"/>
      <c r="T6" s="244"/>
      <c r="U6" s="244"/>
      <c r="V6" s="245"/>
      <c r="W6" s="154"/>
      <c r="X6" s="155"/>
      <c r="Y6" s="155"/>
      <c r="Z6" s="155"/>
      <c r="AA6" s="156"/>
    </row>
    <row r="7" spans="1:27" s="165" customFormat="1" ht="15" customHeight="1">
      <c r="A7" s="169"/>
      <c r="B7" s="174" t="s">
        <v>88</v>
      </c>
      <c r="C7" s="166"/>
      <c r="D7" s="170"/>
      <c r="E7" s="170"/>
      <c r="F7" s="170"/>
      <c r="G7" s="170"/>
      <c r="H7" s="170"/>
      <c r="I7" s="170"/>
      <c r="J7" s="170"/>
      <c r="K7" s="170"/>
      <c r="L7" s="167"/>
      <c r="M7" s="166"/>
      <c r="N7" s="170"/>
      <c r="O7" s="170"/>
      <c r="P7" s="170"/>
      <c r="Q7" s="170"/>
      <c r="R7" s="170"/>
      <c r="S7" s="170"/>
      <c r="T7" s="170"/>
      <c r="U7" s="170"/>
      <c r="V7" s="167"/>
      <c r="W7" s="162"/>
      <c r="X7" s="163"/>
      <c r="Y7" s="163"/>
      <c r="Z7" s="163"/>
      <c r="AA7" s="164"/>
    </row>
    <row r="8" spans="1:27" s="157" customFormat="1" ht="15" customHeight="1">
      <c r="A8" s="168"/>
      <c r="B8" s="173" t="s">
        <v>46</v>
      </c>
      <c r="C8" s="154"/>
      <c r="D8" s="175"/>
      <c r="E8" s="175"/>
      <c r="F8" s="175"/>
      <c r="G8" s="175"/>
      <c r="H8" s="175"/>
      <c r="I8" s="175"/>
      <c r="J8" s="175"/>
      <c r="K8" s="175"/>
      <c r="L8" s="156"/>
      <c r="M8" s="154"/>
      <c r="N8" s="175"/>
      <c r="O8" s="175"/>
      <c r="P8" s="175"/>
      <c r="Q8" s="175"/>
      <c r="R8" s="175"/>
      <c r="S8" s="175"/>
      <c r="T8" s="175"/>
      <c r="U8" s="175"/>
      <c r="V8" s="156"/>
      <c r="W8" s="154"/>
      <c r="X8" s="155"/>
      <c r="Y8" s="155"/>
      <c r="Z8" s="155"/>
      <c r="AA8" s="156"/>
    </row>
    <row r="9" spans="1:27" s="157" customFormat="1" ht="15" customHeight="1" thickBot="1">
      <c r="A9" s="160"/>
      <c r="B9" s="177" t="s">
        <v>62</v>
      </c>
      <c r="C9" s="171"/>
      <c r="D9" s="172"/>
      <c r="E9" s="172"/>
      <c r="F9" s="172"/>
      <c r="G9" s="172"/>
      <c r="H9" s="172"/>
      <c r="I9" s="172"/>
      <c r="J9" s="172"/>
      <c r="K9" s="172"/>
      <c r="L9" s="176"/>
      <c r="M9" s="171"/>
      <c r="N9" s="172"/>
      <c r="O9" s="172"/>
      <c r="P9" s="172"/>
      <c r="Q9" s="172"/>
      <c r="R9" s="172"/>
      <c r="S9" s="172"/>
      <c r="T9" s="172"/>
      <c r="U9" s="172"/>
      <c r="V9" s="176"/>
      <c r="W9" s="182" t="s">
        <v>11</v>
      </c>
      <c r="X9" s="183"/>
      <c r="Y9" s="183"/>
      <c r="Z9" s="183"/>
      <c r="AA9" s="184"/>
    </row>
    <row r="10" spans="1:27" s="10" customFormat="1" ht="32.1" customHeight="1" thickBot="1">
      <c r="A10" s="13" t="s">
        <v>12</v>
      </c>
      <c r="B10" s="14" t="s">
        <v>13</v>
      </c>
      <c r="C10" s="15">
        <v>1</v>
      </c>
      <c r="D10" s="16">
        <v>2</v>
      </c>
      <c r="E10" s="16">
        <v>3</v>
      </c>
      <c r="F10" s="16">
        <v>4</v>
      </c>
      <c r="G10" s="16">
        <v>5</v>
      </c>
      <c r="H10" s="16">
        <v>6</v>
      </c>
      <c r="I10" s="16">
        <v>7</v>
      </c>
      <c r="J10" s="16">
        <v>8</v>
      </c>
      <c r="K10" s="16">
        <v>9</v>
      </c>
      <c r="L10" s="17">
        <v>10</v>
      </c>
      <c r="M10" s="15">
        <v>1</v>
      </c>
      <c r="N10" s="16">
        <v>2</v>
      </c>
      <c r="O10" s="16">
        <v>3</v>
      </c>
      <c r="P10" s="16">
        <v>4</v>
      </c>
      <c r="Q10" s="16">
        <v>5</v>
      </c>
      <c r="R10" s="16">
        <v>6</v>
      </c>
      <c r="S10" s="16">
        <v>7</v>
      </c>
      <c r="T10" s="16">
        <v>8</v>
      </c>
      <c r="U10" s="16">
        <v>9</v>
      </c>
      <c r="V10" s="17">
        <v>10</v>
      </c>
      <c r="W10" s="18" t="s">
        <v>14</v>
      </c>
      <c r="X10" s="19" t="s">
        <v>15</v>
      </c>
      <c r="Y10" s="20" t="s">
        <v>16</v>
      </c>
      <c r="Z10" s="21" t="s">
        <v>17</v>
      </c>
      <c r="AA10" s="22" t="s">
        <v>18</v>
      </c>
    </row>
    <row r="11" spans="1:27" s="24" customFormat="1" ht="30" customHeight="1">
      <c r="A11" s="185" t="s">
        <v>19</v>
      </c>
      <c r="B11" s="51" t="s">
        <v>82</v>
      </c>
      <c r="C11" s="150"/>
      <c r="D11" s="151"/>
      <c r="E11" s="151"/>
      <c r="F11" s="151"/>
      <c r="G11" s="151"/>
      <c r="H11" s="151"/>
      <c r="I11" s="151"/>
      <c r="J11" s="151"/>
      <c r="K11" s="151"/>
      <c r="L11" s="80"/>
      <c r="M11" s="150"/>
      <c r="N11" s="151"/>
      <c r="O11" s="151"/>
      <c r="P11" s="151"/>
      <c r="Q11" s="151"/>
      <c r="R11" s="151"/>
      <c r="S11" s="151"/>
      <c r="T11" s="151"/>
      <c r="U11" s="151"/>
      <c r="V11" s="80"/>
      <c r="W11" s="117">
        <f>COUNTIF(C11:V11,"=Met")</f>
        <v>0</v>
      </c>
      <c r="X11" s="118">
        <f t="shared" ref="X11:X13" si="0">IF(SUM(W11,Y11)=0,0,W11/SUM(W11,Y11))</f>
        <v>0</v>
      </c>
      <c r="Y11" s="119">
        <f>COUNTIF(C11:V11,"=Not Met")</f>
        <v>0</v>
      </c>
      <c r="Z11" s="118">
        <f t="shared" ref="Z11:Z13" si="1">IF(SUM(W11,Y11)=0,0,Y11/SUM(W11,Y11))</f>
        <v>0</v>
      </c>
      <c r="AA11" s="120">
        <f>COUNTIF(C11:V11,"=N/A")</f>
        <v>0</v>
      </c>
    </row>
    <row r="12" spans="1:27" s="24" customFormat="1" ht="27.75" customHeight="1">
      <c r="A12" s="186" t="s">
        <v>20</v>
      </c>
      <c r="B12" s="51" t="s">
        <v>83</v>
      </c>
      <c r="C12" s="78"/>
      <c r="D12" s="25"/>
      <c r="E12" s="25"/>
      <c r="F12" s="25"/>
      <c r="G12" s="25"/>
      <c r="H12" s="25"/>
      <c r="I12" s="25"/>
      <c r="J12" s="25"/>
      <c r="K12" s="25"/>
      <c r="L12" s="74"/>
      <c r="M12" s="78"/>
      <c r="N12" s="25"/>
      <c r="O12" s="25"/>
      <c r="P12" s="25"/>
      <c r="Q12" s="25"/>
      <c r="R12" s="25"/>
      <c r="S12" s="25"/>
      <c r="T12" s="25"/>
      <c r="U12" s="25"/>
      <c r="V12" s="74"/>
      <c r="W12" s="111">
        <f>COUNTIF(C12:V12,"=Met")</f>
        <v>0</v>
      </c>
      <c r="X12" s="112">
        <f t="shared" si="0"/>
        <v>0</v>
      </c>
      <c r="Y12" s="113">
        <f>COUNTIF(C12:V12,"=Not Met")</f>
        <v>0</v>
      </c>
      <c r="Z12" s="112">
        <f t="shared" si="1"/>
        <v>0</v>
      </c>
      <c r="AA12" s="114">
        <f>COUNTIF(C12:V12,"=N/A")</f>
        <v>0</v>
      </c>
    </row>
    <row r="13" spans="1:27" s="24" customFormat="1" ht="27.75" customHeight="1">
      <c r="A13" s="186" t="s">
        <v>21</v>
      </c>
      <c r="B13" s="51" t="s">
        <v>84</v>
      </c>
      <c r="C13" s="78"/>
      <c r="D13" s="25"/>
      <c r="E13" s="25"/>
      <c r="F13" s="25"/>
      <c r="G13" s="25"/>
      <c r="H13" s="25"/>
      <c r="I13" s="25"/>
      <c r="J13" s="25"/>
      <c r="K13" s="25"/>
      <c r="L13" s="80"/>
      <c r="M13" s="78"/>
      <c r="N13" s="25"/>
      <c r="O13" s="25"/>
      <c r="P13" s="25"/>
      <c r="Q13" s="25"/>
      <c r="R13" s="25"/>
      <c r="S13" s="25"/>
      <c r="T13" s="25"/>
      <c r="U13" s="25"/>
      <c r="V13" s="80"/>
      <c r="W13" s="111">
        <f>COUNTIF(C13:V13,"=Met")</f>
        <v>0</v>
      </c>
      <c r="X13" s="112">
        <f t="shared" si="0"/>
        <v>0</v>
      </c>
      <c r="Y13" s="113">
        <f>COUNTIF(C13:V13,"=Not Met")</f>
        <v>0</v>
      </c>
      <c r="Z13" s="112">
        <f t="shared" si="1"/>
        <v>0</v>
      </c>
      <c r="AA13" s="114">
        <f>COUNTIF(C13:V13,"=N/A")</f>
        <v>0</v>
      </c>
    </row>
    <row r="14" spans="1:27" s="24" customFormat="1" ht="27.75" customHeight="1">
      <c r="A14" s="186"/>
      <c r="B14" s="51" t="s">
        <v>85</v>
      </c>
      <c r="C14" s="210"/>
      <c r="D14" s="211"/>
      <c r="E14" s="211"/>
      <c r="F14" s="211"/>
      <c r="G14" s="211"/>
      <c r="H14" s="211"/>
      <c r="I14" s="211"/>
      <c r="J14" s="211"/>
      <c r="K14" s="211"/>
      <c r="L14" s="212"/>
      <c r="M14" s="210"/>
      <c r="N14" s="211"/>
      <c r="O14" s="211"/>
      <c r="P14" s="211"/>
      <c r="Q14" s="211"/>
      <c r="R14" s="211"/>
      <c r="S14" s="211"/>
      <c r="T14" s="211"/>
      <c r="U14" s="211"/>
      <c r="V14" s="212"/>
      <c r="W14" s="213"/>
      <c r="X14" s="214"/>
      <c r="Y14" s="215"/>
      <c r="Z14" s="214"/>
      <c r="AA14" s="216"/>
    </row>
    <row r="15" spans="1:27" s="24" customFormat="1" ht="27.75" customHeight="1">
      <c r="A15" s="185" t="s">
        <v>22</v>
      </c>
      <c r="B15" s="51" t="s">
        <v>86</v>
      </c>
      <c r="C15" s="78"/>
      <c r="D15" s="25"/>
      <c r="E15" s="25"/>
      <c r="F15" s="25"/>
      <c r="G15" s="25"/>
      <c r="H15" s="25"/>
      <c r="I15" s="25"/>
      <c r="J15" s="25"/>
      <c r="K15" s="25"/>
      <c r="L15" s="80"/>
      <c r="M15" s="78"/>
      <c r="N15" s="25"/>
      <c r="O15" s="25"/>
      <c r="P15" s="25"/>
      <c r="Q15" s="25"/>
      <c r="R15" s="25"/>
      <c r="S15" s="25"/>
      <c r="T15" s="25"/>
      <c r="U15" s="25"/>
      <c r="V15" s="80"/>
      <c r="W15" s="217"/>
      <c r="X15" s="218"/>
      <c r="Y15" s="219"/>
      <c r="Z15" s="218"/>
      <c r="AA15" s="220"/>
    </row>
    <row r="16" spans="1:27" s="10" customFormat="1" ht="27.75" customHeight="1">
      <c r="A16" s="186" t="s">
        <v>23</v>
      </c>
      <c r="B16" s="23" t="s">
        <v>72</v>
      </c>
      <c r="C16" s="79"/>
      <c r="D16" s="25"/>
      <c r="E16" s="25"/>
      <c r="F16" s="25"/>
      <c r="G16" s="25"/>
      <c r="H16" s="25"/>
      <c r="I16" s="25"/>
      <c r="J16" s="25"/>
      <c r="K16" s="25"/>
      <c r="L16" s="152"/>
      <c r="M16" s="79"/>
      <c r="N16" s="25"/>
      <c r="O16" s="25"/>
      <c r="P16" s="25"/>
      <c r="Q16" s="25"/>
      <c r="R16" s="25"/>
      <c r="S16" s="25"/>
      <c r="T16" s="25"/>
      <c r="U16" s="25"/>
      <c r="V16" s="152"/>
      <c r="W16" s="213"/>
      <c r="X16" s="214"/>
      <c r="Y16" s="215"/>
      <c r="Z16" s="214"/>
      <c r="AA16" s="216"/>
    </row>
    <row r="17" spans="1:27" s="10" customFormat="1" ht="27.75" customHeight="1" thickBot="1">
      <c r="A17" s="209" t="s">
        <v>24</v>
      </c>
      <c r="B17" s="72" t="s">
        <v>87</v>
      </c>
      <c r="C17" s="149"/>
      <c r="D17" s="73"/>
      <c r="E17" s="73"/>
      <c r="F17" s="73"/>
      <c r="G17" s="73"/>
      <c r="H17" s="73"/>
      <c r="I17" s="73"/>
      <c r="J17" s="73"/>
      <c r="K17" s="73"/>
      <c r="L17" s="153"/>
      <c r="M17" s="149"/>
      <c r="N17" s="73"/>
      <c r="O17" s="73"/>
      <c r="P17" s="73"/>
      <c r="Q17" s="73"/>
      <c r="R17" s="73"/>
      <c r="S17" s="73"/>
      <c r="T17" s="73"/>
      <c r="U17" s="73"/>
      <c r="V17" s="153"/>
      <c r="W17" s="221"/>
      <c r="X17" s="222"/>
      <c r="Y17" s="223"/>
      <c r="Z17" s="222"/>
      <c r="AA17" s="224"/>
    </row>
    <row r="18" spans="1:27" s="10" customFormat="1" ht="13.9" customHeight="1" thickBot="1">
      <c r="A18" s="67"/>
      <c r="B18" s="26" t="s">
        <v>25</v>
      </c>
      <c r="C18" s="68"/>
      <c r="D18" s="71"/>
      <c r="E18" s="69"/>
      <c r="F18" s="69"/>
      <c r="G18" s="69"/>
      <c r="H18" s="69"/>
      <c r="I18" s="69"/>
      <c r="J18" s="69"/>
      <c r="K18" s="69"/>
      <c r="L18" s="70"/>
      <c r="M18" s="68"/>
      <c r="N18" s="71"/>
      <c r="O18" s="69"/>
      <c r="P18" s="69"/>
      <c r="Q18" s="69"/>
      <c r="R18" s="69"/>
      <c r="S18" s="69"/>
      <c r="T18" s="69"/>
      <c r="U18" s="69"/>
      <c r="V18" s="70"/>
      <c r="W18" s="27"/>
      <c r="X18" s="27"/>
      <c r="Y18" s="27"/>
      <c r="Z18" s="27"/>
      <c r="AA18" s="27"/>
    </row>
    <row r="19" spans="1:27" s="10" customFormat="1" ht="13.9" customHeight="1" thickBot="1">
      <c r="A19" s="67"/>
      <c r="B19" s="26"/>
      <c r="C19" s="28"/>
      <c r="D19" s="28"/>
      <c r="E19" s="28"/>
      <c r="F19" s="28"/>
      <c r="G19" s="28"/>
      <c r="H19" s="28"/>
      <c r="I19" s="28"/>
      <c r="J19" s="28"/>
      <c r="K19" s="28"/>
      <c r="L19" s="28"/>
      <c r="M19" s="28"/>
      <c r="N19" s="28"/>
      <c r="O19" s="28"/>
      <c r="P19" s="28"/>
      <c r="Q19" s="28"/>
      <c r="R19" s="28"/>
      <c r="S19" s="28"/>
      <c r="T19" s="28"/>
      <c r="U19" s="28"/>
      <c r="V19" s="28"/>
      <c r="W19" s="27"/>
      <c r="X19" s="27"/>
      <c r="Y19" s="27"/>
      <c r="Z19" s="27"/>
      <c r="AA19" s="27"/>
    </row>
    <row r="20" spans="1:27" s="10" customFormat="1" ht="13.9" customHeight="1">
      <c r="A20" s="67"/>
      <c r="B20" s="29" t="s">
        <v>26</v>
      </c>
      <c r="C20" s="30">
        <f t="shared" ref="C20:V20" si="2">COUNTIF(C11:C13,"=Met")</f>
        <v>0</v>
      </c>
      <c r="D20" s="31">
        <f t="shared" si="2"/>
        <v>0</v>
      </c>
      <c r="E20" s="31">
        <f t="shared" si="2"/>
        <v>0</v>
      </c>
      <c r="F20" s="31">
        <f t="shared" si="2"/>
        <v>0</v>
      </c>
      <c r="G20" s="31">
        <f t="shared" si="2"/>
        <v>0</v>
      </c>
      <c r="H20" s="31">
        <f t="shared" si="2"/>
        <v>0</v>
      </c>
      <c r="I20" s="31">
        <f t="shared" si="2"/>
        <v>0</v>
      </c>
      <c r="J20" s="31">
        <f t="shared" si="2"/>
        <v>0</v>
      </c>
      <c r="K20" s="31">
        <f t="shared" si="2"/>
        <v>0</v>
      </c>
      <c r="L20" s="124">
        <f t="shared" si="2"/>
        <v>0</v>
      </c>
      <c r="M20" s="30">
        <f t="shared" si="2"/>
        <v>0</v>
      </c>
      <c r="N20" s="31">
        <f t="shared" si="2"/>
        <v>0</v>
      </c>
      <c r="O20" s="31">
        <f t="shared" si="2"/>
        <v>0</v>
      </c>
      <c r="P20" s="31">
        <f t="shared" si="2"/>
        <v>0</v>
      </c>
      <c r="Q20" s="31">
        <f t="shared" si="2"/>
        <v>0</v>
      </c>
      <c r="R20" s="31">
        <f t="shared" si="2"/>
        <v>0</v>
      </c>
      <c r="S20" s="31">
        <f t="shared" si="2"/>
        <v>0</v>
      </c>
      <c r="T20" s="31">
        <f t="shared" si="2"/>
        <v>0</v>
      </c>
      <c r="U20" s="31">
        <f t="shared" si="2"/>
        <v>0</v>
      </c>
      <c r="V20" s="124">
        <f t="shared" si="2"/>
        <v>0</v>
      </c>
      <c r="W20" s="32"/>
      <c r="X20" s="33"/>
      <c r="Y20" s="33"/>
      <c r="Z20" s="33"/>
      <c r="AA20" s="33"/>
    </row>
    <row r="21" spans="1:27" s="10" customFormat="1" ht="13.9" customHeight="1">
      <c r="A21" s="67"/>
      <c r="B21" s="29" t="s">
        <v>27</v>
      </c>
      <c r="C21" s="34">
        <f t="shared" ref="C21:L21" si="3">IF(SUM(C20,C22)=0,0,C20/SUM(C20,C22))</f>
        <v>0</v>
      </c>
      <c r="D21" s="35">
        <f t="shared" si="3"/>
        <v>0</v>
      </c>
      <c r="E21" s="35">
        <f t="shared" si="3"/>
        <v>0</v>
      </c>
      <c r="F21" s="35">
        <f t="shared" si="3"/>
        <v>0</v>
      </c>
      <c r="G21" s="35">
        <f t="shared" si="3"/>
        <v>0</v>
      </c>
      <c r="H21" s="35">
        <f t="shared" si="3"/>
        <v>0</v>
      </c>
      <c r="I21" s="35">
        <f t="shared" si="3"/>
        <v>0</v>
      </c>
      <c r="J21" s="35">
        <f t="shared" si="3"/>
        <v>0</v>
      </c>
      <c r="K21" s="35">
        <f t="shared" si="3"/>
        <v>0</v>
      </c>
      <c r="L21" s="125">
        <f t="shared" si="3"/>
        <v>0</v>
      </c>
      <c r="M21" s="34">
        <f t="shared" ref="M21:V21" si="4">IF(SUM(M20,M22)=0,0,M20/SUM(M20,M22))</f>
        <v>0</v>
      </c>
      <c r="N21" s="35">
        <f t="shared" si="4"/>
        <v>0</v>
      </c>
      <c r="O21" s="35">
        <f t="shared" si="4"/>
        <v>0</v>
      </c>
      <c r="P21" s="35">
        <f t="shared" si="4"/>
        <v>0</v>
      </c>
      <c r="Q21" s="35">
        <f t="shared" si="4"/>
        <v>0</v>
      </c>
      <c r="R21" s="35">
        <f t="shared" si="4"/>
        <v>0</v>
      </c>
      <c r="S21" s="35">
        <f t="shared" si="4"/>
        <v>0</v>
      </c>
      <c r="T21" s="35">
        <f t="shared" si="4"/>
        <v>0</v>
      </c>
      <c r="U21" s="35">
        <f t="shared" si="4"/>
        <v>0</v>
      </c>
      <c r="V21" s="125">
        <f t="shared" si="4"/>
        <v>0</v>
      </c>
      <c r="W21" s="32"/>
      <c r="X21" s="33"/>
      <c r="Y21" s="33"/>
      <c r="Z21" s="33"/>
      <c r="AA21" s="33"/>
    </row>
    <row r="22" spans="1:27" s="10" customFormat="1" ht="13.9" customHeight="1">
      <c r="A22" s="67"/>
      <c r="B22" s="29" t="s">
        <v>28</v>
      </c>
      <c r="C22" s="36">
        <f t="shared" ref="C22:V22" si="5">COUNTIF(C11:C13,"=Not Met")</f>
        <v>0</v>
      </c>
      <c r="D22" s="37">
        <f t="shared" si="5"/>
        <v>0</v>
      </c>
      <c r="E22" s="37">
        <f t="shared" si="5"/>
        <v>0</v>
      </c>
      <c r="F22" s="37">
        <f t="shared" si="5"/>
        <v>0</v>
      </c>
      <c r="G22" s="37">
        <f t="shared" si="5"/>
        <v>0</v>
      </c>
      <c r="H22" s="37">
        <f t="shared" si="5"/>
        <v>0</v>
      </c>
      <c r="I22" s="37">
        <f t="shared" si="5"/>
        <v>0</v>
      </c>
      <c r="J22" s="37">
        <f t="shared" si="5"/>
        <v>0</v>
      </c>
      <c r="K22" s="37">
        <f t="shared" si="5"/>
        <v>0</v>
      </c>
      <c r="L22" s="126">
        <f t="shared" si="5"/>
        <v>0</v>
      </c>
      <c r="M22" s="36">
        <f t="shared" si="5"/>
        <v>0</v>
      </c>
      <c r="N22" s="37">
        <f t="shared" si="5"/>
        <v>0</v>
      </c>
      <c r="O22" s="37">
        <f t="shared" si="5"/>
        <v>0</v>
      </c>
      <c r="P22" s="37">
        <f t="shared" si="5"/>
        <v>0</v>
      </c>
      <c r="Q22" s="37">
        <f t="shared" si="5"/>
        <v>0</v>
      </c>
      <c r="R22" s="37">
        <f t="shared" si="5"/>
        <v>0</v>
      </c>
      <c r="S22" s="37">
        <f t="shared" si="5"/>
        <v>0</v>
      </c>
      <c r="T22" s="37">
        <f t="shared" si="5"/>
        <v>0</v>
      </c>
      <c r="U22" s="37">
        <f t="shared" si="5"/>
        <v>0</v>
      </c>
      <c r="V22" s="126">
        <f t="shared" si="5"/>
        <v>0</v>
      </c>
      <c r="W22" s="32"/>
      <c r="X22" s="33"/>
      <c r="Y22" s="33"/>
      <c r="Z22" s="33"/>
      <c r="AA22" s="33"/>
    </row>
    <row r="23" spans="1:27" s="10" customFormat="1" ht="13.9" customHeight="1">
      <c r="A23" s="67"/>
      <c r="B23" s="29" t="s">
        <v>29</v>
      </c>
      <c r="C23" s="34">
        <f t="shared" ref="C23:L23" si="6">IF(SUM(C20,C22)=0,0,C22/SUM(C20,C22))</f>
        <v>0</v>
      </c>
      <c r="D23" s="35">
        <f t="shared" si="6"/>
        <v>0</v>
      </c>
      <c r="E23" s="35">
        <f t="shared" si="6"/>
        <v>0</v>
      </c>
      <c r="F23" s="35">
        <f t="shared" si="6"/>
        <v>0</v>
      </c>
      <c r="G23" s="35">
        <f t="shared" si="6"/>
        <v>0</v>
      </c>
      <c r="H23" s="35">
        <f t="shared" si="6"/>
        <v>0</v>
      </c>
      <c r="I23" s="35">
        <f t="shared" si="6"/>
        <v>0</v>
      </c>
      <c r="J23" s="35">
        <f t="shared" si="6"/>
        <v>0</v>
      </c>
      <c r="K23" s="35">
        <f t="shared" si="6"/>
        <v>0</v>
      </c>
      <c r="L23" s="125">
        <f t="shared" si="6"/>
        <v>0</v>
      </c>
      <c r="M23" s="34">
        <f t="shared" ref="M23:V23" si="7">IF(SUM(M20,M22)=0,0,M22/SUM(M20,M22))</f>
        <v>0</v>
      </c>
      <c r="N23" s="35">
        <f t="shared" si="7"/>
        <v>0</v>
      </c>
      <c r="O23" s="35">
        <f t="shared" si="7"/>
        <v>0</v>
      </c>
      <c r="P23" s="35">
        <f t="shared" si="7"/>
        <v>0</v>
      </c>
      <c r="Q23" s="35">
        <f t="shared" si="7"/>
        <v>0</v>
      </c>
      <c r="R23" s="35">
        <f t="shared" si="7"/>
        <v>0</v>
      </c>
      <c r="S23" s="35">
        <f t="shared" si="7"/>
        <v>0</v>
      </c>
      <c r="T23" s="35">
        <f t="shared" si="7"/>
        <v>0</v>
      </c>
      <c r="U23" s="35">
        <f t="shared" si="7"/>
        <v>0</v>
      </c>
      <c r="V23" s="125">
        <f t="shared" si="7"/>
        <v>0</v>
      </c>
      <c r="W23" s="32"/>
      <c r="X23" s="33"/>
      <c r="Y23" s="33"/>
      <c r="Z23" s="33"/>
      <c r="AA23" s="33"/>
    </row>
    <row r="24" spans="1:27" s="10" customFormat="1" ht="13.9" customHeight="1" thickBot="1">
      <c r="A24" s="67"/>
      <c r="B24" s="29" t="s">
        <v>30</v>
      </c>
      <c r="C24" s="38">
        <f t="shared" ref="C24:V24" si="8">COUNTIF(C11:C13,"=N/A")</f>
        <v>0</v>
      </c>
      <c r="D24" s="39">
        <f t="shared" si="8"/>
        <v>0</v>
      </c>
      <c r="E24" s="39">
        <f t="shared" si="8"/>
        <v>0</v>
      </c>
      <c r="F24" s="39">
        <f t="shared" si="8"/>
        <v>0</v>
      </c>
      <c r="G24" s="39">
        <f t="shared" si="8"/>
        <v>0</v>
      </c>
      <c r="H24" s="39">
        <f t="shared" si="8"/>
        <v>0</v>
      </c>
      <c r="I24" s="39">
        <f t="shared" si="8"/>
        <v>0</v>
      </c>
      <c r="J24" s="39">
        <f t="shared" si="8"/>
        <v>0</v>
      </c>
      <c r="K24" s="39">
        <f t="shared" si="8"/>
        <v>0</v>
      </c>
      <c r="L24" s="180">
        <f t="shared" si="8"/>
        <v>0</v>
      </c>
      <c r="M24" s="38">
        <f t="shared" si="8"/>
        <v>0</v>
      </c>
      <c r="N24" s="39">
        <f t="shared" si="8"/>
        <v>0</v>
      </c>
      <c r="O24" s="39">
        <f t="shared" si="8"/>
        <v>0</v>
      </c>
      <c r="P24" s="39">
        <f t="shared" si="8"/>
        <v>0</v>
      </c>
      <c r="Q24" s="39">
        <f t="shared" si="8"/>
        <v>0</v>
      </c>
      <c r="R24" s="39">
        <f t="shared" si="8"/>
        <v>0</v>
      </c>
      <c r="S24" s="39">
        <f t="shared" si="8"/>
        <v>0</v>
      </c>
      <c r="T24" s="39">
        <f t="shared" si="8"/>
        <v>0</v>
      </c>
      <c r="U24" s="39">
        <f t="shared" si="8"/>
        <v>0</v>
      </c>
      <c r="V24" s="180">
        <f t="shared" si="8"/>
        <v>0</v>
      </c>
      <c r="W24" s="40"/>
      <c r="X24" s="41"/>
      <c r="Y24" s="41"/>
      <c r="Z24" s="41"/>
      <c r="AA24" s="41"/>
    </row>
    <row r="25" spans="1:27" s="10" customFormat="1" ht="13.9" customHeight="1" thickBot="1">
      <c r="A25" s="246"/>
      <c r="B25" s="246"/>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row>
    <row r="26" spans="1:27" ht="18">
      <c r="C26" s="225" t="s">
        <v>65</v>
      </c>
      <c r="D26" s="226"/>
      <c r="E26" s="226"/>
      <c r="F26" s="226"/>
      <c r="G26" s="226"/>
      <c r="H26" s="226"/>
      <c r="I26" s="226"/>
      <c r="J26" s="226"/>
      <c r="K26" s="226"/>
      <c r="L26" s="227"/>
      <c r="M26" s="225" t="s">
        <v>65</v>
      </c>
      <c r="N26" s="226"/>
      <c r="O26" s="226"/>
      <c r="P26" s="226"/>
      <c r="Q26" s="226"/>
      <c r="R26" s="226"/>
      <c r="S26" s="226"/>
      <c r="T26" s="226"/>
      <c r="U26" s="226"/>
      <c r="V26" s="227"/>
    </row>
    <row r="27" spans="1:27" ht="32.1" customHeight="1">
      <c r="C27" s="228"/>
      <c r="D27" s="229"/>
      <c r="E27" s="229"/>
      <c r="F27" s="229"/>
      <c r="G27" s="229"/>
      <c r="H27" s="229"/>
      <c r="I27" s="229"/>
      <c r="J27" s="229"/>
      <c r="K27" s="229"/>
      <c r="L27" s="230"/>
      <c r="M27" s="228"/>
      <c r="N27" s="229"/>
      <c r="O27" s="229"/>
      <c r="P27" s="229"/>
      <c r="Q27" s="229"/>
      <c r="R27" s="229"/>
      <c r="S27" s="229"/>
      <c r="T27" s="229"/>
      <c r="U27" s="229"/>
      <c r="V27" s="230"/>
    </row>
    <row r="28" spans="1:27" ht="32.1" customHeight="1">
      <c r="C28" s="231"/>
      <c r="D28" s="232"/>
      <c r="E28" s="232"/>
      <c r="F28" s="232"/>
      <c r="G28" s="232"/>
      <c r="H28" s="232"/>
      <c r="I28" s="232"/>
      <c r="J28" s="232"/>
      <c r="K28" s="232"/>
      <c r="L28" s="233"/>
      <c r="M28" s="231"/>
      <c r="N28" s="232"/>
      <c r="O28" s="232"/>
      <c r="P28" s="232"/>
      <c r="Q28" s="232"/>
      <c r="R28" s="232"/>
      <c r="S28" s="232"/>
      <c r="T28" s="232"/>
      <c r="U28" s="232"/>
      <c r="V28" s="233"/>
    </row>
    <row r="29" spans="1:27" ht="32.1" customHeight="1">
      <c r="C29" s="231"/>
      <c r="D29" s="232"/>
      <c r="E29" s="232"/>
      <c r="F29" s="232"/>
      <c r="G29" s="232"/>
      <c r="H29" s="232"/>
      <c r="I29" s="232"/>
      <c r="J29" s="232"/>
      <c r="K29" s="232"/>
      <c r="L29" s="233"/>
      <c r="M29" s="231"/>
      <c r="N29" s="232"/>
      <c r="O29" s="232"/>
      <c r="P29" s="232"/>
      <c r="Q29" s="232"/>
      <c r="R29" s="232"/>
      <c r="S29" s="232"/>
      <c r="T29" s="232"/>
      <c r="U29" s="232"/>
      <c r="V29" s="233"/>
    </row>
    <row r="30" spans="1:27" ht="32.1" customHeight="1">
      <c r="C30" s="231"/>
      <c r="D30" s="232"/>
      <c r="E30" s="232"/>
      <c r="F30" s="232"/>
      <c r="G30" s="232"/>
      <c r="H30" s="232"/>
      <c r="I30" s="232"/>
      <c r="J30" s="232"/>
      <c r="K30" s="232"/>
      <c r="L30" s="233"/>
      <c r="M30" s="231"/>
      <c r="N30" s="232"/>
      <c r="O30" s="232"/>
      <c r="P30" s="232"/>
      <c r="Q30" s="232"/>
      <c r="R30" s="232"/>
      <c r="S30" s="232"/>
      <c r="T30" s="232"/>
      <c r="U30" s="232"/>
      <c r="V30" s="233"/>
    </row>
    <row r="31" spans="1:27" ht="32.1" customHeight="1">
      <c r="C31" s="231"/>
      <c r="D31" s="232"/>
      <c r="E31" s="232"/>
      <c r="F31" s="232"/>
      <c r="G31" s="232"/>
      <c r="H31" s="232"/>
      <c r="I31" s="232"/>
      <c r="J31" s="232"/>
      <c r="K31" s="232"/>
      <c r="L31" s="233"/>
      <c r="M31" s="231"/>
      <c r="N31" s="232"/>
      <c r="O31" s="232"/>
      <c r="P31" s="232"/>
      <c r="Q31" s="232"/>
      <c r="R31" s="232"/>
      <c r="S31" s="232"/>
      <c r="T31" s="232"/>
      <c r="U31" s="232"/>
      <c r="V31" s="233"/>
    </row>
    <row r="32" spans="1:27" ht="32.1" customHeight="1">
      <c r="C32" s="231"/>
      <c r="D32" s="232"/>
      <c r="E32" s="232"/>
      <c r="F32" s="232"/>
      <c r="G32" s="232"/>
      <c r="H32" s="232"/>
      <c r="I32" s="232"/>
      <c r="J32" s="232"/>
      <c r="K32" s="232"/>
      <c r="L32" s="233"/>
      <c r="M32" s="231"/>
      <c r="N32" s="232"/>
      <c r="O32" s="232"/>
      <c r="P32" s="232"/>
      <c r="Q32" s="232"/>
      <c r="R32" s="232"/>
      <c r="S32" s="232"/>
      <c r="T32" s="232"/>
      <c r="U32" s="232"/>
      <c r="V32" s="233"/>
    </row>
    <row r="33" spans="3:22" ht="32.1" customHeight="1">
      <c r="C33" s="231"/>
      <c r="D33" s="232"/>
      <c r="E33" s="232"/>
      <c r="F33" s="232"/>
      <c r="G33" s="232"/>
      <c r="H33" s="232"/>
      <c r="I33" s="232"/>
      <c r="J33" s="232"/>
      <c r="K33" s="232"/>
      <c r="L33" s="233"/>
      <c r="M33" s="231"/>
      <c r="N33" s="232"/>
      <c r="O33" s="232"/>
      <c r="P33" s="232"/>
      <c r="Q33" s="232"/>
      <c r="R33" s="232"/>
      <c r="S33" s="232"/>
      <c r="T33" s="232"/>
      <c r="U33" s="232"/>
      <c r="V33" s="233"/>
    </row>
    <row r="34" spans="3:22" ht="32.1" customHeight="1">
      <c r="C34" s="231"/>
      <c r="D34" s="232"/>
      <c r="E34" s="232"/>
      <c r="F34" s="232"/>
      <c r="G34" s="232"/>
      <c r="H34" s="232"/>
      <c r="I34" s="232"/>
      <c r="J34" s="232"/>
      <c r="K34" s="232"/>
      <c r="L34" s="233"/>
      <c r="M34" s="231"/>
      <c r="N34" s="232"/>
      <c r="O34" s="232"/>
      <c r="P34" s="232"/>
      <c r="Q34" s="232"/>
      <c r="R34" s="232"/>
      <c r="S34" s="232"/>
      <c r="T34" s="232"/>
      <c r="U34" s="232"/>
      <c r="V34" s="233"/>
    </row>
    <row r="35" spans="3:22" ht="32.1" customHeight="1" thickBot="1">
      <c r="C35" s="234"/>
      <c r="D35" s="235"/>
      <c r="E35" s="235"/>
      <c r="F35" s="235"/>
      <c r="G35" s="235"/>
      <c r="H35" s="235"/>
      <c r="I35" s="235"/>
      <c r="J35" s="235"/>
      <c r="K35" s="235"/>
      <c r="L35" s="236"/>
      <c r="M35" s="234"/>
      <c r="N35" s="235"/>
      <c r="O35" s="235"/>
      <c r="P35" s="235"/>
      <c r="Q35" s="235"/>
      <c r="R35" s="235"/>
      <c r="S35" s="235"/>
      <c r="T35" s="235"/>
      <c r="U35" s="235"/>
      <c r="V35" s="236"/>
    </row>
  </sheetData>
  <sheetProtection sheet="1" objects="1" scenarios="1"/>
  <customSheetViews>
    <customSheetView guid="{801CCF84-17C4-4B0D-9367-AFC96EC2FF57}" showPageBreaks="1" printArea="1">
      <pane xSplit="2" ySplit="11" topLeftCell="C12" activePane="bottomRight" state="frozen"/>
      <selection pane="bottomRight" activeCell="C5" sqref="C5:L5"/>
      <rowBreaks count="1" manualBreakCount="1">
        <brk id="42" max="156" man="1"/>
      </rowBreaks>
      <colBreaks count="7" manualBreakCount="7">
        <brk id="22" max="1048575" man="1"/>
        <brk id="42" max="1048575" man="1"/>
        <brk id="62" max="1048575" man="1"/>
        <brk id="82" max="1048575" man="1"/>
        <brk id="102" max="1048575" man="1"/>
        <brk id="122" max="1048575" man="1"/>
        <brk id="142" max="65" man="1"/>
      </colBreaks>
      <pageMargins left="0.2" right="0.2" top="0.3" bottom="0.25" header="0.25" footer="0"/>
      <printOptions horizontalCentered="1"/>
      <pageSetup paperSize="5" scale="73" orientation="landscape" r:id="rId1"/>
      <headerFooter alignWithMargins="0">
        <oddFooter>&amp;L&amp;8&amp;K000000NC SAPTBG CASAWORKS For Families Residential Initiative Individual Specific Monitoring&amp;R&amp;8&amp;K000000&amp;P</oddFooter>
      </headerFooter>
    </customSheetView>
  </customSheetViews>
  <mergeCells count="13">
    <mergeCell ref="C26:L26"/>
    <mergeCell ref="C27:L35"/>
    <mergeCell ref="M26:V26"/>
    <mergeCell ref="M27:V35"/>
    <mergeCell ref="C2:L2"/>
    <mergeCell ref="C4:L4"/>
    <mergeCell ref="M2:V2"/>
    <mergeCell ref="M4:V4"/>
    <mergeCell ref="C6:L6"/>
    <mergeCell ref="M6:V6"/>
    <mergeCell ref="A25:AA25"/>
    <mergeCell ref="C5:L5"/>
    <mergeCell ref="M5:V5"/>
  </mergeCells>
  <conditionalFormatting sqref="C11:C17 E11:L17">
    <cfRule type="cellIs" dxfId="60" priority="820" stopIfTrue="1" operator="equal">
      <formula>"Not Met"</formula>
    </cfRule>
  </conditionalFormatting>
  <conditionalFormatting sqref="E11:L17 C11:C17">
    <cfRule type="cellIs" dxfId="59" priority="821" stopIfTrue="1" operator="equal">
      <formula>"N/A"</formula>
    </cfRule>
  </conditionalFormatting>
  <conditionalFormatting sqref="C2:L4 C18:L25 E11:L17 C7:L10 C6 C11:C17 C36:L1048576 D1:L1">
    <cfRule type="cellIs" dxfId="58" priority="629" operator="equal">
      <formula>"NO"</formula>
    </cfRule>
    <cfRule type="cellIs" dxfId="57" priority="630" operator="equal">
      <formula>"MET"</formula>
    </cfRule>
  </conditionalFormatting>
  <conditionalFormatting sqref="D11:D17">
    <cfRule type="cellIs" dxfId="56" priority="616" stopIfTrue="1" operator="equal">
      <formula>"Not Met"</formula>
    </cfRule>
  </conditionalFormatting>
  <conditionalFormatting sqref="D11:D17">
    <cfRule type="cellIs" dxfId="55" priority="617" stopIfTrue="1" operator="equal">
      <formula>"N/A"</formula>
    </cfRule>
  </conditionalFormatting>
  <conditionalFormatting sqref="D11:D17">
    <cfRule type="cellIs" dxfId="54" priority="610" operator="equal">
      <formula>"NO"</formula>
    </cfRule>
    <cfRule type="cellIs" dxfId="53" priority="611" operator="equal">
      <formula>"MET"</formula>
    </cfRule>
  </conditionalFormatting>
  <conditionalFormatting sqref="M2:V4 M18:V25 M7:V10 M36:V1048576 N1:V1">
    <cfRule type="cellIs" dxfId="52" priority="594" operator="equal">
      <formula>"NO"</formula>
    </cfRule>
    <cfRule type="cellIs" dxfId="51" priority="595" operator="equal">
      <formula>"MET"</formula>
    </cfRule>
  </conditionalFormatting>
  <conditionalFormatting sqref="C5">
    <cfRule type="cellIs" dxfId="50" priority="78" operator="equal">
      <formula>"NO"</formula>
    </cfRule>
    <cfRule type="cellIs" dxfId="49" priority="79" operator="equal">
      <formula>"MET"</formula>
    </cfRule>
  </conditionalFormatting>
  <conditionalFormatting sqref="M5">
    <cfRule type="cellIs" dxfId="48" priority="76" operator="equal">
      <formula>"NO"</formula>
    </cfRule>
    <cfRule type="cellIs" dxfId="47" priority="77" operator="equal">
      <formula>"MET"</formula>
    </cfRule>
  </conditionalFormatting>
  <conditionalFormatting sqref="M6">
    <cfRule type="cellIs" dxfId="46" priority="48" operator="equal">
      <formula>"NO"</formula>
    </cfRule>
    <cfRule type="cellIs" dxfId="45" priority="49" operator="equal">
      <formula>"MET"</formula>
    </cfRule>
  </conditionalFormatting>
  <conditionalFormatting sqref="C1">
    <cfRule type="cellIs" dxfId="44" priority="21" operator="equal">
      <formula>"MET"</formula>
    </cfRule>
  </conditionalFormatting>
  <conditionalFormatting sqref="M1">
    <cfRule type="cellIs" dxfId="43" priority="20" operator="equal">
      <formula>"MET"</formula>
    </cfRule>
  </conditionalFormatting>
  <conditionalFormatting sqref="M11:M17 O11:V17">
    <cfRule type="cellIs" dxfId="42" priority="7" stopIfTrue="1" operator="equal">
      <formula>"Not Met"</formula>
    </cfRule>
  </conditionalFormatting>
  <conditionalFormatting sqref="O11:V17 M11:M17">
    <cfRule type="cellIs" dxfId="41" priority="8" stopIfTrue="1" operator="equal">
      <formula>"N/A"</formula>
    </cfRule>
  </conditionalFormatting>
  <conditionalFormatting sqref="O11:V17 M11:M17">
    <cfRule type="cellIs" dxfId="40" priority="5" operator="equal">
      <formula>"NO"</formula>
    </cfRule>
    <cfRule type="cellIs" dxfId="39" priority="6" operator="equal">
      <formula>"MET"</formula>
    </cfRule>
  </conditionalFormatting>
  <conditionalFormatting sqref="N11:N17">
    <cfRule type="cellIs" dxfId="38" priority="3" stopIfTrue="1" operator="equal">
      <formula>"Not Met"</formula>
    </cfRule>
  </conditionalFormatting>
  <conditionalFormatting sqref="N11:N17">
    <cfRule type="cellIs" dxfId="37" priority="4" stopIfTrue="1" operator="equal">
      <formula>"N/A"</formula>
    </cfRule>
  </conditionalFormatting>
  <conditionalFormatting sqref="N11:N17">
    <cfRule type="cellIs" dxfId="36" priority="1" operator="equal">
      <formula>"NO"</formula>
    </cfRule>
    <cfRule type="cellIs" dxfId="35" priority="2" operator="equal">
      <formula>"MET"</formula>
    </cfRule>
  </conditionalFormatting>
  <dataValidations count="2">
    <dataValidation type="list" allowBlank="1" showInputMessage="1" showErrorMessage="1" sqref="C15:V17 C11:V13" xr:uid="{00000000-0002-0000-0A00-000000000000}">
      <formula1>"Met, Not Met, N/A"</formula1>
    </dataValidation>
    <dataValidation type="list" allowBlank="1" showInputMessage="1" showErrorMessage="1" sqref="C8:V8" xr:uid="{00000000-0002-0000-0A00-000001000000}">
      <formula1>"Male,Female"</formula1>
    </dataValidation>
  </dataValidations>
  <printOptions horizontalCentered="1"/>
  <pageMargins left="0.2" right="0.2" top="0.3" bottom="0.25" header="0.25" footer="0"/>
  <pageSetup paperSize="5" scale="65" orientation="landscape" r:id="rId2"/>
  <headerFooter alignWithMargins="0">
    <oddFooter>&amp;L&amp;8&amp;K000000NC SAPTBG CASAWORKS For Families Residential Initiative Individual Specific Monitoring&amp;R&amp;8&amp;K000000&amp;P</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tabColor indexed="22"/>
  </sheetPr>
  <dimension ref="A1:J31"/>
  <sheetViews>
    <sheetView showGridLines="0" zoomScaleNormal="100" zoomScaleSheetLayoutView="80" workbookViewId="0">
      <pane ySplit="4" topLeftCell="A5" activePane="bottomLeft" state="frozen"/>
      <selection activeCell="G88" sqref="G88"/>
      <selection pane="bottomLeft" activeCell="B9" sqref="B9"/>
    </sheetView>
  </sheetViews>
  <sheetFormatPr defaultColWidth="9.140625" defaultRowHeight="12.75"/>
  <cols>
    <col min="1" max="1" width="3.28515625" style="46" customWidth="1"/>
    <col min="2" max="2" width="101.42578125" style="46" customWidth="1"/>
    <col min="3" max="3" width="10.7109375" style="46" customWidth="1"/>
    <col min="4" max="4" width="8.7109375" style="46" customWidth="1"/>
    <col min="5" max="6" width="9.42578125" style="46" bestFit="1" customWidth="1"/>
    <col min="7" max="7" width="8.7109375" style="46" customWidth="1"/>
    <col min="8" max="8" width="12.140625" style="46" customWidth="1"/>
    <col min="9" max="9" width="16.5703125" style="94" customWidth="1"/>
    <col min="10" max="16384" width="9.140625" style="46"/>
  </cols>
  <sheetData>
    <row r="1" spans="1:10" s="106" customFormat="1" ht="19.899999999999999" customHeight="1">
      <c r="A1" s="195" t="s">
        <v>79</v>
      </c>
      <c r="B1" s="196"/>
      <c r="C1" s="197"/>
      <c r="D1" s="197"/>
      <c r="E1" s="197"/>
      <c r="F1" s="197"/>
      <c r="G1" s="198"/>
      <c r="H1" s="199"/>
      <c r="I1" s="107"/>
    </row>
    <row r="2" spans="1:10" s="106" customFormat="1" ht="19.899999999999999" customHeight="1">
      <c r="A2" s="200" t="str">
        <f>IF('Workbook Set-up'!$B$4="","[Name of LME-MCO]",'Workbook Set-up'!$B$4)</f>
        <v>[Name of LME-MCO]</v>
      </c>
      <c r="B2" s="109"/>
      <c r="C2" s="108"/>
      <c r="D2" s="108"/>
      <c r="E2" s="108"/>
      <c r="F2" s="108"/>
      <c r="G2" s="109"/>
      <c r="H2" s="144"/>
      <c r="I2" s="107"/>
    </row>
    <row r="3" spans="1:10" s="106" customFormat="1" ht="19.899999999999999" customHeight="1">
      <c r="A3" s="200"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B3" s="109"/>
      <c r="C3" s="108"/>
      <c r="D3" s="108"/>
      <c r="E3" s="108"/>
      <c r="F3" s="108"/>
      <c r="G3" s="109"/>
      <c r="H3" s="144"/>
      <c r="I3" s="107"/>
    </row>
    <row r="4" spans="1:10" s="106" customFormat="1" ht="19.899999999999999" customHeight="1" thickBot="1">
      <c r="A4" s="201" t="str">
        <f>IF(AND('Workbook Set-up'!$B$14="",'Workbook Set-up'!$B$15=""),"",IF('Workbook Set-up'!$B$14='Workbook Set-up'!$B$15,TEXT('Workbook Set-up'!$B$14,"m/d/yyyy"),IF('Workbook Set-up'!$B$14&lt;&gt;'Workbook Set-up'!$B$15,TEXT('Workbook Set-up'!$B$14,"m/d/yyyy")&amp;" to "&amp;TEXT('Workbook Set-up'!$B$15,"m/d/yyyy"),"")))</f>
        <v/>
      </c>
      <c r="B4" s="202"/>
      <c r="C4" s="203"/>
      <c r="D4" s="203"/>
      <c r="E4" s="203"/>
      <c r="F4" s="203"/>
      <c r="G4" s="202"/>
      <c r="H4" s="204"/>
      <c r="I4" s="107"/>
    </row>
    <row r="5" spans="1:10" s="95" customFormat="1" ht="13.9" customHeight="1">
      <c r="A5" s="208"/>
      <c r="B5" s="105"/>
      <c r="C5" s="105"/>
      <c r="D5" s="105"/>
      <c r="E5" s="105"/>
      <c r="F5" s="105"/>
      <c r="G5" s="105"/>
      <c r="H5" s="194"/>
      <c r="I5" s="142" t="s">
        <v>33</v>
      </c>
      <c r="J5" s="102"/>
    </row>
    <row r="6" spans="1:10" s="95" customFormat="1" ht="13.9" customHeight="1">
      <c r="A6" s="206"/>
      <c r="B6" s="104" t="s">
        <v>80</v>
      </c>
      <c r="C6" s="103"/>
      <c r="D6" s="103"/>
      <c r="E6" s="103"/>
      <c r="F6" s="103"/>
      <c r="G6" s="103"/>
      <c r="H6" s="207"/>
      <c r="I6" s="143" t="s">
        <v>34</v>
      </c>
    </row>
    <row r="7" spans="1:10" s="76" customFormat="1">
      <c r="A7" s="189"/>
      <c r="B7" s="102"/>
      <c r="C7" s="102"/>
      <c r="D7" s="102"/>
      <c r="E7" s="102"/>
      <c r="F7" s="102"/>
      <c r="G7" s="102"/>
      <c r="H7" s="145"/>
      <c r="I7" s="77" t="s">
        <v>9</v>
      </c>
    </row>
    <row r="8" spans="1:10" s="95" customFormat="1" ht="52.5" customHeight="1" thickBot="1">
      <c r="A8" s="189"/>
      <c r="B8" s="102"/>
      <c r="C8" s="130" t="s">
        <v>37</v>
      </c>
      <c r="D8" s="131" t="s">
        <v>18</v>
      </c>
      <c r="E8" s="131" t="s">
        <v>31</v>
      </c>
      <c r="F8" s="131" t="s">
        <v>32</v>
      </c>
      <c r="G8" s="134" t="s">
        <v>36</v>
      </c>
      <c r="H8" s="146" t="s">
        <v>61</v>
      </c>
      <c r="I8" s="77" t="s">
        <v>9</v>
      </c>
    </row>
    <row r="9" spans="1:10" ht="24.95" customHeight="1" thickBot="1">
      <c r="A9" s="189"/>
      <c r="B9" s="205" t="s">
        <v>45</v>
      </c>
      <c r="C9" s="132">
        <f>C19</f>
        <v>0</v>
      </c>
      <c r="D9" s="133">
        <f>D19</f>
        <v>0</v>
      </c>
      <c r="E9" s="133">
        <f>E19</f>
        <v>0</v>
      </c>
      <c r="F9" s="133">
        <f>F19</f>
        <v>0</v>
      </c>
      <c r="G9" s="135">
        <f>IF(SUM(E9:F9)=0,0,E9/SUM(E9:F9))</f>
        <v>0</v>
      </c>
      <c r="H9" s="188" t="str">
        <f t="shared" ref="H9" si="0">IF(AND(C9=0,D9&gt;0),"N/A",IF(AND(G9=0,C9=0),"Item Not Scored",IF(G9&gt;=0.83,"",IF(G9&lt;0.83,"Required"))))</f>
        <v>Item Not Scored</v>
      </c>
      <c r="I9" s="77" t="s">
        <v>9</v>
      </c>
    </row>
    <row r="10" spans="1:10" s="95" customFormat="1" ht="20.100000000000001" customHeight="1">
      <c r="A10" s="189"/>
      <c r="B10" s="102"/>
      <c r="C10" s="102"/>
      <c r="D10" s="102"/>
      <c r="E10" s="102"/>
      <c r="F10" s="102"/>
      <c r="G10" s="102"/>
      <c r="H10" s="145"/>
      <c r="I10" s="77" t="s">
        <v>9</v>
      </c>
    </row>
    <row r="11" spans="1:10" s="95" customFormat="1">
      <c r="A11" s="189"/>
      <c r="B11" s="102"/>
      <c r="C11" s="102"/>
      <c r="D11" s="102"/>
      <c r="E11" s="102"/>
      <c r="F11" s="102"/>
      <c r="G11" s="102"/>
      <c r="H11" s="145"/>
      <c r="I11" s="77" t="s">
        <v>9</v>
      </c>
    </row>
    <row r="12" spans="1:10" s="95" customFormat="1" ht="13.5" thickBot="1">
      <c r="A12" s="191"/>
      <c r="B12" s="140"/>
      <c r="C12" s="140"/>
      <c r="D12" s="140"/>
      <c r="E12" s="140"/>
      <c r="F12" s="140"/>
      <c r="G12" s="140"/>
      <c r="H12" s="141"/>
      <c r="I12" s="77" t="s">
        <v>9</v>
      </c>
    </row>
    <row r="13" spans="1:10" s="95" customFormat="1" ht="15.75" customHeight="1" thickBot="1">
      <c r="A13" s="259" t="s">
        <v>78</v>
      </c>
      <c r="B13" s="260"/>
      <c r="C13" s="260"/>
      <c r="D13" s="260"/>
      <c r="E13" s="260"/>
      <c r="F13" s="260"/>
      <c r="G13" s="260"/>
      <c r="H13" s="261"/>
      <c r="I13" s="96">
        <f>'Workbook Set-up'!$B$22</f>
        <v>0</v>
      </c>
    </row>
    <row r="14" spans="1:10" s="95" customFormat="1" ht="13.9" customHeight="1">
      <c r="A14" s="189"/>
      <c r="B14" s="102"/>
      <c r="C14" s="102"/>
      <c r="D14" s="102"/>
      <c r="E14" s="102"/>
      <c r="F14" s="102"/>
      <c r="G14" s="102"/>
      <c r="H14" s="145"/>
      <c r="I14" s="96">
        <f>'Workbook Set-up'!$B$22</f>
        <v>0</v>
      </c>
    </row>
    <row r="15" spans="1:10" s="95" customFormat="1" ht="37.5" customHeight="1" thickBot="1">
      <c r="A15" s="189"/>
      <c r="B15" s="101"/>
      <c r="C15" s="100" t="s">
        <v>35</v>
      </c>
      <c r="D15" s="99" t="s">
        <v>18</v>
      </c>
      <c r="E15" s="99" t="s">
        <v>31</v>
      </c>
      <c r="F15" s="99" t="s">
        <v>32</v>
      </c>
      <c r="G15" s="138" t="s">
        <v>36</v>
      </c>
      <c r="H15" s="147" t="s">
        <v>61</v>
      </c>
      <c r="I15" s="96">
        <f>'Workbook Set-up'!$B$22</f>
        <v>0</v>
      </c>
    </row>
    <row r="16" spans="1:10" s="95" customFormat="1" ht="24.95" customHeight="1" thickTop="1">
      <c r="A16" s="190">
        <v>1</v>
      </c>
      <c r="B16" s="127" t="s">
        <v>69</v>
      </c>
      <c r="C16" s="98">
        <f t="shared" ref="C16:C18" si="1">E16+F16</f>
        <v>0</v>
      </c>
      <c r="D16" s="98">
        <f>'Child Mental Health Rec review'!AA11</f>
        <v>0</v>
      </c>
      <c r="E16" s="98">
        <f>'Child Mental Health Rec review'!W11</f>
        <v>0</v>
      </c>
      <c r="F16" s="98">
        <f>'Child Mental Health Rec review'!Y11</f>
        <v>0</v>
      </c>
      <c r="G16" s="137">
        <f>'Child Mental Health Rec review'!X11</f>
        <v>0</v>
      </c>
      <c r="H16" s="148" t="str">
        <f t="shared" ref="H16:H19" si="2">IF(AND(C16=0,D16&gt;0),"N/A",IF(AND(G16=0,C16=0),"Item Not Scored",IF(G16&gt;=0.83,"",IF(G16&lt;0.83,"Required"))))</f>
        <v>Item Not Scored</v>
      </c>
      <c r="I16" s="96">
        <f>'Workbook Set-up'!$B$22</f>
        <v>0</v>
      </c>
    </row>
    <row r="17" spans="1:9" s="95" customFormat="1" ht="24.95" customHeight="1">
      <c r="A17" s="190">
        <v>2</v>
      </c>
      <c r="B17" s="127" t="s">
        <v>70</v>
      </c>
      <c r="C17" s="98">
        <f t="shared" si="1"/>
        <v>0</v>
      </c>
      <c r="D17" s="98">
        <f>'Child Mental Health Rec review'!AA12</f>
        <v>0</v>
      </c>
      <c r="E17" s="98">
        <f>'Child Mental Health Rec review'!W12</f>
        <v>0</v>
      </c>
      <c r="F17" s="98">
        <f>'Child Mental Health Rec review'!Y12</f>
        <v>0</v>
      </c>
      <c r="G17" s="137">
        <f>'Child Mental Health Rec review'!X12</f>
        <v>0</v>
      </c>
      <c r="H17" s="148" t="str">
        <f t="shared" si="2"/>
        <v>Item Not Scored</v>
      </c>
      <c r="I17" s="96">
        <f>'Workbook Set-up'!$B$22</f>
        <v>0</v>
      </c>
    </row>
    <row r="18" spans="1:9" s="95" customFormat="1" ht="24.95" customHeight="1" thickBot="1">
      <c r="A18" s="190">
        <v>3</v>
      </c>
      <c r="B18" s="127" t="s">
        <v>71</v>
      </c>
      <c r="C18" s="98">
        <f t="shared" si="1"/>
        <v>0</v>
      </c>
      <c r="D18" s="98">
        <f>'Child Mental Health Rec review'!AA13</f>
        <v>0</v>
      </c>
      <c r="E18" s="98">
        <f>'Child Mental Health Rec review'!W13</f>
        <v>0</v>
      </c>
      <c r="F18" s="98">
        <f>'Child Mental Health Rec review'!Y13</f>
        <v>0</v>
      </c>
      <c r="G18" s="137">
        <f>'Child Mental Health Rec review'!X13</f>
        <v>0</v>
      </c>
      <c r="H18" s="148" t="str">
        <f t="shared" si="2"/>
        <v>Item Not Scored</v>
      </c>
      <c r="I18" s="96">
        <f>'Workbook Set-up'!$B$22</f>
        <v>0</v>
      </c>
    </row>
    <row r="19" spans="1:9" s="95" customFormat="1" ht="26.25" thickBot="1">
      <c r="A19" s="189"/>
      <c r="B19" s="97" t="s">
        <v>57</v>
      </c>
      <c r="C19" s="129">
        <f>SUM(C16:C18)</f>
        <v>0</v>
      </c>
      <c r="D19" s="128">
        <f>SUM(D16:D18)</f>
        <v>0</v>
      </c>
      <c r="E19" s="128">
        <f>SUM(E16:E18)</f>
        <v>0</v>
      </c>
      <c r="F19" s="128">
        <f>SUM(F16:F18)</f>
        <v>0</v>
      </c>
      <c r="G19" s="136">
        <f>IF(SUM(E19:F19)=0,0,E19/SUM(E19:F19))</f>
        <v>0</v>
      </c>
      <c r="H19" s="139" t="str">
        <f t="shared" si="2"/>
        <v>Item Not Scored</v>
      </c>
      <c r="I19" s="96">
        <f>'Workbook Set-up'!$B$22</f>
        <v>0</v>
      </c>
    </row>
    <row r="20" spans="1:9" s="95" customFormat="1" ht="13.5" thickBot="1">
      <c r="A20" s="191"/>
      <c r="B20" s="140"/>
      <c r="C20" s="140"/>
      <c r="D20" s="140"/>
      <c r="E20" s="140"/>
      <c r="F20" s="140"/>
      <c r="G20" s="193"/>
      <c r="H20" s="192"/>
      <c r="I20" s="96">
        <f>'Workbook Set-up'!$B$22</f>
        <v>0</v>
      </c>
    </row>
    <row r="21" spans="1:9" s="95" customFormat="1">
      <c r="I21" s="96"/>
    </row>
    <row r="22" spans="1:9" s="95" customFormat="1" ht="13.5" thickBot="1">
      <c r="I22" s="96"/>
    </row>
    <row r="23" spans="1:9" s="95" customFormat="1" ht="18" customHeight="1">
      <c r="A23" s="247" t="s">
        <v>66</v>
      </c>
      <c r="B23" s="248"/>
      <c r="C23" s="248"/>
      <c r="D23" s="248"/>
      <c r="E23" s="248"/>
      <c r="F23" s="248"/>
      <c r="G23" s="248"/>
      <c r="H23" s="249"/>
    </row>
    <row r="24" spans="1:9" s="95" customFormat="1" ht="32.1" customHeight="1">
      <c r="A24" s="250"/>
      <c r="B24" s="251"/>
      <c r="C24" s="251"/>
      <c r="D24" s="251"/>
      <c r="E24" s="251"/>
      <c r="F24" s="251"/>
      <c r="G24" s="251"/>
      <c r="H24" s="252"/>
    </row>
    <row r="25" spans="1:9" ht="32.1" customHeight="1">
      <c r="A25" s="253"/>
      <c r="B25" s="254"/>
      <c r="C25" s="254"/>
      <c r="D25" s="254"/>
      <c r="E25" s="254"/>
      <c r="F25" s="254"/>
      <c r="G25" s="254"/>
      <c r="H25" s="255"/>
      <c r="I25" s="46"/>
    </row>
    <row r="26" spans="1:9" ht="32.1" customHeight="1">
      <c r="A26" s="253"/>
      <c r="B26" s="254"/>
      <c r="C26" s="254"/>
      <c r="D26" s="254"/>
      <c r="E26" s="254"/>
      <c r="F26" s="254"/>
      <c r="G26" s="254"/>
      <c r="H26" s="255"/>
      <c r="I26" s="46"/>
    </row>
    <row r="27" spans="1:9" ht="32.1" customHeight="1">
      <c r="A27" s="253"/>
      <c r="B27" s="254"/>
      <c r="C27" s="254"/>
      <c r="D27" s="254"/>
      <c r="E27" s="254"/>
      <c r="F27" s="254"/>
      <c r="G27" s="254"/>
      <c r="H27" s="255"/>
      <c r="I27" s="46"/>
    </row>
    <row r="28" spans="1:9" ht="32.1" customHeight="1">
      <c r="A28" s="253"/>
      <c r="B28" s="254"/>
      <c r="C28" s="254"/>
      <c r="D28" s="254"/>
      <c r="E28" s="254"/>
      <c r="F28" s="254"/>
      <c r="G28" s="254"/>
      <c r="H28" s="255"/>
      <c r="I28" s="46"/>
    </row>
    <row r="29" spans="1:9" ht="32.1" customHeight="1">
      <c r="A29" s="253"/>
      <c r="B29" s="254"/>
      <c r="C29" s="254"/>
      <c r="D29" s="254"/>
      <c r="E29" s="254"/>
      <c r="F29" s="254"/>
      <c r="G29" s="254"/>
      <c r="H29" s="255"/>
      <c r="I29" s="46"/>
    </row>
    <row r="30" spans="1:9" ht="32.1" customHeight="1">
      <c r="A30" s="253"/>
      <c r="B30" s="254"/>
      <c r="C30" s="254"/>
      <c r="D30" s="254"/>
      <c r="E30" s="254"/>
      <c r="F30" s="254"/>
      <c r="G30" s="254"/>
      <c r="H30" s="255"/>
      <c r="I30" s="46"/>
    </row>
    <row r="31" spans="1:9" ht="32.1" customHeight="1" thickBot="1">
      <c r="A31" s="256"/>
      <c r="B31" s="257"/>
      <c r="C31" s="257"/>
      <c r="D31" s="257"/>
      <c r="E31" s="257"/>
      <c r="F31" s="257"/>
      <c r="G31" s="257"/>
      <c r="H31" s="258"/>
      <c r="I31" s="46"/>
    </row>
  </sheetData>
  <sheetProtection sheet="1" objects="1" scenarios="1" autoFilter="0"/>
  <autoFilter ref="I6:I22" xr:uid="{00000000-0009-0000-0000-000011000000}"/>
  <customSheetViews>
    <customSheetView guid="{801CCF84-17C4-4B0D-9367-AFC96EC2FF57}" showPageBreaks="1" showGridLines="0" printArea="1" showAutoFilter="1">
      <pane ySplit="4" topLeftCell="A5" activePane="bottomLeft" state="frozen"/>
      <selection pane="bottomLeft" activeCell="B9" sqref="B9"/>
      <rowBreaks count="8" manualBreakCount="8">
        <brk id="22" max="16383" man="1"/>
        <brk id="65" max="16383" man="1"/>
        <brk id="83" max="16383" man="1"/>
        <brk id="100" max="16383" man="1"/>
        <brk id="115" max="16383" man="1"/>
        <brk id="140" max="16383" man="1"/>
        <brk id="163" max="16383" man="1"/>
        <brk id="177" max="16383" man="1"/>
      </rowBreaks>
      <pageMargins left="0.2" right="0.2" top="0.25" bottom="0.35" header="0.5" footer="0"/>
      <printOptions horizontalCentered="1"/>
      <pageSetup scale="83" orientation="landscape" r:id="rId1"/>
      <headerFooter alignWithMargins="0">
        <oddFooter>&amp;R&amp;P</oddFooter>
      </headerFooter>
      <autoFilter ref="I6:I191" xr:uid="{00000000-0000-0000-0000-000000000000}"/>
    </customSheetView>
  </customSheetViews>
  <mergeCells count="3">
    <mergeCell ref="A23:H23"/>
    <mergeCell ref="A24:H31"/>
    <mergeCell ref="A13:H13"/>
  </mergeCells>
  <conditionalFormatting sqref="F16:F18">
    <cfRule type="cellIs" dxfId="34" priority="234" stopIfTrue="1" operator="greaterThan">
      <formula>0</formula>
    </cfRule>
  </conditionalFormatting>
  <conditionalFormatting sqref="E16:E18">
    <cfRule type="cellIs" dxfId="33" priority="235" stopIfTrue="1" operator="greaterThan">
      <formula>0</formula>
    </cfRule>
  </conditionalFormatting>
  <conditionalFormatting sqref="G16:H18 H16:H19">
    <cfRule type="expression" dxfId="32" priority="237" stopIfTrue="1">
      <formula>AND(C16&lt;&gt;0,G16&lt;0.83)</formula>
    </cfRule>
  </conditionalFormatting>
  <conditionalFormatting sqref="D9">
    <cfRule type="cellIs" dxfId="31" priority="232" operator="greaterThan">
      <formula>0</formula>
    </cfRule>
  </conditionalFormatting>
  <conditionalFormatting sqref="E9">
    <cfRule type="cellIs" dxfId="30" priority="231" operator="greaterThan">
      <formula>0</formula>
    </cfRule>
  </conditionalFormatting>
  <conditionalFormatting sqref="F9">
    <cfRule type="cellIs" dxfId="29" priority="230" operator="greaterThan">
      <formula>0</formula>
    </cfRule>
  </conditionalFormatting>
  <conditionalFormatting sqref="G9:H9">
    <cfRule type="cellIs" dxfId="28" priority="170" operator="greaterThanOrEqual">
      <formula>0.83</formula>
    </cfRule>
    <cfRule type="expression" dxfId="27" priority="238">
      <formula>AND($C$9&lt;&gt;0,$G$9&lt;0.83)</formula>
    </cfRule>
  </conditionalFormatting>
  <conditionalFormatting sqref="F19">
    <cfRule type="cellIs" dxfId="26" priority="202" stopIfTrue="1" operator="greaterThan">
      <formula>0</formula>
    </cfRule>
  </conditionalFormatting>
  <conditionalFormatting sqref="E19">
    <cfRule type="cellIs" dxfId="25" priority="203" stopIfTrue="1" operator="greaterThan">
      <formula>0</formula>
    </cfRule>
  </conditionalFormatting>
  <conditionalFormatting sqref="G19:H19 H16:H19">
    <cfRule type="cellIs" dxfId="24" priority="204" stopIfTrue="1" operator="equal">
      <formula>1</formula>
    </cfRule>
    <cfRule type="expression" dxfId="23" priority="205" stopIfTrue="1">
      <formula>AND(C16&lt;&gt;0,G16&lt;1)</formula>
    </cfRule>
  </conditionalFormatting>
  <conditionalFormatting sqref="G16:H19">
    <cfRule type="cellIs" dxfId="22" priority="138" operator="lessThan">
      <formula>0.83</formula>
    </cfRule>
  </conditionalFormatting>
  <conditionalFormatting sqref="G16:H19">
    <cfRule type="cellIs" dxfId="21" priority="137" operator="equal">
      <formula>0</formula>
    </cfRule>
  </conditionalFormatting>
  <conditionalFormatting sqref="H32:H1048576 H1:H12 H14:H22">
    <cfRule type="cellIs" dxfId="20" priority="132" operator="equal">
      <formula>"ITEM NOT SCORED"</formula>
    </cfRule>
    <cfRule type="cellIs" dxfId="19" priority="133" operator="equal">
      <formula>"REQUIRED"</formula>
    </cfRule>
  </conditionalFormatting>
  <conditionalFormatting sqref="H16:H19">
    <cfRule type="cellIs" dxfId="18" priority="129" operator="equal">
      <formula>""</formula>
    </cfRule>
  </conditionalFormatting>
  <conditionalFormatting sqref="H16:H19">
    <cfRule type="expression" dxfId="17" priority="83" stopIfTrue="1">
      <formula>AND(D16&lt;&gt;0,H16&lt;1)</formula>
    </cfRule>
  </conditionalFormatting>
  <conditionalFormatting sqref="H9">
    <cfRule type="expression" dxfId="16" priority="19" stopIfTrue="1">
      <formula>AND(D9&lt;&gt;0,H9&lt;0.83)</formula>
    </cfRule>
  </conditionalFormatting>
  <conditionalFormatting sqref="H9">
    <cfRule type="cellIs" dxfId="15" priority="18" operator="lessThan">
      <formula>0.83</formula>
    </cfRule>
  </conditionalFormatting>
  <conditionalFormatting sqref="H9">
    <cfRule type="cellIs" dxfId="14" priority="17" operator="equal">
      <formula>0</formula>
    </cfRule>
  </conditionalFormatting>
  <conditionalFormatting sqref="H9">
    <cfRule type="cellIs" dxfId="13" priority="16" operator="equal">
      <formula>""</formula>
    </cfRule>
  </conditionalFormatting>
  <conditionalFormatting sqref="H9">
    <cfRule type="cellIs" dxfId="12" priority="14" stopIfTrue="1" operator="equal">
      <formula>1</formula>
    </cfRule>
    <cfRule type="expression" dxfId="11" priority="15" stopIfTrue="1">
      <formula>AND(D9&lt;&gt;0,H9&lt;1)</formula>
    </cfRule>
  </conditionalFormatting>
  <conditionalFormatting sqref="H9">
    <cfRule type="expression" dxfId="10" priority="13" stopIfTrue="1">
      <formula>AND(D9&lt;&gt;0,H9&lt;0.83)</formula>
    </cfRule>
  </conditionalFormatting>
  <conditionalFormatting sqref="H9">
    <cfRule type="expression" dxfId="9" priority="12" stopIfTrue="1">
      <formula>AND(D9&lt;&gt;0,H9&lt;0.83)</formula>
    </cfRule>
  </conditionalFormatting>
  <conditionalFormatting sqref="H9">
    <cfRule type="expression" dxfId="8" priority="11" stopIfTrue="1">
      <formula>AND(D9&lt;&gt;0,H9&lt;0.83)</formula>
    </cfRule>
  </conditionalFormatting>
  <conditionalFormatting sqref="H9">
    <cfRule type="expression" dxfId="7" priority="10" stopIfTrue="1">
      <formula>AND(D9&lt;&gt;0,H9&lt;0.83)</formula>
    </cfRule>
  </conditionalFormatting>
  <conditionalFormatting sqref="H9">
    <cfRule type="cellIs" dxfId="6" priority="8" stopIfTrue="1" operator="equal">
      <formula>1</formula>
    </cfRule>
    <cfRule type="expression" dxfId="5" priority="9" stopIfTrue="1">
      <formula>AND(D9&lt;&gt;0,H9&lt;1)</formula>
    </cfRule>
  </conditionalFormatting>
  <conditionalFormatting sqref="H9">
    <cfRule type="expression" dxfId="4" priority="7" stopIfTrue="1">
      <formula>AND(D9&lt;&gt;0,H9&lt;0.83)</formula>
    </cfRule>
  </conditionalFormatting>
  <conditionalFormatting sqref="A23">
    <cfRule type="cellIs" dxfId="3" priority="3" stopIfTrue="1" operator="equal">
      <formula>"Not Met"</formula>
    </cfRule>
    <cfRule type="cellIs" dxfId="2" priority="4" stopIfTrue="1" operator="equal">
      <formula>"N/A"</formula>
    </cfRule>
  </conditionalFormatting>
  <conditionalFormatting sqref="H13">
    <cfRule type="cellIs" dxfId="1" priority="1" operator="equal">
      <formula>"ITEM NOT SCORED"</formula>
    </cfRule>
    <cfRule type="cellIs" dxfId="0" priority="2" operator="equal">
      <formula>"REQUIRED"</formula>
    </cfRule>
  </conditionalFormatting>
  <printOptions horizontalCentered="1"/>
  <pageMargins left="0.2" right="0.2" top="0.25" bottom="0.35" header="0.5" footer="0"/>
  <pageSetup scale="83" orientation="landscape" r:id="rId2"/>
  <headerFooter alignWithMargins="0">
    <oddFooter>&amp;R&amp;P</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
  <dimension ref="A1:A91"/>
  <sheetViews>
    <sheetView workbookViewId="0"/>
  </sheetViews>
  <sheetFormatPr defaultColWidth="9.140625" defaultRowHeight="12.75"/>
  <cols>
    <col min="1" max="1" width="68.85546875" style="46" customWidth="1"/>
    <col min="2" max="16384" width="9.140625" style="47"/>
  </cols>
  <sheetData>
    <row r="1" spans="1:1">
      <c r="A1" s="50" t="s">
        <v>38</v>
      </c>
    </row>
    <row r="2" spans="1:1">
      <c r="A2" s="48" t="s">
        <v>39</v>
      </c>
    </row>
    <row r="4" spans="1:1">
      <c r="A4" s="50" t="s">
        <v>40</v>
      </c>
    </row>
    <row r="5" spans="1:1" ht="12.75" customHeight="1">
      <c r="A5" s="49" t="s">
        <v>2</v>
      </c>
    </row>
    <row r="6" spans="1:1" ht="12.75" customHeight="1">
      <c r="A6" s="49" t="s">
        <v>41</v>
      </c>
    </row>
    <row r="7" spans="1:1" ht="13.5" customHeight="1">
      <c r="A7" s="49" t="s">
        <v>42</v>
      </c>
    </row>
    <row r="8" spans="1:1">
      <c r="A8" s="49" t="s">
        <v>43</v>
      </c>
    </row>
    <row r="9" spans="1:1">
      <c r="A9" s="49" t="s">
        <v>44</v>
      </c>
    </row>
    <row r="10" spans="1:1">
      <c r="A10" s="49" t="s">
        <v>60</v>
      </c>
    </row>
    <row r="11" spans="1:1">
      <c r="A11" s="49" t="s">
        <v>64</v>
      </c>
    </row>
    <row r="12" spans="1:1" ht="12.75" customHeight="1">
      <c r="A12" s="49" t="s">
        <v>58</v>
      </c>
    </row>
    <row r="13" spans="1:1" ht="12.75" customHeight="1"/>
    <row r="14" spans="1:1">
      <c r="A14" s="47"/>
    </row>
    <row r="15" spans="1:1">
      <c r="A15" s="91" t="s">
        <v>68</v>
      </c>
    </row>
    <row r="16" spans="1:1">
      <c r="A16" s="47"/>
    </row>
    <row r="17" spans="1:1">
      <c r="A17" s="50" t="s">
        <v>67</v>
      </c>
    </row>
    <row r="18" spans="1:1">
      <c r="A18" s="47"/>
    </row>
    <row r="19" spans="1:1">
      <c r="A19" s="45" t="s">
        <v>73</v>
      </c>
    </row>
    <row r="20" spans="1:1">
      <c r="A20" s="45" t="s">
        <v>74</v>
      </c>
    </row>
    <row r="21" spans="1:1">
      <c r="A21" s="45" t="s">
        <v>75</v>
      </c>
    </row>
    <row r="22" spans="1:1">
      <c r="A22" s="45" t="s">
        <v>76</v>
      </c>
    </row>
    <row r="23" spans="1:1">
      <c r="A23" s="47" t="s">
        <v>77</v>
      </c>
    </row>
    <row r="24" spans="1:1">
      <c r="A24" s="47"/>
    </row>
    <row r="25" spans="1:1">
      <c r="A25" s="47"/>
    </row>
    <row r="26" spans="1:1">
      <c r="A26" s="47"/>
    </row>
    <row r="27" spans="1:1">
      <c r="A27" s="47"/>
    </row>
    <row r="28" spans="1:1">
      <c r="A28" s="47"/>
    </row>
    <row r="29" spans="1:1">
      <c r="A29" s="47"/>
    </row>
    <row r="30" spans="1:1">
      <c r="A30" s="47"/>
    </row>
    <row r="31" spans="1:1">
      <c r="A31" s="47"/>
    </row>
    <row r="32" spans="1:1">
      <c r="A32" s="47"/>
    </row>
    <row r="33" spans="1:1">
      <c r="A33" s="47"/>
    </row>
    <row r="34" spans="1:1">
      <c r="A34" s="47"/>
    </row>
    <row r="35" spans="1:1">
      <c r="A35" s="47"/>
    </row>
    <row r="36" spans="1:1">
      <c r="A36" s="47"/>
    </row>
    <row r="37" spans="1:1" ht="15" customHeight="1">
      <c r="A37" s="47"/>
    </row>
    <row r="38" spans="1:1" ht="15" customHeight="1">
      <c r="A38" s="47"/>
    </row>
    <row r="39" spans="1:1" ht="15" customHeight="1">
      <c r="A39" s="47"/>
    </row>
    <row r="40" spans="1:1" ht="15" customHeight="1">
      <c r="A40" s="47"/>
    </row>
    <row r="41" spans="1:1" ht="15" customHeight="1">
      <c r="A41" s="47"/>
    </row>
    <row r="42" spans="1:1" ht="15" customHeight="1">
      <c r="A42" s="47"/>
    </row>
    <row r="43" spans="1:1" ht="15" customHeight="1">
      <c r="A43" s="47"/>
    </row>
    <row r="44" spans="1:1" ht="15" customHeight="1">
      <c r="A44" s="47"/>
    </row>
    <row r="45" spans="1:1" ht="15" customHeight="1">
      <c r="A45" s="47"/>
    </row>
    <row r="46" spans="1:1" ht="15" customHeight="1">
      <c r="A46" s="47"/>
    </row>
    <row r="47" spans="1:1" ht="15" customHeight="1">
      <c r="A47" s="47"/>
    </row>
    <row r="48" spans="1:1" ht="15" customHeight="1">
      <c r="A48" s="47"/>
    </row>
    <row r="49" spans="1:1" ht="15" customHeight="1">
      <c r="A49" s="47"/>
    </row>
    <row r="50" spans="1:1" ht="15" customHeight="1">
      <c r="A50" s="47"/>
    </row>
    <row r="51" spans="1:1" ht="15" customHeight="1">
      <c r="A51" s="47"/>
    </row>
    <row r="52" spans="1:1" ht="15" customHeight="1">
      <c r="A52" s="47"/>
    </row>
    <row r="53" spans="1:1">
      <c r="A53" s="47"/>
    </row>
    <row r="54" spans="1:1">
      <c r="A54" s="47"/>
    </row>
    <row r="55" spans="1:1">
      <c r="A55" s="47"/>
    </row>
    <row r="56" spans="1:1">
      <c r="A56" s="47"/>
    </row>
    <row r="57" spans="1:1">
      <c r="A57" s="47"/>
    </row>
    <row r="58" spans="1:1">
      <c r="A58" s="47"/>
    </row>
    <row r="59" spans="1:1">
      <c r="A59" s="47"/>
    </row>
    <row r="60" spans="1:1">
      <c r="A60" s="47"/>
    </row>
    <row r="61" spans="1:1">
      <c r="A61" s="47"/>
    </row>
    <row r="62" spans="1:1">
      <c r="A62" s="47"/>
    </row>
    <row r="63" spans="1:1">
      <c r="A63" s="47"/>
    </row>
    <row r="64" spans="1:1">
      <c r="A64" s="47"/>
    </row>
    <row r="65" spans="1:1">
      <c r="A65" s="47"/>
    </row>
    <row r="66" spans="1:1">
      <c r="A66" s="47"/>
    </row>
    <row r="67" spans="1:1">
      <c r="A67" s="47"/>
    </row>
    <row r="68" spans="1:1">
      <c r="A68" s="47"/>
    </row>
    <row r="69" spans="1:1">
      <c r="A69" s="47"/>
    </row>
    <row r="70" spans="1:1">
      <c r="A70" s="47"/>
    </row>
    <row r="71" spans="1:1">
      <c r="A71" s="47"/>
    </row>
    <row r="72" spans="1:1">
      <c r="A72" s="47"/>
    </row>
    <row r="73" spans="1:1">
      <c r="A73" s="47"/>
    </row>
    <row r="74" spans="1:1">
      <c r="A74" s="47"/>
    </row>
    <row r="75" spans="1:1">
      <c r="A75" s="47"/>
    </row>
    <row r="76" spans="1:1">
      <c r="A76" s="47"/>
    </row>
    <row r="77" spans="1:1">
      <c r="A77" s="47"/>
    </row>
    <row r="78" spans="1:1">
      <c r="A78" s="47"/>
    </row>
    <row r="79" spans="1:1">
      <c r="A79" s="47"/>
    </row>
    <row r="80" spans="1:1">
      <c r="A80" s="47"/>
    </row>
    <row r="81" spans="1:1">
      <c r="A81" s="47"/>
    </row>
    <row r="82" spans="1:1">
      <c r="A82" s="47"/>
    </row>
    <row r="83" spans="1:1">
      <c r="A83" s="47"/>
    </row>
    <row r="84" spans="1:1">
      <c r="A84" s="47"/>
    </row>
    <row r="85" spans="1:1">
      <c r="A85" s="47"/>
    </row>
    <row r="86" spans="1:1">
      <c r="A86" s="47"/>
    </row>
    <row r="87" spans="1:1">
      <c r="A87" s="47"/>
    </row>
    <row r="88" spans="1:1">
      <c r="A88" s="47"/>
    </row>
    <row r="89" spans="1:1">
      <c r="A89" s="47"/>
    </row>
    <row r="90" spans="1:1">
      <c r="A90" s="47"/>
    </row>
    <row r="91" spans="1:1">
      <c r="A91" s="47"/>
    </row>
  </sheetData>
  <dataConsolidate/>
  <customSheetViews>
    <customSheetView guid="{801CCF84-17C4-4B0D-9367-AFC96EC2FF57}" state="hidden">
      <pageMargins left="0.75" right="0.75" top="1" bottom="1" header="0.5" footer="0.5"/>
      <pageSetup orientation="portrait" r:id="rId1"/>
      <headerFooter alignWithMargins="0"/>
    </customSheetView>
  </customSheetViews>
  <pageMargins left="0.75" right="0.75" top="1" bottom="1" header="0.5" footer="0.5"/>
  <pageSetup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Workbook Set-up</vt:lpstr>
      <vt:lpstr>Guidelines</vt:lpstr>
      <vt:lpstr>Child Mental Health Rec review</vt:lpstr>
      <vt:lpstr>OVERALL SUMMARY</vt:lpstr>
      <vt:lpstr>Data Validation</vt:lpstr>
      <vt:lpstr>LME_MCO</vt:lpstr>
      <vt:lpstr>'Workbook Set-up'!Print_Area</vt:lpstr>
      <vt:lpstr>'Workbook Set-up'!Print_Titles</vt:lpstr>
      <vt:lpstr>Reviewers2019</vt:lpstr>
    </vt:vector>
  </TitlesOfParts>
  <Company>DMH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Schwartz</dc:creator>
  <cp:lastModifiedBy>Flood, Barbara</cp:lastModifiedBy>
  <cp:lastPrinted>2019-05-01T12:33:32Z</cp:lastPrinted>
  <dcterms:created xsi:type="dcterms:W3CDTF">2013-02-17T18:06:16Z</dcterms:created>
  <dcterms:modified xsi:type="dcterms:W3CDTF">2019-06-14T13:13:04Z</dcterms:modified>
</cp:coreProperties>
</file>